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5180" windowHeight="8115" tabRatio="712" activeTab="3"/>
  </bookViews>
  <sheets>
    <sheet name="WG-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May Proposals" sheetId="7" r:id="rId7"/>
    <sheet name="July Proposal updates" sheetId="8" r:id="rId8"/>
  </sheets>
  <definedNames>
    <definedName name="_xlnm._FilterDatabase" localSheetId="7" hidden="1">'July Proposal updates'!$I$1:$I$76</definedName>
    <definedName name="_xlnm._FilterDatabase" localSheetId="6" hidden="1">'May Proposals'!$G$1:$G$53</definedName>
    <definedName name="all">#REF!</definedName>
    <definedName name="circular">#REF!</definedName>
    <definedName name="hour" localSheetId="0">'WG-graphic'!$G$75</definedName>
    <definedName name="hour">#REF!</definedName>
    <definedName name="_xlnm.Print_Area" localSheetId="7">'July Proposal updates'!$A$1:$H$59</definedName>
    <definedName name="_xlnm.Print_Area" localSheetId="6">'May Proposals'!$A$1:$F$32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<sst xmlns="http://schemas.openxmlformats.org/spreadsheetml/2006/main" count="568" uniqueCount="349">
  <si>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</si>
  <si>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</si>
  <si>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</si>
  <si>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</si>
  <si>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</si>
  <si>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</si>
  <si>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</si>
  <si>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</si>
  <si>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</si>
  <si>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</si>
  <si>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</si>
  <si>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</si>
  <si>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</si>
  <si>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</si>
  <si>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</si>
  <si>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</si>
  <si>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</si>
  <si>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</si>
  <si>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</si>
  <si>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</si>
  <si>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</si>
  <si>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</si>
  <si>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</si>
  <si>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</si>
  <si>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</si>
  <si>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</si>
  <si>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</si>
  <si>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</si>
  <si>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</si>
  <si>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</si>
  <si>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</si>
  <si>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</si>
  <si>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</si>
  <si>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</si>
  <si>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</si>
  <si>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</si>
  <si>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</si>
  <si>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</si>
  <si>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</si>
  <si>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</si>
  <si>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</si>
  <si>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</si>
  <si>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</si>
  <si>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</si>
  <si>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</si>
  <si>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</si>
  <si>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</si>
  <si>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</si>
  <si>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</si>
  <si>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</si>
  <si>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</si>
  <si>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</si>
  <si>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</si>
  <si>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</si>
  <si>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</si>
  <si>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</si>
  <si>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</si>
  <si>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</si>
  <si>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</si>
  <si>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</si>
  <si>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</si>
  <si>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</si>
  <si>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</si>
  <si>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</si>
  <si>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</si>
  <si>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</si>
  <si>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</si>
  <si>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</si>
  <si>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</si>
  <si>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</si>
  <si>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</si>
  <si>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</si>
  <si>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</si>
  <si>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</si>
  <si>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</si>
  <si>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</si>
  <si>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</si>
  <si>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</si>
  <si>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</si>
  <si>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</si>
  <si>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</si>
  <si>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</si>
  <si>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</si>
  <si>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</si>
  <si>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</si>
  <si>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</si>
  <si>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</si>
  <si>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</si>
  <si>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</si>
  <si>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</si>
  <si>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</si>
  <si>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</si>
  <si>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</si>
  <si>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</si>
  <si>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</si>
  <si>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</si>
  <si>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</si>
  <si>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</si>
  <si>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</si>
  <si>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</si>
  <si>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</si>
  <si>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</si>
  <si>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</si>
  <si>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</si>
  <si>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</si>
  <si>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</si>
  <si>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</si>
  <si>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</si>
  <si>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</si>
  <si>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</si>
  <si>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</si>
  <si>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</si>
  <si>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</si>
  <si>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</si>
  <si>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>Meeting Objectives / Session Focus -TG4g (SUN)</t>
  </si>
  <si>
    <t>NOTE: Document Server is at</t>
  </si>
  <si>
    <t>ftp://ieee:wireless@ftp.802wirelessworld.com/15/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</si>
  <si>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</si>
  <si>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</si>
  <si>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</si>
  <si>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</si>
  <si>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</si>
  <si>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Ben Rolfe (BCA)</t>
  </si>
  <si>
    <t>Recess</t>
  </si>
  <si>
    <t>?</t>
  </si>
  <si>
    <t>All</t>
  </si>
  <si>
    <t>Adjourn</t>
  </si>
  <si>
    <t>Discussion of Proposals</t>
  </si>
  <si>
    <t>Submitter</t>
  </si>
  <si>
    <t>group</t>
  </si>
  <si>
    <t># Slides</t>
  </si>
  <si>
    <t>Time allocated</t>
  </si>
  <si>
    <t>time est (2.5m /slide)</t>
  </si>
  <si>
    <t>Open</t>
  </si>
  <si>
    <t>Next steps</t>
  </si>
  <si>
    <t>email</t>
  </si>
  <si>
    <t>michael.schmidt@atmel.com</t>
  </si>
  <si>
    <t>Michael Schmidt</t>
  </si>
  <si>
    <t>Nishiyama.Hirohito@ah.MitsubishiElectric.co.jp</t>
  </si>
  <si>
    <t>Ono.Ryoji@aj.MitsubishiElectric.co.jp</t>
  </si>
  <si>
    <t>Hiraoka.Seiichi@dw.MitsubishiElectric.co.jp</t>
  </si>
  <si>
    <t>15-09-0124-04-004g-multi-rate-phy-proposal.ppt</t>
  </si>
  <si>
    <t>15-09-0274-00-004g-low-power-features-for-sun.ppt</t>
  </si>
  <si>
    <t>sschoi@etri.re.kr</t>
  </si>
  <si>
    <t>15-09-0275-02-004g-phy-proposal-for-802-15-4g-based-on-ofdm-technology-using-tv-white-space.ppt</t>
  </si>
  <si>
    <t>Doc # / Title</t>
  </si>
  <si>
    <t>15-09-0278-02-004g-gfsk-phy-proposal-for-smart-utility-networks.ppt</t>
  </si>
  <si>
    <t>hendricus.deruijter@silabs.com</t>
  </si>
  <si>
    <t>Henk de Ruijter</t>
  </si>
  <si>
    <t>fyx@mail.sim.ac.cn</t>
  </si>
  <si>
    <t>15-09-0283-00-004g-adopting-flexible-dsss-modulation-for-phy-layer.ppt</t>
  </si>
  <si>
    <t>15-09-0285-00-004g-mac-and-phy-proposal-for-802-15-4g-for-smart-utility-networks.ppt</t>
  </si>
  <si>
    <t>hatauchu-takaaki@fesys.co.jp</t>
  </si>
  <si>
    <t>Takaaki Hatauchi</t>
  </si>
  <si>
    <t>mthompson@aclara.com</t>
  </si>
  <si>
    <t>Mark Thompson</t>
  </si>
  <si>
    <t>15-09-0288-00-004g-battery-operated-sensing-device-operations-in-802-15-4g.ppt</t>
  </si>
  <si>
    <t>15-09-0289-01-004g-affordable-ofdm-for-the-sun-phy.pptx</t>
  </si>
  <si>
    <t>Shearer_inc@yahoo.com</t>
  </si>
  <si>
    <t>Steve Shearer</t>
  </si>
  <si>
    <t>k.t.le@ti.com</t>
  </si>
  <si>
    <t>Khanh Tuan Le</t>
  </si>
  <si>
    <t>15-09-0290-01-004g-power-and-spectrum-efficient-phy-proposal-for-802-15-4g.ppt</t>
  </si>
  <si>
    <t>15-09-0291-00-004g-it-s-all-about-future-proofing.ppt</t>
  </si>
  <si>
    <t>15-09-0292-01-004g-itron-proposal-for-802-15-tg4g-phy-amendment.doc</t>
  </si>
  <si>
    <t>Emmanuel Monnerie</t>
  </si>
  <si>
    <t>emmanuel.monnerie@landisgyr.com</t>
  </si>
  <si>
    <t>John.Buffington@itron.com</t>
  </si>
  <si>
    <t>Daniel.Popa@itron.com</t>
  </si>
  <si>
    <t>Daniel Popa</t>
  </si>
  <si>
    <t>John Buffington</t>
  </si>
  <si>
    <t>Rishi.Mohindra@maxim-ic.com</t>
  </si>
  <si>
    <t>Rishi Mohindra</t>
  </si>
  <si>
    <t>15-09-0293-03-004g-ofdm-phy-proposal-for-sun.ppt</t>
  </si>
  <si>
    <t>Kuor-Hsin.Chang@freescale.com</t>
  </si>
  <si>
    <t>cpowell@ieee.org</t>
  </si>
  <si>
    <t>enns@stanfordalumni.org</t>
  </si>
  <si>
    <t>15-09-0295-00-004g-4g-flexible-dsss-final-proposal.ppt</t>
  </si>
  <si>
    <t>Kuor-Hsin Chang</t>
  </si>
  <si>
    <t>Clint Powell</t>
  </si>
  <si>
    <t>Rick Enns</t>
  </si>
  <si>
    <t>15-09-0298-01-004g-common-platform-for-narrow-bandwidth-frequency-hopping-phy.ppt</t>
  </si>
  <si>
    <t>Benjamin A. Rolfe</t>
  </si>
  <si>
    <t xml:space="preserve">ben@blindcreek.com </t>
  </si>
  <si>
    <t>Britton.Sanderford@sensus.com</t>
  </si>
  <si>
    <t>Britton Sanderford</t>
  </si>
  <si>
    <t>15-09-0299-00-004g-sensus-proposal-to-tg4g.ppt</t>
  </si>
  <si>
    <t>cseibert@silverspringnet.com</t>
  </si>
  <si>
    <t>Michael Schmidt, Dietmar Eggert, Jeritt Kent, Cristina Seibert, George Flammer</t>
  </si>
  <si>
    <t>tjpark@etri.re.kr</t>
  </si>
  <si>
    <t xml:space="preserve">Tae-Joon Park, Wun-Cheol Jeong, Kyo-Hoon Son, Hoyong Kang, Seong-Soon Joo , Jong-Suk Chae </t>
  </si>
  <si>
    <t>15-09-0301-01-004g-two-rate-dsss-for-sun.ppt</t>
  </si>
  <si>
    <t>15-09-0302-01-004g-fhss-neighborhood-area-network-communications-proposal.ppt</t>
  </si>
  <si>
    <t>15-09-0303-01-004g-dsss-neighborhood-area-network-communications-proposal.ppt</t>
  </si>
  <si>
    <t>15-09-0304-00-004g-draft-for-802-15-tg4g-phy-amendment-fhss-phy-w-interoperable-battery-powered-devices.doc</t>
  </si>
  <si>
    <t>15-09-0305-00-004g-2-4-ghz-nbfh-proposal-to-tg4g.ppt</t>
  </si>
  <si>
    <t>15-09-0306-00-004g-robust-multi-channel-adaptation.ppt</t>
  </si>
  <si>
    <t>15-09-0307-00-004g-dynamic-dsss-draft-proposal-for-sun.doc</t>
  </si>
  <si>
    <t>15-09-0308-03-004g-robust-multi-channel-adaptation-description.ppt</t>
  </si>
  <si>
    <t>15-09-0310-00-004g-15-09-0261-00-004-coronis-ft-proposal-for-802-15-tg4-phy-amendment-doc.doc</t>
  </si>
  <si>
    <t>15-09-0312-02-004g-phy-and-mac-proposals-for-low-power-consumption-sun.pdf</t>
  </si>
  <si>
    <t>15-09-0356-01-004g-dynamic-dsss-draft-proposal-for-sun-presentation.ppt</t>
  </si>
  <si>
    <t>15-09-0357-00-004g-ft-coronis-phy-proposal.ppt</t>
  </si>
  <si>
    <t>15-09-0360-01-004g-common-platform-framework-proposal.ppt</t>
  </si>
  <si>
    <t>15-09-0396-00-004g-summary-of-itron-proposal-for-802-15-tg4-ammendment.ppt</t>
  </si>
  <si>
    <t>robert.t.mason@us.elster.com</t>
  </si>
  <si>
    <t>David Hart, Rodney Hemminger, Bob Mason</t>
  </si>
  <si>
    <t>scott.j.weikel@us.elster.com</t>
  </si>
  <si>
    <t>Scott Weikel</t>
  </si>
  <si>
    <t>Soumitri Kolavennu</t>
  </si>
  <si>
    <t>lee@ccny.cuny.edu</t>
  </si>
  <si>
    <t>Gahng-seop Ahn, Junsun Ryu, Myung Lee, Seong-soon Joo</t>
  </si>
  <si>
    <t>david.howard@onrampwireless.com</t>
  </si>
  <si>
    <t>ted.myers@onrampwireless.com</t>
  </si>
  <si>
    <t>gahn@ccny.cuny.edu</t>
  </si>
  <si>
    <t>ssjoo@etri.re.kr</t>
  </si>
  <si>
    <t>shincs@etri.re.kr</t>
  </si>
  <si>
    <t>junsun.ryu@gmail.com</t>
  </si>
  <si>
    <t>jean.schwoerer@francetelecom.fr</t>
  </si>
  <si>
    <t>Jean Schwoerer</t>
  </si>
  <si>
    <t>Christophe Dugas</t>
  </si>
  <si>
    <t>f-kojima@nict.go.jp</t>
  </si>
  <si>
    <t xml:space="preserve"> harada@nict.go.jp</t>
  </si>
  <si>
    <t xml:space="preserve">[Fumihide Kojima </t>
  </si>
  <si>
    <t>Hiroshi Harada</t>
  </si>
  <si>
    <t>David Howard</t>
  </si>
  <si>
    <t>Ted Myers</t>
  </si>
  <si>
    <t>jean.schwoerer@orange-ftgroup.com</t>
  </si>
  <si>
    <t>Sangsung Choi</t>
  </si>
  <si>
    <t xml:space="preserve"> Byounghak Kim</t>
  </si>
  <si>
    <t>Cheolho Shin</t>
  </si>
  <si>
    <t>christophe.dugas@coronis.com</t>
  </si>
  <si>
    <t>time requested</t>
  </si>
  <si>
    <t>Presentations</t>
  </si>
  <si>
    <t>Kendall Smith</t>
  </si>
  <si>
    <t>Cristina Seibert</t>
  </si>
  <si>
    <t>Britton Sanderford (Sensus)</t>
  </si>
  <si>
    <t>Michael Schmidt (Atmel)</t>
  </si>
  <si>
    <t>Robert Mason (Elster)</t>
  </si>
  <si>
    <t>Khan Tuan Le (TI)</t>
  </si>
  <si>
    <t>OFDM Merged proposal</t>
  </si>
  <si>
    <t>John Buffington (ITRON)</t>
  </si>
  <si>
    <t>Henk De Ruijter</t>
  </si>
  <si>
    <t>Overview of Dynamic DSSS Proposal 802.15.4TG4g SUN</t>
  </si>
  <si>
    <t>Roberto Aiello, Ted Myers, David Howard</t>
  </si>
  <si>
    <t>Fumihide Kojima et al</t>
  </si>
  <si>
    <t>15-09-0480-00-004g "power-and-spectrum-efficient-phy-proposal-for-802.15.4g- Update July-09</t>
  </si>
  <si>
    <t>PHY-and-MAC-Proposals-for-low-power-consumption-SUN-updated-for-July-mtg</t>
  </si>
  <si>
    <t>15-09-0476-00-004g-PHY-Layer-Discussion-for-Chinese-NB-Bands</t>
  </si>
  <si>
    <t>15-09-0283--02-004g-Adopting-Flexible-DSSS-Modulation-for-PHY-Layer</t>
  </si>
  <si>
    <t>Liang Li</t>
  </si>
  <si>
    <t xml:space="preserve">15-09-0477-00-004g FSK-CPP Update </t>
  </si>
  <si>
    <t>15-09-0274 Low power features for SUN</t>
  </si>
  <si>
    <t>Hirohito Nishiyama</t>
  </si>
  <si>
    <t>John Lampe / Clint Powell</t>
  </si>
  <si>
    <t>Coronis Proposals</t>
  </si>
  <si>
    <t>Applications</t>
  </si>
  <si>
    <t>Morten Hald</t>
  </si>
  <si>
    <t>DSSS</t>
  </si>
  <si>
    <t>4e</t>
  </si>
  <si>
    <t>8, 9</t>
  </si>
  <si>
    <t>Use Case</t>
  </si>
  <si>
    <t>Band adaptation</t>
  </si>
  <si>
    <t>SSN</t>
  </si>
  <si>
    <t>Liang Li et al</t>
  </si>
  <si>
    <t>FSK</t>
  </si>
  <si>
    <t xml:space="preserve">OFDM </t>
  </si>
  <si>
    <t>Harada, kojima</t>
  </si>
  <si>
    <t>Timeslot</t>
  </si>
  <si>
    <t>15-09-0490-00-004g</t>
  </si>
  <si>
    <t>15-09-0288-00-004g</t>
  </si>
  <si>
    <t>15-09-0478-00-004g-phy-and-mac-proposals-for-low-power-consumption-sun-updated-for-july-mtg.pdf</t>
  </si>
  <si>
    <t>15-09-0471-00-004g-multi-rate-phy-for-europe-detailed-proposal</t>
  </si>
  <si>
    <t>15-09-0482-00-004g-fpp-introduction-conclusion.pptx</t>
  </si>
  <si>
    <t>15-09-0483-00-004g-fpp-sun-implementation-considerations.ppt</t>
  </si>
  <si>
    <t>15-09-0484-00-004g-fpp-sun-regulatory-conformance-considerations.ppt</t>
  </si>
  <si>
    <t>15-09-0485-01-004g-fpp-sun-technical-overview.pptx</t>
  </si>
  <si>
    <t>15-09-0486-00-004g-fpp-sun-simulation-results-redpine-signals.ppt</t>
  </si>
  <si>
    <t>15-09-0488-00-004g-fpp-sun-performance-results-of-option-1-in-scalable-ofdm-phy.ppt</t>
  </si>
  <si>
    <t>OFDM proposers</t>
  </si>
  <si>
    <t>??</t>
  </si>
  <si>
    <t>R0</t>
  </si>
  <si>
    <t>62nd IEEE 802.15 WPAN MEETING</t>
  </si>
  <si>
    <t>Hilton Waikoloa Village Resort and Hotel, Waikoloa, HI, USA</t>
  </si>
  <si>
    <t>September 20-24, 2009</t>
  </si>
  <si>
    <t>JOINT OPENING PLENARY</t>
  </si>
  <si>
    <t>Rules SC</t>
  </si>
  <si>
    <t>Lunch</t>
  </si>
  <si>
    <t>NEW MEMBERS ORIENTATION</t>
  </si>
  <si>
    <t>Smart Grid Tutorial</t>
  </si>
  <si>
    <t>TG4c</t>
  </si>
  <si>
    <t>Task Group 15.4 alt PHY for china</t>
  </si>
  <si>
    <t>TG4d</t>
  </si>
  <si>
    <t>Task Group 4d -15.4 Alt PHY for Japan</t>
  </si>
  <si>
    <t>TG5</t>
  </si>
  <si>
    <t>Task Group 5 - mesh networking</t>
  </si>
  <si>
    <t>11/15 Leadership</t>
  </si>
  <si>
    <t>802,15 WNG</t>
  </si>
  <si>
    <t>TG4e - 15.4 MAC Enhance</t>
  </si>
  <si>
    <t>Joint 4g/4e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</si>
  <si>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</si>
  <si>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r>
      <t>TG4g- SUN,</t>
    </r>
    <r>
      <rPr>
        <b/>
        <sz val="8"/>
        <color indexed="14"/>
        <rFont val="Arial"/>
        <family val="2"/>
      </rPr>
      <t xml:space="preserve"> 4e Joint Meeting</t>
    </r>
  </si>
  <si>
    <t>Monday PM2 - Joint session with TG4e, TG4f</t>
  </si>
  <si>
    <t>ThursdayAM2 - Consensus for Proposals / Next Steps</t>
  </si>
  <si>
    <t>Review of PHY Characteristics / Requirements and evaluation parameters (15-09-0075)</t>
  </si>
  <si>
    <t>Breakout session</t>
  </si>
  <si>
    <t>Evaluate Proposals</t>
  </si>
  <si>
    <t xml:space="preserve">Pat Kinney </t>
  </si>
  <si>
    <t>Monday AM2 - Agenda/Objectives/Minutes/ Proposal Status Update</t>
  </si>
  <si>
    <t>Phil Beecher / All</t>
  </si>
  <si>
    <t>Proposal Status</t>
  </si>
  <si>
    <t>Thursday AM1 - Discussion and evaluation of Proposals</t>
  </si>
  <si>
    <t>Tuesday PM1 - Proposal Updates</t>
  </si>
  <si>
    <t>Tuesday PM2 - Proposal Updates</t>
  </si>
  <si>
    <t>Device Classes</t>
  </si>
  <si>
    <t>Mark Wilbur</t>
  </si>
  <si>
    <t>Monday PM1 - Review PHY characteristics / requirements, 802.15.4 Refresher</t>
  </si>
  <si>
    <t>Hiroshi Harada, NICT</t>
  </si>
  <si>
    <t>802.15.4 Refresher</t>
  </si>
  <si>
    <t>Tuesday AM1 - Proposal Updates</t>
  </si>
  <si>
    <t>Tuesday AM2 - Proposal Updates</t>
  </si>
  <si>
    <t>Path Diversity</t>
  </si>
  <si>
    <t>DSSS merge update 1</t>
  </si>
  <si>
    <t>DSSS merger proposal</t>
  </si>
  <si>
    <t>CPP</t>
  </si>
  <si>
    <t>MP</t>
  </si>
  <si>
    <t>Wednesday AM1 - Proposal Breakouts</t>
  </si>
  <si>
    <t>Wednesday PM1 - Proposal Breakouts</t>
  </si>
  <si>
    <t>CPP proposers</t>
  </si>
  <si>
    <t>MP proposers</t>
  </si>
  <si>
    <t>Agree Baseline</t>
  </si>
  <si>
    <t>Drafting Process</t>
  </si>
  <si>
    <t>Fumihide Kojima</t>
  </si>
  <si>
    <t>19-09-0624-00-004g Unified PHY Framework</t>
  </si>
  <si>
    <t xml:space="preserve"> 19-09-0478-03-004g NICT Proposal</t>
  </si>
  <si>
    <t>Status Reports</t>
  </si>
  <si>
    <t xml:space="preserve">Review Proposals </t>
  </si>
  <si>
    <t>Wednesday PM2 - Proposal Breakouts - Status Report</t>
  </si>
  <si>
    <t>Discussion on ETSI 300 328 revisions</t>
  </si>
  <si>
    <t>TG4f MAC changes: Blink</t>
  </si>
  <si>
    <t>M McInnis</t>
  </si>
  <si>
    <t>TG4g MAC changes: Channel Hopping</t>
  </si>
  <si>
    <t>P Beecher</t>
  </si>
  <si>
    <t>Issues with long message durations</t>
  </si>
  <si>
    <t>P Kinney</t>
  </si>
  <si>
    <t>P2030 TF3 report</t>
  </si>
  <si>
    <t>Approval of San Francisco Minutes 15-09-0586-00-004g</t>
  </si>
  <si>
    <t>Discussion on FCC RFC</t>
  </si>
  <si>
    <t>OnRamp / Atmel et al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</si>
</sst>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."/>
    <numFmt numFmtId="180" formatCode="hh:mm\ AM/PM_)"/>
    <numFmt numFmtId="181" formatCode="0.000"/>
    <numFmt numFmtId="182" formatCode="d\-mmm\-yyyy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0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Verdana"/>
      <family val="0"/>
    </font>
    <font>
      <u val="single"/>
      <sz val="10"/>
      <name val="Arial"/>
      <family val="2"/>
    </font>
    <font>
      <sz val="10"/>
      <name val="Arial Unicode MS"/>
      <family val="0"/>
    </font>
    <font>
      <sz val="10"/>
      <color indexed="8"/>
      <name val="Arial"/>
      <family val="2"/>
    </font>
    <font>
      <sz val="10"/>
      <color indexed="18"/>
      <name val="Tahoma"/>
      <family val="2"/>
    </font>
    <font>
      <i/>
      <sz val="10"/>
      <name val="Arial"/>
      <family val="0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7"/>
      <color indexed="21"/>
      <name val="Arial"/>
      <family val="2"/>
    </font>
    <font>
      <b/>
      <sz val="7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8"/>
      <color indexed="57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56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58" applyNumberFormat="1" applyFont="1">
      <alignment/>
      <protection/>
    </xf>
    <xf numFmtId="49" fontId="51" fillId="0" borderId="0" xfId="0" applyNumberFormat="1" applyFont="1" applyAlignment="1">
      <alignment horizontal="left"/>
    </xf>
    <xf numFmtId="0" fontId="51" fillId="0" borderId="0" xfId="58" applyFont="1" applyAlignment="1">
      <alignment horizontal="center"/>
      <protection/>
    </xf>
    <xf numFmtId="0" fontId="51" fillId="0" borderId="0" xfId="58" applyFont="1">
      <alignment/>
      <protection/>
    </xf>
    <xf numFmtId="18" fontId="51" fillId="0" borderId="0" xfId="58" applyNumberFormat="1" applyFont="1" applyProtection="1">
      <alignment/>
      <protection/>
    </xf>
    <xf numFmtId="0" fontId="51" fillId="0" borderId="0" xfId="0" applyFont="1" applyAlignment="1">
      <alignment vertical="top"/>
    </xf>
    <xf numFmtId="0" fontId="5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51" fillId="0" borderId="0" xfId="58" applyFont="1" applyAlignment="1">
      <alignment horizontal="center" vertical="top" wrapText="1"/>
      <protection/>
    </xf>
    <xf numFmtId="0" fontId="3" fillId="0" borderId="0" xfId="0" applyFont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54" applyAlignment="1" applyProtection="1">
      <alignment/>
      <protection/>
    </xf>
    <xf numFmtId="0" fontId="0" fillId="0" borderId="0" xfId="0" applyFont="1" applyAlignment="1">
      <alignment vertical="center"/>
    </xf>
    <xf numFmtId="0" fontId="3" fillId="33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57" fillId="0" borderId="0" xfId="54" applyFont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51" fillId="0" borderId="0" xfId="0" applyFont="1" applyAlignment="1">
      <alignment horizontal="left"/>
    </xf>
    <xf numFmtId="0" fontId="57" fillId="0" borderId="0" xfId="54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1" fillId="0" borderId="0" xfId="54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57" fillId="0" borderId="0" xfId="54" applyFont="1" applyFill="1" applyAlignment="1" applyProtection="1">
      <alignment vertical="center"/>
      <protection/>
    </xf>
    <xf numFmtId="0" fontId="60" fillId="0" borderId="0" xfId="0" applyFont="1" applyAlignment="1">
      <alignment/>
    </xf>
    <xf numFmtId="0" fontId="58" fillId="0" borderId="0" xfId="0" applyFont="1" applyAlignment="1">
      <alignment/>
    </xf>
    <xf numFmtId="16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58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4" xfId="0" applyFont="1" applyFill="1" applyBorder="1" applyAlignment="1">
      <alignment horizontal="left" vertical="center"/>
    </xf>
    <xf numFmtId="0" fontId="63" fillId="33" borderId="15" xfId="0" applyFont="1" applyFill="1" applyBorder="1" applyAlignment="1">
      <alignment horizontal="left" vertical="center" indent="2"/>
    </xf>
    <xf numFmtId="0" fontId="3" fillId="33" borderId="14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 indent="2"/>
    </xf>
    <xf numFmtId="0" fontId="63" fillId="33" borderId="17" xfId="0" applyFont="1" applyFill="1" applyBorder="1" applyAlignment="1">
      <alignment horizontal="left" indent="2"/>
    </xf>
    <xf numFmtId="0" fontId="3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4" fillId="35" borderId="0" xfId="0" applyFont="1" applyFill="1" applyBorder="1" applyAlignment="1">
      <alignment horizontal="left" vertical="center" indent="2"/>
    </xf>
    <xf numFmtId="0" fontId="64" fillId="33" borderId="20" xfId="0" applyFont="1" applyFill="1" applyBorder="1" applyAlignment="1">
      <alignment horizontal="left" vertical="center" indent="2"/>
    </xf>
    <xf numFmtId="0" fontId="4" fillId="33" borderId="0" xfId="0" applyFont="1" applyFill="1" applyBorder="1" applyAlignment="1">
      <alignment horizontal="left" vertical="center" indent="2"/>
    </xf>
    <xf numFmtId="0" fontId="59" fillId="33" borderId="0" xfId="0" applyFont="1" applyFill="1" applyAlignment="1">
      <alignment horizontal="left" indent="2"/>
    </xf>
    <xf numFmtId="0" fontId="59" fillId="33" borderId="18" xfId="0" applyFont="1" applyFill="1" applyBorder="1" applyAlignment="1">
      <alignment horizontal="left" indent="2"/>
    </xf>
    <xf numFmtId="0" fontId="59" fillId="0" borderId="0" xfId="0" applyFont="1" applyAlignment="1">
      <alignment horizontal="left" indent="2"/>
    </xf>
    <xf numFmtId="0" fontId="59" fillId="0" borderId="19" xfId="0" applyFont="1" applyBorder="1" applyAlignment="1">
      <alignment horizontal="left" indent="2"/>
    </xf>
    <xf numFmtId="0" fontId="3" fillId="35" borderId="21" xfId="0" applyFont="1" applyFill="1" applyBorder="1" applyAlignment="1">
      <alignment horizontal="left" vertical="center" indent="2"/>
    </xf>
    <xf numFmtId="0" fontId="3" fillId="33" borderId="21" xfId="0" applyFont="1" applyFill="1" applyBorder="1" applyAlignment="1">
      <alignment horizontal="left" vertical="center" indent="2"/>
    </xf>
    <xf numFmtId="0" fontId="3" fillId="33" borderId="21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/>
    </xf>
    <xf numFmtId="0" fontId="6" fillId="38" borderId="25" xfId="0" applyFont="1" applyFill="1" applyBorder="1" applyAlignment="1" quotePrefix="1">
      <alignment horizontal="center" vertical="center" wrapText="1"/>
    </xf>
    <xf numFmtId="0" fontId="4" fillId="39" borderId="25" xfId="0" applyFont="1" applyFill="1" applyBorder="1" applyAlignment="1" quotePrefix="1">
      <alignment horizontal="center" vertical="center" wrapText="1"/>
    </xf>
    <xf numFmtId="0" fontId="6" fillId="38" borderId="25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 wrapText="1"/>
    </xf>
    <xf numFmtId="0" fontId="3" fillId="40" borderId="2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7" fillId="41" borderId="20" xfId="0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6" fillId="42" borderId="31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6" fillId="42" borderId="30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7" borderId="3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/>
    </xf>
    <xf numFmtId="0" fontId="3" fillId="36" borderId="20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3" fillId="36" borderId="19" xfId="0" applyFont="1" applyFill="1" applyBorder="1" applyAlignment="1">
      <alignment vertical="center"/>
    </xf>
    <xf numFmtId="0" fontId="3" fillId="35" borderId="0" xfId="0" applyFont="1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36" fillId="36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41" fillId="36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left" vertical="center"/>
    </xf>
    <xf numFmtId="0" fontId="11" fillId="36" borderId="0" xfId="0" applyFont="1" applyFill="1" applyBorder="1" applyAlignment="1">
      <alignment horizontal="center" vertical="center"/>
    </xf>
    <xf numFmtId="0" fontId="6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/>
    </xf>
    <xf numFmtId="0" fontId="68" fillId="36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37" fillId="36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left" vertical="center"/>
    </xf>
    <xf numFmtId="0" fontId="15" fillId="36" borderId="0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39" fillId="36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center" vertical="center"/>
    </xf>
    <xf numFmtId="0" fontId="42" fillId="36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vertical="center"/>
    </xf>
    <xf numFmtId="0" fontId="24" fillId="43" borderId="15" xfId="0" applyFont="1" applyFill="1" applyBorder="1" applyAlignment="1">
      <alignment vertical="center"/>
    </xf>
    <xf numFmtId="0" fontId="24" fillId="43" borderId="14" xfId="0" applyFont="1" applyFill="1" applyBorder="1" applyAlignment="1">
      <alignment vertical="center"/>
    </xf>
    <xf numFmtId="0" fontId="24" fillId="43" borderId="26" xfId="0" applyFont="1" applyFill="1" applyBorder="1" applyAlignment="1">
      <alignment vertical="center"/>
    </xf>
    <xf numFmtId="0" fontId="24" fillId="40" borderId="14" xfId="0" applyFont="1" applyFill="1" applyBorder="1" applyAlignment="1">
      <alignment vertical="center"/>
    </xf>
    <xf numFmtId="0" fontId="28" fillId="40" borderId="14" xfId="0" applyFont="1" applyFill="1" applyBorder="1" applyAlignment="1">
      <alignment horizontal="left" vertical="center"/>
    </xf>
    <xf numFmtId="0" fontId="28" fillId="40" borderId="14" xfId="0" applyFont="1" applyFill="1" applyBorder="1" applyAlignment="1">
      <alignment horizontal="center" vertical="center"/>
    </xf>
    <xf numFmtId="0" fontId="24" fillId="39" borderId="14" xfId="0" applyFont="1" applyFill="1" applyBorder="1" applyAlignment="1">
      <alignment vertical="center"/>
    </xf>
    <xf numFmtId="0" fontId="28" fillId="40" borderId="26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35" borderId="0" xfId="0" applyFont="1" applyFill="1" applyAlignment="1">
      <alignment/>
    </xf>
    <xf numFmtId="0" fontId="24" fillId="43" borderId="0" xfId="0" applyFont="1" applyFill="1" applyBorder="1" applyAlignment="1">
      <alignment horizontal="center" vertical="center"/>
    </xf>
    <xf numFmtId="0" fontId="24" fillId="43" borderId="19" xfId="0" applyFont="1" applyFill="1" applyBorder="1" applyAlignment="1">
      <alignment horizontal="center" vertical="center"/>
    </xf>
    <xf numFmtId="0" fontId="24" fillId="40" borderId="0" xfId="0" applyFont="1" applyFill="1" applyBorder="1" applyAlignment="1">
      <alignment vertical="center"/>
    </xf>
    <xf numFmtId="0" fontId="24" fillId="40" borderId="0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/>
    </xf>
    <xf numFmtId="0" fontId="24" fillId="40" borderId="19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28" fillId="43" borderId="20" xfId="0" applyFont="1" applyFill="1" applyBorder="1" applyAlignment="1">
      <alignment horizontal="left" vertical="center"/>
    </xf>
    <xf numFmtId="0" fontId="28" fillId="43" borderId="0" xfId="0" applyFont="1" applyFill="1" applyBorder="1" applyAlignment="1">
      <alignment horizontal="left" vertical="center"/>
    </xf>
    <xf numFmtId="0" fontId="24" fillId="43" borderId="0" xfId="0" applyFont="1" applyFill="1" applyBorder="1" applyAlignment="1">
      <alignment vertical="center"/>
    </xf>
    <xf numFmtId="0" fontId="24" fillId="43" borderId="19" xfId="0" applyFont="1" applyFill="1" applyBorder="1" applyAlignment="1">
      <alignment vertical="center"/>
    </xf>
    <xf numFmtId="0" fontId="28" fillId="40" borderId="0" xfId="0" applyFont="1" applyFill="1" applyBorder="1" applyAlignment="1">
      <alignment horizontal="left" vertical="center"/>
    </xf>
    <xf numFmtId="0" fontId="28" fillId="40" borderId="0" xfId="0" applyFont="1" applyFill="1" applyBorder="1" applyAlignment="1">
      <alignment horizontal="center" vertical="center"/>
    </xf>
    <xf numFmtId="0" fontId="28" fillId="39" borderId="0" xfId="0" applyFont="1" applyFill="1" applyBorder="1" applyAlignment="1">
      <alignment horizontal="left" vertical="center"/>
    </xf>
    <xf numFmtId="0" fontId="29" fillId="40" borderId="0" xfId="0" applyFont="1" applyFill="1" applyBorder="1" applyAlignment="1">
      <alignment horizontal="center" vertical="center"/>
    </xf>
    <xf numFmtId="0" fontId="24" fillId="40" borderId="19" xfId="0" applyFont="1" applyFill="1" applyBorder="1" applyAlignment="1">
      <alignment vertical="center"/>
    </xf>
    <xf numFmtId="0" fontId="30" fillId="35" borderId="0" xfId="0" applyFont="1" applyFill="1" applyBorder="1" applyAlignment="1">
      <alignment vertical="center"/>
    </xf>
    <xf numFmtId="0" fontId="24" fillId="43" borderId="20" xfId="0" applyFont="1" applyFill="1" applyBorder="1" applyAlignment="1">
      <alignment vertical="center"/>
    </xf>
    <xf numFmtId="0" fontId="30" fillId="43" borderId="0" xfId="0" applyFont="1" applyFill="1" applyBorder="1" applyAlignment="1">
      <alignment vertical="center"/>
    </xf>
    <xf numFmtId="0" fontId="24" fillId="43" borderId="0" xfId="0" applyFont="1" applyFill="1" applyBorder="1" applyAlignment="1">
      <alignment/>
    </xf>
    <xf numFmtId="0" fontId="24" fillId="40" borderId="34" xfId="0" applyFont="1" applyFill="1" applyBorder="1" applyAlignment="1">
      <alignment horizontal="center" vertical="center"/>
    </xf>
    <xf numFmtId="0" fontId="24" fillId="40" borderId="35" xfId="0" applyFont="1" applyFill="1" applyBorder="1" applyAlignment="1">
      <alignment horizontal="center" vertical="center"/>
    </xf>
    <xf numFmtId="0" fontId="24" fillId="40" borderId="0" xfId="0" applyFont="1" applyFill="1" applyBorder="1" applyAlignment="1">
      <alignment horizontal="right" vertical="center"/>
    </xf>
    <xf numFmtId="0" fontId="30" fillId="39" borderId="0" xfId="0" applyFont="1" applyFill="1" applyBorder="1" applyAlignment="1">
      <alignment vertical="center"/>
    </xf>
    <xf numFmtId="0" fontId="24" fillId="43" borderId="35" xfId="0" applyFont="1" applyFill="1" applyBorder="1" applyAlignment="1">
      <alignment vertical="center"/>
    </xf>
    <xf numFmtId="0" fontId="24" fillId="43" borderId="35" xfId="0" applyFont="1" applyFill="1" applyBorder="1" applyAlignment="1">
      <alignment horizontal="center" vertical="center"/>
    </xf>
    <xf numFmtId="0" fontId="24" fillId="43" borderId="36" xfId="0" applyFont="1" applyFill="1" applyBorder="1" applyAlignment="1">
      <alignment horizontal="center" vertical="center"/>
    </xf>
    <xf numFmtId="0" fontId="24" fillId="43" borderId="0" xfId="0" applyFont="1" applyFill="1" applyAlignment="1">
      <alignment/>
    </xf>
    <xf numFmtId="0" fontId="18" fillId="43" borderId="0" xfId="0" applyFont="1" applyFill="1" applyBorder="1" applyAlignment="1">
      <alignment horizontal="right" vertical="center"/>
    </xf>
    <xf numFmtId="173" fontId="18" fillId="44" borderId="35" xfId="0" applyNumberFormat="1" applyFont="1" applyFill="1" applyBorder="1" applyAlignment="1">
      <alignment horizontal="center" vertical="center"/>
    </xf>
    <xf numFmtId="173" fontId="18" fillId="44" borderId="35" xfId="0" applyNumberFormat="1" applyFont="1" applyFill="1" applyBorder="1" applyAlignment="1" applyProtection="1">
      <alignment horizontal="center" vertical="center"/>
      <protection/>
    </xf>
    <xf numFmtId="10" fontId="18" fillId="43" borderId="0" xfId="0" applyNumberFormat="1" applyFont="1" applyFill="1" applyBorder="1" applyAlignment="1" applyProtection="1">
      <alignment horizontal="right" vertical="center"/>
      <protection/>
    </xf>
    <xf numFmtId="10" fontId="18" fillId="43" borderId="19" xfId="0" applyNumberFormat="1" applyFont="1" applyFill="1" applyBorder="1" applyAlignment="1" applyProtection="1">
      <alignment horizontal="right" vertical="center"/>
      <protection/>
    </xf>
    <xf numFmtId="10" fontId="18" fillId="40" borderId="0" xfId="0" applyNumberFormat="1" applyFont="1" applyFill="1" applyBorder="1" applyAlignment="1" applyProtection="1">
      <alignment horizontal="right" vertical="center"/>
      <protection/>
    </xf>
    <xf numFmtId="0" fontId="18" fillId="40" borderId="0" xfId="0" applyFont="1" applyFill="1" applyBorder="1" applyAlignment="1">
      <alignment horizontal="right" vertical="center"/>
    </xf>
    <xf numFmtId="0" fontId="24" fillId="39" borderId="0" xfId="0" applyFont="1" applyFill="1" applyAlignment="1">
      <alignment/>
    </xf>
    <xf numFmtId="0" fontId="24" fillId="44" borderId="35" xfId="0" applyFont="1" applyFill="1" applyBorder="1" applyAlignment="1">
      <alignment horizontal="center" vertical="center"/>
    </xf>
    <xf numFmtId="0" fontId="24" fillId="43" borderId="36" xfId="0" applyFont="1" applyFill="1" applyBorder="1" applyAlignment="1">
      <alignment/>
    </xf>
    <xf numFmtId="0" fontId="24" fillId="44" borderId="36" xfId="0" applyFont="1" applyFill="1" applyBorder="1" applyAlignment="1">
      <alignment horizontal="center" vertical="center"/>
    </xf>
    <xf numFmtId="173" fontId="18" fillId="44" borderId="37" xfId="0" applyNumberFormat="1" applyFont="1" applyFill="1" applyBorder="1" applyAlignment="1">
      <alignment horizontal="center" vertical="center"/>
    </xf>
    <xf numFmtId="173" fontId="18" fillId="44" borderId="37" xfId="0" applyNumberFormat="1" applyFont="1" applyFill="1" applyBorder="1" applyAlignment="1" applyProtection="1">
      <alignment horizontal="center" vertical="center"/>
      <protection/>
    </xf>
    <xf numFmtId="0" fontId="24" fillId="44" borderId="37" xfId="0" applyFont="1" applyFill="1" applyBorder="1" applyAlignment="1">
      <alignment horizontal="center" vertical="center"/>
    </xf>
    <xf numFmtId="0" fontId="24" fillId="44" borderId="0" xfId="0" applyFont="1" applyFill="1" applyBorder="1" applyAlignment="1">
      <alignment horizontal="center" vertical="center"/>
    </xf>
    <xf numFmtId="0" fontId="19" fillId="43" borderId="0" xfId="0" applyFont="1" applyFill="1" applyBorder="1" applyAlignment="1">
      <alignment horizontal="right" vertical="center"/>
    </xf>
    <xf numFmtId="173" fontId="19" fillId="44" borderId="37" xfId="0" applyNumberFormat="1" applyFont="1" applyFill="1" applyBorder="1" applyAlignment="1">
      <alignment horizontal="center" vertical="center"/>
    </xf>
    <xf numFmtId="10" fontId="31" fillId="43" borderId="0" xfId="0" applyNumberFormat="1" applyFont="1" applyFill="1" applyBorder="1" applyAlignment="1" applyProtection="1">
      <alignment horizontal="right" vertical="center"/>
      <protection/>
    </xf>
    <xf numFmtId="10" fontId="31" fillId="43" borderId="19" xfId="0" applyNumberFormat="1" applyFont="1" applyFill="1" applyBorder="1" applyAlignment="1" applyProtection="1">
      <alignment horizontal="right" vertical="center"/>
      <protection/>
    </xf>
    <xf numFmtId="10" fontId="31" fillId="40" borderId="0" xfId="0" applyNumberFormat="1" applyFont="1" applyFill="1" applyBorder="1" applyAlignment="1" applyProtection="1">
      <alignment horizontal="right" vertical="center"/>
      <protection/>
    </xf>
    <xf numFmtId="0" fontId="19" fillId="40" borderId="0" xfId="0" applyFont="1" applyFill="1" applyBorder="1" applyAlignment="1">
      <alignment horizontal="right" vertical="center"/>
    </xf>
    <xf numFmtId="0" fontId="25" fillId="43" borderId="0" xfId="0" applyFont="1" applyFill="1" applyBorder="1" applyAlignment="1">
      <alignment horizontal="right" vertical="center"/>
    </xf>
    <xf numFmtId="173" fontId="21" fillId="44" borderId="37" xfId="0" applyNumberFormat="1" applyFont="1" applyFill="1" applyBorder="1" applyAlignment="1">
      <alignment horizontal="center" vertical="center"/>
    </xf>
    <xf numFmtId="10" fontId="22" fillId="43" borderId="0" xfId="0" applyNumberFormat="1" applyFont="1" applyFill="1" applyBorder="1" applyAlignment="1" applyProtection="1">
      <alignment horizontal="right" vertical="center"/>
      <protection/>
    </xf>
    <xf numFmtId="10" fontId="22" fillId="43" borderId="19" xfId="0" applyNumberFormat="1" applyFont="1" applyFill="1" applyBorder="1" applyAlignment="1" applyProtection="1">
      <alignment horizontal="right" vertical="center"/>
      <protection/>
    </xf>
    <xf numFmtId="10" fontId="22" fillId="40" borderId="0" xfId="0" applyNumberFormat="1" applyFont="1" applyFill="1" applyBorder="1" applyAlignment="1" applyProtection="1">
      <alignment horizontal="right" vertical="center"/>
      <protection/>
    </xf>
    <xf numFmtId="0" fontId="25" fillId="40" borderId="0" xfId="0" applyFont="1" applyFill="1" applyBorder="1" applyAlignment="1">
      <alignment horizontal="right" vertical="center"/>
    </xf>
    <xf numFmtId="0" fontId="22" fillId="43" borderId="0" xfId="0" applyFont="1" applyFill="1" applyBorder="1" applyAlignment="1">
      <alignment horizontal="right" vertical="center"/>
    </xf>
    <xf numFmtId="173" fontId="25" fillId="44" borderId="37" xfId="0" applyNumberFormat="1" applyFont="1" applyFill="1" applyBorder="1" applyAlignment="1">
      <alignment horizontal="center" vertical="center"/>
    </xf>
    <xf numFmtId="10" fontId="23" fillId="43" borderId="0" xfId="0" applyNumberFormat="1" applyFont="1" applyFill="1" applyBorder="1" applyAlignment="1" applyProtection="1">
      <alignment horizontal="right" vertical="center"/>
      <protection/>
    </xf>
    <xf numFmtId="10" fontId="23" fillId="43" borderId="19" xfId="0" applyNumberFormat="1" applyFont="1" applyFill="1" applyBorder="1" applyAlignment="1" applyProtection="1">
      <alignment horizontal="right" vertical="center"/>
      <protection/>
    </xf>
    <xf numFmtId="10" fontId="23" fillId="40" borderId="0" xfId="0" applyNumberFormat="1" applyFont="1" applyFill="1" applyBorder="1" applyAlignment="1" applyProtection="1">
      <alignment horizontal="right" vertical="center"/>
      <protection/>
    </xf>
    <xf numFmtId="0" fontId="22" fillId="40" borderId="0" xfId="0" applyFont="1" applyFill="1" applyBorder="1" applyAlignment="1">
      <alignment horizontal="right" vertical="center"/>
    </xf>
    <xf numFmtId="0" fontId="20" fillId="43" borderId="0" xfId="0" applyFont="1" applyFill="1" applyBorder="1" applyAlignment="1">
      <alignment horizontal="right" vertical="center"/>
    </xf>
    <xf numFmtId="173" fontId="33" fillId="44" borderId="37" xfId="0" applyNumberFormat="1" applyFont="1" applyFill="1" applyBorder="1" applyAlignment="1">
      <alignment horizontal="center" vertical="center"/>
    </xf>
    <xf numFmtId="10" fontId="19" fillId="43" borderId="0" xfId="0" applyNumberFormat="1" applyFont="1" applyFill="1" applyBorder="1" applyAlignment="1" applyProtection="1">
      <alignment horizontal="right" vertical="center"/>
      <protection/>
    </xf>
    <xf numFmtId="10" fontId="19" fillId="43" borderId="19" xfId="0" applyNumberFormat="1" applyFont="1" applyFill="1" applyBorder="1" applyAlignment="1" applyProtection="1">
      <alignment horizontal="right" vertical="center"/>
      <protection/>
    </xf>
    <xf numFmtId="10" fontId="19" fillId="40" borderId="0" xfId="0" applyNumberFormat="1" applyFont="1" applyFill="1" applyBorder="1" applyAlignment="1" applyProtection="1">
      <alignment horizontal="right" vertical="center"/>
      <protection/>
    </xf>
    <xf numFmtId="0" fontId="21" fillId="40" borderId="0" xfId="0" applyFont="1" applyFill="1" applyBorder="1" applyAlignment="1">
      <alignment horizontal="right" vertical="center"/>
    </xf>
    <xf numFmtId="0" fontId="20" fillId="40" borderId="0" xfId="0" applyFont="1" applyFill="1" applyBorder="1" applyAlignment="1">
      <alignment horizontal="right" vertical="center"/>
    </xf>
    <xf numFmtId="0" fontId="24" fillId="44" borderId="37" xfId="0" applyFont="1" applyFill="1" applyBorder="1" applyAlignment="1" quotePrefix="1">
      <alignment horizontal="center" vertical="center"/>
    </xf>
    <xf numFmtId="0" fontId="34" fillId="43" borderId="0" xfId="0" applyFont="1" applyFill="1" applyBorder="1" applyAlignment="1">
      <alignment horizontal="right" vertical="center"/>
    </xf>
    <xf numFmtId="173" fontId="69" fillId="44" borderId="37" xfId="0" applyNumberFormat="1" applyFont="1" applyFill="1" applyBorder="1" applyAlignment="1">
      <alignment horizontal="center" vertical="center"/>
    </xf>
    <xf numFmtId="10" fontId="25" fillId="43" borderId="0" xfId="0" applyNumberFormat="1" applyFont="1" applyFill="1" applyBorder="1" applyAlignment="1" applyProtection="1">
      <alignment horizontal="right" vertical="center"/>
      <protection/>
    </xf>
    <xf numFmtId="10" fontId="25" fillId="43" borderId="19" xfId="0" applyNumberFormat="1" applyFont="1" applyFill="1" applyBorder="1" applyAlignment="1" applyProtection="1">
      <alignment horizontal="right" vertical="center"/>
      <protection/>
    </xf>
    <xf numFmtId="10" fontId="25" fillId="40" borderId="0" xfId="0" applyNumberFormat="1" applyFont="1" applyFill="1" applyBorder="1" applyAlignment="1" applyProtection="1">
      <alignment horizontal="right" vertical="center"/>
      <protection/>
    </xf>
    <xf numFmtId="0" fontId="34" fillId="40" borderId="0" xfId="0" applyFont="1" applyFill="1" applyBorder="1" applyAlignment="1">
      <alignment horizontal="right" vertical="center"/>
    </xf>
    <xf numFmtId="173" fontId="31" fillId="44" borderId="37" xfId="0" applyNumberFormat="1" applyFont="1" applyFill="1" applyBorder="1" applyAlignment="1">
      <alignment horizontal="center" vertical="center"/>
    </xf>
    <xf numFmtId="10" fontId="34" fillId="43" borderId="0" xfId="0" applyNumberFormat="1" applyFont="1" applyFill="1" applyBorder="1" applyAlignment="1" applyProtection="1">
      <alignment horizontal="right" vertical="center"/>
      <protection/>
    </xf>
    <xf numFmtId="10" fontId="34" fillId="43" borderId="19" xfId="0" applyNumberFormat="1" applyFont="1" applyFill="1" applyBorder="1" applyAlignment="1" applyProtection="1">
      <alignment horizontal="right" vertical="center"/>
      <protection/>
    </xf>
    <xf numFmtId="10" fontId="34" fillId="40" borderId="0" xfId="0" applyNumberFormat="1" applyFont="1" applyFill="1" applyBorder="1" applyAlignment="1" applyProtection="1">
      <alignment horizontal="right" vertical="center"/>
      <protection/>
    </xf>
    <xf numFmtId="0" fontId="23" fillId="40" borderId="0" xfId="0" applyFont="1" applyFill="1" applyBorder="1" applyAlignment="1">
      <alignment horizontal="right" vertical="center"/>
    </xf>
    <xf numFmtId="0" fontId="23" fillId="43" borderId="0" xfId="0" applyFont="1" applyFill="1" applyBorder="1" applyAlignment="1">
      <alignment horizontal="right" vertical="center"/>
    </xf>
    <xf numFmtId="0" fontId="21" fillId="43" borderId="0" xfId="0" applyFont="1" applyFill="1" applyBorder="1" applyAlignment="1">
      <alignment horizontal="right" vertical="center"/>
    </xf>
    <xf numFmtId="173" fontId="22" fillId="44" borderId="37" xfId="0" applyNumberFormat="1" applyFont="1" applyFill="1" applyBorder="1" applyAlignment="1">
      <alignment horizontal="center" vertical="center"/>
    </xf>
    <xf numFmtId="10" fontId="33" fillId="43" borderId="0" xfId="0" applyNumberFormat="1" applyFont="1" applyFill="1" applyBorder="1" applyAlignment="1" applyProtection="1">
      <alignment horizontal="right" vertical="center"/>
      <protection/>
    </xf>
    <xf numFmtId="10" fontId="33" fillId="43" borderId="19" xfId="0" applyNumberFormat="1" applyFont="1" applyFill="1" applyBorder="1" applyAlignment="1" applyProtection="1">
      <alignment horizontal="right" vertical="center"/>
      <protection/>
    </xf>
    <xf numFmtId="10" fontId="33" fillId="40" borderId="0" xfId="0" applyNumberFormat="1" applyFont="1" applyFill="1" applyBorder="1" applyAlignment="1" applyProtection="1">
      <alignment horizontal="right" vertical="center"/>
      <protection/>
    </xf>
    <xf numFmtId="0" fontId="32" fillId="40" borderId="0" xfId="0" applyFont="1" applyFill="1" applyBorder="1" applyAlignment="1">
      <alignment horizontal="right" vertical="center"/>
    </xf>
    <xf numFmtId="0" fontId="49" fillId="43" borderId="0" xfId="0" applyFont="1" applyFill="1" applyBorder="1" applyAlignment="1">
      <alignment horizontal="right" vertical="center"/>
    </xf>
    <xf numFmtId="0" fontId="49" fillId="40" borderId="0" xfId="0" applyFont="1" applyFill="1" applyBorder="1" applyAlignment="1">
      <alignment horizontal="right" vertical="center"/>
    </xf>
    <xf numFmtId="0" fontId="32" fillId="43" borderId="0" xfId="0" applyFont="1" applyFill="1" applyBorder="1" applyAlignment="1">
      <alignment horizontal="right" vertical="center"/>
    </xf>
    <xf numFmtId="10" fontId="30" fillId="43" borderId="0" xfId="0" applyNumberFormat="1" applyFont="1" applyFill="1" applyBorder="1" applyAlignment="1">
      <alignment vertical="center"/>
    </xf>
    <xf numFmtId="10" fontId="30" fillId="43" borderId="19" xfId="0" applyNumberFormat="1" applyFont="1" applyFill="1" applyBorder="1" applyAlignment="1">
      <alignment vertical="center"/>
    </xf>
    <xf numFmtId="10" fontId="30" fillId="40" borderId="0" xfId="0" applyNumberFormat="1" applyFont="1" applyFill="1" applyBorder="1" applyAlignment="1">
      <alignment vertical="center"/>
    </xf>
    <xf numFmtId="0" fontId="50" fillId="43" borderId="0" xfId="0" applyFont="1" applyFill="1" applyBorder="1" applyAlignment="1">
      <alignment horizontal="right" vertical="center"/>
    </xf>
    <xf numFmtId="173" fontId="22" fillId="44" borderId="38" xfId="0" applyNumberFormat="1" applyFont="1" applyFill="1" applyBorder="1" applyAlignment="1">
      <alignment horizontal="center" vertical="center"/>
    </xf>
    <xf numFmtId="173" fontId="18" fillId="44" borderId="38" xfId="0" applyNumberFormat="1" applyFont="1" applyFill="1" applyBorder="1" applyAlignment="1" applyProtection="1">
      <alignment horizontal="center" vertical="center"/>
      <protection/>
    </xf>
    <xf numFmtId="0" fontId="50" fillId="40" borderId="0" xfId="0" applyFont="1" applyFill="1" applyBorder="1" applyAlignment="1">
      <alignment horizontal="right" vertical="center"/>
    </xf>
    <xf numFmtId="0" fontId="24" fillId="44" borderId="38" xfId="0" applyFont="1" applyFill="1" applyBorder="1" applyAlignment="1">
      <alignment horizontal="center" vertical="center"/>
    </xf>
    <xf numFmtId="0" fontId="24" fillId="43" borderId="28" xfId="0" applyFont="1" applyFill="1" applyBorder="1" applyAlignment="1">
      <alignment/>
    </xf>
    <xf numFmtId="0" fontId="24" fillId="44" borderId="28" xfId="0" applyFont="1" applyFill="1" applyBorder="1" applyAlignment="1">
      <alignment horizontal="center" vertical="center"/>
    </xf>
    <xf numFmtId="0" fontId="24" fillId="44" borderId="38" xfId="0" applyFont="1" applyFill="1" applyBorder="1" applyAlignment="1" quotePrefix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4" fillId="43" borderId="20" xfId="0" applyFont="1" applyFill="1" applyBorder="1" applyAlignment="1">
      <alignment horizontal="left" vertical="center"/>
    </xf>
    <xf numFmtId="0" fontId="20" fillId="43" borderId="0" xfId="0" applyFont="1" applyFill="1" applyBorder="1" applyAlignment="1">
      <alignment horizontal="center" vertical="center"/>
    </xf>
    <xf numFmtId="173" fontId="20" fillId="43" borderId="0" xfId="0" applyNumberFormat="1" applyFont="1" applyFill="1" applyBorder="1" applyAlignment="1">
      <alignment horizontal="center" vertical="center"/>
    </xf>
    <xf numFmtId="174" fontId="20" fillId="43" borderId="0" xfId="0" applyNumberFormat="1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>
      <alignment horizontal="center" vertical="center"/>
    </xf>
    <xf numFmtId="0" fontId="20" fillId="40" borderId="0" xfId="0" applyFont="1" applyFill="1" applyBorder="1" applyAlignment="1">
      <alignment horizontal="center" vertical="center"/>
    </xf>
    <xf numFmtId="0" fontId="35" fillId="40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vertical="center"/>
    </xf>
    <xf numFmtId="0" fontId="24" fillId="43" borderId="20" xfId="0" applyFont="1" applyFill="1" applyBorder="1" applyAlignment="1">
      <alignment horizontal="right" vertical="center"/>
    </xf>
    <xf numFmtId="0" fontId="24" fillId="43" borderId="0" xfId="0" applyFont="1" applyFill="1" applyBorder="1" applyAlignment="1">
      <alignment horizontal="right" vertical="center"/>
    </xf>
    <xf numFmtId="173" fontId="24" fillId="44" borderId="39" xfId="0" applyNumberFormat="1" applyFont="1" applyFill="1" applyBorder="1" applyAlignment="1">
      <alignment horizontal="center" vertical="center"/>
    </xf>
    <xf numFmtId="173" fontId="22" fillId="44" borderId="39" xfId="0" applyNumberFormat="1" applyFont="1" applyFill="1" applyBorder="1" applyAlignment="1" applyProtection="1">
      <alignment horizontal="center" vertical="center"/>
      <protection/>
    </xf>
    <xf numFmtId="0" fontId="24" fillId="39" borderId="0" xfId="0" applyFont="1" applyFill="1" applyBorder="1" applyAlignment="1">
      <alignment vertical="center"/>
    </xf>
    <xf numFmtId="0" fontId="26" fillId="40" borderId="19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6" fillId="43" borderId="0" xfId="0" applyFont="1" applyFill="1" applyBorder="1" applyAlignment="1">
      <alignment vertical="center"/>
    </xf>
    <xf numFmtId="173" fontId="24" fillId="43" borderId="0" xfId="0" applyNumberFormat="1" applyFont="1" applyFill="1" applyBorder="1" applyAlignment="1">
      <alignment vertical="center"/>
    </xf>
    <xf numFmtId="174" fontId="30" fillId="43" borderId="0" xfId="0" applyNumberFormat="1" applyFont="1" applyFill="1" applyBorder="1" applyAlignment="1">
      <alignment horizontal="center" vertical="center"/>
    </xf>
    <xf numFmtId="0" fontId="26" fillId="43" borderId="19" xfId="0" applyFont="1" applyFill="1" applyBorder="1" applyAlignment="1">
      <alignment vertical="center"/>
    </xf>
    <xf numFmtId="0" fontId="24" fillId="40" borderId="39" xfId="0" applyFont="1" applyFill="1" applyBorder="1" applyAlignment="1">
      <alignment horizontal="center" vertical="center"/>
    </xf>
    <xf numFmtId="1" fontId="24" fillId="44" borderId="39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7" fillId="35" borderId="0" xfId="0" applyFont="1" applyFill="1" applyBorder="1" applyAlignment="1">
      <alignment horizontal="right" vertical="center"/>
    </xf>
    <xf numFmtId="0" fontId="27" fillId="43" borderId="0" xfId="0" applyFont="1" applyFill="1" applyBorder="1" applyAlignment="1">
      <alignment horizontal="right" vertical="center"/>
    </xf>
    <xf numFmtId="0" fontId="24" fillId="43" borderId="0" xfId="0" applyFont="1" applyFill="1" applyBorder="1" applyAlignment="1">
      <alignment horizontal="left" vertical="center"/>
    </xf>
    <xf numFmtId="0" fontId="27" fillId="39" borderId="0" xfId="0" applyFont="1" applyFill="1" applyBorder="1" applyAlignment="1">
      <alignment horizontal="right" vertical="center"/>
    </xf>
    <xf numFmtId="0" fontId="27" fillId="4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35" borderId="0" xfId="0" applyFont="1" applyFill="1" applyBorder="1" applyAlignment="1">
      <alignment horizontal="right" vertical="center"/>
    </xf>
    <xf numFmtId="173" fontId="24" fillId="43" borderId="0" xfId="0" applyNumberFormat="1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right" vertical="center"/>
    </xf>
    <xf numFmtId="0" fontId="27" fillId="43" borderId="0" xfId="0" applyFont="1" applyFill="1" applyBorder="1" applyAlignment="1">
      <alignment vertical="center"/>
    </xf>
    <xf numFmtId="0" fontId="26" fillId="40" borderId="0" xfId="0" applyFont="1" applyFill="1" applyBorder="1" applyAlignment="1">
      <alignment vertical="center"/>
    </xf>
    <xf numFmtId="0" fontId="24" fillId="35" borderId="21" xfId="0" applyFont="1" applyFill="1" applyBorder="1" applyAlignment="1">
      <alignment vertical="center"/>
    </xf>
    <xf numFmtId="0" fontId="24" fillId="43" borderId="30" xfId="0" applyFont="1" applyFill="1" applyBorder="1" applyAlignment="1">
      <alignment vertical="center"/>
    </xf>
    <xf numFmtId="0" fontId="24" fillId="43" borderId="21" xfId="0" applyFont="1" applyFill="1" applyBorder="1" applyAlignment="1">
      <alignment vertical="center"/>
    </xf>
    <xf numFmtId="0" fontId="24" fillId="43" borderId="33" xfId="0" applyFont="1" applyFill="1" applyBorder="1" applyAlignment="1">
      <alignment vertical="center"/>
    </xf>
    <xf numFmtId="0" fontId="24" fillId="40" borderId="21" xfId="0" applyFont="1" applyFill="1" applyBorder="1" applyAlignment="1">
      <alignment vertical="center"/>
    </xf>
    <xf numFmtId="0" fontId="24" fillId="39" borderId="21" xfId="0" applyFont="1" applyFill="1" applyBorder="1" applyAlignment="1">
      <alignment vertical="center"/>
    </xf>
    <xf numFmtId="0" fontId="24" fillId="40" borderId="3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8" fillId="0" borderId="4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39" borderId="41" xfId="0" applyFont="1" applyFill="1" applyBorder="1" applyAlignment="1">
      <alignment horizontal="center" vertical="center" wrapText="1"/>
    </xf>
    <xf numFmtId="0" fontId="3" fillId="39" borderId="42" xfId="0" applyFont="1" applyFill="1" applyBorder="1" applyAlignment="1">
      <alignment horizontal="center" vertical="center" wrapText="1"/>
    </xf>
    <xf numFmtId="0" fontId="3" fillId="39" borderId="43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27" xfId="0" applyFont="1" applyFill="1" applyBorder="1" applyAlignment="1">
      <alignment horizontal="center" vertical="center" wrapText="1"/>
    </xf>
    <xf numFmtId="0" fontId="66" fillId="33" borderId="44" xfId="0" applyFont="1" applyFill="1" applyBorder="1" applyAlignment="1">
      <alignment horizontal="center" vertical="center" wrapText="1"/>
    </xf>
    <xf numFmtId="0" fontId="65" fillId="45" borderId="24" xfId="0" applyFont="1" applyFill="1" applyBorder="1" applyAlignment="1">
      <alignment horizontal="center" vertical="center" wrapText="1"/>
    </xf>
    <xf numFmtId="0" fontId="65" fillId="45" borderId="27" xfId="0" applyFont="1" applyFill="1" applyBorder="1" applyAlignment="1">
      <alignment horizontal="center" vertical="center" wrapText="1"/>
    </xf>
    <xf numFmtId="0" fontId="65" fillId="45" borderId="4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43" fillId="46" borderId="45" xfId="0" applyFont="1" applyFill="1" applyBorder="1" applyAlignment="1">
      <alignment horizontal="center" vertical="center" wrapText="1"/>
    </xf>
    <xf numFmtId="0" fontId="43" fillId="46" borderId="44" xfId="0" applyFont="1" applyFill="1" applyBorder="1" applyAlignment="1">
      <alignment horizontal="center" vertical="center" wrapText="1"/>
    </xf>
    <xf numFmtId="0" fontId="44" fillId="47" borderId="27" xfId="0" applyFont="1" applyFill="1" applyBorder="1" applyAlignment="1">
      <alignment horizontal="center" vertical="center" wrapText="1"/>
    </xf>
    <xf numFmtId="0" fontId="44" fillId="47" borderId="46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8" borderId="44" xfId="0" applyFont="1" applyFill="1" applyBorder="1" applyAlignment="1">
      <alignment horizontal="center" vertical="center" wrapText="1"/>
    </xf>
    <xf numFmtId="0" fontId="6" fillId="49" borderId="15" xfId="0" applyFont="1" applyFill="1" applyBorder="1" applyAlignment="1">
      <alignment horizontal="center" vertical="center" wrapText="1"/>
    </xf>
    <xf numFmtId="0" fontId="6" fillId="49" borderId="14" xfId="0" applyFont="1" applyFill="1" applyBorder="1" applyAlignment="1">
      <alignment horizontal="center" vertical="center" wrapText="1"/>
    </xf>
    <xf numFmtId="0" fontId="6" fillId="49" borderId="26" xfId="0" applyFont="1" applyFill="1" applyBorder="1" applyAlignment="1">
      <alignment horizontal="center" vertical="center" wrapText="1"/>
    </xf>
    <xf numFmtId="0" fontId="6" fillId="49" borderId="20" xfId="0" applyFont="1" applyFill="1" applyBorder="1" applyAlignment="1">
      <alignment horizontal="center" vertical="center" wrapText="1"/>
    </xf>
    <xf numFmtId="0" fontId="6" fillId="49" borderId="0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vertical="center" wrapText="1"/>
    </xf>
    <xf numFmtId="0" fontId="6" fillId="48" borderId="41" xfId="0" applyFont="1" applyFill="1" applyBorder="1" applyAlignment="1">
      <alignment horizontal="center" vertical="center" wrapText="1"/>
    </xf>
    <xf numFmtId="0" fontId="6" fillId="48" borderId="42" xfId="0" applyFont="1" applyFill="1" applyBorder="1" applyAlignment="1">
      <alignment horizontal="center" vertical="center" wrapText="1"/>
    </xf>
    <xf numFmtId="0" fontId="6" fillId="48" borderId="43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62" fillId="43" borderId="24" xfId="0" applyFont="1" applyFill="1" applyBorder="1" applyAlignment="1">
      <alignment horizontal="center" vertical="center" wrapText="1"/>
    </xf>
    <xf numFmtId="0" fontId="62" fillId="43" borderId="27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6" fillId="48" borderId="15" xfId="0" applyFont="1" applyFill="1" applyBorder="1" applyAlignment="1">
      <alignment horizontal="center" vertical="center" wrapText="1"/>
    </xf>
    <xf numFmtId="0" fontId="6" fillId="48" borderId="14" xfId="0" applyFont="1" applyFill="1" applyBorder="1" applyAlignment="1">
      <alignment horizontal="center" vertical="center" wrapText="1"/>
    </xf>
    <xf numFmtId="0" fontId="6" fillId="48" borderId="26" xfId="0" applyFont="1" applyFill="1" applyBorder="1" applyAlignment="1">
      <alignment horizontal="center" vertical="center" wrapText="1"/>
    </xf>
    <xf numFmtId="0" fontId="6" fillId="48" borderId="25" xfId="0" applyFont="1" applyFill="1" applyBorder="1" applyAlignment="1">
      <alignment horizontal="center" vertical="center" wrapText="1"/>
    </xf>
    <xf numFmtId="0" fontId="6" fillId="48" borderId="28" xfId="0" applyFont="1" applyFill="1" applyBorder="1" applyAlignment="1">
      <alignment horizontal="center" vertical="center" wrapText="1"/>
    </xf>
    <xf numFmtId="0" fontId="6" fillId="48" borderId="2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48" borderId="49" xfId="0" applyFont="1" applyFill="1" applyBorder="1" applyAlignment="1">
      <alignment horizontal="center" vertical="center" wrapText="1"/>
    </xf>
    <xf numFmtId="0" fontId="6" fillId="48" borderId="36" xfId="0" applyFont="1" applyFill="1" applyBorder="1" applyAlignment="1">
      <alignment horizontal="center" vertical="center" wrapText="1"/>
    </xf>
    <xf numFmtId="0" fontId="6" fillId="48" borderId="50" xfId="0" applyFont="1" applyFill="1" applyBorder="1" applyAlignment="1">
      <alignment horizontal="center" vertical="center" wrapText="1"/>
    </xf>
    <xf numFmtId="0" fontId="6" fillId="48" borderId="30" xfId="0" applyFont="1" applyFill="1" applyBorder="1" applyAlignment="1">
      <alignment horizontal="center" vertical="center" wrapText="1"/>
    </xf>
    <xf numFmtId="0" fontId="6" fillId="48" borderId="21" xfId="0" applyFont="1" applyFill="1" applyBorder="1" applyAlignment="1">
      <alignment horizontal="center" vertical="center" wrapText="1"/>
    </xf>
    <xf numFmtId="0" fontId="6" fillId="48" borderId="3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6" fillId="48" borderId="34" xfId="0" applyFont="1" applyFill="1" applyBorder="1" applyAlignment="1">
      <alignment horizontal="center" vertical="center" wrapText="1"/>
    </xf>
    <xf numFmtId="0" fontId="6" fillId="48" borderId="40" xfId="0" applyFont="1" applyFill="1" applyBorder="1" applyAlignment="1">
      <alignment horizontal="center" vertical="center" wrapText="1"/>
    </xf>
    <xf numFmtId="0" fontId="6" fillId="48" borderId="17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center" vertical="center" wrapText="1"/>
    </xf>
    <xf numFmtId="0" fontId="6" fillId="48" borderId="18" xfId="0" applyFont="1" applyFill="1" applyBorder="1" applyAlignment="1">
      <alignment horizontal="center" vertical="center" wrapText="1"/>
    </xf>
    <xf numFmtId="0" fontId="6" fillId="48" borderId="51" xfId="0" applyFont="1" applyFill="1" applyBorder="1" applyAlignment="1">
      <alignment horizontal="center" vertical="center" wrapText="1"/>
    </xf>
    <xf numFmtId="0" fontId="6" fillId="48" borderId="52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39" borderId="26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/>
    </xf>
    <xf numFmtId="0" fontId="38" fillId="44" borderId="20" xfId="0" applyFont="1" applyFill="1" applyBorder="1" applyAlignment="1">
      <alignment horizontal="center" vertical="center"/>
    </xf>
    <xf numFmtId="0" fontId="38" fillId="44" borderId="0" xfId="0" applyFont="1" applyFill="1" applyBorder="1" applyAlignment="1">
      <alignment horizontal="center" vertical="center"/>
    </xf>
    <xf numFmtId="0" fontId="38" fillId="44" borderId="19" xfId="0" applyFont="1" applyFill="1" applyBorder="1" applyAlignment="1">
      <alignment horizontal="center" vertical="center"/>
    </xf>
    <xf numFmtId="0" fontId="47" fillId="44" borderId="20" xfId="0" applyFont="1" applyFill="1" applyBorder="1" applyAlignment="1">
      <alignment horizontal="center" vertical="center"/>
    </xf>
    <xf numFmtId="0" fontId="47" fillId="44" borderId="0" xfId="0" applyFont="1" applyFill="1" applyBorder="1" applyAlignment="1">
      <alignment horizontal="center" vertical="center"/>
    </xf>
    <xf numFmtId="0" fontId="47" fillId="44" borderId="19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16" fillId="44" borderId="20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16" fillId="44" borderId="19" xfId="0" applyFont="1" applyFill="1" applyBorder="1" applyAlignment="1">
      <alignment horizontal="center" vertical="center"/>
    </xf>
    <xf numFmtId="0" fontId="40" fillId="44" borderId="30" xfId="0" applyFont="1" applyFill="1" applyBorder="1" applyAlignment="1">
      <alignment horizontal="center" vertical="center"/>
    </xf>
    <xf numFmtId="0" fontId="40" fillId="44" borderId="21" xfId="0" applyFont="1" applyFill="1" applyBorder="1" applyAlignment="1">
      <alignment horizontal="center" vertical="center"/>
    </xf>
    <xf numFmtId="0" fontId="40" fillId="44" borderId="33" xfId="0" applyFont="1" applyFill="1" applyBorder="1" applyAlignment="1">
      <alignment horizontal="center" vertical="center"/>
    </xf>
    <xf numFmtId="0" fontId="8" fillId="44" borderId="20" xfId="0" applyFont="1" applyFill="1" applyBorder="1" applyAlignment="1">
      <alignment horizontal="center" vertical="center"/>
    </xf>
    <xf numFmtId="0" fontId="8" fillId="44" borderId="0" xfId="0" applyFont="1" applyFill="1" applyBorder="1" applyAlignment="1">
      <alignment horizontal="center" vertical="center"/>
    </xf>
    <xf numFmtId="0" fontId="8" fillId="44" borderId="19" xfId="0" applyFont="1" applyFill="1" applyBorder="1" applyAlignment="1">
      <alignment horizontal="center" vertical="center"/>
    </xf>
    <xf numFmtId="0" fontId="42" fillId="44" borderId="30" xfId="0" applyFont="1" applyFill="1" applyBorder="1" applyAlignment="1">
      <alignment horizontal="center" vertical="center"/>
    </xf>
    <xf numFmtId="0" fontId="42" fillId="44" borderId="21" xfId="0" applyFont="1" applyFill="1" applyBorder="1" applyAlignment="1">
      <alignment horizontal="center" vertical="center"/>
    </xf>
    <xf numFmtId="0" fontId="42" fillId="44" borderId="33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67" fillId="44" borderId="20" xfId="0" applyFont="1" applyFill="1" applyBorder="1" applyAlignment="1">
      <alignment horizontal="center" vertical="center"/>
    </xf>
    <xf numFmtId="0" fontId="67" fillId="44" borderId="0" xfId="0" applyFont="1" applyFill="1" applyBorder="1" applyAlignment="1">
      <alignment horizontal="center" vertical="center"/>
    </xf>
    <xf numFmtId="0" fontId="67" fillId="44" borderId="19" xfId="0" applyFont="1" applyFill="1" applyBorder="1" applyAlignment="1">
      <alignment horizontal="center" vertical="center"/>
    </xf>
    <xf numFmtId="0" fontId="36" fillId="44" borderId="20" xfId="0" applyFont="1" applyFill="1" applyBorder="1" applyAlignment="1">
      <alignment horizontal="center" vertical="center"/>
    </xf>
    <xf numFmtId="0" fontId="36" fillId="44" borderId="0" xfId="0" applyFont="1" applyFill="1" applyBorder="1" applyAlignment="1">
      <alignment horizontal="center" vertical="center"/>
    </xf>
    <xf numFmtId="0" fontId="36" fillId="44" borderId="19" xfId="0" applyFont="1" applyFill="1" applyBorder="1" applyAlignment="1">
      <alignment horizontal="center" vertical="center"/>
    </xf>
    <xf numFmtId="0" fontId="68" fillId="44" borderId="20" xfId="0" applyFont="1" applyFill="1" applyBorder="1" applyAlignment="1">
      <alignment horizontal="center" vertical="center"/>
    </xf>
    <xf numFmtId="0" fontId="68" fillId="44" borderId="0" xfId="0" applyFont="1" applyFill="1" applyBorder="1" applyAlignment="1">
      <alignment horizontal="center" vertical="center"/>
    </xf>
    <xf numFmtId="0" fontId="68" fillId="44" borderId="19" xfId="0" applyFont="1" applyFill="1" applyBorder="1" applyAlignment="1">
      <alignment horizontal="center" vertical="center"/>
    </xf>
    <xf numFmtId="0" fontId="37" fillId="44" borderId="20" xfId="0" applyFont="1" applyFill="1" applyBorder="1" applyAlignment="1">
      <alignment horizontal="center" vertical="center"/>
    </xf>
    <xf numFmtId="0" fontId="37" fillId="44" borderId="0" xfId="0" applyFont="1" applyFill="1" applyBorder="1" applyAlignment="1">
      <alignment horizontal="center" vertical="center"/>
    </xf>
    <xf numFmtId="0" fontId="37" fillId="44" borderId="19" xfId="0" applyFont="1" applyFill="1" applyBorder="1" applyAlignment="1">
      <alignment horizontal="center" vertical="center"/>
    </xf>
    <xf numFmtId="0" fontId="36" fillId="44" borderId="15" xfId="0" applyFont="1" applyFill="1" applyBorder="1" applyAlignment="1">
      <alignment horizontal="center" vertical="center"/>
    </xf>
    <xf numFmtId="0" fontId="36" fillId="44" borderId="14" xfId="0" applyFont="1" applyFill="1" applyBorder="1" applyAlignment="1">
      <alignment horizontal="center" vertical="center"/>
    </xf>
    <xf numFmtId="0" fontId="36" fillId="44" borderId="26" xfId="0" applyFont="1" applyFill="1" applyBorder="1" applyAlignment="1">
      <alignment horizontal="center" vertical="center"/>
    </xf>
    <xf numFmtId="0" fontId="41" fillId="44" borderId="15" xfId="0" applyFont="1" applyFill="1" applyBorder="1" applyAlignment="1">
      <alignment horizontal="center" vertical="center"/>
    </xf>
    <xf numFmtId="0" fontId="41" fillId="44" borderId="14" xfId="0" applyFont="1" applyFill="1" applyBorder="1" applyAlignment="1">
      <alignment horizontal="center" vertical="center"/>
    </xf>
    <xf numFmtId="0" fontId="41" fillId="44" borderId="26" xfId="0" applyFont="1" applyFill="1" applyBorder="1" applyAlignment="1">
      <alignment horizontal="center" vertical="center"/>
    </xf>
    <xf numFmtId="0" fontId="24" fillId="40" borderId="0" xfId="0" applyFont="1" applyFill="1" applyBorder="1" applyAlignment="1">
      <alignment horizontal="center" vertical="center"/>
    </xf>
    <xf numFmtId="0" fontId="24" fillId="43" borderId="20" xfId="0" applyFont="1" applyFill="1" applyBorder="1" applyAlignment="1">
      <alignment horizontal="right" vertical="center"/>
    </xf>
    <xf numFmtId="0" fontId="24" fillId="43" borderId="0" xfId="0" applyFont="1" applyFill="1" applyBorder="1" applyAlignment="1">
      <alignment horizontal="right" vertical="center"/>
    </xf>
    <xf numFmtId="0" fontId="24" fillId="43" borderId="18" xfId="0" applyFont="1" applyFill="1" applyBorder="1" applyAlignment="1">
      <alignment horizontal="right" vertical="center"/>
    </xf>
    <xf numFmtId="0" fontId="24" fillId="43" borderId="20" xfId="0" applyFont="1" applyFill="1" applyBorder="1" applyAlignment="1">
      <alignment horizontal="center" vertical="center"/>
    </xf>
    <xf numFmtId="0" fontId="24" fillId="43" borderId="0" xfId="0" applyFont="1" applyFill="1" applyBorder="1" applyAlignment="1">
      <alignment horizontal="center" vertical="center"/>
    </xf>
    <xf numFmtId="0" fontId="24" fillId="43" borderId="19" xfId="0" applyFont="1" applyFill="1" applyBorder="1" applyAlignment="1">
      <alignment horizontal="center" vertical="center"/>
    </xf>
    <xf numFmtId="0" fontId="45" fillId="44" borderId="20" xfId="0" applyFont="1" applyFill="1" applyBorder="1" applyAlignment="1">
      <alignment horizontal="center" vertical="center"/>
    </xf>
    <xf numFmtId="0" fontId="45" fillId="44" borderId="0" xfId="0" applyFont="1" applyFill="1" applyBorder="1" applyAlignment="1">
      <alignment horizontal="center" vertical="center"/>
    </xf>
    <xf numFmtId="0" fontId="45" fillId="44" borderId="19" xfId="0" applyFont="1" applyFill="1" applyBorder="1" applyAlignment="1">
      <alignment horizontal="center" vertical="center"/>
    </xf>
    <xf numFmtId="0" fontId="57" fillId="0" borderId="0" xfId="54" applyFont="1" applyAlignment="1" applyProtection="1">
      <alignment vertical="center"/>
      <protection/>
    </xf>
    <xf numFmtId="0" fontId="0" fillId="0" borderId="0" xfId="0" applyFont="1" applyAlignment="1">
      <alignment vertical="center"/>
    </xf>
  </cellXfs>
  <cellStyles count="53">
    <cellStyle name="Normal" xfId="0"/>
    <cellStyle name="ColLevel_0" xfId="2"/>
    <cellStyle name="ColLevel_1" xfId="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5-06-0212-00-004b-may06-meeting-agenda-and-objectives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Nishiyama.Hirohito@ah.MitsubishiElectric.co.jp" TargetMode="External" /><Relationship Id="rId2" Type="http://schemas.openxmlformats.org/officeDocument/2006/relationships/hyperlink" Target="mailto:Ono.Ryoji@aj.MitsubishiElectric.co.jp" TargetMode="External" /><Relationship Id="rId3" Type="http://schemas.openxmlformats.org/officeDocument/2006/relationships/hyperlink" Target="mailto:Hiraoka.Seiichi@dw.MitsubishiElectric.co.jp" TargetMode="External" /><Relationship Id="rId4" Type="http://schemas.openxmlformats.org/officeDocument/2006/relationships/hyperlink" Target="mailto:fyx@mail.sim.ac.cn" TargetMode="External" /><Relationship Id="rId5" Type="http://schemas.openxmlformats.org/officeDocument/2006/relationships/hyperlink" Target="mailto:hatauchu-takaaki@fesys.co.jp" TargetMode="External" /><Relationship Id="rId6" Type="http://schemas.openxmlformats.org/officeDocument/2006/relationships/hyperlink" Target="mailto:Shearer_inc@yahoo.com" TargetMode="External" /><Relationship Id="rId7" Type="http://schemas.openxmlformats.org/officeDocument/2006/relationships/hyperlink" Target="mailto:k.t.le@ti.com" TargetMode="External" /><Relationship Id="rId8" Type="http://schemas.openxmlformats.org/officeDocument/2006/relationships/hyperlink" Target="mailto:emmanuel.monnerie@landisgyr.com" TargetMode="External" /><Relationship Id="rId9" Type="http://schemas.openxmlformats.org/officeDocument/2006/relationships/hyperlink" Target="mailto:Daniel.Popa@itron.com" TargetMode="External" /><Relationship Id="rId10" Type="http://schemas.openxmlformats.org/officeDocument/2006/relationships/hyperlink" Target="mailto:Rishi.Mohindra@maxim-ic.com" TargetMode="External" /><Relationship Id="rId11" Type="http://schemas.openxmlformats.org/officeDocument/2006/relationships/hyperlink" Target="mailto:Kuor-Hsin.Chang@freescale.com" TargetMode="External" /><Relationship Id="rId12" Type="http://schemas.openxmlformats.org/officeDocument/2006/relationships/hyperlink" Target="mailto:cpowell@ieee.org" TargetMode="External" /><Relationship Id="rId13" Type="http://schemas.openxmlformats.org/officeDocument/2006/relationships/hyperlink" Target="mailto:enns@stanfordalumni.org" TargetMode="External" /><Relationship Id="rId14" Type="http://schemas.openxmlformats.org/officeDocument/2006/relationships/hyperlink" Target="mailto:John.Buffington@itron.com" TargetMode="External" /><Relationship Id="rId15" Type="http://schemas.openxmlformats.org/officeDocument/2006/relationships/hyperlink" Target="mailto:sschoi@etri.re.kr" TargetMode="External" /><Relationship Id="rId16" Type="http://schemas.openxmlformats.org/officeDocument/2006/relationships/hyperlink" Target="mailto:hendricus.deruijter@silabs.com" TargetMode="External" /><Relationship Id="rId17" Type="http://schemas.openxmlformats.org/officeDocument/2006/relationships/hyperlink" Target="mailto:mthompson@aclara.com" TargetMode="External" /><Relationship Id="rId18" Type="http://schemas.openxmlformats.org/officeDocument/2006/relationships/hyperlink" Target="mailto:michael.schmidt@atmel.com" TargetMode="External" /><Relationship Id="rId19" Type="http://schemas.openxmlformats.org/officeDocument/2006/relationships/hyperlink" Target="mailto:ben@blindcreek.com" TargetMode="External" /><Relationship Id="rId20" Type="http://schemas.openxmlformats.org/officeDocument/2006/relationships/hyperlink" Target="mailto:cseibert@silverspringnet.com" TargetMode="External" /><Relationship Id="rId21" Type="http://schemas.openxmlformats.org/officeDocument/2006/relationships/hyperlink" Target="mailto:Britton.Sanderford@sensus.com" TargetMode="External" /><Relationship Id="rId22" Type="http://schemas.openxmlformats.org/officeDocument/2006/relationships/hyperlink" Target="mailto:scott.j.weikel@us.elster.com" TargetMode="External" /><Relationship Id="rId23" Type="http://schemas.openxmlformats.org/officeDocument/2006/relationships/hyperlink" Target="mailto:lee@ccny.cuny.edu" TargetMode="External" /><Relationship Id="rId24" Type="http://schemas.openxmlformats.org/officeDocument/2006/relationships/hyperlink" Target="mailto:gahn@ccny.cuny.edu" TargetMode="External" /><Relationship Id="rId25" Type="http://schemas.openxmlformats.org/officeDocument/2006/relationships/hyperlink" Target="mailto:ssjoo@etri.re.kr" TargetMode="External" /><Relationship Id="rId26" Type="http://schemas.openxmlformats.org/officeDocument/2006/relationships/hyperlink" Target="mailto:shincs@etri.re.kr" TargetMode="External" /><Relationship Id="rId27" Type="http://schemas.openxmlformats.org/officeDocument/2006/relationships/hyperlink" Target="mailto:lee@ccny.cuny.edu" TargetMode="External" /><Relationship Id="rId28" Type="http://schemas.openxmlformats.org/officeDocument/2006/relationships/hyperlink" Target="mailto:junsun.ryu@gmail.com" TargetMode="External" /><Relationship Id="rId29" Type="http://schemas.openxmlformats.org/officeDocument/2006/relationships/hyperlink" Target="mailto:f-kojima@nict.go.jp" TargetMode="External" /><Relationship Id="rId30" Type="http://schemas.openxmlformats.org/officeDocument/2006/relationships/hyperlink" Target="mailto:tjpark@etri.re.kr" TargetMode="External" /><Relationship Id="rId31" Type="http://schemas.openxmlformats.org/officeDocument/2006/relationships/hyperlink" Target="mailto:david.howard@onrampwireless.com" TargetMode="External" /><Relationship Id="rId32" Type="http://schemas.openxmlformats.org/officeDocument/2006/relationships/hyperlink" Target="mailto:ted.myers@onrampwireless.com" TargetMode="External" /><Relationship Id="rId33" Type="http://schemas.openxmlformats.org/officeDocument/2006/relationships/hyperlink" Target="mailto:jean.schwoerer@francetelecom.fr" TargetMode="External" /><Relationship Id="rId34" Type="http://schemas.openxmlformats.org/officeDocument/2006/relationships/hyperlink" Target="mailto:jean.schwoerer@orange-ftgroup.com" TargetMode="External" /><Relationship Id="rId35" Type="http://schemas.openxmlformats.org/officeDocument/2006/relationships/hyperlink" Target="mailto:christophe.dugas@coronis.com" TargetMode="External" /><Relationship Id="rId36" Type="http://schemas.openxmlformats.org/officeDocument/2006/relationships/hyperlink" Target="mailto:robert.t.mason@us.elster.com" TargetMode="External" /><Relationship Id="rId3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zoomScale="75" zoomScaleNormal="75" zoomScalePageLayoutView="0" workbookViewId="0" topLeftCell="A1">
      <selection activeCell="R11" sqref="R11:R14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2.7109375" style="1" customWidth="1"/>
    <col min="5" max="5" width="0.2890625" style="1" customWidth="1"/>
    <col min="6" max="9" width="6.28125" style="1" customWidth="1"/>
    <col min="10" max="10" width="0.2890625" style="1" customWidth="1"/>
    <col min="11" max="14" width="6.28125" style="1" customWidth="1"/>
    <col min="15" max="15" width="0.2890625" style="1" customWidth="1"/>
    <col min="16" max="19" width="6.28125" style="1" customWidth="1"/>
    <col min="20" max="20" width="0.2890625" style="1" customWidth="1"/>
    <col min="21" max="24" width="6.28125" style="1" customWidth="1"/>
    <col min="25" max="25" width="0.2890625" style="1" customWidth="1"/>
    <col min="26" max="29" width="6.28125" style="1" customWidth="1"/>
    <col min="30" max="30" width="0.2890625" style="1" customWidth="1"/>
    <col min="31" max="16384" width="9.140625" style="1" customWidth="1"/>
  </cols>
  <sheetData>
    <row r="1" spans="2:29" s="80" customFormat="1" ht="1.5" customHeight="1" thickBot="1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30" s="80" customFormat="1" ht="19.5" customHeight="1">
      <c r="A2" s="82"/>
      <c r="B2" s="401" t="s">
        <v>281</v>
      </c>
      <c r="C2" s="82"/>
      <c r="D2" s="83" t="s">
        <v>282</v>
      </c>
      <c r="E2" s="84"/>
      <c r="F2" s="85"/>
      <c r="G2" s="85"/>
      <c r="H2" s="85"/>
      <c r="I2" s="85"/>
      <c r="J2" s="84"/>
      <c r="K2" s="85"/>
      <c r="L2" s="85"/>
      <c r="M2" s="85"/>
      <c r="N2" s="85"/>
      <c r="O2" s="84"/>
      <c r="P2" s="85"/>
      <c r="Q2" s="85"/>
      <c r="R2" s="85"/>
      <c r="S2" s="85"/>
      <c r="T2" s="84"/>
      <c r="U2" s="85"/>
      <c r="V2" s="85"/>
      <c r="W2" s="85"/>
      <c r="X2" s="85"/>
      <c r="Y2" s="84"/>
      <c r="Z2" s="85"/>
      <c r="AA2" s="85"/>
      <c r="AB2" s="86"/>
      <c r="AC2" s="87"/>
      <c r="AD2" s="82"/>
    </row>
    <row r="3" spans="1:36" s="80" customFormat="1" ht="19.5" customHeight="1">
      <c r="A3" s="88"/>
      <c r="B3" s="402"/>
      <c r="C3" s="88"/>
      <c r="D3" s="89" t="s">
        <v>283</v>
      </c>
      <c r="E3" s="90"/>
      <c r="F3" s="91"/>
      <c r="G3" s="91"/>
      <c r="H3" s="91"/>
      <c r="I3" s="91"/>
      <c r="J3" s="90"/>
      <c r="K3" s="91"/>
      <c r="L3" s="91"/>
      <c r="M3" s="91"/>
      <c r="N3" s="91"/>
      <c r="O3" s="90"/>
      <c r="P3" s="91"/>
      <c r="Q3" s="91"/>
      <c r="R3" s="91"/>
      <c r="S3" s="91"/>
      <c r="T3" s="90"/>
      <c r="U3" s="91"/>
      <c r="V3" s="91"/>
      <c r="W3" s="91"/>
      <c r="X3" s="91"/>
      <c r="Y3" s="90"/>
      <c r="Z3" s="91"/>
      <c r="AA3" s="91"/>
      <c r="AB3" s="91"/>
      <c r="AC3" s="92"/>
      <c r="AD3" s="88"/>
      <c r="AE3" s="93"/>
      <c r="AF3" s="93"/>
      <c r="AG3" s="93"/>
      <c r="AH3" s="93"/>
      <c r="AI3" s="93"/>
      <c r="AJ3" s="94"/>
    </row>
    <row r="4" spans="1:36" s="80" customFormat="1" ht="19.5" customHeight="1">
      <c r="A4" s="95"/>
      <c r="B4" s="402"/>
      <c r="C4" s="95"/>
      <c r="D4" s="96" t="s">
        <v>284</v>
      </c>
      <c r="E4" s="97"/>
      <c r="F4" s="98"/>
      <c r="G4" s="98"/>
      <c r="H4" s="98"/>
      <c r="I4" s="98"/>
      <c r="J4" s="97"/>
      <c r="K4" s="98"/>
      <c r="L4" s="98"/>
      <c r="M4" s="98"/>
      <c r="N4" s="98"/>
      <c r="O4" s="97"/>
      <c r="P4" s="98"/>
      <c r="Q4" s="98"/>
      <c r="R4" s="98"/>
      <c r="S4" s="98"/>
      <c r="T4" s="97"/>
      <c r="U4" s="98"/>
      <c r="V4" s="98"/>
      <c r="W4" s="98"/>
      <c r="X4" s="98"/>
      <c r="Y4" s="97"/>
      <c r="Z4" s="98"/>
      <c r="AA4" s="98"/>
      <c r="AB4" s="98"/>
      <c r="AC4" s="99"/>
      <c r="AD4" s="95"/>
      <c r="AE4" s="100"/>
      <c r="AF4" s="100"/>
      <c r="AG4" s="100"/>
      <c r="AH4" s="100"/>
      <c r="AI4" s="100"/>
      <c r="AJ4" s="101"/>
    </row>
    <row r="5" spans="1:30" s="80" customFormat="1" ht="19.5" customHeight="1" thickBot="1">
      <c r="A5" s="102"/>
      <c r="B5" s="402"/>
      <c r="C5" s="102"/>
      <c r="D5" s="409" t="s">
        <v>0</v>
      </c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103"/>
      <c r="U5" s="104"/>
      <c r="V5" s="104"/>
      <c r="W5" s="104"/>
      <c r="X5" s="104"/>
      <c r="Y5" s="103"/>
      <c r="Z5" s="104" t="s">
        <v>2</v>
      </c>
      <c r="AA5" s="104"/>
      <c r="AB5" s="105"/>
      <c r="AC5" s="106"/>
      <c r="AD5" s="102"/>
    </row>
    <row r="6" spans="2:29" s="80" customFormat="1" ht="1.5" customHeight="1" thickBot="1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</row>
    <row r="7" spans="1:30" ht="12.75" customHeight="1" thickBot="1">
      <c r="A7" s="107"/>
      <c r="B7" s="108" t="s">
        <v>1</v>
      </c>
      <c r="C7" s="107"/>
      <c r="D7" s="109" t="s">
        <v>3</v>
      </c>
      <c r="E7" s="107"/>
      <c r="F7" s="403" t="s">
        <v>4</v>
      </c>
      <c r="G7" s="404"/>
      <c r="H7" s="404"/>
      <c r="I7" s="405"/>
      <c r="J7" s="107"/>
      <c r="K7" s="406" t="s">
        <v>5</v>
      </c>
      <c r="L7" s="406"/>
      <c r="M7" s="406"/>
      <c r="N7" s="406"/>
      <c r="O7" s="107"/>
      <c r="P7" s="407" t="s">
        <v>6</v>
      </c>
      <c r="Q7" s="406"/>
      <c r="R7" s="406"/>
      <c r="S7" s="408"/>
      <c r="T7" s="107"/>
      <c r="U7" s="407" t="s">
        <v>7</v>
      </c>
      <c r="V7" s="406"/>
      <c r="W7" s="406"/>
      <c r="X7" s="408"/>
      <c r="Y7" s="107"/>
      <c r="Z7" s="407" t="s">
        <v>8</v>
      </c>
      <c r="AA7" s="406"/>
      <c r="AB7" s="406"/>
      <c r="AC7" s="408"/>
      <c r="AD7" s="107"/>
    </row>
    <row r="8" spans="2:29" s="80" customFormat="1" ht="1.5" customHeight="1" thickBot="1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</row>
    <row r="9" spans="1:30" ht="12.75" customHeight="1">
      <c r="A9" s="110"/>
      <c r="B9" s="111" t="s">
        <v>9</v>
      </c>
      <c r="C9" s="110"/>
      <c r="D9" s="112"/>
      <c r="E9" s="110"/>
      <c r="F9" s="113"/>
      <c r="G9" s="113"/>
      <c r="H9" s="113"/>
      <c r="I9" s="114"/>
      <c r="J9" s="110"/>
      <c r="K9" s="115"/>
      <c r="L9" s="113"/>
      <c r="M9" s="113"/>
      <c r="N9" s="114"/>
      <c r="O9" s="110"/>
      <c r="P9" s="411" t="s">
        <v>10</v>
      </c>
      <c r="Q9" s="412"/>
      <c r="R9" s="412"/>
      <c r="S9" s="413"/>
      <c r="T9" s="110"/>
      <c r="U9" s="116" t="s">
        <v>2</v>
      </c>
      <c r="V9" s="117"/>
      <c r="W9" s="117"/>
      <c r="X9" s="118"/>
      <c r="Y9" s="110"/>
      <c r="Z9" s="116" t="s">
        <v>2</v>
      </c>
      <c r="AA9" s="117"/>
      <c r="AB9" s="117"/>
      <c r="AC9" s="118"/>
      <c r="AD9" s="110"/>
    </row>
    <row r="10" spans="1:30" ht="12.75" customHeight="1" thickBot="1">
      <c r="A10" s="119"/>
      <c r="B10" s="111" t="s">
        <v>11</v>
      </c>
      <c r="C10" s="119"/>
      <c r="D10" s="120"/>
      <c r="E10" s="119"/>
      <c r="F10" s="121"/>
      <c r="G10" s="121"/>
      <c r="H10" s="121"/>
      <c r="I10" s="122"/>
      <c r="J10" s="119"/>
      <c r="K10" s="123"/>
      <c r="L10" s="124"/>
      <c r="M10" s="121"/>
      <c r="N10" s="122"/>
      <c r="O10" s="119"/>
      <c r="P10" s="414"/>
      <c r="Q10" s="415"/>
      <c r="R10" s="415"/>
      <c r="S10" s="416"/>
      <c r="T10" s="119"/>
      <c r="U10" s="125"/>
      <c r="V10" s="126"/>
      <c r="W10" s="126"/>
      <c r="X10" s="127"/>
      <c r="Y10" s="119"/>
      <c r="Z10" s="128"/>
      <c r="AA10" s="129"/>
      <c r="AB10" s="129"/>
      <c r="AC10" s="130"/>
      <c r="AD10" s="119"/>
    </row>
    <row r="11" spans="1:30" ht="12.75" customHeight="1">
      <c r="A11" s="131"/>
      <c r="B11" s="132" t="s">
        <v>12</v>
      </c>
      <c r="C11" s="131"/>
      <c r="D11" s="120"/>
      <c r="E11" s="131"/>
      <c r="F11" s="387" t="s">
        <v>285</v>
      </c>
      <c r="G11" s="388"/>
      <c r="H11" s="388"/>
      <c r="I11" s="389"/>
      <c r="J11" s="131"/>
      <c r="K11" s="362" t="s">
        <v>89</v>
      </c>
      <c r="L11" s="396" t="s">
        <v>102</v>
      </c>
      <c r="M11" s="382" t="s">
        <v>87</v>
      </c>
      <c r="N11" s="361" t="s">
        <v>104</v>
      </c>
      <c r="O11" s="131"/>
      <c r="P11" s="362"/>
      <c r="Q11" s="398" t="s">
        <v>286</v>
      </c>
      <c r="R11" s="396" t="s">
        <v>102</v>
      </c>
      <c r="S11" s="417"/>
      <c r="T11" s="131"/>
      <c r="U11" s="417"/>
      <c r="V11" s="396" t="s">
        <v>102</v>
      </c>
      <c r="W11" s="361" t="s">
        <v>104</v>
      </c>
      <c r="X11" s="362" t="s">
        <v>89</v>
      </c>
      <c r="Y11" s="131"/>
      <c r="Z11" s="128"/>
      <c r="AA11" s="129"/>
      <c r="AB11" s="129"/>
      <c r="AC11" s="130"/>
      <c r="AD11" s="131"/>
    </row>
    <row r="12" spans="1:30" ht="12.75" customHeight="1" thickBot="1">
      <c r="A12" s="131"/>
      <c r="B12" s="132" t="s">
        <v>14</v>
      </c>
      <c r="C12" s="131"/>
      <c r="D12" s="120"/>
      <c r="E12" s="131"/>
      <c r="F12" s="390"/>
      <c r="G12" s="391"/>
      <c r="H12" s="391"/>
      <c r="I12" s="392"/>
      <c r="J12" s="131"/>
      <c r="K12" s="362"/>
      <c r="L12" s="397"/>
      <c r="M12" s="383"/>
      <c r="N12" s="361"/>
      <c r="O12" s="131"/>
      <c r="P12" s="362"/>
      <c r="Q12" s="399"/>
      <c r="R12" s="397"/>
      <c r="S12" s="418"/>
      <c r="T12" s="131"/>
      <c r="U12" s="418"/>
      <c r="V12" s="397"/>
      <c r="W12" s="361"/>
      <c r="X12" s="362"/>
      <c r="Y12" s="131"/>
      <c r="Z12" s="128"/>
      <c r="AA12" s="129"/>
      <c r="AB12" s="129"/>
      <c r="AC12" s="130"/>
      <c r="AD12" s="131"/>
    </row>
    <row r="13" spans="1:30" ht="12.75" customHeight="1" thickBot="1">
      <c r="A13" s="131"/>
      <c r="B13" s="132" t="s">
        <v>15</v>
      </c>
      <c r="C13" s="131"/>
      <c r="D13" s="120"/>
      <c r="E13" s="131"/>
      <c r="F13" s="358" t="s">
        <v>18</v>
      </c>
      <c r="G13" s="359"/>
      <c r="H13" s="359"/>
      <c r="I13" s="360"/>
      <c r="J13" s="131"/>
      <c r="K13" s="362"/>
      <c r="L13" s="397"/>
      <c r="M13" s="383"/>
      <c r="N13" s="361"/>
      <c r="O13" s="131"/>
      <c r="P13" s="362"/>
      <c r="Q13" s="399"/>
      <c r="R13" s="397"/>
      <c r="S13" s="418"/>
      <c r="T13" s="131"/>
      <c r="U13" s="418"/>
      <c r="V13" s="397"/>
      <c r="W13" s="361"/>
      <c r="X13" s="362"/>
      <c r="Y13" s="131"/>
      <c r="Z13" s="128"/>
      <c r="AA13" s="129"/>
      <c r="AB13" s="129"/>
      <c r="AC13" s="130"/>
      <c r="AD13" s="131"/>
    </row>
    <row r="14" spans="1:30" ht="12.75" customHeight="1" thickBot="1">
      <c r="A14" s="131"/>
      <c r="B14" s="132" t="s">
        <v>16</v>
      </c>
      <c r="C14" s="131"/>
      <c r="D14" s="120"/>
      <c r="E14" s="131"/>
      <c r="F14" s="393" t="s">
        <v>26</v>
      </c>
      <c r="G14" s="394"/>
      <c r="H14" s="394"/>
      <c r="I14" s="395"/>
      <c r="J14" s="131"/>
      <c r="K14" s="362"/>
      <c r="L14" s="397"/>
      <c r="M14" s="384"/>
      <c r="N14" s="361"/>
      <c r="O14" s="131"/>
      <c r="P14" s="362"/>
      <c r="Q14" s="400"/>
      <c r="R14" s="397"/>
      <c r="S14" s="418"/>
      <c r="T14" s="131"/>
      <c r="U14" s="418"/>
      <c r="V14" s="397"/>
      <c r="W14" s="361"/>
      <c r="X14" s="362"/>
      <c r="Y14" s="131"/>
      <c r="Z14" s="128"/>
      <c r="AA14" s="129"/>
      <c r="AB14" s="129"/>
      <c r="AC14" s="130"/>
      <c r="AD14" s="131"/>
    </row>
    <row r="15" spans="1:30" ht="12.75" customHeight="1" thickBot="1">
      <c r="A15" s="131"/>
      <c r="B15" s="133" t="s">
        <v>17</v>
      </c>
      <c r="C15" s="131"/>
      <c r="D15" s="120"/>
      <c r="E15" s="131"/>
      <c r="F15" s="358" t="s">
        <v>18</v>
      </c>
      <c r="G15" s="359"/>
      <c r="H15" s="359"/>
      <c r="I15" s="360"/>
      <c r="J15" s="131"/>
      <c r="K15" s="358" t="s">
        <v>18</v>
      </c>
      <c r="L15" s="359"/>
      <c r="M15" s="359"/>
      <c r="N15" s="360"/>
      <c r="O15" s="131"/>
      <c r="P15" s="358" t="s">
        <v>18</v>
      </c>
      <c r="Q15" s="359"/>
      <c r="R15" s="359"/>
      <c r="S15" s="360"/>
      <c r="T15" s="131"/>
      <c r="U15" s="358" t="s">
        <v>18</v>
      </c>
      <c r="V15" s="359"/>
      <c r="W15" s="359"/>
      <c r="X15" s="360"/>
      <c r="Y15" s="131"/>
      <c r="Z15" s="128"/>
      <c r="AA15" s="129"/>
      <c r="AB15" s="129"/>
      <c r="AC15" s="130"/>
      <c r="AD15" s="131"/>
    </row>
    <row r="16" spans="1:30" ht="12.75" customHeight="1">
      <c r="A16" s="131"/>
      <c r="B16" s="134" t="s">
        <v>19</v>
      </c>
      <c r="C16" s="131"/>
      <c r="D16" s="120"/>
      <c r="E16" s="131"/>
      <c r="F16" s="382" t="s">
        <v>87</v>
      </c>
      <c r="G16" s="396" t="s">
        <v>102</v>
      </c>
      <c r="H16" s="398" t="s">
        <v>103</v>
      </c>
      <c r="I16" s="362" t="s">
        <v>89</v>
      </c>
      <c r="J16" s="131"/>
      <c r="K16" s="362" t="s">
        <v>89</v>
      </c>
      <c r="L16" s="396" t="s">
        <v>102</v>
      </c>
      <c r="M16" s="382" t="s">
        <v>87</v>
      </c>
      <c r="N16" s="361" t="s">
        <v>104</v>
      </c>
      <c r="O16" s="131"/>
      <c r="P16" s="419" t="s">
        <v>86</v>
      </c>
      <c r="Q16" s="420"/>
      <c r="R16" s="420"/>
      <c r="S16" s="421"/>
      <c r="T16" s="131"/>
      <c r="U16" s="417"/>
      <c r="V16" s="396" t="s">
        <v>102</v>
      </c>
      <c r="W16" s="361" t="s">
        <v>104</v>
      </c>
      <c r="X16" s="362" t="s">
        <v>89</v>
      </c>
      <c r="Y16" s="131"/>
      <c r="Z16" s="128"/>
      <c r="AA16" s="129"/>
      <c r="AB16" s="129"/>
      <c r="AC16" s="130"/>
      <c r="AD16" s="131"/>
    </row>
    <row r="17" spans="1:30" ht="12.75" customHeight="1" thickBot="1">
      <c r="A17" s="131"/>
      <c r="B17" s="134" t="s">
        <v>20</v>
      </c>
      <c r="C17" s="131"/>
      <c r="D17" s="120"/>
      <c r="E17" s="131"/>
      <c r="F17" s="383"/>
      <c r="G17" s="397"/>
      <c r="H17" s="399"/>
      <c r="I17" s="362"/>
      <c r="J17" s="131"/>
      <c r="K17" s="362"/>
      <c r="L17" s="397"/>
      <c r="M17" s="383"/>
      <c r="N17" s="361"/>
      <c r="O17" s="131"/>
      <c r="P17" s="422"/>
      <c r="Q17" s="423"/>
      <c r="R17" s="423"/>
      <c r="S17" s="424"/>
      <c r="T17" s="131"/>
      <c r="U17" s="418"/>
      <c r="V17" s="397"/>
      <c r="W17" s="361"/>
      <c r="X17" s="362"/>
      <c r="Y17" s="131"/>
      <c r="Z17" s="128"/>
      <c r="AA17" s="129"/>
      <c r="AB17" s="129"/>
      <c r="AC17" s="130"/>
      <c r="AD17" s="131"/>
    </row>
    <row r="18" spans="1:30" ht="12.75" customHeight="1">
      <c r="A18" s="131"/>
      <c r="B18" s="134" t="s">
        <v>21</v>
      </c>
      <c r="C18" s="131"/>
      <c r="D18" s="120"/>
      <c r="E18" s="131"/>
      <c r="F18" s="383"/>
      <c r="G18" s="397"/>
      <c r="H18" s="399"/>
      <c r="I18" s="362"/>
      <c r="J18" s="131"/>
      <c r="K18" s="362"/>
      <c r="L18" s="397"/>
      <c r="M18" s="383"/>
      <c r="N18" s="361"/>
      <c r="O18" s="131"/>
      <c r="P18" s="425" t="s">
        <v>29</v>
      </c>
      <c r="Q18" s="426"/>
      <c r="R18" s="426"/>
      <c r="S18" s="427"/>
      <c r="T18" s="131"/>
      <c r="U18" s="418"/>
      <c r="V18" s="397"/>
      <c r="W18" s="361"/>
      <c r="X18" s="362"/>
      <c r="Y18" s="131"/>
      <c r="Z18" s="128"/>
      <c r="AA18" s="129"/>
      <c r="AB18" s="129"/>
      <c r="AC18" s="130"/>
      <c r="AD18" s="131"/>
    </row>
    <row r="19" spans="1:30" ht="12.75" customHeight="1" thickBot="1">
      <c r="A19" s="131"/>
      <c r="B19" s="134" t="s">
        <v>22</v>
      </c>
      <c r="C19" s="131"/>
      <c r="D19" s="120"/>
      <c r="E19" s="131"/>
      <c r="F19" s="384"/>
      <c r="G19" s="397"/>
      <c r="H19" s="400"/>
      <c r="I19" s="362"/>
      <c r="J19" s="131"/>
      <c r="K19" s="362"/>
      <c r="L19" s="397"/>
      <c r="M19" s="384"/>
      <c r="N19" s="361"/>
      <c r="O19" s="131"/>
      <c r="P19" s="428"/>
      <c r="Q19" s="429"/>
      <c r="R19" s="429"/>
      <c r="S19" s="430"/>
      <c r="T19" s="131"/>
      <c r="U19" s="418"/>
      <c r="V19" s="397"/>
      <c r="W19" s="361"/>
      <c r="X19" s="362"/>
      <c r="Y19" s="131"/>
      <c r="Z19" s="128"/>
      <c r="AA19" s="129"/>
      <c r="AB19" s="129"/>
      <c r="AC19" s="130"/>
      <c r="AD19" s="131"/>
    </row>
    <row r="20" spans="1:30" ht="12.75" customHeight="1">
      <c r="A20" s="131"/>
      <c r="B20" s="135" t="s">
        <v>23</v>
      </c>
      <c r="C20" s="131"/>
      <c r="D20" s="120"/>
      <c r="E20" s="131"/>
      <c r="F20" s="369" t="s">
        <v>287</v>
      </c>
      <c r="G20" s="370"/>
      <c r="H20" s="370"/>
      <c r="I20" s="371"/>
      <c r="J20" s="119"/>
      <c r="K20" s="369" t="s">
        <v>287</v>
      </c>
      <c r="L20" s="370"/>
      <c r="M20" s="370"/>
      <c r="N20" s="371"/>
      <c r="O20" s="119"/>
      <c r="P20" s="369" t="s">
        <v>287</v>
      </c>
      <c r="Q20" s="370"/>
      <c r="R20" s="370"/>
      <c r="S20" s="371"/>
      <c r="T20" s="119"/>
      <c r="U20" s="369" t="s">
        <v>287</v>
      </c>
      <c r="V20" s="370"/>
      <c r="W20" s="370"/>
      <c r="X20" s="371"/>
      <c r="Y20" s="119"/>
      <c r="Z20" s="128"/>
      <c r="AA20" s="129"/>
      <c r="AB20" s="129"/>
      <c r="AC20" s="130"/>
      <c r="AD20" s="131"/>
    </row>
    <row r="21" spans="1:30" ht="12.75" customHeight="1" thickBot="1">
      <c r="A21" s="131"/>
      <c r="B21" s="135" t="s">
        <v>24</v>
      </c>
      <c r="C21" s="131"/>
      <c r="D21" s="120"/>
      <c r="E21" s="131"/>
      <c r="F21" s="375"/>
      <c r="G21" s="376"/>
      <c r="H21" s="376"/>
      <c r="I21" s="377"/>
      <c r="J21" s="119"/>
      <c r="K21" s="375"/>
      <c r="L21" s="376"/>
      <c r="M21" s="376"/>
      <c r="N21" s="377"/>
      <c r="O21" s="119"/>
      <c r="P21" s="375"/>
      <c r="Q21" s="376"/>
      <c r="R21" s="376"/>
      <c r="S21" s="377"/>
      <c r="T21" s="119"/>
      <c r="U21" s="375"/>
      <c r="V21" s="376"/>
      <c r="W21" s="376"/>
      <c r="X21" s="377"/>
      <c r="Y21" s="119"/>
      <c r="Z21" s="128"/>
      <c r="AA21" s="129"/>
      <c r="AB21" s="129"/>
      <c r="AC21" s="130"/>
      <c r="AD21" s="131"/>
    </row>
    <row r="22" spans="1:30" ht="12.75" customHeight="1">
      <c r="A22" s="131"/>
      <c r="B22" s="134" t="s">
        <v>25</v>
      </c>
      <c r="C22" s="131"/>
      <c r="D22" s="120"/>
      <c r="E22" s="131"/>
      <c r="F22" s="382" t="s">
        <v>87</v>
      </c>
      <c r="G22" s="396" t="s">
        <v>102</v>
      </c>
      <c r="H22" s="361" t="s">
        <v>104</v>
      </c>
      <c r="I22" s="362" t="s">
        <v>89</v>
      </c>
      <c r="J22" s="131"/>
      <c r="K22" s="362" t="s">
        <v>89</v>
      </c>
      <c r="L22" s="396" t="s">
        <v>102</v>
      </c>
      <c r="M22" s="382" t="s">
        <v>87</v>
      </c>
      <c r="N22" s="398" t="s">
        <v>103</v>
      </c>
      <c r="O22" s="131"/>
      <c r="P22" s="362" t="s">
        <v>89</v>
      </c>
      <c r="Q22" s="398" t="s">
        <v>103</v>
      </c>
      <c r="R22" s="396" t="s">
        <v>102</v>
      </c>
      <c r="S22" s="361" t="s">
        <v>104</v>
      </c>
      <c r="T22" s="131"/>
      <c r="U22" s="418"/>
      <c r="V22" s="382" t="s">
        <v>87</v>
      </c>
      <c r="W22" s="417" t="s">
        <v>13</v>
      </c>
      <c r="X22" s="362" t="s">
        <v>89</v>
      </c>
      <c r="Y22" s="131"/>
      <c r="Z22" s="128"/>
      <c r="AA22" s="129"/>
      <c r="AB22" s="129"/>
      <c r="AC22" s="130"/>
      <c r="AD22" s="131"/>
    </row>
    <row r="23" spans="1:30" ht="12.75" customHeight="1">
      <c r="A23" s="131"/>
      <c r="B23" s="134" t="s">
        <v>27</v>
      </c>
      <c r="C23" s="131"/>
      <c r="D23" s="120"/>
      <c r="E23" s="131"/>
      <c r="F23" s="383"/>
      <c r="G23" s="397"/>
      <c r="H23" s="361"/>
      <c r="I23" s="362"/>
      <c r="J23" s="131"/>
      <c r="K23" s="362"/>
      <c r="L23" s="397"/>
      <c r="M23" s="383"/>
      <c r="N23" s="399"/>
      <c r="O23" s="131"/>
      <c r="P23" s="362"/>
      <c r="Q23" s="399"/>
      <c r="R23" s="397"/>
      <c r="S23" s="361"/>
      <c r="T23" s="131"/>
      <c r="U23" s="418"/>
      <c r="V23" s="383"/>
      <c r="W23" s="418"/>
      <c r="X23" s="362"/>
      <c r="Y23" s="131"/>
      <c r="Z23" s="128"/>
      <c r="AA23" s="129"/>
      <c r="AB23" s="129"/>
      <c r="AC23" s="130"/>
      <c r="AD23" s="131"/>
    </row>
    <row r="24" spans="1:30" ht="12.75" customHeight="1">
      <c r="A24" s="131"/>
      <c r="B24" s="134" t="s">
        <v>28</v>
      </c>
      <c r="C24" s="131"/>
      <c r="D24" s="378" t="s">
        <v>288</v>
      </c>
      <c r="E24" s="131"/>
      <c r="F24" s="383"/>
      <c r="G24" s="397"/>
      <c r="H24" s="361"/>
      <c r="I24" s="362"/>
      <c r="J24" s="131"/>
      <c r="K24" s="362"/>
      <c r="L24" s="397"/>
      <c r="M24" s="383"/>
      <c r="N24" s="399"/>
      <c r="O24" s="131"/>
      <c r="P24" s="362"/>
      <c r="Q24" s="399"/>
      <c r="R24" s="397"/>
      <c r="S24" s="361"/>
      <c r="T24" s="131"/>
      <c r="U24" s="418"/>
      <c r="V24" s="383"/>
      <c r="W24" s="418"/>
      <c r="X24" s="362"/>
      <c r="Y24" s="131"/>
      <c r="Z24" s="128"/>
      <c r="AA24" s="129"/>
      <c r="AB24" s="129"/>
      <c r="AC24" s="130"/>
      <c r="AD24" s="131"/>
    </row>
    <row r="25" spans="1:30" ht="12.75" customHeight="1" thickBot="1">
      <c r="A25" s="136"/>
      <c r="B25" s="134" t="s">
        <v>30</v>
      </c>
      <c r="C25" s="136"/>
      <c r="D25" s="379"/>
      <c r="E25" s="136"/>
      <c r="F25" s="384"/>
      <c r="G25" s="397"/>
      <c r="H25" s="361"/>
      <c r="I25" s="362"/>
      <c r="J25" s="136"/>
      <c r="K25" s="362"/>
      <c r="L25" s="397"/>
      <c r="M25" s="384"/>
      <c r="N25" s="400"/>
      <c r="O25" s="136"/>
      <c r="P25" s="362"/>
      <c r="Q25" s="400"/>
      <c r="R25" s="397"/>
      <c r="S25" s="361"/>
      <c r="T25" s="136"/>
      <c r="U25" s="418"/>
      <c r="V25" s="384"/>
      <c r="W25" s="418"/>
      <c r="X25" s="362"/>
      <c r="Y25" s="136"/>
      <c r="Z25" s="128"/>
      <c r="AA25" s="129"/>
      <c r="AB25" s="129"/>
      <c r="AC25" s="130"/>
      <c r="AD25" s="136"/>
    </row>
    <row r="26" spans="1:30" ht="12.75" customHeight="1" thickBot="1">
      <c r="A26" s="136"/>
      <c r="B26" s="137" t="s">
        <v>31</v>
      </c>
      <c r="C26" s="136"/>
      <c r="D26" s="138" t="s">
        <v>18</v>
      </c>
      <c r="E26" s="136"/>
      <c r="F26" s="358" t="s">
        <v>18</v>
      </c>
      <c r="G26" s="359"/>
      <c r="H26" s="359"/>
      <c r="I26" s="360"/>
      <c r="J26" s="136"/>
      <c r="K26" s="358" t="s">
        <v>18</v>
      </c>
      <c r="L26" s="359"/>
      <c r="M26" s="359"/>
      <c r="N26" s="360"/>
      <c r="O26" s="136"/>
      <c r="P26" s="358" t="s">
        <v>18</v>
      </c>
      <c r="Q26" s="359"/>
      <c r="R26" s="359"/>
      <c r="S26" s="360"/>
      <c r="T26" s="136"/>
      <c r="U26" s="358" t="s">
        <v>18</v>
      </c>
      <c r="V26" s="359"/>
      <c r="W26" s="359"/>
      <c r="X26" s="360"/>
      <c r="Y26" s="136"/>
      <c r="Z26" s="128"/>
      <c r="AA26" s="129"/>
      <c r="AB26" s="129"/>
      <c r="AC26" s="130"/>
      <c r="AD26" s="136"/>
    </row>
    <row r="27" spans="1:30" ht="12.75" customHeight="1">
      <c r="A27" s="139"/>
      <c r="B27" s="132" t="s">
        <v>32</v>
      </c>
      <c r="C27" s="139"/>
      <c r="D27" s="380" t="s">
        <v>35</v>
      </c>
      <c r="E27" s="139"/>
      <c r="F27" s="417" t="s">
        <v>13</v>
      </c>
      <c r="G27" s="382" t="s">
        <v>300</v>
      </c>
      <c r="H27" s="361" t="s">
        <v>104</v>
      </c>
      <c r="I27" s="362" t="s">
        <v>89</v>
      </c>
      <c r="J27" s="139"/>
      <c r="K27" s="362" t="s">
        <v>89</v>
      </c>
      <c r="L27" s="396" t="s">
        <v>102</v>
      </c>
      <c r="M27" s="382" t="s">
        <v>87</v>
      </c>
      <c r="N27" s="398" t="s">
        <v>103</v>
      </c>
      <c r="O27" s="139"/>
      <c r="P27" s="362" t="s">
        <v>89</v>
      </c>
      <c r="Q27" s="398" t="s">
        <v>103</v>
      </c>
      <c r="R27" s="396" t="s">
        <v>102</v>
      </c>
      <c r="S27" s="361" t="s">
        <v>104</v>
      </c>
      <c r="T27" s="139"/>
      <c r="U27" s="417"/>
      <c r="V27" s="382" t="s">
        <v>87</v>
      </c>
      <c r="W27" s="398"/>
      <c r="X27" s="362" t="s">
        <v>89</v>
      </c>
      <c r="Y27" s="139"/>
      <c r="Z27" s="128"/>
      <c r="AA27" s="129"/>
      <c r="AB27" s="129"/>
      <c r="AC27" s="130"/>
      <c r="AD27" s="139"/>
    </row>
    <row r="28" spans="1:30" ht="12.75" customHeight="1">
      <c r="A28" s="139"/>
      <c r="B28" s="134" t="s">
        <v>33</v>
      </c>
      <c r="C28" s="139"/>
      <c r="D28" s="380"/>
      <c r="E28" s="139"/>
      <c r="F28" s="418"/>
      <c r="G28" s="383"/>
      <c r="H28" s="361"/>
      <c r="I28" s="362"/>
      <c r="J28" s="139"/>
      <c r="K28" s="362"/>
      <c r="L28" s="397"/>
      <c r="M28" s="383"/>
      <c r="N28" s="399"/>
      <c r="O28" s="139"/>
      <c r="P28" s="362"/>
      <c r="Q28" s="399"/>
      <c r="R28" s="397"/>
      <c r="S28" s="361"/>
      <c r="T28" s="139"/>
      <c r="U28" s="418"/>
      <c r="V28" s="383"/>
      <c r="W28" s="399"/>
      <c r="X28" s="362"/>
      <c r="Y28" s="139"/>
      <c r="Z28" s="128"/>
      <c r="AA28" s="129"/>
      <c r="AB28" s="129"/>
      <c r="AC28" s="130"/>
      <c r="AD28" s="139"/>
    </row>
    <row r="29" spans="1:30" ht="12.75" customHeight="1">
      <c r="A29" s="139"/>
      <c r="B29" s="134" t="s">
        <v>34</v>
      </c>
      <c r="C29" s="139"/>
      <c r="D29" s="381"/>
      <c r="E29" s="139"/>
      <c r="F29" s="418"/>
      <c r="G29" s="383"/>
      <c r="H29" s="361"/>
      <c r="I29" s="362"/>
      <c r="J29" s="139"/>
      <c r="K29" s="362"/>
      <c r="L29" s="397"/>
      <c r="M29" s="383"/>
      <c r="N29" s="399"/>
      <c r="O29" s="139"/>
      <c r="P29" s="362"/>
      <c r="Q29" s="399"/>
      <c r="R29" s="397"/>
      <c r="S29" s="361"/>
      <c r="T29" s="139"/>
      <c r="U29" s="418"/>
      <c r="V29" s="383"/>
      <c r="W29" s="399"/>
      <c r="X29" s="362"/>
      <c r="Y29" s="139"/>
      <c r="Z29" s="128"/>
      <c r="AA29" s="129"/>
      <c r="AB29" s="129"/>
      <c r="AC29" s="130"/>
      <c r="AD29" s="139"/>
    </row>
    <row r="30" spans="1:30" ht="12.75" customHeight="1" thickBot="1">
      <c r="A30" s="139"/>
      <c r="B30" s="134" t="s">
        <v>36</v>
      </c>
      <c r="C30" s="139"/>
      <c r="D30" s="120"/>
      <c r="E30" s="139"/>
      <c r="F30" s="418"/>
      <c r="G30" s="384"/>
      <c r="H30" s="361"/>
      <c r="I30" s="362"/>
      <c r="J30" s="139"/>
      <c r="K30" s="362"/>
      <c r="L30" s="397"/>
      <c r="M30" s="384"/>
      <c r="N30" s="400"/>
      <c r="O30" s="139"/>
      <c r="P30" s="362"/>
      <c r="Q30" s="400"/>
      <c r="R30" s="397"/>
      <c r="S30" s="361"/>
      <c r="T30" s="139"/>
      <c r="U30" s="418"/>
      <c r="V30" s="384"/>
      <c r="W30" s="400"/>
      <c r="X30" s="362"/>
      <c r="Y30" s="139"/>
      <c r="Z30" s="128"/>
      <c r="AA30" s="129"/>
      <c r="AB30" s="129"/>
      <c r="AC30" s="130"/>
      <c r="AD30" s="139"/>
    </row>
    <row r="31" spans="1:30" ht="12.75" customHeight="1" thickBot="1">
      <c r="A31" s="139"/>
      <c r="B31" s="135" t="s">
        <v>37</v>
      </c>
      <c r="C31" s="139"/>
      <c r="D31" s="120"/>
      <c r="E31" s="139"/>
      <c r="F31" s="140" t="s">
        <v>18</v>
      </c>
      <c r="G31" s="369" t="s">
        <v>38</v>
      </c>
      <c r="H31" s="370"/>
      <c r="I31" s="371"/>
      <c r="J31" s="139"/>
      <c r="K31" s="369" t="s">
        <v>38</v>
      </c>
      <c r="L31" s="370"/>
      <c r="M31" s="370"/>
      <c r="N31" s="371"/>
      <c r="O31" s="139"/>
      <c r="P31" s="358" t="s">
        <v>18</v>
      </c>
      <c r="Q31" s="359"/>
      <c r="R31" s="359"/>
      <c r="S31" s="360"/>
      <c r="T31" s="139"/>
      <c r="U31" s="438" t="s">
        <v>18</v>
      </c>
      <c r="V31" s="439"/>
      <c r="W31" s="439"/>
      <c r="X31" s="440"/>
      <c r="Y31" s="139"/>
      <c r="Z31" s="128"/>
      <c r="AA31" s="129"/>
      <c r="AB31" s="129"/>
      <c r="AC31" s="130"/>
      <c r="AD31" s="139"/>
    </row>
    <row r="32" spans="1:30" ht="12.75" customHeight="1">
      <c r="A32" s="139"/>
      <c r="B32" s="135" t="s">
        <v>39</v>
      </c>
      <c r="C32" s="139"/>
      <c r="D32" s="385" t="s">
        <v>10</v>
      </c>
      <c r="E32" s="139"/>
      <c r="F32" s="366" t="s">
        <v>289</v>
      </c>
      <c r="G32" s="372"/>
      <c r="H32" s="373"/>
      <c r="I32" s="374"/>
      <c r="J32" s="139"/>
      <c r="K32" s="372"/>
      <c r="L32" s="373"/>
      <c r="M32" s="373"/>
      <c r="N32" s="374"/>
      <c r="O32" s="139"/>
      <c r="P32" s="369" t="s">
        <v>40</v>
      </c>
      <c r="Q32" s="370"/>
      <c r="R32" s="370"/>
      <c r="S32" s="371"/>
      <c r="T32" s="139"/>
      <c r="U32" s="431" t="s">
        <v>43</v>
      </c>
      <c r="V32" s="420"/>
      <c r="W32" s="420"/>
      <c r="X32" s="432"/>
      <c r="Y32" s="141"/>
      <c r="Z32" s="128"/>
      <c r="AA32" s="129"/>
      <c r="AB32" s="129"/>
      <c r="AC32" s="130"/>
      <c r="AD32" s="139"/>
    </row>
    <row r="33" spans="1:30" ht="12.75" customHeight="1" thickBot="1">
      <c r="A33" s="142"/>
      <c r="B33" s="135" t="s">
        <v>41</v>
      </c>
      <c r="C33" s="142"/>
      <c r="D33" s="386"/>
      <c r="E33" s="142"/>
      <c r="F33" s="367"/>
      <c r="G33" s="375"/>
      <c r="H33" s="376"/>
      <c r="I33" s="377"/>
      <c r="J33" s="142"/>
      <c r="K33" s="375"/>
      <c r="L33" s="376"/>
      <c r="M33" s="376"/>
      <c r="N33" s="377"/>
      <c r="O33" s="142"/>
      <c r="P33" s="372"/>
      <c r="Q33" s="373"/>
      <c r="R33" s="373"/>
      <c r="S33" s="374"/>
      <c r="T33" s="142"/>
      <c r="U33" s="433"/>
      <c r="V33" s="434"/>
      <c r="W33" s="434"/>
      <c r="X33" s="435"/>
      <c r="Y33" s="143"/>
      <c r="Z33" s="128"/>
      <c r="AA33" s="129"/>
      <c r="AB33" s="129"/>
      <c r="AC33" s="130"/>
      <c r="AD33" s="142"/>
    </row>
    <row r="34" spans="1:30" ht="12.75" customHeight="1" thickBot="1">
      <c r="A34" s="144"/>
      <c r="B34" s="134" t="s">
        <v>42</v>
      </c>
      <c r="C34" s="144"/>
      <c r="D34" s="129"/>
      <c r="E34" s="144"/>
      <c r="F34" s="368"/>
      <c r="G34" s="356"/>
      <c r="H34" s="398"/>
      <c r="I34" s="362"/>
      <c r="J34" s="144"/>
      <c r="K34" s="362"/>
      <c r="L34" s="396"/>
      <c r="M34" s="382"/>
      <c r="N34" s="398"/>
      <c r="O34" s="144"/>
      <c r="P34" s="372"/>
      <c r="Q34" s="373"/>
      <c r="R34" s="373"/>
      <c r="S34" s="374"/>
      <c r="T34" s="145"/>
      <c r="U34" s="433"/>
      <c r="V34" s="434"/>
      <c r="W34" s="434"/>
      <c r="X34" s="435"/>
      <c r="Y34" s="146"/>
      <c r="Z34" s="128"/>
      <c r="AA34" s="129"/>
      <c r="AB34" s="129"/>
      <c r="AC34" s="130"/>
      <c r="AD34" s="144"/>
    </row>
    <row r="35" spans="1:30" ht="12.75" customHeight="1" thickBot="1">
      <c r="A35" s="147"/>
      <c r="B35" s="148" t="s">
        <v>44</v>
      </c>
      <c r="C35" s="147"/>
      <c r="D35" s="120"/>
      <c r="E35" s="147"/>
      <c r="F35" s="363" t="s">
        <v>38</v>
      </c>
      <c r="G35" s="357"/>
      <c r="H35" s="399"/>
      <c r="I35" s="362"/>
      <c r="J35" s="147"/>
      <c r="K35" s="362"/>
      <c r="L35" s="397"/>
      <c r="M35" s="383"/>
      <c r="N35" s="399"/>
      <c r="O35" s="147"/>
      <c r="P35" s="372"/>
      <c r="Q35" s="373"/>
      <c r="R35" s="373"/>
      <c r="S35" s="374"/>
      <c r="T35" s="149"/>
      <c r="U35" s="436"/>
      <c r="V35" s="415"/>
      <c r="W35" s="415"/>
      <c r="X35" s="437"/>
      <c r="Y35" s="150"/>
      <c r="Z35" s="151"/>
      <c r="AA35" s="129"/>
      <c r="AB35" s="129"/>
      <c r="AC35" s="130"/>
      <c r="AD35" s="147"/>
    </row>
    <row r="36" spans="1:30" ht="12.75" customHeight="1">
      <c r="A36" s="147"/>
      <c r="B36" s="152" t="s">
        <v>45</v>
      </c>
      <c r="C36" s="147"/>
      <c r="D36" s="120"/>
      <c r="E36" s="147"/>
      <c r="F36" s="364"/>
      <c r="G36" s="357"/>
      <c r="H36" s="399"/>
      <c r="I36" s="362"/>
      <c r="J36" s="147"/>
      <c r="K36" s="362"/>
      <c r="L36" s="397"/>
      <c r="M36" s="383"/>
      <c r="N36" s="399"/>
      <c r="O36" s="147"/>
      <c r="P36" s="372"/>
      <c r="Q36" s="373"/>
      <c r="R36" s="373"/>
      <c r="S36" s="374"/>
      <c r="T36" s="147"/>
      <c r="U36" s="369" t="s">
        <v>38</v>
      </c>
      <c r="V36" s="370"/>
      <c r="W36" s="370"/>
      <c r="X36" s="371"/>
      <c r="Y36" s="147"/>
      <c r="Z36" s="128"/>
      <c r="AA36" s="129"/>
      <c r="AB36" s="129"/>
      <c r="AC36" s="130"/>
      <c r="AD36" s="147"/>
    </row>
    <row r="37" spans="1:30" ht="12.75" customHeight="1" thickBot="1">
      <c r="A37" s="147"/>
      <c r="B37" s="153" t="s">
        <v>46</v>
      </c>
      <c r="C37" s="147"/>
      <c r="D37" s="120"/>
      <c r="E37" s="147"/>
      <c r="F37" s="365"/>
      <c r="G37" s="357"/>
      <c r="H37" s="400"/>
      <c r="I37" s="362"/>
      <c r="J37" s="147"/>
      <c r="K37" s="362"/>
      <c r="L37" s="397"/>
      <c r="M37" s="384"/>
      <c r="N37" s="400"/>
      <c r="O37" s="147"/>
      <c r="P37" s="372"/>
      <c r="Q37" s="373"/>
      <c r="R37" s="373"/>
      <c r="S37" s="374"/>
      <c r="T37" s="147"/>
      <c r="U37" s="372"/>
      <c r="V37" s="373"/>
      <c r="W37" s="373"/>
      <c r="X37" s="374"/>
      <c r="Y37" s="147"/>
      <c r="Z37" s="128"/>
      <c r="AA37" s="129"/>
      <c r="AB37" s="129"/>
      <c r="AC37" s="130"/>
      <c r="AD37" s="147"/>
    </row>
    <row r="38" spans="1:30" ht="12.75" customHeight="1" thickBot="1">
      <c r="A38" s="154"/>
      <c r="B38" s="155" t="s">
        <v>47</v>
      </c>
      <c r="C38" s="154"/>
      <c r="D38" s="129"/>
      <c r="E38" s="154"/>
      <c r="F38" s="156"/>
      <c r="G38" s="157"/>
      <c r="H38" s="157"/>
      <c r="I38" s="158"/>
      <c r="J38" s="154"/>
      <c r="K38" s="159"/>
      <c r="L38" s="157"/>
      <c r="M38" s="157"/>
      <c r="N38" s="158"/>
      <c r="O38" s="154"/>
      <c r="P38" s="372"/>
      <c r="Q38" s="373"/>
      <c r="R38" s="373"/>
      <c r="S38" s="374"/>
      <c r="T38" s="154"/>
      <c r="U38" s="375"/>
      <c r="V38" s="376"/>
      <c r="W38" s="376"/>
      <c r="X38" s="377"/>
      <c r="Y38" s="154"/>
      <c r="Z38" s="128"/>
      <c r="AA38" s="129"/>
      <c r="AB38" s="129"/>
      <c r="AC38" s="130"/>
      <c r="AD38" s="154"/>
    </row>
    <row r="39" spans="1:30" ht="12.75" customHeight="1" thickBot="1">
      <c r="A39" s="160"/>
      <c r="B39" s="161" t="s">
        <v>48</v>
      </c>
      <c r="C39" s="160"/>
      <c r="D39" s="162"/>
      <c r="E39" s="160"/>
      <c r="F39" s="162"/>
      <c r="G39" s="163"/>
      <c r="H39" s="163"/>
      <c r="I39" s="164"/>
      <c r="J39" s="160"/>
      <c r="K39" s="162"/>
      <c r="L39" s="163"/>
      <c r="M39" s="163"/>
      <c r="N39" s="164"/>
      <c r="O39" s="160"/>
      <c r="P39" s="375"/>
      <c r="Q39" s="376"/>
      <c r="R39" s="376"/>
      <c r="S39" s="377"/>
      <c r="T39" s="160"/>
      <c r="U39" s="162"/>
      <c r="V39" s="163"/>
      <c r="W39" s="163"/>
      <c r="X39" s="164"/>
      <c r="Y39" s="160"/>
      <c r="Z39" s="165"/>
      <c r="AA39" s="166"/>
      <c r="AB39" s="166"/>
      <c r="AC39" s="167"/>
      <c r="AD39" s="160"/>
    </row>
    <row r="40" spans="2:30" s="80" customFormat="1" ht="1.5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</row>
    <row r="41" spans="1:30" s="2" customFormat="1" ht="12.75" customHeight="1">
      <c r="A41" s="168"/>
      <c r="B41" s="169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1"/>
      <c r="AD41" s="168"/>
    </row>
    <row r="42" spans="1:30" s="2" customFormat="1" ht="12.75" customHeight="1">
      <c r="A42" s="172"/>
      <c r="B42" s="169"/>
      <c r="C42" s="170"/>
      <c r="D42" s="463" t="s">
        <v>49</v>
      </c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170"/>
      <c r="AB42" s="170"/>
      <c r="AC42" s="171"/>
      <c r="AD42" s="172"/>
    </row>
    <row r="43" spans="1:30" s="2" customFormat="1" ht="12.75" customHeight="1" thickBot="1">
      <c r="A43" s="172"/>
      <c r="B43" s="169"/>
      <c r="C43" s="174"/>
      <c r="D43" s="174"/>
      <c r="E43" s="174"/>
      <c r="F43" s="464"/>
      <c r="G43" s="464"/>
      <c r="H43" s="464"/>
      <c r="I43" s="464"/>
      <c r="J43" s="464"/>
      <c r="K43" s="464"/>
      <c r="L43" s="464"/>
      <c r="M43" s="464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0"/>
      <c r="AB43" s="170"/>
      <c r="AC43" s="171"/>
      <c r="AD43" s="172"/>
    </row>
    <row r="44" spans="1:30" s="2" customFormat="1" ht="12.75" customHeight="1">
      <c r="A44" s="172"/>
      <c r="B44" s="169"/>
      <c r="C44" s="175"/>
      <c r="D44" s="176" t="s">
        <v>13</v>
      </c>
      <c r="E44" s="175"/>
      <c r="F44" s="477" t="s">
        <v>53</v>
      </c>
      <c r="G44" s="478"/>
      <c r="H44" s="478"/>
      <c r="I44" s="478"/>
      <c r="J44" s="478"/>
      <c r="K44" s="478"/>
      <c r="L44" s="478"/>
      <c r="M44" s="479"/>
      <c r="N44" s="177"/>
      <c r="O44" s="177"/>
      <c r="P44" s="178" t="s">
        <v>29</v>
      </c>
      <c r="Q44" s="179"/>
      <c r="R44" s="480" t="s">
        <v>50</v>
      </c>
      <c r="S44" s="481"/>
      <c r="T44" s="481"/>
      <c r="U44" s="481"/>
      <c r="V44" s="481"/>
      <c r="W44" s="481"/>
      <c r="X44" s="481"/>
      <c r="Y44" s="481"/>
      <c r="Z44" s="482"/>
      <c r="AA44" s="170"/>
      <c r="AB44" s="170"/>
      <c r="AC44" s="171"/>
      <c r="AD44" s="172"/>
    </row>
    <row r="45" spans="1:30" s="2" customFormat="1" ht="12.75" customHeight="1">
      <c r="A45" s="172"/>
      <c r="B45" s="169"/>
      <c r="C45" s="180"/>
      <c r="D45" s="181" t="s">
        <v>290</v>
      </c>
      <c r="E45" s="180"/>
      <c r="F45" s="465" t="s">
        <v>291</v>
      </c>
      <c r="G45" s="466"/>
      <c r="H45" s="466"/>
      <c r="I45" s="466"/>
      <c r="J45" s="466"/>
      <c r="K45" s="466"/>
      <c r="L45" s="466"/>
      <c r="M45" s="467"/>
      <c r="N45" s="182"/>
      <c r="O45" s="182"/>
      <c r="P45" s="176" t="s">
        <v>51</v>
      </c>
      <c r="Q45" s="183"/>
      <c r="R45" s="468" t="s">
        <v>52</v>
      </c>
      <c r="S45" s="469"/>
      <c r="T45" s="469"/>
      <c r="U45" s="469"/>
      <c r="V45" s="469"/>
      <c r="W45" s="469"/>
      <c r="X45" s="469"/>
      <c r="Y45" s="469"/>
      <c r="Z45" s="470"/>
      <c r="AA45" s="170"/>
      <c r="AB45" s="170"/>
      <c r="AC45" s="171"/>
      <c r="AD45" s="172"/>
    </row>
    <row r="46" spans="1:30" s="2" customFormat="1" ht="12.75" customHeight="1">
      <c r="A46" s="172"/>
      <c r="B46" s="169"/>
      <c r="C46" s="182"/>
      <c r="D46" s="184" t="s">
        <v>292</v>
      </c>
      <c r="E46" s="182"/>
      <c r="F46" s="471" t="s">
        <v>293</v>
      </c>
      <c r="G46" s="472"/>
      <c r="H46" s="472"/>
      <c r="I46" s="472"/>
      <c r="J46" s="472"/>
      <c r="K46" s="472"/>
      <c r="L46" s="472"/>
      <c r="M46" s="473"/>
      <c r="N46" s="185"/>
      <c r="O46" s="185"/>
      <c r="P46" s="186" t="s">
        <v>98</v>
      </c>
      <c r="Q46" s="187"/>
      <c r="R46" s="474" t="s">
        <v>97</v>
      </c>
      <c r="S46" s="475"/>
      <c r="T46" s="475"/>
      <c r="U46" s="475"/>
      <c r="V46" s="475"/>
      <c r="W46" s="475"/>
      <c r="X46" s="475"/>
      <c r="Y46" s="475"/>
      <c r="Z46" s="476"/>
      <c r="AA46" s="170"/>
      <c r="AB46" s="170"/>
      <c r="AC46" s="171"/>
      <c r="AD46" s="172"/>
    </row>
    <row r="47" spans="1:30" s="2" customFormat="1" ht="12.75" customHeight="1">
      <c r="A47" s="172"/>
      <c r="B47" s="169"/>
      <c r="C47" s="188"/>
      <c r="D47" s="189" t="s">
        <v>87</v>
      </c>
      <c r="E47" s="188"/>
      <c r="F47" s="451" t="s">
        <v>88</v>
      </c>
      <c r="G47" s="452"/>
      <c r="H47" s="452"/>
      <c r="I47" s="452"/>
      <c r="J47" s="452"/>
      <c r="K47" s="452"/>
      <c r="L47" s="452"/>
      <c r="M47" s="453"/>
      <c r="N47" s="182"/>
      <c r="O47" s="182"/>
      <c r="P47" s="189" t="s">
        <v>54</v>
      </c>
      <c r="Q47" s="190"/>
      <c r="R47" s="442" t="s">
        <v>55</v>
      </c>
      <c r="S47" s="443"/>
      <c r="T47" s="443"/>
      <c r="U47" s="443"/>
      <c r="V47" s="443"/>
      <c r="W47" s="443"/>
      <c r="X47" s="443"/>
      <c r="Y47" s="443"/>
      <c r="Z47" s="444"/>
      <c r="AA47" s="170"/>
      <c r="AB47" s="170"/>
      <c r="AC47" s="171"/>
      <c r="AD47" s="172"/>
    </row>
    <row r="48" spans="1:30" s="2" customFormat="1" ht="12.75" customHeight="1">
      <c r="A48" s="172"/>
      <c r="B48" s="169"/>
      <c r="C48" s="182"/>
      <c r="D48" s="191" t="s">
        <v>105</v>
      </c>
      <c r="E48" s="182"/>
      <c r="F48" s="445" t="s">
        <v>106</v>
      </c>
      <c r="G48" s="446"/>
      <c r="H48" s="446"/>
      <c r="I48" s="446"/>
      <c r="J48" s="446"/>
      <c r="K48" s="446"/>
      <c r="L48" s="446"/>
      <c r="M48" s="447"/>
      <c r="N48" s="188"/>
      <c r="O48" s="188"/>
      <c r="P48" s="192" t="s">
        <v>89</v>
      </c>
      <c r="Q48" s="190"/>
      <c r="R48" s="448" t="s">
        <v>90</v>
      </c>
      <c r="S48" s="449"/>
      <c r="T48" s="449"/>
      <c r="U48" s="449"/>
      <c r="V48" s="449"/>
      <c r="W48" s="449"/>
      <c r="X48" s="449"/>
      <c r="Y48" s="449"/>
      <c r="Z48" s="450"/>
      <c r="AA48" s="170"/>
      <c r="AB48" s="170"/>
      <c r="AC48" s="171"/>
      <c r="AD48" s="172"/>
    </row>
    <row r="49" spans="1:30" s="2" customFormat="1" ht="12.75" customHeight="1">
      <c r="A49" s="172"/>
      <c r="B49" s="169"/>
      <c r="C49" s="193"/>
      <c r="D49" s="193" t="s">
        <v>102</v>
      </c>
      <c r="E49" s="193"/>
      <c r="F49" s="457" t="s">
        <v>107</v>
      </c>
      <c r="G49" s="458"/>
      <c r="H49" s="458"/>
      <c r="I49" s="458"/>
      <c r="J49" s="458"/>
      <c r="K49" s="458"/>
      <c r="L49" s="458"/>
      <c r="M49" s="459"/>
      <c r="N49" s="188"/>
      <c r="O49" s="188"/>
      <c r="P49" s="194" t="s">
        <v>104</v>
      </c>
      <c r="Q49" s="190"/>
      <c r="R49" s="490" t="s">
        <v>108</v>
      </c>
      <c r="S49" s="491"/>
      <c r="T49" s="491"/>
      <c r="U49" s="491"/>
      <c r="V49" s="491"/>
      <c r="W49" s="491"/>
      <c r="X49" s="491"/>
      <c r="Y49" s="491"/>
      <c r="Z49" s="492"/>
      <c r="AA49" s="170"/>
      <c r="AB49" s="170"/>
      <c r="AC49" s="171"/>
      <c r="AD49" s="172"/>
    </row>
    <row r="50" spans="1:30" s="2" customFormat="1" ht="12.75" customHeight="1" thickBot="1">
      <c r="A50" s="172"/>
      <c r="B50" s="169"/>
      <c r="C50" s="175"/>
      <c r="D50" s="195" t="s">
        <v>294</v>
      </c>
      <c r="E50" s="182"/>
      <c r="F50" s="460" t="s">
        <v>295</v>
      </c>
      <c r="G50" s="461"/>
      <c r="H50" s="461"/>
      <c r="I50" s="461"/>
      <c r="J50" s="461"/>
      <c r="K50" s="461"/>
      <c r="L50" s="461"/>
      <c r="M50" s="462"/>
      <c r="N50" s="441" t="s">
        <v>91</v>
      </c>
      <c r="O50" s="441"/>
      <c r="P50" s="441"/>
      <c r="Q50" s="441"/>
      <c r="R50" s="454" t="s">
        <v>92</v>
      </c>
      <c r="S50" s="455"/>
      <c r="T50" s="455"/>
      <c r="U50" s="455"/>
      <c r="V50" s="455"/>
      <c r="W50" s="455"/>
      <c r="X50" s="455"/>
      <c r="Y50" s="455"/>
      <c r="Z50" s="456"/>
      <c r="AA50" s="170"/>
      <c r="AB50" s="170"/>
      <c r="AC50" s="171"/>
      <c r="AD50" s="172"/>
    </row>
    <row r="51" spans="1:30" s="2" customFormat="1" ht="12.75" customHeight="1">
      <c r="A51" s="172"/>
      <c r="B51" s="169"/>
      <c r="C51" s="175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70"/>
      <c r="AB51" s="170"/>
      <c r="AC51" s="171"/>
      <c r="AD51" s="172"/>
    </row>
    <row r="52" spans="1:30" s="2" customFormat="1" ht="12.75" customHeight="1">
      <c r="A52" s="172"/>
      <c r="B52" s="169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70"/>
      <c r="AB52" s="170"/>
      <c r="AC52" s="171"/>
      <c r="AD52" s="172"/>
    </row>
    <row r="53" spans="2:30" s="80" customFormat="1" ht="1.5" customHeight="1" thickBot="1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</row>
    <row r="54" spans="1:30" s="206" customFormat="1" ht="9.75" customHeight="1">
      <c r="A54" s="197"/>
      <c r="B54" s="198"/>
      <c r="C54" s="199"/>
      <c r="D54" s="199"/>
      <c r="E54" s="199"/>
      <c r="F54" s="199"/>
      <c r="G54" s="199"/>
      <c r="H54" s="199"/>
      <c r="I54" s="199"/>
      <c r="J54" s="199"/>
      <c r="K54" s="200"/>
      <c r="L54" s="201"/>
      <c r="M54" s="202"/>
      <c r="N54" s="203"/>
      <c r="O54" s="204"/>
      <c r="P54" s="203"/>
      <c r="Q54" s="203"/>
      <c r="R54" s="203"/>
      <c r="S54" s="203"/>
      <c r="T54" s="204"/>
      <c r="U54" s="203"/>
      <c r="V54" s="203"/>
      <c r="W54" s="203"/>
      <c r="X54" s="203"/>
      <c r="Y54" s="204"/>
      <c r="Z54" s="203"/>
      <c r="AA54" s="203"/>
      <c r="AB54" s="203"/>
      <c r="AC54" s="205"/>
      <c r="AD54" s="197"/>
    </row>
    <row r="55" spans="1:30" s="206" customFormat="1" ht="9.75" customHeight="1">
      <c r="A55" s="207"/>
      <c r="B55" s="487" t="s">
        <v>56</v>
      </c>
      <c r="C55" s="488"/>
      <c r="D55" s="488"/>
      <c r="E55" s="488"/>
      <c r="F55" s="488"/>
      <c r="G55" s="488"/>
      <c r="H55" s="488"/>
      <c r="I55" s="488"/>
      <c r="J55" s="488"/>
      <c r="K55" s="489"/>
      <c r="L55" s="210"/>
      <c r="M55" s="211"/>
      <c r="N55" s="211"/>
      <c r="O55" s="212"/>
      <c r="P55" s="211"/>
      <c r="Q55" s="211"/>
      <c r="R55" s="483" t="s">
        <v>57</v>
      </c>
      <c r="S55" s="483"/>
      <c r="T55" s="483"/>
      <c r="U55" s="483"/>
      <c r="V55" s="483"/>
      <c r="W55" s="483"/>
      <c r="X55" s="483"/>
      <c r="Y55" s="483"/>
      <c r="Z55" s="483"/>
      <c r="AA55" s="211"/>
      <c r="AB55" s="211"/>
      <c r="AC55" s="213"/>
      <c r="AD55" s="207"/>
    </row>
    <row r="56" spans="1:30" s="206" customFormat="1" ht="9.75" customHeight="1">
      <c r="A56" s="214"/>
      <c r="B56" s="215"/>
      <c r="C56" s="216"/>
      <c r="D56" s="216"/>
      <c r="E56" s="216"/>
      <c r="F56" s="208"/>
      <c r="G56" s="208"/>
      <c r="H56" s="217"/>
      <c r="I56" s="217"/>
      <c r="J56" s="216"/>
      <c r="K56" s="218"/>
      <c r="L56" s="210"/>
      <c r="M56" s="219"/>
      <c r="N56" s="220"/>
      <c r="O56" s="221"/>
      <c r="P56" s="220"/>
      <c r="Q56" s="222"/>
      <c r="R56" s="220"/>
      <c r="S56" s="220"/>
      <c r="T56" s="221"/>
      <c r="U56" s="220"/>
      <c r="V56" s="220"/>
      <c r="W56" s="220"/>
      <c r="X56" s="220"/>
      <c r="Y56" s="221"/>
      <c r="Z56" s="220"/>
      <c r="AA56" s="220"/>
      <c r="AB56" s="220"/>
      <c r="AC56" s="223"/>
      <c r="AD56" s="214"/>
    </row>
    <row r="57" spans="1:30" s="206" customFormat="1" ht="9.75" customHeight="1">
      <c r="A57" s="224"/>
      <c r="B57" s="225"/>
      <c r="C57" s="226"/>
      <c r="D57" s="226">
        <f>G77/G75</f>
        <v>0</v>
      </c>
      <c r="E57" s="226"/>
      <c r="F57" s="227"/>
      <c r="G57" s="228" t="s">
        <v>99</v>
      </c>
      <c r="H57" s="229" t="s">
        <v>58</v>
      </c>
      <c r="I57" s="208"/>
      <c r="J57" s="226"/>
      <c r="K57" s="209"/>
      <c r="L57" s="211"/>
      <c r="M57" s="210"/>
      <c r="N57" s="230"/>
      <c r="O57" s="231"/>
      <c r="P57" s="230"/>
      <c r="Q57" s="211"/>
      <c r="R57" s="232" t="s">
        <v>59</v>
      </c>
      <c r="S57" s="233" t="s">
        <v>60</v>
      </c>
      <c r="T57" s="226"/>
      <c r="U57" s="233" t="s">
        <v>61</v>
      </c>
      <c r="V57" s="234" t="s">
        <v>62</v>
      </c>
      <c r="W57" s="233" t="s">
        <v>63</v>
      </c>
      <c r="X57" s="233" t="s">
        <v>64</v>
      </c>
      <c r="Y57" s="226"/>
      <c r="Z57" s="233" t="s">
        <v>112</v>
      </c>
      <c r="AA57" s="234" t="s">
        <v>65</v>
      </c>
      <c r="AB57" s="233" t="s">
        <v>66</v>
      </c>
      <c r="AC57" s="223"/>
      <c r="AD57" s="224"/>
    </row>
    <row r="58" spans="1:30" s="206" customFormat="1" ht="9.75" customHeight="1">
      <c r="A58" s="207"/>
      <c r="B58" s="225"/>
      <c r="C58" s="235"/>
      <c r="D58" s="235"/>
      <c r="E58" s="235"/>
      <c r="F58" s="236" t="s">
        <v>67</v>
      </c>
      <c r="G58" s="237"/>
      <c r="H58" s="238">
        <v>2</v>
      </c>
      <c r="I58" s="239"/>
      <c r="J58" s="235"/>
      <c r="K58" s="240"/>
      <c r="L58" s="241"/>
      <c r="M58" s="211"/>
      <c r="N58" s="242"/>
      <c r="O58" s="243"/>
      <c r="P58" s="242"/>
      <c r="Q58" s="242" t="s">
        <v>67</v>
      </c>
      <c r="R58" s="244">
        <v>12</v>
      </c>
      <c r="S58" s="244" t="s">
        <v>68</v>
      </c>
      <c r="T58" s="245"/>
      <c r="U58" s="244" t="s">
        <v>69</v>
      </c>
      <c r="V58" s="246" t="s">
        <v>69</v>
      </c>
      <c r="W58" s="244" t="s">
        <v>69</v>
      </c>
      <c r="X58" s="244" t="s">
        <v>69</v>
      </c>
      <c r="Y58" s="245"/>
      <c r="Z58" s="244" t="s">
        <v>69</v>
      </c>
      <c r="AA58" s="246">
        <v>1</v>
      </c>
      <c r="AB58" s="244">
        <v>1</v>
      </c>
      <c r="AC58" s="223"/>
      <c r="AD58" s="207"/>
    </row>
    <row r="59" spans="1:30" s="206" customFormat="1" ht="9.75" customHeight="1">
      <c r="A59" s="207"/>
      <c r="B59" s="225"/>
      <c r="C59" s="235"/>
      <c r="D59" s="235"/>
      <c r="E59" s="235"/>
      <c r="F59" s="236" t="s">
        <v>96</v>
      </c>
      <c r="G59" s="247">
        <v>2.5</v>
      </c>
      <c r="H59" s="248">
        <f aca="true" t="shared" si="0" ref="H59:H71">G59*2</f>
        <v>5</v>
      </c>
      <c r="I59" s="239"/>
      <c r="J59" s="235"/>
      <c r="K59" s="240"/>
      <c r="L59" s="241"/>
      <c r="M59" s="241"/>
      <c r="N59" s="242"/>
      <c r="O59" s="243"/>
      <c r="P59" s="242"/>
      <c r="Q59" s="242" t="s">
        <v>70</v>
      </c>
      <c r="R59" s="249">
        <v>150</v>
      </c>
      <c r="S59" s="249" t="s">
        <v>71</v>
      </c>
      <c r="T59" s="227"/>
      <c r="U59" s="249" t="s">
        <v>72</v>
      </c>
      <c r="V59" s="250" t="s">
        <v>69</v>
      </c>
      <c r="W59" s="249">
        <v>4</v>
      </c>
      <c r="X59" s="249">
        <v>1</v>
      </c>
      <c r="Y59" s="227"/>
      <c r="Z59" s="249">
        <v>1</v>
      </c>
      <c r="AA59" s="250">
        <v>1</v>
      </c>
      <c r="AB59" s="249">
        <v>1</v>
      </c>
      <c r="AC59" s="223"/>
      <c r="AD59" s="207"/>
    </row>
    <row r="60" spans="1:30" s="206" customFormat="1" ht="9.75" customHeight="1">
      <c r="A60" s="207"/>
      <c r="B60" s="225"/>
      <c r="C60" s="235"/>
      <c r="D60" s="235"/>
      <c r="E60" s="235"/>
      <c r="F60" s="251" t="s">
        <v>296</v>
      </c>
      <c r="G60" s="252">
        <v>1</v>
      </c>
      <c r="H60" s="248">
        <f t="shared" si="0"/>
        <v>2</v>
      </c>
      <c r="I60" s="253"/>
      <c r="J60" s="235"/>
      <c r="K60" s="254"/>
      <c r="L60" s="255"/>
      <c r="M60" s="241"/>
      <c r="N60" s="256"/>
      <c r="O60" s="243"/>
      <c r="P60" s="256"/>
      <c r="Q60" s="256" t="s">
        <v>73</v>
      </c>
      <c r="R60" s="249">
        <v>20</v>
      </c>
      <c r="S60" s="249" t="s">
        <v>68</v>
      </c>
      <c r="T60" s="227"/>
      <c r="U60" s="249" t="s">
        <v>69</v>
      </c>
      <c r="V60" s="250" t="s">
        <v>69</v>
      </c>
      <c r="W60" s="249" t="s">
        <v>69</v>
      </c>
      <c r="X60" s="249" t="s">
        <v>69</v>
      </c>
      <c r="Y60" s="227"/>
      <c r="Z60" s="249" t="s">
        <v>69</v>
      </c>
      <c r="AA60" s="250">
        <v>1</v>
      </c>
      <c r="AB60" s="249">
        <v>1</v>
      </c>
      <c r="AC60" s="223"/>
      <c r="AD60" s="207"/>
    </row>
    <row r="61" spans="1:30" s="206" customFormat="1" ht="9.75" customHeight="1">
      <c r="A61" s="207"/>
      <c r="B61" s="225"/>
      <c r="C61" s="235"/>
      <c r="D61" s="235"/>
      <c r="E61" s="235"/>
      <c r="F61" s="257" t="s">
        <v>297</v>
      </c>
      <c r="G61" s="258">
        <v>0.5</v>
      </c>
      <c r="H61" s="248">
        <f t="shared" si="0"/>
        <v>1</v>
      </c>
      <c r="I61" s="259"/>
      <c r="J61" s="235"/>
      <c r="K61" s="260"/>
      <c r="L61" s="261"/>
      <c r="M61" s="255"/>
      <c r="N61" s="262"/>
      <c r="O61" s="243"/>
      <c r="P61" s="262"/>
      <c r="Q61" s="262" t="s">
        <v>101</v>
      </c>
      <c r="R61" s="249">
        <v>150</v>
      </c>
      <c r="S61" s="249" t="s">
        <v>71</v>
      </c>
      <c r="T61" s="227"/>
      <c r="U61" s="249" t="s">
        <v>72</v>
      </c>
      <c r="V61" s="250" t="s">
        <v>69</v>
      </c>
      <c r="W61" s="249">
        <v>4</v>
      </c>
      <c r="X61" s="249">
        <v>1</v>
      </c>
      <c r="Y61" s="227"/>
      <c r="Z61" s="249">
        <v>1</v>
      </c>
      <c r="AA61" s="249">
        <v>1</v>
      </c>
      <c r="AB61" s="249">
        <v>1</v>
      </c>
      <c r="AC61" s="223"/>
      <c r="AD61" s="207"/>
    </row>
    <row r="62" spans="1:30" s="206" customFormat="1" ht="9.75" customHeight="1">
      <c r="A62" s="207"/>
      <c r="B62" s="225"/>
      <c r="C62" s="235"/>
      <c r="D62" s="235"/>
      <c r="E62" s="235"/>
      <c r="F62" s="263" t="s">
        <v>74</v>
      </c>
      <c r="G62" s="264">
        <v>12</v>
      </c>
      <c r="H62" s="248">
        <f t="shared" si="0"/>
        <v>24</v>
      </c>
      <c r="I62" s="265"/>
      <c r="J62" s="235"/>
      <c r="K62" s="266"/>
      <c r="L62" s="267"/>
      <c r="M62" s="267"/>
      <c r="N62" s="230"/>
      <c r="O62" s="243"/>
      <c r="P62" s="230"/>
      <c r="Q62" s="268" t="s">
        <v>74</v>
      </c>
      <c r="R62" s="249">
        <v>40</v>
      </c>
      <c r="S62" s="249" t="s">
        <v>71</v>
      </c>
      <c r="T62" s="227"/>
      <c r="U62" s="249" t="s">
        <v>72</v>
      </c>
      <c r="V62" s="250" t="s">
        <v>69</v>
      </c>
      <c r="W62" s="249">
        <v>4</v>
      </c>
      <c r="X62" s="249">
        <v>1</v>
      </c>
      <c r="Y62" s="227"/>
      <c r="Z62" s="249">
        <v>1</v>
      </c>
      <c r="AA62" s="250">
        <v>1</v>
      </c>
      <c r="AB62" s="249">
        <v>1</v>
      </c>
      <c r="AC62" s="223"/>
      <c r="AD62" s="207"/>
    </row>
    <row r="63" spans="1:30" s="206" customFormat="1" ht="9.75" customHeight="1">
      <c r="A63" s="207"/>
      <c r="B63" s="225"/>
      <c r="C63" s="235"/>
      <c r="D63" s="235"/>
      <c r="E63" s="235"/>
      <c r="F63" s="269" t="s">
        <v>298</v>
      </c>
      <c r="G63" s="270">
        <v>8</v>
      </c>
      <c r="H63" s="248">
        <f t="shared" si="0"/>
        <v>16</v>
      </c>
      <c r="I63" s="271"/>
      <c r="J63" s="235"/>
      <c r="K63" s="272"/>
      <c r="L63" s="273"/>
      <c r="M63" s="273"/>
      <c r="N63" s="274"/>
      <c r="O63" s="243"/>
      <c r="P63" s="274"/>
      <c r="Q63" s="275" t="s">
        <v>93</v>
      </c>
      <c r="R63" s="249">
        <v>40</v>
      </c>
      <c r="S63" s="249" t="s">
        <v>71</v>
      </c>
      <c r="T63" s="227"/>
      <c r="U63" s="249" t="s">
        <v>72</v>
      </c>
      <c r="V63" s="250" t="s">
        <v>69</v>
      </c>
      <c r="W63" s="249">
        <v>4</v>
      </c>
      <c r="X63" s="276">
        <v>1</v>
      </c>
      <c r="Y63" s="227"/>
      <c r="Z63" s="276">
        <v>1</v>
      </c>
      <c r="AA63" s="250">
        <v>1</v>
      </c>
      <c r="AB63" s="249">
        <v>1</v>
      </c>
      <c r="AC63" s="223"/>
      <c r="AD63" s="207"/>
    </row>
    <row r="64" spans="1:30" s="206" customFormat="1" ht="9.75" customHeight="1">
      <c r="A64" s="207"/>
      <c r="B64" s="225"/>
      <c r="C64" s="235"/>
      <c r="D64" s="235"/>
      <c r="E64" s="235"/>
      <c r="F64" s="277" t="s">
        <v>110</v>
      </c>
      <c r="G64" s="278">
        <v>4</v>
      </c>
      <c r="H64" s="248">
        <f t="shared" si="0"/>
        <v>8</v>
      </c>
      <c r="I64" s="279"/>
      <c r="J64" s="235"/>
      <c r="K64" s="280"/>
      <c r="L64" s="281"/>
      <c r="M64" s="273"/>
      <c r="N64" s="230"/>
      <c r="O64" s="243"/>
      <c r="P64" s="230"/>
      <c r="Q64" s="282" t="s">
        <v>110</v>
      </c>
      <c r="R64" s="249">
        <v>20</v>
      </c>
      <c r="S64" s="249" t="s">
        <v>71</v>
      </c>
      <c r="T64" s="227"/>
      <c r="U64" s="249" t="s">
        <v>72</v>
      </c>
      <c r="V64" s="250" t="s">
        <v>69</v>
      </c>
      <c r="W64" s="249">
        <v>4</v>
      </c>
      <c r="X64" s="276" t="s">
        <v>69</v>
      </c>
      <c r="Y64" s="227"/>
      <c r="Z64" s="276" t="s">
        <v>69</v>
      </c>
      <c r="AA64" s="250">
        <v>1</v>
      </c>
      <c r="AB64" s="249">
        <v>1</v>
      </c>
      <c r="AC64" s="223"/>
      <c r="AD64" s="207"/>
    </row>
    <row r="65" spans="1:30" s="206" customFormat="1" ht="9.75" customHeight="1">
      <c r="A65" s="207"/>
      <c r="B65" s="225"/>
      <c r="C65" s="235"/>
      <c r="D65" s="235"/>
      <c r="E65" s="235"/>
      <c r="F65" s="257" t="s">
        <v>109</v>
      </c>
      <c r="G65" s="283">
        <v>9</v>
      </c>
      <c r="H65" s="248">
        <f t="shared" si="0"/>
        <v>18</v>
      </c>
      <c r="I65" s="284"/>
      <c r="J65" s="235"/>
      <c r="K65" s="285"/>
      <c r="L65" s="286"/>
      <c r="M65" s="281"/>
      <c r="N65" s="287"/>
      <c r="O65" s="243"/>
      <c r="P65" s="287"/>
      <c r="Q65" s="262" t="s">
        <v>109</v>
      </c>
      <c r="R65" s="249">
        <v>50</v>
      </c>
      <c r="S65" s="249" t="s">
        <v>71</v>
      </c>
      <c r="T65" s="227"/>
      <c r="U65" s="249" t="s">
        <v>72</v>
      </c>
      <c r="V65" s="250" t="s">
        <v>69</v>
      </c>
      <c r="W65" s="249">
        <v>4</v>
      </c>
      <c r="X65" s="276">
        <v>1</v>
      </c>
      <c r="Y65" s="227"/>
      <c r="Z65" s="249">
        <v>1</v>
      </c>
      <c r="AA65" s="250">
        <v>1</v>
      </c>
      <c r="AB65" s="276">
        <v>1</v>
      </c>
      <c r="AC65" s="223"/>
      <c r="AD65" s="207"/>
    </row>
    <row r="66" spans="1:30" s="206" customFormat="1" ht="9.75" customHeight="1">
      <c r="A66" s="207"/>
      <c r="B66" s="225"/>
      <c r="C66" s="235"/>
      <c r="D66" s="235"/>
      <c r="E66" s="235"/>
      <c r="F66" s="288" t="s">
        <v>299</v>
      </c>
      <c r="G66" s="283">
        <v>1</v>
      </c>
      <c r="H66" s="248">
        <f t="shared" si="0"/>
        <v>2</v>
      </c>
      <c r="I66" s="259"/>
      <c r="J66" s="235"/>
      <c r="K66" s="260"/>
      <c r="L66" s="261"/>
      <c r="M66" s="286"/>
      <c r="N66" s="275"/>
      <c r="O66" s="243"/>
      <c r="P66" s="275"/>
      <c r="Q66" s="262" t="s">
        <v>301</v>
      </c>
      <c r="R66" s="249">
        <v>75</v>
      </c>
      <c r="S66" s="249" t="s">
        <v>71</v>
      </c>
      <c r="T66" s="227"/>
      <c r="U66" s="249" t="s">
        <v>72</v>
      </c>
      <c r="V66" s="250" t="s">
        <v>69</v>
      </c>
      <c r="W66" s="249">
        <v>4</v>
      </c>
      <c r="X66" s="276">
        <v>1</v>
      </c>
      <c r="Y66" s="227"/>
      <c r="Z66" s="249">
        <v>1</v>
      </c>
      <c r="AA66" s="250">
        <v>1</v>
      </c>
      <c r="AB66" s="276">
        <v>1</v>
      </c>
      <c r="AC66" s="223"/>
      <c r="AD66" s="207"/>
    </row>
    <row r="67" spans="1:30" s="206" customFormat="1" ht="9.75" customHeight="1">
      <c r="A67" s="207"/>
      <c r="B67" s="225"/>
      <c r="C67" s="235"/>
      <c r="D67" s="235"/>
      <c r="E67" s="235"/>
      <c r="F67" s="289" t="s">
        <v>94</v>
      </c>
      <c r="G67" s="290">
        <v>16</v>
      </c>
      <c r="H67" s="248">
        <f t="shared" si="0"/>
        <v>32</v>
      </c>
      <c r="I67" s="291"/>
      <c r="J67" s="235"/>
      <c r="K67" s="292"/>
      <c r="L67" s="293"/>
      <c r="M67" s="261"/>
      <c r="N67" s="294"/>
      <c r="O67" s="243"/>
      <c r="P67" s="294"/>
      <c r="Q67" s="274" t="s">
        <v>94</v>
      </c>
      <c r="R67" s="249">
        <v>100</v>
      </c>
      <c r="S67" s="249" t="s">
        <v>71</v>
      </c>
      <c r="T67" s="227"/>
      <c r="U67" s="249" t="s">
        <v>72</v>
      </c>
      <c r="V67" s="250" t="s">
        <v>69</v>
      </c>
      <c r="W67" s="249">
        <v>4</v>
      </c>
      <c r="X67" s="276">
        <v>1</v>
      </c>
      <c r="Y67" s="227"/>
      <c r="Z67" s="249">
        <v>1</v>
      </c>
      <c r="AA67" s="250">
        <v>1</v>
      </c>
      <c r="AB67" s="276">
        <v>1</v>
      </c>
      <c r="AC67" s="223"/>
      <c r="AD67" s="207"/>
    </row>
    <row r="68" spans="1:30" s="206" customFormat="1" ht="9.75" customHeight="1">
      <c r="A68" s="207"/>
      <c r="B68" s="225"/>
      <c r="C68" s="235"/>
      <c r="D68" s="235"/>
      <c r="E68" s="235"/>
      <c r="F68" s="295" t="s">
        <v>111</v>
      </c>
      <c r="G68" s="290">
        <v>6</v>
      </c>
      <c r="H68" s="248">
        <f t="shared" si="0"/>
        <v>12</v>
      </c>
      <c r="I68" s="291"/>
      <c r="J68" s="235"/>
      <c r="K68" s="292"/>
      <c r="L68" s="293"/>
      <c r="M68" s="261"/>
      <c r="N68" s="294"/>
      <c r="O68" s="243"/>
      <c r="P68" s="294"/>
      <c r="Q68" s="296" t="s">
        <v>111</v>
      </c>
      <c r="R68" s="249">
        <v>40</v>
      </c>
      <c r="S68" s="249" t="s">
        <v>71</v>
      </c>
      <c r="T68" s="227"/>
      <c r="U68" s="249" t="s">
        <v>72</v>
      </c>
      <c r="V68" s="250" t="s">
        <v>69</v>
      </c>
      <c r="W68" s="249">
        <v>4</v>
      </c>
      <c r="X68" s="276">
        <v>1</v>
      </c>
      <c r="Y68" s="227"/>
      <c r="Z68" s="249">
        <v>1</v>
      </c>
      <c r="AA68" s="250">
        <v>1</v>
      </c>
      <c r="AB68" s="276">
        <v>1</v>
      </c>
      <c r="AC68" s="223"/>
      <c r="AD68" s="207"/>
    </row>
    <row r="69" spans="1:30" s="206" customFormat="1" ht="9.75" customHeight="1">
      <c r="A69" s="207"/>
      <c r="B69" s="225"/>
      <c r="C69" s="235"/>
      <c r="D69" s="235"/>
      <c r="E69" s="235"/>
      <c r="F69" s="289"/>
      <c r="G69" s="290"/>
      <c r="H69" s="248">
        <f t="shared" si="0"/>
        <v>0</v>
      </c>
      <c r="I69" s="291"/>
      <c r="J69" s="235"/>
      <c r="K69" s="292"/>
      <c r="L69" s="293"/>
      <c r="M69" s="261"/>
      <c r="N69" s="294"/>
      <c r="O69" s="243"/>
      <c r="P69" s="268"/>
      <c r="Q69" s="294" t="s">
        <v>286</v>
      </c>
      <c r="R69" s="249">
        <v>10</v>
      </c>
      <c r="S69" s="249" t="s">
        <v>68</v>
      </c>
      <c r="T69" s="227"/>
      <c r="U69" s="249" t="s">
        <v>69</v>
      </c>
      <c r="V69" s="250" t="s">
        <v>69</v>
      </c>
      <c r="W69" s="249" t="s">
        <v>69</v>
      </c>
      <c r="X69" s="249" t="s">
        <v>69</v>
      </c>
      <c r="Y69" s="227"/>
      <c r="Z69" s="249" t="s">
        <v>69</v>
      </c>
      <c r="AA69" s="250">
        <v>1</v>
      </c>
      <c r="AB69" s="276">
        <v>1</v>
      </c>
      <c r="AC69" s="223"/>
      <c r="AD69" s="207"/>
    </row>
    <row r="70" spans="1:30" s="206" customFormat="1" ht="9.75" customHeight="1">
      <c r="A70" s="207"/>
      <c r="B70" s="225"/>
      <c r="C70" s="235"/>
      <c r="D70" s="235"/>
      <c r="E70" s="235"/>
      <c r="F70" s="297" t="s">
        <v>113</v>
      </c>
      <c r="G70" s="290">
        <v>2</v>
      </c>
      <c r="H70" s="248">
        <f t="shared" si="0"/>
        <v>4</v>
      </c>
      <c r="I70" s="298"/>
      <c r="J70" s="235"/>
      <c r="K70" s="299"/>
      <c r="L70" s="300"/>
      <c r="M70" s="241"/>
      <c r="N70" s="268"/>
      <c r="O70" s="243"/>
      <c r="P70" s="230"/>
      <c r="Q70" s="296"/>
      <c r="R70" s="249"/>
      <c r="S70" s="249"/>
      <c r="T70" s="227"/>
      <c r="U70" s="249"/>
      <c r="V70" s="250"/>
      <c r="W70" s="249"/>
      <c r="X70" s="276"/>
      <c r="Y70" s="227"/>
      <c r="Z70" s="249"/>
      <c r="AA70" s="250"/>
      <c r="AB70" s="276"/>
      <c r="AC70" s="223"/>
      <c r="AD70" s="207"/>
    </row>
    <row r="71" spans="1:30" s="206" customFormat="1" ht="9.75" customHeight="1">
      <c r="A71" s="207"/>
      <c r="B71" s="225"/>
      <c r="C71" s="235"/>
      <c r="D71" s="235"/>
      <c r="E71" s="235"/>
      <c r="F71" s="301" t="s">
        <v>95</v>
      </c>
      <c r="G71" s="302">
        <v>0</v>
      </c>
      <c r="H71" s="303">
        <f t="shared" si="0"/>
        <v>0</v>
      </c>
      <c r="I71" s="298"/>
      <c r="J71" s="235"/>
      <c r="K71" s="299"/>
      <c r="L71" s="300"/>
      <c r="M71" s="241"/>
      <c r="N71" s="230"/>
      <c r="O71" s="243"/>
      <c r="P71" s="230"/>
      <c r="Q71" s="304" t="s">
        <v>95</v>
      </c>
      <c r="R71" s="305">
        <v>0</v>
      </c>
      <c r="S71" s="305" t="s">
        <v>71</v>
      </c>
      <c r="T71" s="306"/>
      <c r="U71" s="305" t="s">
        <v>72</v>
      </c>
      <c r="V71" s="307" t="s">
        <v>69</v>
      </c>
      <c r="W71" s="305">
        <v>4</v>
      </c>
      <c r="X71" s="308">
        <v>1</v>
      </c>
      <c r="Y71" s="306"/>
      <c r="Z71" s="305">
        <v>1</v>
      </c>
      <c r="AA71" s="307">
        <v>1</v>
      </c>
      <c r="AB71" s="308">
        <v>1</v>
      </c>
      <c r="AC71" s="223"/>
      <c r="AD71" s="207"/>
    </row>
    <row r="72" spans="1:30" s="206" customFormat="1" ht="9.75" customHeight="1">
      <c r="A72" s="309"/>
      <c r="B72" s="310"/>
      <c r="C72" s="311"/>
      <c r="D72" s="311"/>
      <c r="E72" s="311"/>
      <c r="F72" s="217"/>
      <c r="G72" s="312"/>
      <c r="H72" s="313"/>
      <c r="I72" s="217"/>
      <c r="J72" s="311"/>
      <c r="K72" s="218"/>
      <c r="L72" s="300"/>
      <c r="M72" s="210"/>
      <c r="N72" s="275"/>
      <c r="O72" s="314"/>
      <c r="P72" s="275"/>
      <c r="Q72" s="315"/>
      <c r="R72" s="316"/>
      <c r="S72" s="316"/>
      <c r="T72" s="315"/>
      <c r="U72" s="316"/>
      <c r="V72" s="316"/>
      <c r="W72" s="316"/>
      <c r="X72" s="316"/>
      <c r="Y72" s="315"/>
      <c r="Z72" s="316"/>
      <c r="AA72" s="316"/>
      <c r="AB72" s="316"/>
      <c r="AC72" s="223"/>
      <c r="AD72" s="309"/>
    </row>
    <row r="73" spans="1:30" s="324" customFormat="1" ht="9.75" customHeight="1">
      <c r="A73" s="317"/>
      <c r="B73" s="484" t="s">
        <v>75</v>
      </c>
      <c r="C73" s="485"/>
      <c r="D73" s="485"/>
      <c r="E73" s="485"/>
      <c r="F73" s="486"/>
      <c r="G73" s="320">
        <v>6</v>
      </c>
      <c r="H73" s="321">
        <f>G73*2</f>
        <v>12</v>
      </c>
      <c r="I73" s="217"/>
      <c r="J73" s="217"/>
      <c r="K73" s="218"/>
      <c r="L73" s="300"/>
      <c r="M73" s="210"/>
      <c r="N73" s="211"/>
      <c r="O73" s="322"/>
      <c r="P73" s="211"/>
      <c r="Q73" s="211"/>
      <c r="R73" s="211"/>
      <c r="S73" s="211"/>
      <c r="T73" s="210"/>
      <c r="U73" s="211"/>
      <c r="V73" s="211"/>
      <c r="W73" s="211"/>
      <c r="X73" s="211"/>
      <c r="Y73" s="210"/>
      <c r="Z73" s="211"/>
      <c r="AA73" s="211"/>
      <c r="AB73" s="211"/>
      <c r="AC73" s="323"/>
      <c r="AD73" s="317"/>
    </row>
    <row r="74" spans="1:30" s="324" customFormat="1" ht="9.75" customHeight="1">
      <c r="A74" s="317"/>
      <c r="B74" s="225"/>
      <c r="C74" s="217"/>
      <c r="D74" s="217"/>
      <c r="E74" s="217"/>
      <c r="F74" s="325"/>
      <c r="G74" s="326"/>
      <c r="H74" s="327">
        <f>SUM(H58:H73)</f>
        <v>138</v>
      </c>
      <c r="I74" s="325"/>
      <c r="J74" s="217"/>
      <c r="K74" s="328"/>
      <c r="L74" s="210"/>
      <c r="M74" s="211"/>
      <c r="N74" s="211"/>
      <c r="O74" s="322"/>
      <c r="P74" s="211"/>
      <c r="Q74" s="210"/>
      <c r="R74" s="329" t="s">
        <v>59</v>
      </c>
      <c r="S74" s="210" t="s">
        <v>76</v>
      </c>
      <c r="T74" s="210"/>
      <c r="U74" s="210"/>
      <c r="V74" s="329" t="s">
        <v>62</v>
      </c>
      <c r="W74" s="210" t="s">
        <v>77</v>
      </c>
      <c r="X74" s="210"/>
      <c r="Y74" s="210"/>
      <c r="Z74" s="329" t="s">
        <v>112</v>
      </c>
      <c r="AA74" s="210" t="s">
        <v>78</v>
      </c>
      <c r="AB74" s="210"/>
      <c r="AC74" s="223"/>
      <c r="AD74" s="317"/>
    </row>
    <row r="75" spans="1:31" s="206" customFormat="1" ht="9.75" customHeight="1">
      <c r="A75" s="317"/>
      <c r="B75" s="484" t="s">
        <v>100</v>
      </c>
      <c r="C75" s="485"/>
      <c r="D75" s="485"/>
      <c r="E75" s="485"/>
      <c r="F75" s="486"/>
      <c r="G75" s="330">
        <f>0.75*17</f>
        <v>12.75</v>
      </c>
      <c r="H75" s="330">
        <f>hour*2</f>
        <v>25.5</v>
      </c>
      <c r="I75" s="217"/>
      <c r="J75" s="217"/>
      <c r="K75" s="218"/>
      <c r="L75" s="210"/>
      <c r="M75" s="210"/>
      <c r="N75" s="210"/>
      <c r="O75" s="322"/>
      <c r="P75" s="211"/>
      <c r="Q75" s="210"/>
      <c r="R75" s="329" t="s">
        <v>60</v>
      </c>
      <c r="S75" s="210" t="s">
        <v>79</v>
      </c>
      <c r="T75" s="210"/>
      <c r="U75" s="210"/>
      <c r="V75" s="329" t="s">
        <v>63</v>
      </c>
      <c r="W75" s="210" t="s">
        <v>80</v>
      </c>
      <c r="X75" s="210"/>
      <c r="Y75" s="210"/>
      <c r="Z75" s="329" t="s">
        <v>65</v>
      </c>
      <c r="AA75" s="210" t="s">
        <v>81</v>
      </c>
      <c r="AB75" s="210"/>
      <c r="AC75" s="223"/>
      <c r="AD75" s="317"/>
      <c r="AE75" s="331"/>
    </row>
    <row r="76" spans="1:31" s="206" customFormat="1" ht="9.75" customHeight="1">
      <c r="A76" s="332"/>
      <c r="B76" s="318"/>
      <c r="C76" s="333"/>
      <c r="D76" s="333"/>
      <c r="E76" s="333"/>
      <c r="F76" s="217"/>
      <c r="G76" s="208"/>
      <c r="H76" s="334"/>
      <c r="I76" s="217"/>
      <c r="J76" s="333"/>
      <c r="K76" s="218"/>
      <c r="L76" s="210"/>
      <c r="M76" s="210"/>
      <c r="N76" s="210"/>
      <c r="O76" s="335"/>
      <c r="P76" s="211"/>
      <c r="Q76" s="210"/>
      <c r="R76" s="329" t="s">
        <v>61</v>
      </c>
      <c r="S76" s="210" t="s">
        <v>82</v>
      </c>
      <c r="T76" s="336"/>
      <c r="U76" s="210"/>
      <c r="V76" s="329" t="s">
        <v>64</v>
      </c>
      <c r="W76" s="210" t="s">
        <v>83</v>
      </c>
      <c r="X76" s="210"/>
      <c r="Y76" s="336"/>
      <c r="Z76" s="329" t="s">
        <v>66</v>
      </c>
      <c r="AA76" s="210" t="s">
        <v>84</v>
      </c>
      <c r="AB76" s="210"/>
      <c r="AC76" s="223"/>
      <c r="AD76" s="332"/>
      <c r="AE76" s="337"/>
    </row>
    <row r="77" spans="1:31" s="206" customFormat="1" ht="9.75" customHeight="1">
      <c r="A77" s="317"/>
      <c r="B77" s="318"/>
      <c r="C77" s="333"/>
      <c r="D77" s="235"/>
      <c r="E77" s="235"/>
      <c r="F77" s="217"/>
      <c r="G77" s="208"/>
      <c r="H77" s="334"/>
      <c r="I77" s="217"/>
      <c r="J77" s="217"/>
      <c r="K77" s="218"/>
      <c r="L77" s="210"/>
      <c r="M77" s="210"/>
      <c r="N77" s="210"/>
      <c r="O77" s="322"/>
      <c r="P77" s="211"/>
      <c r="Q77" s="210"/>
      <c r="R77" s="211"/>
      <c r="S77" s="210"/>
      <c r="T77" s="210"/>
      <c r="U77" s="210"/>
      <c r="V77" s="211"/>
      <c r="W77" s="210"/>
      <c r="X77" s="210"/>
      <c r="Y77" s="210"/>
      <c r="Z77" s="211"/>
      <c r="AA77" s="210"/>
      <c r="AB77" s="210"/>
      <c r="AC77" s="223"/>
      <c r="AD77" s="317"/>
      <c r="AE77" s="337"/>
    </row>
    <row r="78" spans="1:31" s="206" customFormat="1" ht="9.75" customHeight="1">
      <c r="A78" s="338"/>
      <c r="B78" s="318"/>
      <c r="C78" s="319"/>
      <c r="D78" s="235"/>
      <c r="E78" s="235"/>
      <c r="F78" s="217"/>
      <c r="G78" s="339"/>
      <c r="H78" s="334"/>
      <c r="I78" s="217"/>
      <c r="J78" s="319"/>
      <c r="K78" s="218"/>
      <c r="L78" s="210"/>
      <c r="M78" s="210"/>
      <c r="N78" s="210"/>
      <c r="O78" s="340"/>
      <c r="P78" s="211"/>
      <c r="Q78" s="210"/>
      <c r="R78" s="483" t="s">
        <v>85</v>
      </c>
      <c r="S78" s="483"/>
      <c r="T78" s="483"/>
      <c r="U78" s="483"/>
      <c r="V78" s="483"/>
      <c r="W78" s="483"/>
      <c r="X78" s="483"/>
      <c r="Y78" s="483"/>
      <c r="Z78" s="483"/>
      <c r="AA78" s="483"/>
      <c r="AB78" s="483"/>
      <c r="AC78" s="323"/>
      <c r="AD78" s="338"/>
      <c r="AE78" s="337"/>
    </row>
    <row r="79" spans="1:30" s="206" customFormat="1" ht="9.75" customHeight="1">
      <c r="A79" s="338"/>
      <c r="B79" s="318"/>
      <c r="C79" s="319"/>
      <c r="D79" s="235"/>
      <c r="E79" s="235"/>
      <c r="F79" s="217"/>
      <c r="G79" s="334"/>
      <c r="H79" s="341"/>
      <c r="I79" s="217"/>
      <c r="J79" s="319"/>
      <c r="K79" s="218"/>
      <c r="L79" s="342"/>
      <c r="M79" s="342"/>
      <c r="N79" s="210"/>
      <c r="O79" s="340"/>
      <c r="P79" s="210"/>
      <c r="Q79" s="210"/>
      <c r="R79" s="211"/>
      <c r="S79" s="211"/>
      <c r="T79" s="230"/>
      <c r="U79" s="211"/>
      <c r="V79" s="211"/>
      <c r="W79" s="211"/>
      <c r="X79" s="211"/>
      <c r="Y79" s="230"/>
      <c r="Z79" s="211"/>
      <c r="AA79" s="211"/>
      <c r="AB79" s="211"/>
      <c r="AC79" s="323"/>
      <c r="AD79" s="338"/>
    </row>
    <row r="80" spans="1:30" s="206" customFormat="1" ht="9.75" customHeight="1" thickBot="1">
      <c r="A80" s="343"/>
      <c r="B80" s="344"/>
      <c r="C80" s="345"/>
      <c r="D80" s="345"/>
      <c r="E80" s="345"/>
      <c r="F80" s="345"/>
      <c r="G80" s="345"/>
      <c r="H80" s="345"/>
      <c r="I80" s="345"/>
      <c r="J80" s="345"/>
      <c r="K80" s="346"/>
      <c r="L80" s="347"/>
      <c r="M80" s="347"/>
      <c r="N80" s="347"/>
      <c r="O80" s="348"/>
      <c r="P80" s="347"/>
      <c r="Q80" s="347"/>
      <c r="R80" s="347"/>
      <c r="S80" s="347"/>
      <c r="T80" s="347"/>
      <c r="U80" s="347"/>
      <c r="V80" s="347"/>
      <c r="W80" s="347"/>
      <c r="X80" s="347"/>
      <c r="Y80" s="347"/>
      <c r="Z80" s="347"/>
      <c r="AA80" s="347"/>
      <c r="AB80" s="347"/>
      <c r="AC80" s="349"/>
      <c r="AD80" s="343"/>
    </row>
    <row r="81" spans="2:30" s="80" customFormat="1" ht="1.5" customHeight="1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</row>
    <row r="82" spans="1:30" s="2" customFormat="1" ht="12.75">
      <c r="A82" s="350"/>
      <c r="C82" s="350"/>
      <c r="D82" s="350"/>
      <c r="E82" s="350"/>
      <c r="F82" s="350"/>
      <c r="G82" s="350"/>
      <c r="J82" s="350"/>
      <c r="O82" s="350"/>
      <c r="T82" s="350"/>
      <c r="Y82" s="350"/>
      <c r="AD82" s="350"/>
    </row>
    <row r="83" spans="16:24" s="2" customFormat="1" ht="12.75">
      <c r="P83" s="351"/>
      <c r="Q83" s="351"/>
      <c r="R83" s="351"/>
      <c r="S83" s="351"/>
      <c r="U83" s="351"/>
      <c r="V83" s="351"/>
      <c r="W83" s="351"/>
      <c r="X83" s="351"/>
    </row>
    <row r="84" spans="16:24" s="2" customFormat="1" ht="12.75">
      <c r="P84" s="351"/>
      <c r="Q84" s="351"/>
      <c r="R84" s="351"/>
      <c r="S84" s="351"/>
      <c r="U84" s="351"/>
      <c r="V84" s="351"/>
      <c r="W84" s="351"/>
      <c r="X84" s="351"/>
    </row>
    <row r="85" spans="16:24" s="2" customFormat="1" ht="12.75">
      <c r="P85" s="351"/>
      <c r="Q85" s="351"/>
      <c r="R85" s="351"/>
      <c r="S85" s="351"/>
      <c r="U85" s="351"/>
      <c r="V85" s="351"/>
      <c r="W85" s="351"/>
      <c r="X85" s="351"/>
    </row>
    <row r="86" spans="16:24" s="2" customFormat="1" ht="12.75">
      <c r="P86" s="351"/>
      <c r="Q86" s="351"/>
      <c r="R86" s="351"/>
      <c r="S86" s="351"/>
      <c r="U86" s="351"/>
      <c r="V86" s="351"/>
      <c r="W86" s="351"/>
      <c r="X86" s="351"/>
    </row>
    <row r="87" spans="16:24" s="2" customFormat="1" ht="12.75">
      <c r="P87" s="351"/>
      <c r="Q87" s="351"/>
      <c r="R87" s="351"/>
      <c r="S87" s="351"/>
      <c r="U87" s="351"/>
      <c r="V87" s="351"/>
      <c r="W87" s="351"/>
      <c r="X87" s="351"/>
    </row>
    <row r="88" spans="16:24" s="2" customFormat="1" ht="12.75">
      <c r="P88" s="351"/>
      <c r="Q88" s="351"/>
      <c r="R88" s="351"/>
      <c r="S88" s="351"/>
      <c r="U88" s="351"/>
      <c r="V88" s="351"/>
      <c r="W88" s="351"/>
      <c r="X88" s="351"/>
    </row>
    <row r="89" spans="16:24" s="2" customFormat="1" ht="12.75">
      <c r="P89" s="351"/>
      <c r="Q89" s="351"/>
      <c r="R89" s="351"/>
      <c r="S89" s="351"/>
      <c r="U89" s="351"/>
      <c r="V89" s="351"/>
      <c r="W89" s="351"/>
      <c r="X89" s="351"/>
    </row>
    <row r="90" s="2" customFormat="1" ht="12.75"/>
    <row r="91" s="2" customFormat="1" ht="12.75"/>
    <row r="92" s="2" customFormat="1" ht="12.75"/>
    <row r="93" s="2" customFormat="1" ht="12.75"/>
    <row r="94" s="2" customFormat="1" ht="12.75"/>
    <row r="95" spans="1:30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>
      <c r="A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>
      <c r="A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D98" s="2"/>
    </row>
    <row r="99" spans="1:30" ht="12.75">
      <c r="A99" s="2"/>
      <c r="C99" s="2"/>
      <c r="D99" s="2"/>
      <c r="E99" s="2"/>
      <c r="F99" s="2"/>
      <c r="G99" s="2"/>
      <c r="J99" s="2"/>
      <c r="O99" s="2"/>
      <c r="T99" s="2"/>
      <c r="Y99" s="2"/>
      <c r="AD99" s="2"/>
    </row>
    <row r="100" spans="1:30" ht="12.75">
      <c r="A100" s="2"/>
      <c r="C100" s="2"/>
      <c r="D100" s="2"/>
      <c r="E100" s="2"/>
      <c r="F100" s="2"/>
      <c r="G100" s="2"/>
      <c r="J100" s="2"/>
      <c r="O100" s="2"/>
      <c r="T100" s="2"/>
      <c r="Y100" s="2"/>
      <c r="AD100" s="2"/>
    </row>
  </sheetData>
  <sheetProtection/>
  <mergeCells count="122">
    <mergeCell ref="F46:M46"/>
    <mergeCell ref="R46:Z46"/>
    <mergeCell ref="F44:M44"/>
    <mergeCell ref="R44:Z44"/>
    <mergeCell ref="R78:AB78"/>
    <mergeCell ref="R55:Z55"/>
    <mergeCell ref="B73:F73"/>
    <mergeCell ref="B75:F75"/>
    <mergeCell ref="B55:K55"/>
    <mergeCell ref="R49:Z49"/>
    <mergeCell ref="D42:Z42"/>
    <mergeCell ref="F43:M43"/>
    <mergeCell ref="P31:S31"/>
    <mergeCell ref="F45:M45"/>
    <mergeCell ref="R45:Z45"/>
    <mergeCell ref="I34:I37"/>
    <mergeCell ref="K31:N33"/>
    <mergeCell ref="N34:N37"/>
    <mergeCell ref="M34:M37"/>
    <mergeCell ref="K34:K37"/>
    <mergeCell ref="N50:Q50"/>
    <mergeCell ref="R47:Z47"/>
    <mergeCell ref="F48:M48"/>
    <mergeCell ref="R48:Z48"/>
    <mergeCell ref="F47:M47"/>
    <mergeCell ref="R50:Z50"/>
    <mergeCell ref="F49:M49"/>
    <mergeCell ref="F50:M50"/>
    <mergeCell ref="U32:X35"/>
    <mergeCell ref="U36:X38"/>
    <mergeCell ref="F27:F30"/>
    <mergeCell ref="G27:G30"/>
    <mergeCell ref="K27:K30"/>
    <mergeCell ref="L27:L30"/>
    <mergeCell ref="U27:U30"/>
    <mergeCell ref="V27:V30"/>
    <mergeCell ref="W27:W30"/>
    <mergeCell ref="U31:X31"/>
    <mergeCell ref="P32:S39"/>
    <mergeCell ref="H34:H37"/>
    <mergeCell ref="S27:S30"/>
    <mergeCell ref="N27:N30"/>
    <mergeCell ref="P27:P30"/>
    <mergeCell ref="Q27:Q30"/>
    <mergeCell ref="R27:R30"/>
    <mergeCell ref="M27:M30"/>
    <mergeCell ref="L34:L37"/>
    <mergeCell ref="W16:W19"/>
    <mergeCell ref="X22:X25"/>
    <mergeCell ref="X16:X19"/>
    <mergeCell ref="X27:X30"/>
    <mergeCell ref="R22:R25"/>
    <mergeCell ref="U26:X26"/>
    <mergeCell ref="W22:W25"/>
    <mergeCell ref="U22:U25"/>
    <mergeCell ref="V22:V25"/>
    <mergeCell ref="U16:U19"/>
    <mergeCell ref="Q22:Q25"/>
    <mergeCell ref="M22:M25"/>
    <mergeCell ref="S22:S25"/>
    <mergeCell ref="L22:L25"/>
    <mergeCell ref="K22:K25"/>
    <mergeCell ref="U20:X21"/>
    <mergeCell ref="F20:I21"/>
    <mergeCell ref="K20:N21"/>
    <mergeCell ref="P20:S21"/>
    <mergeCell ref="N22:N25"/>
    <mergeCell ref="G22:G25"/>
    <mergeCell ref="K26:N26"/>
    <mergeCell ref="P26:S26"/>
    <mergeCell ref="H22:H25"/>
    <mergeCell ref="I22:I25"/>
    <mergeCell ref="P22:P25"/>
    <mergeCell ref="V16:V19"/>
    <mergeCell ref="K16:K19"/>
    <mergeCell ref="L16:L19"/>
    <mergeCell ref="M16:M19"/>
    <mergeCell ref="P16:S17"/>
    <mergeCell ref="P18:S19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I16:I19"/>
    <mergeCell ref="F15:I15"/>
    <mergeCell ref="B2:B5"/>
    <mergeCell ref="F7:I7"/>
    <mergeCell ref="K7:N7"/>
    <mergeCell ref="P7:S7"/>
    <mergeCell ref="D5:S5"/>
    <mergeCell ref="N16:N19"/>
    <mergeCell ref="D24:D25"/>
    <mergeCell ref="D27:D29"/>
    <mergeCell ref="F22:F25"/>
    <mergeCell ref="D32:D33"/>
    <mergeCell ref="F11:I12"/>
    <mergeCell ref="F13:I13"/>
    <mergeCell ref="F14:I14"/>
    <mergeCell ref="F16:F19"/>
    <mergeCell ref="G16:G19"/>
    <mergeCell ref="H16:H19"/>
    <mergeCell ref="G34:G37"/>
    <mergeCell ref="F26:I26"/>
    <mergeCell ref="H27:H30"/>
    <mergeCell ref="I27:I30"/>
    <mergeCell ref="F35:F37"/>
    <mergeCell ref="F32:F34"/>
    <mergeCell ref="G31:I3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="121" zoomScaleNormal="121" zoomScalePageLayoutView="0" workbookViewId="0" topLeftCell="A1">
      <selection activeCell="B10" sqref="B10"/>
    </sheetView>
  </sheetViews>
  <sheetFormatPr defaultColWidth="9.140625" defaultRowHeight="12.75"/>
  <cols>
    <col min="2" max="2" width="52.00390625" style="0" customWidth="1"/>
  </cols>
  <sheetData>
    <row r="1" spans="1:6" ht="18.75">
      <c r="A1" s="6"/>
      <c r="B1" s="352" t="str">
        <f>'WG-graphic'!D2</f>
        <v>62nd IEEE 802.15 WPAN MEETING</v>
      </c>
      <c r="C1" s="8"/>
      <c r="D1" s="8"/>
      <c r="E1" s="4"/>
      <c r="F1" s="4"/>
    </row>
    <row r="2" spans="1:6" ht="18.75">
      <c r="A2" s="6"/>
      <c r="B2" s="353" t="str">
        <f>'WG-graphic'!D3</f>
        <v>Hilton Waikoloa Village Resort and Hotel, Waikoloa, HI, USA</v>
      </c>
      <c r="C2" s="8"/>
      <c r="D2" s="8"/>
      <c r="E2" s="4"/>
      <c r="F2" s="4"/>
    </row>
    <row r="3" spans="1:6" ht="18.75">
      <c r="A3" s="6"/>
      <c r="B3" s="354" t="str">
        <f>'WG-graphic'!D4</f>
        <v>September 20-24, 2009</v>
      </c>
      <c r="C3" s="8"/>
      <c r="D3" s="8"/>
      <c r="E3" s="4"/>
      <c r="F3" s="4"/>
    </row>
    <row r="6" spans="1:9" ht="12.75">
      <c r="A6" s="1"/>
      <c r="B6" s="1" t="s">
        <v>114</v>
      </c>
      <c r="C6" s="1"/>
      <c r="D6" s="1"/>
      <c r="E6" s="1"/>
      <c r="F6" s="1"/>
      <c r="G6" s="1"/>
      <c r="H6" s="3"/>
      <c r="I6" s="3"/>
    </row>
    <row r="7" spans="1:9" ht="12.75">
      <c r="A7" s="1"/>
      <c r="B7" s="1"/>
      <c r="C7" s="1"/>
      <c r="D7" s="1"/>
      <c r="E7" s="1"/>
      <c r="F7" s="1"/>
      <c r="G7" s="1"/>
      <c r="H7" s="3"/>
      <c r="I7" s="3"/>
    </row>
    <row r="8" spans="1:9" ht="12.75">
      <c r="A8" s="1">
        <v>1</v>
      </c>
      <c r="B8" s="1" t="s">
        <v>308</v>
      </c>
      <c r="C8" s="1"/>
      <c r="D8" s="1"/>
      <c r="E8" s="1"/>
      <c r="F8" s="1"/>
      <c r="G8" s="1"/>
      <c r="H8" s="3"/>
      <c r="I8" s="3"/>
    </row>
    <row r="9" spans="1:9" ht="12.75">
      <c r="A9" s="1">
        <v>2</v>
      </c>
      <c r="B9" s="1" t="s">
        <v>316</v>
      </c>
      <c r="C9" s="1"/>
      <c r="D9" s="1"/>
      <c r="E9" s="1"/>
      <c r="F9" s="1"/>
      <c r="G9" s="1"/>
      <c r="H9" s="3"/>
      <c r="I9" s="3"/>
    </row>
    <row r="10" spans="1:9" ht="12.75">
      <c r="A10" s="1">
        <f aca="true" t="shared" si="0" ref="A10:A19">A9+1</f>
        <v>3</v>
      </c>
      <c r="B10" s="1" t="s">
        <v>302</v>
      </c>
      <c r="C10" s="1"/>
      <c r="D10" s="1"/>
      <c r="E10" s="1"/>
      <c r="F10" s="1"/>
      <c r="G10" s="1"/>
      <c r="H10" s="3"/>
      <c r="I10" s="3"/>
    </row>
    <row r="11" spans="1:9" ht="12.75">
      <c r="A11" s="1">
        <f t="shared" si="0"/>
        <v>4</v>
      </c>
      <c r="B11" s="1" t="s">
        <v>319</v>
      </c>
      <c r="C11" s="1"/>
      <c r="D11" s="1"/>
      <c r="E11" s="1"/>
      <c r="F11" s="1"/>
      <c r="G11" s="1"/>
      <c r="H11" s="3"/>
      <c r="I11" s="3"/>
    </row>
    <row r="12" spans="1:9" ht="12.75">
      <c r="A12" s="1">
        <f t="shared" si="0"/>
        <v>5</v>
      </c>
      <c r="B12" s="1" t="s">
        <v>320</v>
      </c>
      <c r="C12" s="1"/>
      <c r="D12" s="1"/>
      <c r="E12" s="1"/>
      <c r="F12" s="1"/>
      <c r="G12" s="1"/>
      <c r="H12" s="3"/>
      <c r="I12" s="3"/>
    </row>
    <row r="13" spans="1:9" ht="12.75">
      <c r="A13" s="1">
        <f t="shared" si="0"/>
        <v>6</v>
      </c>
      <c r="B13" s="1" t="s">
        <v>312</v>
      </c>
      <c r="C13" s="1"/>
      <c r="D13" s="1"/>
      <c r="E13" s="1"/>
      <c r="F13" s="1"/>
      <c r="G13" s="1"/>
      <c r="H13" s="3"/>
      <c r="I13" s="3"/>
    </row>
    <row r="14" spans="1:9" ht="12.75">
      <c r="A14" s="1">
        <f t="shared" si="0"/>
        <v>7</v>
      </c>
      <c r="B14" s="1" t="s">
        <v>313</v>
      </c>
      <c r="C14" s="1"/>
      <c r="D14" s="1"/>
      <c r="E14" s="1"/>
      <c r="F14" s="1"/>
      <c r="G14" s="1"/>
      <c r="H14" s="3"/>
      <c r="I14" s="3"/>
    </row>
    <row r="15" spans="1:9" ht="12.75">
      <c r="A15" s="1">
        <f t="shared" si="0"/>
        <v>8</v>
      </c>
      <c r="B15" s="1" t="s">
        <v>326</v>
      </c>
      <c r="C15" s="1"/>
      <c r="D15" s="1"/>
      <c r="E15" s="1"/>
      <c r="F15" s="1"/>
      <c r="G15" s="1"/>
      <c r="H15" s="3"/>
      <c r="I15" s="3"/>
    </row>
    <row r="16" spans="1:9" ht="12.75">
      <c r="A16" s="1">
        <f t="shared" si="0"/>
        <v>9</v>
      </c>
      <c r="B16" s="1" t="s">
        <v>327</v>
      </c>
      <c r="C16" s="1"/>
      <c r="D16" s="1"/>
      <c r="E16" s="1"/>
      <c r="F16" s="1"/>
      <c r="G16" s="1"/>
      <c r="H16" s="3"/>
      <c r="I16" s="3"/>
    </row>
    <row r="17" spans="1:9" ht="12.75">
      <c r="A17" s="1">
        <f t="shared" si="0"/>
        <v>10</v>
      </c>
      <c r="B17" s="1" t="s">
        <v>337</v>
      </c>
      <c r="C17" s="1"/>
      <c r="D17" s="1"/>
      <c r="E17" s="1"/>
      <c r="F17" s="1"/>
      <c r="G17" s="1"/>
      <c r="H17" s="3"/>
      <c r="I17" s="3"/>
    </row>
    <row r="18" spans="1:7" ht="12.75">
      <c r="A18" s="1">
        <f t="shared" si="0"/>
        <v>11</v>
      </c>
      <c r="B18" s="1" t="s">
        <v>311</v>
      </c>
      <c r="C18" s="5"/>
      <c r="D18" s="5"/>
      <c r="E18" s="5"/>
      <c r="F18" s="5"/>
      <c r="G18" s="5"/>
    </row>
    <row r="19" spans="1:7" ht="12.75">
      <c r="A19" s="1">
        <f t="shared" si="0"/>
        <v>12</v>
      </c>
      <c r="B19" s="1" t="s">
        <v>303</v>
      </c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 t="s">
        <v>115</v>
      </c>
      <c r="C21" s="5"/>
      <c r="D21" s="5"/>
      <c r="E21" s="5"/>
      <c r="F21" s="5"/>
      <c r="G21" s="5"/>
    </row>
    <row r="22" ht="12.75">
      <c r="B22" t="s">
        <v>116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2" width="73.421875" style="0" customWidth="1"/>
    <col min="3" max="3" width="20.57421875" style="0" bestFit="1" customWidth="1"/>
    <col min="4" max="4" width="7.421875" style="0" customWidth="1"/>
  </cols>
  <sheetData>
    <row r="1" ht="18.75">
      <c r="B1" s="7" t="str">
        <f>Objectives!B1</f>
        <v>62nd IEEE 802.15 WPAN MEETING</v>
      </c>
    </row>
    <row r="2" ht="18.75">
      <c r="B2" s="9" t="str">
        <f>Objectives!B2</f>
        <v>Hilton Waikoloa Village Resort and Hotel, Waikoloa, HI, USA</v>
      </c>
    </row>
    <row r="3" ht="18.75">
      <c r="B3" s="10" t="str">
        <f>Objectives!B3</f>
        <v>September 20-24, 2009</v>
      </c>
    </row>
    <row r="5" spans="1:3" ht="15.75">
      <c r="A5" s="1">
        <f>Objectives!A8</f>
        <v>1</v>
      </c>
      <c r="B5" s="355" t="str">
        <f>Objectives!B8</f>
        <v>Monday AM2 - Agenda/Objectives/Minutes/ Proposal Status Update</v>
      </c>
      <c r="C5" s="12"/>
    </row>
    <row r="6" spans="1:5" ht="12.75">
      <c r="A6" s="14">
        <f aca="true" t="shared" si="0" ref="A6:A12">A5+0.1</f>
        <v>1.1</v>
      </c>
      <c r="B6" s="15" t="s">
        <v>117</v>
      </c>
      <c r="C6" s="16" t="s">
        <v>118</v>
      </c>
      <c r="D6" s="17">
        <v>5</v>
      </c>
      <c r="E6" s="18">
        <v>0.4375</v>
      </c>
    </row>
    <row r="7" spans="1:5" ht="12.75">
      <c r="A7" s="14">
        <f t="shared" si="0"/>
        <v>1.2000000000000002</v>
      </c>
      <c r="B7" s="3" t="s">
        <v>119</v>
      </c>
      <c r="C7" s="16" t="s">
        <v>118</v>
      </c>
      <c r="D7" s="17">
        <v>20</v>
      </c>
      <c r="E7" s="18">
        <f aca="true" t="shared" si="1" ref="E7:E14">E6+TIME(0,D6,0)</f>
        <v>0.4409722222222222</v>
      </c>
    </row>
    <row r="8" spans="1:5" ht="12.75">
      <c r="A8" s="14">
        <f t="shared" si="0"/>
        <v>1.3000000000000003</v>
      </c>
      <c r="B8" s="3" t="s">
        <v>120</v>
      </c>
      <c r="C8" s="16" t="s">
        <v>118</v>
      </c>
      <c r="D8" s="17">
        <v>10</v>
      </c>
      <c r="E8" s="18">
        <f t="shared" si="1"/>
        <v>0.4548611111111111</v>
      </c>
    </row>
    <row r="9" spans="1:5" ht="12.75">
      <c r="A9" s="14">
        <f t="shared" si="0"/>
        <v>1.4000000000000004</v>
      </c>
      <c r="B9" s="3" t="s">
        <v>121</v>
      </c>
      <c r="C9" s="16" t="s">
        <v>118</v>
      </c>
      <c r="D9" s="17">
        <v>5</v>
      </c>
      <c r="E9" s="18">
        <f t="shared" si="1"/>
        <v>0.4618055555555555</v>
      </c>
    </row>
    <row r="10" spans="1:5" ht="12.75">
      <c r="A10" s="14">
        <f t="shared" si="0"/>
        <v>1.5000000000000004</v>
      </c>
      <c r="B10" s="3" t="s">
        <v>346</v>
      </c>
      <c r="C10" s="16" t="s">
        <v>118</v>
      </c>
      <c r="D10" s="17">
        <v>5</v>
      </c>
      <c r="E10" s="18">
        <f t="shared" si="1"/>
        <v>0.46527777777777773</v>
      </c>
    </row>
    <row r="11" spans="1:5" ht="12.75">
      <c r="A11" s="14">
        <f t="shared" si="0"/>
        <v>1.6000000000000005</v>
      </c>
      <c r="B11" s="3" t="s">
        <v>345</v>
      </c>
      <c r="C11" s="16" t="s">
        <v>178</v>
      </c>
      <c r="D11" s="17">
        <v>5</v>
      </c>
      <c r="E11" s="18">
        <f t="shared" si="1"/>
        <v>0.46874999999999994</v>
      </c>
    </row>
    <row r="12" spans="1:5" ht="12.75">
      <c r="A12" s="14">
        <f t="shared" si="0"/>
        <v>1.7000000000000006</v>
      </c>
      <c r="B12" s="3" t="s">
        <v>310</v>
      </c>
      <c r="C12" s="16" t="s">
        <v>125</v>
      </c>
      <c r="D12" s="17">
        <v>30</v>
      </c>
      <c r="E12" s="18">
        <f t="shared" si="1"/>
        <v>0.47222222222222215</v>
      </c>
    </row>
    <row r="13" spans="1:5" s="3" customFormat="1" ht="12.75">
      <c r="A13" s="14">
        <f>A18+0.1</f>
        <v>2.3000000000000003</v>
      </c>
      <c r="B13" s="3" t="s">
        <v>318</v>
      </c>
      <c r="C13" s="79" t="s">
        <v>118</v>
      </c>
      <c r="D13" s="3">
        <v>30</v>
      </c>
      <c r="E13" s="18">
        <f t="shared" si="1"/>
        <v>0.49305555555555547</v>
      </c>
    </row>
    <row r="14" spans="1:5" ht="12.75">
      <c r="A14" s="14">
        <f>A12+0.1</f>
        <v>1.8000000000000007</v>
      </c>
      <c r="B14" s="3" t="s">
        <v>123</v>
      </c>
      <c r="C14" s="16" t="s">
        <v>118</v>
      </c>
      <c r="D14" s="19">
        <v>0</v>
      </c>
      <c r="E14" s="18">
        <f t="shared" si="1"/>
        <v>0.5138888888888888</v>
      </c>
    </row>
    <row r="16" spans="1:2" s="12" customFormat="1" ht="15.75">
      <c r="A16" s="11">
        <f>Objectives!A9</f>
        <v>2</v>
      </c>
      <c r="B16" s="355" t="str">
        <f>Objectives!B9</f>
        <v>Monday PM1 - Review PHY characteristics / requirements, 802.15.4 Refresher</v>
      </c>
    </row>
    <row r="17" spans="1:5" s="3" customFormat="1" ht="12.75">
      <c r="A17" s="14">
        <f>A16+0.1</f>
        <v>2.1</v>
      </c>
      <c r="B17" s="15" t="s">
        <v>117</v>
      </c>
      <c r="C17" s="16" t="s">
        <v>118</v>
      </c>
      <c r="D17" s="17">
        <v>0</v>
      </c>
      <c r="E17" s="18">
        <v>0.5625</v>
      </c>
    </row>
    <row r="18" spans="1:5" s="3" customFormat="1" ht="12.75">
      <c r="A18" s="14">
        <f>A17+0.1</f>
        <v>2.2</v>
      </c>
      <c r="B18" s="3" t="s">
        <v>304</v>
      </c>
      <c r="C18" s="79" t="s">
        <v>309</v>
      </c>
      <c r="D18" s="3">
        <v>60</v>
      </c>
      <c r="E18" s="18">
        <f>E17+TIME(0,D17,0)</f>
        <v>0.5625</v>
      </c>
    </row>
    <row r="19" spans="1:5" s="3" customFormat="1" ht="12.75">
      <c r="A19" s="14">
        <f>A13+0.1</f>
        <v>2.4000000000000004</v>
      </c>
      <c r="B19" s="3" t="s">
        <v>314</v>
      </c>
      <c r="C19" s="79" t="s">
        <v>315</v>
      </c>
      <c r="D19" s="3">
        <v>30</v>
      </c>
      <c r="E19" s="18">
        <f>E18+TIME(0,D18,0)</f>
        <v>0.6041666666666666</v>
      </c>
    </row>
    <row r="20" spans="1:5" s="3" customFormat="1" ht="12.75">
      <c r="A20" s="14">
        <f>A19+0.1</f>
        <v>2.5000000000000004</v>
      </c>
      <c r="B20" s="3" t="s">
        <v>123</v>
      </c>
      <c r="C20" s="16" t="s">
        <v>118</v>
      </c>
      <c r="D20" s="19">
        <v>0</v>
      </c>
      <c r="E20" s="18">
        <f>E19+TIME(0,D19,0)</f>
        <v>0.625</v>
      </c>
    </row>
    <row r="22" spans="1:2" s="12" customFormat="1" ht="15.75">
      <c r="A22" s="11">
        <f>Objectives!A10</f>
        <v>3</v>
      </c>
      <c r="B22" s="13" t="str">
        <f>Objectives!B10</f>
        <v>Monday PM2 - Joint session with TG4e, TG4f</v>
      </c>
    </row>
    <row r="23" spans="1:5" ht="12.75">
      <c r="A23" s="14">
        <f aca="true" t="shared" si="2" ref="A23:A28">A22+0.1</f>
        <v>3.1</v>
      </c>
      <c r="B23" s="15" t="s">
        <v>117</v>
      </c>
      <c r="C23" s="16" t="s">
        <v>307</v>
      </c>
      <c r="D23" s="17">
        <v>5</v>
      </c>
      <c r="E23" s="18">
        <v>0.6666666666666666</v>
      </c>
    </row>
    <row r="24" spans="1:5" ht="12.75">
      <c r="A24" s="14">
        <f t="shared" si="2"/>
        <v>3.2</v>
      </c>
      <c r="B24" s="3" t="s">
        <v>339</v>
      </c>
      <c r="C24" s="16" t="s">
        <v>340</v>
      </c>
      <c r="D24" s="17">
        <v>30</v>
      </c>
      <c r="E24" s="18">
        <f>E23+TIME(0,D23,0)</f>
        <v>0.6701388888888888</v>
      </c>
    </row>
    <row r="25" spans="1:5" ht="12.75">
      <c r="A25" s="14">
        <f t="shared" si="2"/>
        <v>3.3000000000000003</v>
      </c>
      <c r="B25" s="3" t="s">
        <v>341</v>
      </c>
      <c r="C25" s="16" t="s">
        <v>342</v>
      </c>
      <c r="D25" s="17">
        <v>30</v>
      </c>
      <c r="E25" s="18">
        <f>E24+TIME(0,D24,0)</f>
        <v>0.6909722222222222</v>
      </c>
    </row>
    <row r="26" spans="1:5" ht="12.75">
      <c r="A26" s="14">
        <f t="shared" si="2"/>
        <v>3.4000000000000004</v>
      </c>
      <c r="B26" s="3" t="s">
        <v>343</v>
      </c>
      <c r="C26" s="16" t="s">
        <v>344</v>
      </c>
      <c r="D26" s="17">
        <v>30</v>
      </c>
      <c r="E26" s="18">
        <f>E25+TIME(0,D25,0)</f>
        <v>0.7118055555555556</v>
      </c>
    </row>
    <row r="27" spans="1:5" ht="12.75">
      <c r="A27" s="14">
        <f t="shared" si="2"/>
        <v>3.5000000000000004</v>
      </c>
      <c r="B27" s="3" t="s">
        <v>338</v>
      </c>
      <c r="C27" s="16" t="s">
        <v>344</v>
      </c>
      <c r="D27" s="17">
        <v>30</v>
      </c>
      <c r="E27" s="18">
        <f>E26+TIME(0,D26,0)</f>
        <v>0.732638888888889</v>
      </c>
    </row>
    <row r="28" spans="1:5" ht="12.75">
      <c r="A28" s="14">
        <f t="shared" si="2"/>
        <v>3.6000000000000005</v>
      </c>
      <c r="B28" s="3" t="s">
        <v>123</v>
      </c>
      <c r="C28" s="16" t="s">
        <v>344</v>
      </c>
      <c r="D28" s="17">
        <v>0</v>
      </c>
      <c r="E28" s="18">
        <f>E27+TIME(0,D27,0)</f>
        <v>0.7534722222222223</v>
      </c>
    </row>
    <row r="33" spans="1:5" s="3" customFormat="1" ht="12.75">
      <c r="A33" s="14"/>
      <c r="B33" s="20"/>
      <c r="C33" s="16"/>
      <c r="E33" s="18"/>
    </row>
    <row r="34" spans="1:5" s="3" customFormat="1" ht="12.75">
      <c r="A34" s="14"/>
      <c r="C34" s="16"/>
      <c r="D34" s="19"/>
      <c r="E34" s="18"/>
    </row>
    <row r="39" spans="2:3" ht="12.75">
      <c r="B39" s="21"/>
      <c r="C39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4">
      <selection activeCell="A30" sqref="A30:IV30"/>
    </sheetView>
  </sheetViews>
  <sheetFormatPr defaultColWidth="9.140625" defaultRowHeight="12.75"/>
  <cols>
    <col min="2" max="2" width="79.8515625" style="0" customWidth="1"/>
    <col min="3" max="3" width="24.7109375" style="0" customWidth="1"/>
  </cols>
  <sheetData>
    <row r="1" ht="18.75">
      <c r="B1" s="7" t="str">
        <f>Objectives!B1</f>
        <v>62nd IEEE 802.15 WPAN MEETING</v>
      </c>
    </row>
    <row r="2" ht="18.75">
      <c r="B2" s="9" t="str">
        <f>Objectives!B2</f>
        <v>Hilton Waikoloa Village Resort and Hotel, Waikoloa, HI, USA</v>
      </c>
    </row>
    <row r="3" ht="18.75">
      <c r="B3" s="10" t="str">
        <f>Objectives!B3</f>
        <v>September 20-24, 2009</v>
      </c>
    </row>
    <row r="6" spans="1:2" s="12" customFormat="1" ht="15.75">
      <c r="A6" s="11">
        <f>Objectives!A11</f>
        <v>4</v>
      </c>
      <c r="B6" s="13" t="str">
        <f>Objectives!B11</f>
        <v>Tuesday AM1 - Proposal Updates</v>
      </c>
    </row>
    <row r="7" spans="1:5" s="3" customFormat="1" ht="12.75">
      <c r="A7" s="14">
        <f>A6+0.1</f>
        <v>4.1</v>
      </c>
      <c r="B7" s="15" t="s">
        <v>117</v>
      </c>
      <c r="C7" s="16" t="s">
        <v>118</v>
      </c>
      <c r="D7" s="17">
        <v>5</v>
      </c>
      <c r="E7" s="18">
        <v>0.3333333333333333</v>
      </c>
    </row>
    <row r="8" spans="1:5" s="3" customFormat="1" ht="12.75">
      <c r="A8" s="14">
        <f>A7+0.1</f>
        <v>4.199999999999999</v>
      </c>
      <c r="B8" s="15" t="s">
        <v>321</v>
      </c>
      <c r="C8" s="16" t="s">
        <v>159</v>
      </c>
      <c r="D8" s="17">
        <v>30</v>
      </c>
      <c r="E8" s="18">
        <f>E7+TIME(0,D7,0)</f>
        <v>0.3368055555555555</v>
      </c>
    </row>
    <row r="9" spans="1:5" s="3" customFormat="1" ht="12.75">
      <c r="A9" s="14">
        <f>A8+0.1</f>
        <v>4.299999999999999</v>
      </c>
      <c r="B9" s="3" t="s">
        <v>322</v>
      </c>
      <c r="C9" s="16" t="s">
        <v>348</v>
      </c>
      <c r="D9" s="3">
        <v>30</v>
      </c>
      <c r="E9" s="18">
        <f>E8+TIME(0,D8,0)</f>
        <v>0.35763888888888884</v>
      </c>
    </row>
    <row r="10" spans="1:5" s="3" customFormat="1" ht="12.75">
      <c r="A10" s="14">
        <f>A9+0.1</f>
        <v>4.399999999999999</v>
      </c>
      <c r="B10" s="3" t="s">
        <v>123</v>
      </c>
      <c r="C10" s="16" t="s">
        <v>118</v>
      </c>
      <c r="D10" s="3">
        <v>0</v>
      </c>
      <c r="E10" s="18">
        <f>E9+TIME(0,D9,0)</f>
        <v>0.37847222222222215</v>
      </c>
    </row>
    <row r="12" spans="1:2" ht="15.75">
      <c r="A12" s="11">
        <f>Objectives!A12</f>
        <v>5</v>
      </c>
      <c r="B12" s="13" t="str">
        <f>Objectives!B12</f>
        <v>Tuesday AM2 - Proposal Updates</v>
      </c>
    </row>
    <row r="13" spans="1:5" s="3" customFormat="1" ht="12.75">
      <c r="A13" s="14">
        <f>A12+0.1</f>
        <v>5.1</v>
      </c>
      <c r="B13" s="15" t="s">
        <v>117</v>
      </c>
      <c r="C13" s="16" t="s">
        <v>118</v>
      </c>
      <c r="D13" s="17">
        <v>5</v>
      </c>
      <c r="E13" s="18">
        <v>0.4375</v>
      </c>
    </row>
    <row r="14" spans="1:5" s="3" customFormat="1" ht="12.75">
      <c r="A14" s="14">
        <f>A13+0.1</f>
        <v>5.199999999999999</v>
      </c>
      <c r="B14" s="3" t="s">
        <v>323</v>
      </c>
      <c r="C14" s="16" t="s">
        <v>178</v>
      </c>
      <c r="D14" s="3">
        <v>30</v>
      </c>
      <c r="E14" s="18">
        <f>E13+TIME(0,D13,0)</f>
        <v>0.4409722222222222</v>
      </c>
    </row>
    <row r="15" spans="1:5" s="3" customFormat="1" ht="12.75">
      <c r="A15" s="14">
        <f>A14+0.1</f>
        <v>5.299999999999999</v>
      </c>
      <c r="B15" s="15" t="s">
        <v>333</v>
      </c>
      <c r="C15" s="16" t="s">
        <v>317</v>
      </c>
      <c r="D15" s="17">
        <v>30</v>
      </c>
      <c r="E15" s="18">
        <f>E14+TIME(0,D14,0)</f>
        <v>0.4618055555555555</v>
      </c>
    </row>
    <row r="16" spans="1:5" s="3" customFormat="1" ht="12.75">
      <c r="A16" s="14">
        <f>A15+0.1</f>
        <v>5.399999999999999</v>
      </c>
      <c r="B16" s="3" t="s">
        <v>334</v>
      </c>
      <c r="C16" s="16" t="s">
        <v>332</v>
      </c>
      <c r="D16" s="3">
        <v>55</v>
      </c>
      <c r="E16" s="18">
        <f>E15+TIME(0,D15,0)</f>
        <v>0.48263888888888884</v>
      </c>
    </row>
    <row r="17" spans="1:5" s="3" customFormat="1" ht="12.75">
      <c r="A17" s="14">
        <f>A16+0.1</f>
        <v>5.499999999999998</v>
      </c>
      <c r="B17" s="3" t="s">
        <v>123</v>
      </c>
      <c r="C17" s="16" t="s">
        <v>118</v>
      </c>
      <c r="D17" s="19">
        <v>0</v>
      </c>
      <c r="E17" s="18">
        <f>E16+TIME(0,D16,0)</f>
        <v>0.5208333333333333</v>
      </c>
    </row>
    <row r="18" spans="1:2" ht="15.75">
      <c r="A18" s="11"/>
      <c r="B18" s="11"/>
    </row>
    <row r="19" spans="1:2" ht="15.75">
      <c r="A19" s="11">
        <f>Objectives!A13</f>
        <v>6</v>
      </c>
      <c r="B19" s="13" t="str">
        <f>Objectives!B13</f>
        <v>Tuesday PM1 - Proposal Updates</v>
      </c>
    </row>
    <row r="20" spans="1:5" s="3" customFormat="1" ht="12.75">
      <c r="A20" s="14">
        <f>A19+0.1</f>
        <v>6.1</v>
      </c>
      <c r="B20" s="15" t="s">
        <v>117</v>
      </c>
      <c r="C20" s="16" t="s">
        <v>118</v>
      </c>
      <c r="D20" s="17">
        <v>5</v>
      </c>
      <c r="E20" s="18">
        <v>0.5625</v>
      </c>
    </row>
    <row r="21" spans="1:5" s="3" customFormat="1" ht="12.75">
      <c r="A21" s="14">
        <f>A20+0.1</f>
        <v>6.199999999999999</v>
      </c>
      <c r="B21" s="3" t="s">
        <v>324</v>
      </c>
      <c r="C21" s="79" t="s">
        <v>328</v>
      </c>
      <c r="D21" s="3">
        <v>115</v>
      </c>
      <c r="E21" s="18">
        <f>E20+TIME(0,D20,0)</f>
        <v>0.5659722222222222</v>
      </c>
    </row>
    <row r="22" spans="1:5" s="3" customFormat="1" ht="12.75">
      <c r="A22" s="14">
        <f>A21+0.1</f>
        <v>6.299999999999999</v>
      </c>
      <c r="B22" s="3" t="s">
        <v>123</v>
      </c>
      <c r="C22" s="16" t="s">
        <v>118</v>
      </c>
      <c r="D22" s="19">
        <v>0</v>
      </c>
      <c r="E22" s="18">
        <f>E21+TIME(0,D21,0)</f>
        <v>0.6458333333333334</v>
      </c>
    </row>
    <row r="24" spans="1:2" ht="15.75">
      <c r="A24" s="11">
        <f>Objectives!A14</f>
        <v>7</v>
      </c>
      <c r="B24" s="13" t="str">
        <f>Objectives!B14</f>
        <v>Tuesday PM2 - Proposal Updates</v>
      </c>
    </row>
    <row r="25" spans="1:5" ht="12.75">
      <c r="A25" s="14">
        <f>A24+0.1</f>
        <v>7.1</v>
      </c>
      <c r="B25" s="15" t="s">
        <v>117</v>
      </c>
      <c r="C25" s="16" t="s">
        <v>118</v>
      </c>
      <c r="D25" s="17">
        <v>5</v>
      </c>
      <c r="E25" s="18">
        <v>0.6666666666666666</v>
      </c>
    </row>
    <row r="26" spans="1:5" ht="12.75">
      <c r="A26" s="14">
        <f>A25+0.1</f>
        <v>7.199999999999999</v>
      </c>
      <c r="B26" s="3" t="s">
        <v>325</v>
      </c>
      <c r="C26" s="16" t="s">
        <v>329</v>
      </c>
      <c r="D26" s="3">
        <v>90</v>
      </c>
      <c r="E26" s="18">
        <f>E25+TIME(0,D25,0)</f>
        <v>0.6701388888888888</v>
      </c>
    </row>
    <row r="27" spans="1:5" ht="12.75">
      <c r="A27" s="14">
        <f>A26+0.1</f>
        <v>7.299999999999999</v>
      </c>
      <c r="B27" s="3" t="s">
        <v>123</v>
      </c>
      <c r="C27" s="16" t="s">
        <v>118</v>
      </c>
      <c r="D27" s="19">
        <v>0</v>
      </c>
      <c r="E27" s="18">
        <f>E26+TIME(0,D26,0)</f>
        <v>0.7326388888888888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5" sqref="A15:IV15"/>
    </sheetView>
  </sheetViews>
  <sheetFormatPr defaultColWidth="9.140625" defaultRowHeight="12.75"/>
  <cols>
    <col min="1" max="1" width="9.28125" style="0" bestFit="1" customWidth="1"/>
    <col min="2" max="2" width="71.8515625" style="0" bestFit="1" customWidth="1"/>
    <col min="3" max="3" width="13.140625" style="0" customWidth="1"/>
    <col min="4" max="5" width="9.28125" style="0" bestFit="1" customWidth="1"/>
  </cols>
  <sheetData>
    <row r="1" ht="18.75">
      <c r="B1" s="7" t="str">
        <f>Objectives!B1</f>
        <v>62nd IEEE 802.15 WPAN MEETING</v>
      </c>
    </row>
    <row r="2" ht="18.75">
      <c r="B2" s="9" t="str">
        <f>Objectives!B2</f>
        <v>Hilton Waikoloa Village Resort and Hotel, Waikoloa, HI, USA</v>
      </c>
    </row>
    <row r="3" ht="18.75">
      <c r="B3" s="10" t="str">
        <f>Objectives!B3</f>
        <v>September 20-24, 2009</v>
      </c>
    </row>
    <row r="6" spans="1:2" ht="15.75">
      <c r="A6" s="11">
        <f>Objectives!$A$15</f>
        <v>8</v>
      </c>
      <c r="B6" s="13" t="str">
        <f>Objectives!$B$15</f>
        <v>Wednesday AM1 - Proposal Breakouts</v>
      </c>
    </row>
    <row r="7" spans="1:5" s="3" customFormat="1" ht="12.75">
      <c r="A7" s="14">
        <f>A6+0.1</f>
        <v>8.1</v>
      </c>
      <c r="B7" s="15" t="s">
        <v>117</v>
      </c>
      <c r="C7" s="16" t="s">
        <v>118</v>
      </c>
      <c r="D7" s="17">
        <v>5</v>
      </c>
      <c r="E7" s="18">
        <v>0.3333333333333333</v>
      </c>
    </row>
    <row r="8" spans="1:5" s="3" customFormat="1" ht="12.75">
      <c r="A8" s="14">
        <f>A7+0.1</f>
        <v>8.2</v>
      </c>
      <c r="B8" s="15" t="s">
        <v>347</v>
      </c>
      <c r="C8" s="16" t="s">
        <v>125</v>
      </c>
      <c r="D8" s="17">
        <v>60</v>
      </c>
      <c r="E8" s="18">
        <f>E7+TIME(0,D7,0)</f>
        <v>0.3368055555555555</v>
      </c>
    </row>
    <row r="9" spans="1:5" s="3" customFormat="1" ht="12.75">
      <c r="A9" s="14">
        <f>A8+0.1</f>
        <v>8.299999999999999</v>
      </c>
      <c r="B9" s="3" t="s">
        <v>336</v>
      </c>
      <c r="C9" s="16" t="s">
        <v>125</v>
      </c>
      <c r="D9" s="3">
        <v>30</v>
      </c>
      <c r="E9" s="18">
        <f>E8+TIME(0,D8,0)</f>
        <v>0.3784722222222222</v>
      </c>
    </row>
    <row r="10" spans="1:5" s="3" customFormat="1" ht="12.75">
      <c r="A10" s="14">
        <f>A9+0.1</f>
        <v>8.399999999999999</v>
      </c>
      <c r="B10" s="48" t="s">
        <v>305</v>
      </c>
      <c r="C10" s="16" t="s">
        <v>125</v>
      </c>
      <c r="D10" s="3">
        <v>25</v>
      </c>
      <c r="E10" s="18">
        <f>E9+TIME(0,D9,0)</f>
        <v>0.3993055555555555</v>
      </c>
    </row>
    <row r="11" spans="1:5" s="3" customFormat="1" ht="12.75">
      <c r="A11" s="14">
        <f>A10+0.1</f>
        <v>8.499999999999998</v>
      </c>
      <c r="B11" s="3" t="s">
        <v>123</v>
      </c>
      <c r="C11" s="16" t="s">
        <v>118</v>
      </c>
      <c r="D11" s="19">
        <v>0</v>
      </c>
      <c r="E11" s="18">
        <f>E10+TIME(0,D10,0)</f>
        <v>0.41666666666666663</v>
      </c>
    </row>
    <row r="12" spans="1:2" ht="15.75">
      <c r="A12" s="11"/>
      <c r="B12" s="11"/>
    </row>
    <row r="13" spans="1:2" ht="15.75">
      <c r="A13" s="11">
        <f>Objectives!$A$16</f>
        <v>9</v>
      </c>
      <c r="B13" s="13" t="str">
        <f>Objectives!$B$16</f>
        <v>Wednesday PM1 - Proposal Breakouts</v>
      </c>
    </row>
    <row r="14" spans="1:5" s="3" customFormat="1" ht="12.75">
      <c r="A14" s="14">
        <f>A13+0.1</f>
        <v>9.1</v>
      </c>
      <c r="B14" s="15" t="s">
        <v>117</v>
      </c>
      <c r="C14" s="16" t="s">
        <v>118</v>
      </c>
      <c r="D14" s="17">
        <v>5</v>
      </c>
      <c r="E14" s="18">
        <v>0.5625</v>
      </c>
    </row>
    <row r="15" spans="1:5" s="3" customFormat="1" ht="12.75">
      <c r="A15" s="14">
        <f>A14+0.1</f>
        <v>9.2</v>
      </c>
      <c r="B15" s="48" t="s">
        <v>305</v>
      </c>
      <c r="C15" s="22" t="s">
        <v>125</v>
      </c>
      <c r="D15" s="3">
        <v>115</v>
      </c>
      <c r="E15" s="18">
        <f>E14+TIME(0,D14,0)</f>
        <v>0.5659722222222222</v>
      </c>
    </row>
    <row r="16" spans="1:5" s="3" customFormat="1" ht="12.75">
      <c r="A16" s="14">
        <f>A15+0.1</f>
        <v>9.299999999999999</v>
      </c>
      <c r="B16" s="3" t="s">
        <v>123</v>
      </c>
      <c r="C16" s="16" t="s">
        <v>118</v>
      </c>
      <c r="D16" s="19">
        <v>0</v>
      </c>
      <c r="E16" s="18">
        <f>E15+TIME(0,D15,0)</f>
        <v>0.6458333333333334</v>
      </c>
    </row>
    <row r="17" spans="1:5" s="3" customFormat="1" ht="12.75">
      <c r="A17" s="14"/>
      <c r="C17" s="16"/>
      <c r="D17" s="19"/>
      <c r="E17" s="18"/>
    </row>
    <row r="18" spans="1:3" ht="15.75">
      <c r="A18" s="11">
        <f>Objectives!A17</f>
        <v>10</v>
      </c>
      <c r="B18" s="13" t="str">
        <f>Objectives!B17</f>
        <v>Wednesday PM2 - Proposal Breakouts - Status Report</v>
      </c>
      <c r="C18" s="16"/>
    </row>
    <row r="19" spans="1:5" ht="12.75">
      <c r="A19" s="14">
        <f>A18+0.1</f>
        <v>10.1</v>
      </c>
      <c r="B19" s="3" t="s">
        <v>133</v>
      </c>
      <c r="C19" s="3" t="s">
        <v>118</v>
      </c>
      <c r="D19" s="3">
        <v>5</v>
      </c>
      <c r="E19" s="18">
        <v>0.6666666666666666</v>
      </c>
    </row>
    <row r="20" spans="1:5" ht="12.75">
      <c r="A20" s="14">
        <f>A19+0.1</f>
        <v>10.2</v>
      </c>
      <c r="B20" s="3" t="s">
        <v>335</v>
      </c>
      <c r="C20" s="79" t="s">
        <v>125</v>
      </c>
      <c r="D20" s="17">
        <v>115</v>
      </c>
      <c r="E20" s="18">
        <f>E19+TIME(0,D19,0)</f>
        <v>0.6701388888888888</v>
      </c>
    </row>
    <row r="21" spans="1:5" ht="12.75">
      <c r="A21" s="14">
        <f>A20+0.1</f>
        <v>10.299999999999999</v>
      </c>
      <c r="B21" s="3" t="s">
        <v>123</v>
      </c>
      <c r="C21" s="16" t="s">
        <v>118</v>
      </c>
      <c r="D21" s="19">
        <v>0</v>
      </c>
      <c r="E21" s="18">
        <f>E20+TIME(0,D20,0)</f>
        <v>0.75</v>
      </c>
    </row>
    <row r="22" s="3" customFormat="1" ht="12.75">
      <c r="A22" s="14"/>
    </row>
    <row r="23" spans="1:5" ht="12.75">
      <c r="A23" s="14"/>
      <c r="B23" s="3"/>
      <c r="C23" s="16"/>
      <c r="D23" s="3"/>
      <c r="E23" s="18"/>
    </row>
    <row r="24" spans="1:3" ht="15.75">
      <c r="A24" s="11"/>
      <c r="B24" s="13"/>
      <c r="C24" s="16"/>
    </row>
    <row r="25" spans="1:5" ht="12.75">
      <c r="A25" s="14"/>
      <c r="B25" s="3"/>
      <c r="C25" s="3"/>
      <c r="D25" s="3"/>
      <c r="E25" s="18"/>
    </row>
    <row r="26" spans="1:5" s="3" customFormat="1" ht="12.75">
      <c r="A26" s="14"/>
      <c r="C26" s="16"/>
      <c r="E26" s="18"/>
    </row>
    <row r="27" spans="1:5" ht="12.75">
      <c r="A27" s="14"/>
      <c r="B27" s="3"/>
      <c r="C27" s="16"/>
      <c r="D27" s="3"/>
      <c r="E27" s="18"/>
    </row>
    <row r="28" spans="1:5" s="3" customFormat="1" ht="12.75">
      <c r="A28" s="14"/>
      <c r="B28" s="15"/>
      <c r="C28" s="16"/>
      <c r="D28" s="17"/>
      <c r="E28" s="18"/>
    </row>
    <row r="29" spans="1:5" s="3" customFormat="1" ht="12.75">
      <c r="A29" s="14"/>
      <c r="C29" s="16"/>
      <c r="D29" s="19"/>
      <c r="E29" s="18"/>
    </row>
    <row r="30" spans="1:5" ht="12.75">
      <c r="A30" s="14"/>
      <c r="B30" s="3"/>
      <c r="C30" s="16"/>
      <c r="D30" s="3"/>
      <c r="E30" s="18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9.28125" style="0" bestFit="1" customWidth="1"/>
    <col min="2" max="2" width="71.8515625" style="0" bestFit="1" customWidth="1"/>
    <col min="3" max="3" width="13.140625" style="0" customWidth="1"/>
    <col min="4" max="5" width="9.28125" style="0" bestFit="1" customWidth="1"/>
  </cols>
  <sheetData>
    <row r="1" ht="18.75">
      <c r="B1" s="7" t="str">
        <f>Objectives!B1</f>
        <v>62nd IEEE 802.15 WPAN MEETING</v>
      </c>
    </row>
    <row r="2" ht="18.75">
      <c r="B2" s="9" t="str">
        <f>Objectives!B2</f>
        <v>Hilton Waikoloa Village Resort and Hotel, Waikoloa, HI, USA</v>
      </c>
    </row>
    <row r="3" ht="18.75">
      <c r="B3" s="10" t="str">
        <f>Objectives!B3</f>
        <v>September 20-24, 2009</v>
      </c>
    </row>
    <row r="6" spans="1:3" ht="15.75">
      <c r="A6" s="11">
        <f>Objectives!A18</f>
        <v>11</v>
      </c>
      <c r="B6" s="13" t="str">
        <f>Objectives!B18</f>
        <v>Thursday AM1 - Discussion and evaluation of Proposals</v>
      </c>
      <c r="C6" s="16"/>
    </row>
    <row r="7" spans="1:5" ht="12.75">
      <c r="A7" s="14">
        <f>A6+0.1</f>
        <v>11.1</v>
      </c>
      <c r="B7" s="3" t="s">
        <v>133</v>
      </c>
      <c r="C7" s="3" t="s">
        <v>118</v>
      </c>
      <c r="D7" s="3">
        <v>5</v>
      </c>
      <c r="E7" s="18">
        <v>0.3333333333333333</v>
      </c>
    </row>
    <row r="8" spans="1:5" ht="12.75">
      <c r="A8" s="14">
        <f>A7+0.1</f>
        <v>11.2</v>
      </c>
      <c r="B8" s="3" t="s">
        <v>127</v>
      </c>
      <c r="C8" s="79" t="s">
        <v>125</v>
      </c>
      <c r="D8" s="17">
        <v>60</v>
      </c>
      <c r="E8" s="18">
        <f>E7+TIME(0,D7,0)</f>
        <v>0.3368055555555555</v>
      </c>
    </row>
    <row r="9" spans="1:5" ht="12.75">
      <c r="A9" s="14">
        <f>A8+0.1</f>
        <v>11.299999999999999</v>
      </c>
      <c r="B9" s="3" t="s">
        <v>306</v>
      </c>
      <c r="C9" s="79" t="s">
        <v>125</v>
      </c>
      <c r="D9" s="17">
        <v>55</v>
      </c>
      <c r="E9" s="18">
        <f>E8+TIME(0,D8,0)</f>
        <v>0.3784722222222222</v>
      </c>
    </row>
    <row r="10" spans="1:5" ht="12.75">
      <c r="A10" s="14">
        <f>A9+0.1</f>
        <v>11.399999999999999</v>
      </c>
      <c r="B10" s="3" t="s">
        <v>123</v>
      </c>
      <c r="C10" s="16" t="s">
        <v>118</v>
      </c>
      <c r="D10" s="19">
        <v>0</v>
      </c>
      <c r="E10" s="18">
        <f>E9+TIME(0,D9,0)</f>
        <v>0.41666666666666663</v>
      </c>
    </row>
    <row r="11" s="3" customFormat="1" ht="12.75">
      <c r="A11" s="14"/>
    </row>
    <row r="12" spans="1:5" ht="12.75">
      <c r="A12" s="14"/>
      <c r="B12" s="3"/>
      <c r="C12" s="16"/>
      <c r="D12" s="3"/>
      <c r="E12" s="18"/>
    </row>
    <row r="13" spans="1:3" ht="15.75">
      <c r="A13" s="11">
        <f>Objectives!A19</f>
        <v>12</v>
      </c>
      <c r="B13" s="13" t="str">
        <f>Objectives!B19</f>
        <v>ThursdayAM2 - Consensus for Proposals / Next Steps</v>
      </c>
      <c r="C13" s="16"/>
    </row>
    <row r="14" spans="1:5" ht="12.75">
      <c r="A14" s="14">
        <f>A13+0.1</f>
        <v>12.1</v>
      </c>
      <c r="B14" s="3" t="s">
        <v>133</v>
      </c>
      <c r="C14" s="3" t="s">
        <v>118</v>
      </c>
      <c r="D14" s="3">
        <v>5</v>
      </c>
      <c r="E14" s="18">
        <v>0.4375</v>
      </c>
    </row>
    <row r="15" spans="1:5" ht="12.75">
      <c r="A15" s="14">
        <f>A14+0.1</f>
        <v>12.2</v>
      </c>
      <c r="B15" s="3" t="s">
        <v>330</v>
      </c>
      <c r="C15" s="16" t="s">
        <v>125</v>
      </c>
      <c r="D15" s="3">
        <v>60</v>
      </c>
      <c r="E15" s="18">
        <f>E14+TIME(0,D14,0)</f>
        <v>0.4409722222222222</v>
      </c>
    </row>
    <row r="16" spans="1:5" ht="12.75">
      <c r="A16" s="14">
        <f>A15+0.1</f>
        <v>12.299999999999999</v>
      </c>
      <c r="B16" s="3" t="s">
        <v>331</v>
      </c>
      <c r="C16" s="16" t="s">
        <v>125</v>
      </c>
      <c r="D16" s="3">
        <v>30</v>
      </c>
      <c r="E16" s="18">
        <f>E15+TIME(0,D15,0)</f>
        <v>0.4826388888888889</v>
      </c>
    </row>
    <row r="17" spans="1:5" ht="12.75">
      <c r="A17" s="14">
        <f>A16+0.1</f>
        <v>12.399999999999999</v>
      </c>
      <c r="B17" s="15" t="s">
        <v>134</v>
      </c>
      <c r="C17" s="16" t="s">
        <v>125</v>
      </c>
      <c r="D17" s="3">
        <v>30</v>
      </c>
      <c r="E17" s="18">
        <f>E16+TIME(0,D16,0)</f>
        <v>0.5034722222222222</v>
      </c>
    </row>
    <row r="18" spans="1:5" s="3" customFormat="1" ht="12.75">
      <c r="A18" s="14">
        <f>A17+0.1</f>
        <v>12.499999999999998</v>
      </c>
      <c r="B18" s="3" t="s">
        <v>126</v>
      </c>
      <c r="C18" s="16" t="s">
        <v>118</v>
      </c>
      <c r="D18" s="19">
        <v>0</v>
      </c>
      <c r="E18" s="18">
        <f>E17+TIME(0,D17,0)</f>
        <v>0.5243055555555556</v>
      </c>
    </row>
    <row r="19" s="3" customFormat="1" ht="12.75">
      <c r="A19" s="14"/>
    </row>
    <row r="20" spans="1:5" ht="12.75">
      <c r="A20" s="14"/>
      <c r="B20" s="3"/>
      <c r="C20" s="16"/>
      <c r="D20" s="3"/>
      <c r="E20" s="18"/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77" zoomScaleNormal="77" zoomScalePageLayoutView="0" workbookViewId="0" topLeftCell="A7">
      <selection activeCell="B26" sqref="B26"/>
    </sheetView>
  </sheetViews>
  <sheetFormatPr defaultColWidth="9.140625" defaultRowHeight="12.75"/>
  <cols>
    <col min="1" max="1" width="86.57421875" style="27" customWidth="1"/>
    <col min="2" max="2" width="40.8515625" style="31" bestFit="1" customWidth="1"/>
    <col min="3" max="3" width="41.8515625" style="43" bestFit="1" customWidth="1"/>
    <col min="4" max="4" width="7.28125" style="27" bestFit="1" customWidth="1"/>
    <col min="5" max="5" width="9.57421875" style="27" customWidth="1"/>
    <col min="6" max="6" width="10.421875" style="27" customWidth="1"/>
    <col min="7" max="7" width="10.8515625" style="27" customWidth="1"/>
    <col min="8" max="16384" width="9.140625" style="27" customWidth="1"/>
  </cols>
  <sheetData>
    <row r="1" spans="1:7" s="23" customFormat="1" ht="38.25">
      <c r="A1" s="24" t="s">
        <v>145</v>
      </c>
      <c r="B1" s="30" t="s">
        <v>128</v>
      </c>
      <c r="C1" s="25" t="s">
        <v>135</v>
      </c>
      <c r="D1" s="25" t="s">
        <v>130</v>
      </c>
      <c r="E1" s="25" t="s">
        <v>132</v>
      </c>
      <c r="F1" s="25" t="s">
        <v>131</v>
      </c>
      <c r="G1" s="26" t="s">
        <v>129</v>
      </c>
    </row>
    <row r="2" spans="1:7" s="32" customFormat="1" ht="12.75">
      <c r="A2" s="27" t="s">
        <v>141</v>
      </c>
      <c r="B2" s="31" t="s">
        <v>137</v>
      </c>
      <c r="C2" s="46" t="s">
        <v>136</v>
      </c>
      <c r="D2" s="27"/>
      <c r="E2" s="27"/>
      <c r="F2" s="27"/>
      <c r="G2" s="27"/>
    </row>
    <row r="3" spans="1:7" s="32" customFormat="1" ht="12.75">
      <c r="A3" s="494" t="s">
        <v>142</v>
      </c>
      <c r="B3" s="31"/>
      <c r="C3" s="46" t="s">
        <v>138</v>
      </c>
      <c r="D3" s="27"/>
      <c r="E3" s="27"/>
      <c r="F3" s="27"/>
      <c r="G3" s="27"/>
    </row>
    <row r="4" spans="1:7" s="32" customFormat="1" ht="12.75">
      <c r="A4" s="494"/>
      <c r="B4" s="31"/>
      <c r="C4" s="46" t="s">
        <v>139</v>
      </c>
      <c r="D4" s="27"/>
      <c r="E4" s="27"/>
      <c r="F4" s="27"/>
      <c r="G4" s="27"/>
    </row>
    <row r="5" spans="1:7" s="32" customFormat="1" ht="12.75">
      <c r="A5" s="494"/>
      <c r="B5" s="31"/>
      <c r="C5" s="46" t="s">
        <v>140</v>
      </c>
      <c r="D5" s="27"/>
      <c r="E5" s="27"/>
      <c r="F5" s="27"/>
      <c r="G5" s="27"/>
    </row>
    <row r="6" spans="1:7" s="32" customFormat="1" ht="12.75" customHeight="1">
      <c r="A6" s="27" t="s">
        <v>144</v>
      </c>
      <c r="B6" s="27" t="s">
        <v>228</v>
      </c>
      <c r="C6" s="46" t="s">
        <v>143</v>
      </c>
      <c r="D6" s="27"/>
      <c r="E6" s="27"/>
      <c r="F6" s="27"/>
      <c r="G6" s="27"/>
    </row>
    <row r="7" spans="1:7" s="32" customFormat="1" ht="12.75" customHeight="1">
      <c r="A7" s="27"/>
      <c r="B7" s="31" t="s">
        <v>230</v>
      </c>
      <c r="C7" s="46"/>
      <c r="D7" s="27"/>
      <c r="E7" s="27"/>
      <c r="F7" s="27"/>
      <c r="G7" s="27"/>
    </row>
    <row r="8" spans="1:7" s="32" customFormat="1" ht="12.75" customHeight="1">
      <c r="A8" s="27"/>
      <c r="B8" s="31" t="s">
        <v>229</v>
      </c>
      <c r="C8" s="46"/>
      <c r="D8" s="27"/>
      <c r="E8" s="27"/>
      <c r="F8" s="27"/>
      <c r="G8" s="27"/>
    </row>
    <row r="9" spans="1:7" s="32" customFormat="1" ht="12.75" customHeight="1">
      <c r="A9" s="27"/>
      <c r="B9" s="31"/>
      <c r="C9" s="46"/>
      <c r="D9" s="27"/>
      <c r="E9" s="27"/>
      <c r="F9" s="27"/>
      <c r="G9" s="27"/>
    </row>
    <row r="10" spans="1:7" s="32" customFormat="1" ht="12.75">
      <c r="A10" s="27" t="s">
        <v>146</v>
      </c>
      <c r="B10" s="31" t="s">
        <v>148</v>
      </c>
      <c r="C10" s="46" t="s">
        <v>147</v>
      </c>
      <c r="D10" s="27"/>
      <c r="E10" s="27"/>
      <c r="F10" s="27"/>
      <c r="G10" s="27"/>
    </row>
    <row r="11" spans="1:3" ht="12.75">
      <c r="A11" s="27" t="s">
        <v>150</v>
      </c>
      <c r="C11" s="46" t="s">
        <v>149</v>
      </c>
    </row>
    <row r="12" spans="1:7" s="32" customFormat="1" ht="12.75">
      <c r="A12" s="27" t="s">
        <v>151</v>
      </c>
      <c r="B12" s="31" t="s">
        <v>153</v>
      </c>
      <c r="C12" s="46" t="s">
        <v>152</v>
      </c>
      <c r="D12" s="27"/>
      <c r="E12" s="27"/>
      <c r="F12" s="27"/>
      <c r="G12" s="27"/>
    </row>
    <row r="13" spans="1:7" s="32" customFormat="1" ht="12.75">
      <c r="A13" s="27" t="s">
        <v>156</v>
      </c>
      <c r="B13" s="31" t="s">
        <v>155</v>
      </c>
      <c r="C13" s="46" t="s">
        <v>154</v>
      </c>
      <c r="D13" s="27"/>
      <c r="E13" s="27"/>
      <c r="F13" s="27"/>
      <c r="G13" s="27"/>
    </row>
    <row r="14" spans="1:7" s="32" customFormat="1" ht="12.75">
      <c r="A14" s="27" t="s">
        <v>157</v>
      </c>
      <c r="B14" s="31" t="s">
        <v>159</v>
      </c>
      <c r="C14" s="46" t="s">
        <v>158</v>
      </c>
      <c r="D14" s="27"/>
      <c r="E14" s="27"/>
      <c r="F14" s="27"/>
      <c r="G14" s="27"/>
    </row>
    <row r="15" spans="1:7" s="32" customFormat="1" ht="12.75">
      <c r="A15" s="27" t="s">
        <v>162</v>
      </c>
      <c r="B15" s="31" t="s">
        <v>161</v>
      </c>
      <c r="C15" s="46" t="s">
        <v>160</v>
      </c>
      <c r="D15" s="27"/>
      <c r="E15" s="27"/>
      <c r="F15" s="27"/>
      <c r="G15" s="27"/>
    </row>
    <row r="16" spans="1:3" ht="12.75">
      <c r="A16" s="27" t="s">
        <v>163</v>
      </c>
      <c r="B16" s="31" t="s">
        <v>165</v>
      </c>
      <c r="C16" s="46" t="s">
        <v>166</v>
      </c>
    </row>
    <row r="17" spans="1:7" s="32" customFormat="1" ht="12.75">
      <c r="A17" s="29" t="s">
        <v>164</v>
      </c>
      <c r="B17" s="31" t="s">
        <v>169</v>
      </c>
      <c r="C17" s="46" t="s">
        <v>168</v>
      </c>
      <c r="D17" s="27"/>
      <c r="E17" s="27"/>
      <c r="F17" s="27"/>
      <c r="G17" s="27"/>
    </row>
    <row r="18" spans="1:3" ht="12.75">
      <c r="A18" s="34" t="s">
        <v>204</v>
      </c>
      <c r="B18" s="31" t="s">
        <v>170</v>
      </c>
      <c r="C18" s="46" t="s">
        <v>167</v>
      </c>
    </row>
    <row r="19" spans="1:7" s="32" customFormat="1" ht="12.75">
      <c r="A19" s="27" t="s">
        <v>173</v>
      </c>
      <c r="B19" s="27" t="s">
        <v>172</v>
      </c>
      <c r="C19" s="46" t="s">
        <v>171</v>
      </c>
      <c r="D19" s="27"/>
      <c r="E19" s="27"/>
      <c r="F19" s="27"/>
      <c r="G19" s="27"/>
    </row>
    <row r="20" spans="1:7" s="32" customFormat="1" ht="12.75">
      <c r="A20" s="494" t="s">
        <v>177</v>
      </c>
      <c r="B20" s="31" t="s">
        <v>178</v>
      </c>
      <c r="C20" s="46" t="s">
        <v>174</v>
      </c>
      <c r="D20" s="27"/>
      <c r="E20" s="27"/>
      <c r="F20" s="27"/>
      <c r="G20" s="27"/>
    </row>
    <row r="21" spans="1:7" s="32" customFormat="1" ht="12.75">
      <c r="A21" s="494"/>
      <c r="B21" s="31" t="s">
        <v>179</v>
      </c>
      <c r="C21" s="46" t="s">
        <v>175</v>
      </c>
      <c r="D21" s="27"/>
      <c r="E21" s="27"/>
      <c r="F21" s="27"/>
      <c r="G21" s="27"/>
    </row>
    <row r="22" spans="1:7" s="32" customFormat="1" ht="12.75">
      <c r="A22" s="494"/>
      <c r="B22" s="31" t="s">
        <v>180</v>
      </c>
      <c r="C22" s="46" t="s">
        <v>176</v>
      </c>
      <c r="D22" s="27"/>
      <c r="E22" s="27"/>
      <c r="F22" s="27"/>
      <c r="G22" s="27"/>
    </row>
    <row r="23" spans="1:7" s="32" customFormat="1" ht="12.75">
      <c r="A23" s="27" t="s">
        <v>181</v>
      </c>
      <c r="B23" s="494" t="s">
        <v>182</v>
      </c>
      <c r="C23" s="493" t="s">
        <v>183</v>
      </c>
      <c r="D23" s="27"/>
      <c r="E23" s="27"/>
      <c r="F23" s="27"/>
      <c r="G23" s="27"/>
    </row>
    <row r="24" spans="1:7" s="32" customFormat="1" ht="12.75">
      <c r="A24" s="36" t="s">
        <v>203</v>
      </c>
      <c r="B24" s="494"/>
      <c r="C24" s="493"/>
      <c r="D24" s="27"/>
      <c r="E24" s="27"/>
      <c r="F24" s="27"/>
      <c r="G24" s="27"/>
    </row>
    <row r="25" spans="1:7" s="32" customFormat="1" ht="12.75">
      <c r="A25" s="27" t="s">
        <v>186</v>
      </c>
      <c r="B25" s="27" t="s">
        <v>185</v>
      </c>
      <c r="C25" s="46" t="s">
        <v>184</v>
      </c>
      <c r="D25" s="27"/>
      <c r="E25" s="27"/>
      <c r="F25" s="27"/>
      <c r="G25" s="27"/>
    </row>
    <row r="26" spans="1:7" s="32" customFormat="1" ht="12.75">
      <c r="A26" s="27"/>
      <c r="B26" s="27" t="s">
        <v>188</v>
      </c>
      <c r="C26" s="46" t="s">
        <v>187</v>
      </c>
      <c r="D26" s="27"/>
      <c r="E26" s="27"/>
      <c r="F26" s="27"/>
      <c r="G26" s="27"/>
    </row>
    <row r="27" spans="1:7" s="32" customFormat="1" ht="12.75">
      <c r="A27" s="27" t="s">
        <v>191</v>
      </c>
      <c r="B27" s="27" t="s">
        <v>190</v>
      </c>
      <c r="C27" s="28" t="s">
        <v>189</v>
      </c>
      <c r="D27" s="27"/>
      <c r="E27" s="27"/>
      <c r="F27" s="27"/>
      <c r="G27" s="27"/>
    </row>
    <row r="28" spans="1:7" s="32" customFormat="1" ht="12.75">
      <c r="A28" s="27" t="s">
        <v>192</v>
      </c>
      <c r="B28" s="31" t="s">
        <v>206</v>
      </c>
      <c r="C28" s="28" t="s">
        <v>205</v>
      </c>
      <c r="D28" s="27"/>
      <c r="E28" s="27"/>
      <c r="F28" s="27"/>
      <c r="G28" s="27"/>
    </row>
    <row r="29" spans="1:7" s="32" customFormat="1" ht="12.75">
      <c r="A29" s="27" t="s">
        <v>193</v>
      </c>
      <c r="B29" s="31" t="s">
        <v>208</v>
      </c>
      <c r="C29" s="46" t="s">
        <v>207</v>
      </c>
      <c r="D29" s="27"/>
      <c r="E29" s="27"/>
      <c r="F29" s="27"/>
      <c r="G29" s="27"/>
    </row>
    <row r="30" spans="1:3" s="40" customFormat="1" ht="12.75">
      <c r="A30" s="40" t="s">
        <v>194</v>
      </c>
      <c r="B30" s="41"/>
      <c r="C30" s="42"/>
    </row>
    <row r="31" spans="1:7" s="32" customFormat="1" ht="12.75">
      <c r="A31" s="27" t="s">
        <v>195</v>
      </c>
      <c r="B31" s="27" t="s">
        <v>209</v>
      </c>
      <c r="C31" s="43"/>
      <c r="D31" s="27"/>
      <c r="E31" s="27"/>
      <c r="F31" s="27"/>
      <c r="G31" s="27"/>
    </row>
    <row r="32" spans="1:7" s="32" customFormat="1" ht="12.75">
      <c r="A32" s="27" t="s">
        <v>196</v>
      </c>
      <c r="B32" s="27" t="s">
        <v>211</v>
      </c>
      <c r="C32" s="46" t="s">
        <v>210</v>
      </c>
      <c r="D32" s="27"/>
      <c r="E32" s="27"/>
      <c r="F32" s="27"/>
      <c r="G32" s="27"/>
    </row>
    <row r="33" spans="1:5" ht="12.75">
      <c r="A33" s="27" t="s">
        <v>197</v>
      </c>
      <c r="B33" s="31" t="s">
        <v>225</v>
      </c>
      <c r="C33" s="28" t="s">
        <v>212</v>
      </c>
      <c r="E33" s="33"/>
    </row>
    <row r="34" spans="1:5" ht="12.75">
      <c r="A34" s="34" t="s">
        <v>201</v>
      </c>
      <c r="B34" s="31" t="s">
        <v>226</v>
      </c>
      <c r="C34" s="28" t="s">
        <v>213</v>
      </c>
      <c r="E34" s="33"/>
    </row>
    <row r="35" spans="2:5" ht="12.75">
      <c r="B35" s="35"/>
      <c r="C35" s="44"/>
      <c r="D35" s="34"/>
      <c r="E35" s="34"/>
    </row>
    <row r="36" ht="12.75">
      <c r="E36" s="33"/>
    </row>
    <row r="37" spans="1:3" ht="12.75">
      <c r="A37" s="27" t="s">
        <v>198</v>
      </c>
      <c r="C37" s="46" t="s">
        <v>214</v>
      </c>
    </row>
    <row r="38" ht="12.75">
      <c r="C38" s="46" t="s">
        <v>217</v>
      </c>
    </row>
    <row r="39" ht="12.75">
      <c r="C39" s="46" t="s">
        <v>210</v>
      </c>
    </row>
    <row r="40" ht="12.75">
      <c r="C40" s="46" t="s">
        <v>216</v>
      </c>
    </row>
    <row r="41" ht="12.75">
      <c r="C41" s="46" t="s">
        <v>215</v>
      </c>
    </row>
    <row r="42" spans="1:3" ht="12.75">
      <c r="A42" s="27" t="s">
        <v>199</v>
      </c>
      <c r="B42" s="31" t="s">
        <v>219</v>
      </c>
      <c r="C42" s="28" t="s">
        <v>218</v>
      </c>
    </row>
    <row r="43" spans="1:3" ht="12.75">
      <c r="A43" s="34" t="s">
        <v>202</v>
      </c>
      <c r="C43" s="28" t="s">
        <v>227</v>
      </c>
    </row>
    <row r="44" spans="2:3" ht="12.75">
      <c r="B44" s="31" t="s">
        <v>220</v>
      </c>
      <c r="C44" s="28" t="s">
        <v>231</v>
      </c>
    </row>
    <row r="45" ht="12.75">
      <c r="C45" s="27"/>
    </row>
    <row r="46" spans="1:5" ht="12.75">
      <c r="A46" s="47" t="s">
        <v>200</v>
      </c>
      <c r="B46" s="35" t="s">
        <v>223</v>
      </c>
      <c r="C46" s="46" t="s">
        <v>221</v>
      </c>
      <c r="D46" s="34"/>
      <c r="E46" s="34"/>
    </row>
    <row r="47" spans="1:5" ht="12.75">
      <c r="A47" s="47"/>
      <c r="B47" s="35" t="s">
        <v>224</v>
      </c>
      <c r="C47" s="46" t="s">
        <v>222</v>
      </c>
      <c r="D47" s="34"/>
      <c r="E47" s="34"/>
    </row>
    <row r="49" spans="2:5" ht="12.75">
      <c r="B49" s="35"/>
      <c r="C49" s="44"/>
      <c r="D49" s="34"/>
      <c r="E49" s="34"/>
    </row>
    <row r="50" spans="2:5" ht="12.75">
      <c r="B50" s="35"/>
      <c r="C50" s="44"/>
      <c r="D50" s="34"/>
      <c r="E50" s="34"/>
    </row>
    <row r="51" spans="2:5" ht="12.75">
      <c r="B51" s="35"/>
      <c r="C51" s="44"/>
      <c r="D51" s="34"/>
      <c r="E51" s="34"/>
    </row>
    <row r="52" spans="1:5" ht="12.75">
      <c r="A52" s="34"/>
      <c r="B52" s="35"/>
      <c r="C52" s="44"/>
      <c r="D52" s="34"/>
      <c r="E52" s="34"/>
    </row>
    <row r="53" spans="1:5" ht="12.75">
      <c r="A53" s="36"/>
      <c r="B53" s="35"/>
      <c r="C53" s="44"/>
      <c r="D53" s="34"/>
      <c r="E53" s="34"/>
    </row>
    <row r="57" spans="2:3" ht="12.75">
      <c r="B57" s="37"/>
      <c r="C57" s="36"/>
    </row>
    <row r="58" spans="2:3" ht="12.75">
      <c r="B58" s="37"/>
      <c r="C58" s="36"/>
    </row>
    <row r="59" spans="2:3" ht="12.75">
      <c r="B59" s="35"/>
      <c r="C59" s="44"/>
    </row>
    <row r="60" spans="1:3" ht="12.75">
      <c r="A60" s="38"/>
      <c r="B60" s="39"/>
      <c r="C60" s="45"/>
    </row>
    <row r="61" spans="2:3" ht="12.75">
      <c r="B61" s="37"/>
      <c r="C61" s="36"/>
    </row>
    <row r="62" spans="2:3" ht="12.75">
      <c r="B62" s="35"/>
      <c r="C62" s="44"/>
    </row>
    <row r="63" spans="2:3" ht="12.75">
      <c r="B63" s="37"/>
      <c r="C63" s="36"/>
    </row>
    <row r="64" spans="2:3" ht="12.75">
      <c r="B64" s="35"/>
      <c r="C64" s="44"/>
    </row>
  </sheetData>
  <sheetProtection/>
  <autoFilter ref="G1:G53"/>
  <mergeCells count="4">
    <mergeCell ref="C23:C24"/>
    <mergeCell ref="A3:A5"/>
    <mergeCell ref="A20:A22"/>
    <mergeCell ref="B23:B24"/>
  </mergeCells>
  <hyperlinks>
    <hyperlink ref="C3" r:id="rId1" display="Nishiyama.Hirohito@ah.MitsubishiElectric.co.jp"/>
    <hyperlink ref="C4" r:id="rId2" display="Ono.Ryoji@aj.MitsubishiElectric.co.jp"/>
    <hyperlink ref="C5" r:id="rId3" display="Hiraoka.Seiichi@dw.MitsubishiElectric.co.jp"/>
    <hyperlink ref="C11" r:id="rId4" display="mailto:fyx@mail.sim.ac.cn"/>
    <hyperlink ref="C12" r:id="rId5" display="hatauchu-takaaki@fesys.co.jp"/>
    <hyperlink ref="C14" r:id="rId6" display="Shearer_inc@yahoo.com"/>
    <hyperlink ref="C15" r:id="rId7" display="k.t.le@ti.com"/>
    <hyperlink ref="C16" r:id="rId8" display="emmanuel.monnerie@landisgyr.com"/>
    <hyperlink ref="C17" r:id="rId9" display="Daniel.Popa@itron.com"/>
    <hyperlink ref="C19" r:id="rId10" display="Rishi.Mohindra@maxim-ic.com"/>
    <hyperlink ref="C20" r:id="rId11" display="Kuor-Hsin.Chang@freescale.com"/>
    <hyperlink ref="C21" r:id="rId12" display="cpowell@ieee.org"/>
    <hyperlink ref="C22" r:id="rId13" display="enns@stanfordalumni.org"/>
    <hyperlink ref="C18" r:id="rId14" display="John.Buffington@itron.com"/>
    <hyperlink ref="C6" r:id="rId15" display="sschoi@etri.re.kr"/>
    <hyperlink ref="C10" r:id="rId16" display="hendricus.deruijter@silabs.com"/>
    <hyperlink ref="C13" r:id="rId17" display="mthompson@aclara.com"/>
    <hyperlink ref="C2" r:id="rId18" display="michael.schmidt@atmel.com"/>
    <hyperlink ref="C23" r:id="rId19" display="ben@blindcreek.com "/>
    <hyperlink ref="C26" r:id="rId20" display="cseibert@silverspringnet.com"/>
    <hyperlink ref="C25" r:id="rId21" display="Britton.Sanderford@sensus.com"/>
    <hyperlink ref="C29" r:id="rId22" display="scott.j.weikel@us.elster.com"/>
    <hyperlink ref="C32" r:id="rId23" display="mailto:lee@ccny.cuny.edu"/>
    <hyperlink ref="C37" r:id="rId24" display="gahn@ccny.cuny.edu"/>
    <hyperlink ref="C41" r:id="rId25" display="ssjoo@etri.re.kr"/>
    <hyperlink ref="C40" r:id="rId26" display="shincs@etri.re.kr"/>
    <hyperlink ref="C39" r:id="rId27" display="lee@ccny.cuny.edu"/>
    <hyperlink ref="C38" r:id="rId28" display="junsun.ryu@gmail.com"/>
    <hyperlink ref="C46" r:id="rId29" display="f-kojima@nict.go.jp"/>
    <hyperlink ref="C27" r:id="rId30" display="tjpark@etri.re.kr"/>
    <hyperlink ref="C33" r:id="rId31" display="david.howard@onrampwireless.com"/>
    <hyperlink ref="C34" r:id="rId32" display="ted.myers@onrampwireless.com"/>
    <hyperlink ref="C42" r:id="rId33" display="jean.schwoerer@francetelecom.fr"/>
    <hyperlink ref="C43" r:id="rId34" display="jean.schwoerer@orange-ftgroup.com"/>
    <hyperlink ref="C44" r:id="rId35" display="christophe.dugas@coronis.com"/>
    <hyperlink ref="C28" r:id="rId36" display="robert.t.mason@us.elster.com"/>
  </hyperlinks>
  <printOptions/>
  <pageMargins left="0.75" right="0.75" top="1" bottom="1" header="0.5" footer="0.5"/>
  <pageSetup fitToHeight="1" fitToWidth="1" orientation="landscape" paperSize="9" scale="85" r:id="rId3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="77" zoomScaleNormal="77" zoomScalePageLayoutView="0" workbookViewId="0" topLeftCell="A1">
      <selection activeCell="A26" sqref="A26"/>
    </sheetView>
  </sheetViews>
  <sheetFormatPr defaultColWidth="9.140625" defaultRowHeight="12.75"/>
  <cols>
    <col min="1" max="1" width="67.8515625" style="27" customWidth="1"/>
    <col min="2" max="2" width="40.8515625" style="63" bestFit="1" customWidth="1"/>
    <col min="3" max="3" width="18.00390625" style="63" customWidth="1"/>
    <col min="4" max="4" width="41.8515625" style="43" hidden="1" customWidth="1"/>
    <col min="5" max="5" width="7.28125" style="27" hidden="1" customWidth="1"/>
    <col min="6" max="6" width="10.8515625" style="57" customWidth="1"/>
    <col min="7" max="7" width="9.57421875" style="27" customWidth="1"/>
    <col min="8" max="8" width="10.421875" style="27" customWidth="1"/>
    <col min="9" max="9" width="10.8515625" style="27" customWidth="1"/>
    <col min="10" max="16384" width="9.140625" style="27" customWidth="1"/>
  </cols>
  <sheetData>
    <row r="1" spans="1:9" s="23" customFormat="1" ht="38.25">
      <c r="A1" s="24" t="s">
        <v>145</v>
      </c>
      <c r="B1" s="62" t="s">
        <v>128</v>
      </c>
      <c r="C1" s="62" t="s">
        <v>268</v>
      </c>
      <c r="D1" s="25" t="s">
        <v>135</v>
      </c>
      <c r="E1" s="25" t="s">
        <v>130</v>
      </c>
      <c r="F1" s="56" t="s">
        <v>232</v>
      </c>
      <c r="G1" s="25" t="s">
        <v>132</v>
      </c>
      <c r="H1" s="25" t="s">
        <v>131</v>
      </c>
      <c r="I1" s="26" t="s">
        <v>129</v>
      </c>
    </row>
    <row r="2" ht="12.75">
      <c r="D2" s="64"/>
    </row>
    <row r="3" spans="1:6" s="32" customFormat="1" ht="12.75">
      <c r="A3" s="2" t="s">
        <v>265</v>
      </c>
      <c r="B3" s="64"/>
      <c r="C3" s="64"/>
      <c r="D3" s="49"/>
      <c r="F3" s="58"/>
    </row>
    <row r="4" spans="1:8" s="32" customFormat="1" ht="12.75" customHeight="1">
      <c r="A4" s="72" t="s">
        <v>246</v>
      </c>
      <c r="B4" s="65" t="s">
        <v>239</v>
      </c>
      <c r="C4" s="65">
        <v>6</v>
      </c>
      <c r="D4" s="49"/>
      <c r="F4" s="58">
        <v>30</v>
      </c>
      <c r="H4" s="32">
        <v>30</v>
      </c>
    </row>
    <row r="5" spans="1:6" s="32" customFormat="1" ht="12.75" customHeight="1">
      <c r="A5" s="27" t="s">
        <v>251</v>
      </c>
      <c r="B5" s="64" t="s">
        <v>122</v>
      </c>
      <c r="C5" s="64">
        <v>6</v>
      </c>
      <c r="D5" s="49"/>
      <c r="F5" s="58">
        <v>40</v>
      </c>
    </row>
    <row r="6" spans="1:6" s="32" customFormat="1" ht="12.75" customHeight="1">
      <c r="A6" s="27" t="s">
        <v>263</v>
      </c>
      <c r="B6" s="64" t="s">
        <v>235</v>
      </c>
      <c r="C6" s="64">
        <v>6</v>
      </c>
      <c r="D6" s="49"/>
      <c r="F6" s="58">
        <v>30</v>
      </c>
    </row>
    <row r="7" spans="1:6" s="32" customFormat="1" ht="15">
      <c r="A7" s="73" t="s">
        <v>247</v>
      </c>
      <c r="B7" s="66" t="s">
        <v>245</v>
      </c>
      <c r="C7" s="76">
        <v>2</v>
      </c>
      <c r="D7" s="49"/>
      <c r="F7" s="58">
        <v>60</v>
      </c>
    </row>
    <row r="8" spans="1:6" s="32" customFormat="1" ht="12.75" customHeight="1">
      <c r="A8" s="32" t="s">
        <v>269</v>
      </c>
      <c r="B8" s="64" t="s">
        <v>241</v>
      </c>
      <c r="C8" s="64">
        <v>5</v>
      </c>
      <c r="D8" s="49"/>
      <c r="F8" s="58">
        <v>60</v>
      </c>
    </row>
    <row r="9" spans="1:6" s="32" customFormat="1" ht="12.75">
      <c r="A9" s="32" t="s">
        <v>269</v>
      </c>
      <c r="B9" s="64" t="s">
        <v>242</v>
      </c>
      <c r="C9" s="64">
        <v>5</v>
      </c>
      <c r="D9" s="49"/>
      <c r="F9" s="58">
        <v>60</v>
      </c>
    </row>
    <row r="10" spans="1:6" s="32" customFormat="1" ht="12.75">
      <c r="A10" s="32" t="s">
        <v>269</v>
      </c>
      <c r="B10" s="64" t="s">
        <v>238</v>
      </c>
      <c r="C10" s="64">
        <v>5</v>
      </c>
      <c r="D10" s="49"/>
      <c r="F10" s="58">
        <v>60</v>
      </c>
    </row>
    <row r="11" spans="1:6" s="32" customFormat="1" ht="12.75">
      <c r="A11" s="50"/>
      <c r="B11" s="55" t="s">
        <v>236</v>
      </c>
      <c r="C11" s="69">
        <v>6</v>
      </c>
      <c r="D11" s="49"/>
      <c r="F11" s="58">
        <v>30</v>
      </c>
    </row>
    <row r="12" spans="1:6" s="32" customFormat="1" ht="12.75">
      <c r="A12" t="s">
        <v>255</v>
      </c>
      <c r="B12" s="64" t="s">
        <v>219</v>
      </c>
      <c r="C12" s="64">
        <v>5</v>
      </c>
      <c r="D12" s="49"/>
      <c r="F12" s="58">
        <v>30</v>
      </c>
    </row>
    <row r="13" spans="1:6" s="32" customFormat="1" ht="12.75">
      <c r="A13" t="s">
        <v>252</v>
      </c>
      <c r="B13" s="64" t="s">
        <v>253</v>
      </c>
      <c r="C13" s="64">
        <v>2</v>
      </c>
      <c r="D13" s="49"/>
      <c r="F13" s="58">
        <v>30</v>
      </c>
    </row>
    <row r="14" spans="2:6" s="32" customFormat="1" ht="12.75">
      <c r="B14" s="64"/>
      <c r="C14" s="64"/>
      <c r="D14" s="49"/>
      <c r="F14" s="58"/>
    </row>
    <row r="15" spans="2:6" s="32" customFormat="1" ht="12.75">
      <c r="B15" s="64"/>
      <c r="C15" s="64"/>
      <c r="D15" s="49"/>
      <c r="F15" s="58"/>
    </row>
    <row r="16" spans="1:6" s="32" customFormat="1" ht="12.75">
      <c r="A16" s="77" t="s">
        <v>258</v>
      </c>
      <c r="B16" s="64"/>
      <c r="C16" s="64"/>
      <c r="D16" s="49"/>
      <c r="F16" s="58"/>
    </row>
    <row r="17" spans="1:9" s="32" customFormat="1" ht="12.75">
      <c r="A17" s="61" t="s">
        <v>272</v>
      </c>
      <c r="B17" s="63" t="s">
        <v>237</v>
      </c>
      <c r="C17" s="63">
        <v>7</v>
      </c>
      <c r="D17" s="46"/>
      <c r="E17" s="27"/>
      <c r="F17" s="57" t="s">
        <v>124</v>
      </c>
      <c r="G17" s="27"/>
      <c r="H17" s="27"/>
      <c r="I17" s="27"/>
    </row>
    <row r="18" spans="1:6" s="32" customFormat="1" ht="12.75">
      <c r="A18" s="70" t="s">
        <v>243</v>
      </c>
      <c r="B18" s="64" t="s">
        <v>244</v>
      </c>
      <c r="C18" s="64">
        <v>8</v>
      </c>
      <c r="D18" s="49"/>
      <c r="F18" s="58">
        <v>60</v>
      </c>
    </row>
    <row r="19" spans="1:6" s="32" customFormat="1" ht="12.75">
      <c r="A19" t="s">
        <v>248</v>
      </c>
      <c r="B19" s="64" t="s">
        <v>264</v>
      </c>
      <c r="C19" s="64">
        <v>7</v>
      </c>
      <c r="D19" s="49"/>
      <c r="F19" s="58"/>
    </row>
    <row r="20" spans="1:6" s="32" customFormat="1" ht="12.75">
      <c r="A20" t="s">
        <v>249</v>
      </c>
      <c r="B20" s="64" t="s">
        <v>250</v>
      </c>
      <c r="C20" s="64">
        <v>7</v>
      </c>
      <c r="D20" s="49"/>
      <c r="F20" s="58"/>
    </row>
    <row r="21" spans="1:6" s="32" customFormat="1" ht="12.75">
      <c r="A21" s="32" t="s">
        <v>280</v>
      </c>
      <c r="B21" s="64" t="s">
        <v>178</v>
      </c>
      <c r="C21" s="64">
        <v>7</v>
      </c>
      <c r="D21" s="49"/>
      <c r="F21" s="58"/>
    </row>
    <row r="22" spans="2:6" s="32" customFormat="1" ht="12.75">
      <c r="B22" s="64"/>
      <c r="C22" s="64"/>
      <c r="D22" s="49"/>
      <c r="F22" s="58"/>
    </row>
    <row r="23" spans="2:6" s="32" customFormat="1" ht="12.75">
      <c r="B23" s="64"/>
      <c r="C23" s="64"/>
      <c r="D23" s="49"/>
      <c r="F23" s="58"/>
    </row>
    <row r="24" spans="1:6" s="32" customFormat="1" ht="12.75">
      <c r="A24" s="77" t="s">
        <v>266</v>
      </c>
      <c r="B24" s="64"/>
      <c r="C24" s="64"/>
      <c r="D24" s="49"/>
      <c r="F24" s="58"/>
    </row>
    <row r="25" spans="1:6" s="32" customFormat="1" ht="12.75" customHeight="1">
      <c r="A25" s="32" t="s">
        <v>240</v>
      </c>
      <c r="B25" s="64" t="s">
        <v>279</v>
      </c>
      <c r="C25" s="74" t="s">
        <v>260</v>
      </c>
      <c r="D25" s="49"/>
      <c r="F25" s="58">
        <v>240</v>
      </c>
    </row>
    <row r="26" spans="1:3" ht="12.75">
      <c r="A26" s="27" t="s">
        <v>273</v>
      </c>
      <c r="B26" s="64" t="s">
        <v>279</v>
      </c>
      <c r="C26" s="74" t="s">
        <v>260</v>
      </c>
    </row>
    <row r="27" spans="1:3" ht="12.75">
      <c r="A27" s="27" t="s">
        <v>274</v>
      </c>
      <c r="B27" s="64" t="s">
        <v>279</v>
      </c>
      <c r="C27" s="74" t="s">
        <v>260</v>
      </c>
    </row>
    <row r="28" spans="1:3" ht="12.75">
      <c r="A28" s="27" t="s">
        <v>275</v>
      </c>
      <c r="B28" s="64" t="s">
        <v>279</v>
      </c>
      <c r="C28" s="74" t="s">
        <v>260</v>
      </c>
    </row>
    <row r="29" spans="1:3" ht="12.75">
      <c r="A29" s="27" t="s">
        <v>276</v>
      </c>
      <c r="B29" s="64" t="s">
        <v>279</v>
      </c>
      <c r="C29" s="74" t="s">
        <v>260</v>
      </c>
    </row>
    <row r="30" spans="1:3" ht="12.75">
      <c r="A30" s="27" t="s">
        <v>277</v>
      </c>
      <c r="B30" s="64" t="s">
        <v>279</v>
      </c>
      <c r="C30" s="74" t="s">
        <v>260</v>
      </c>
    </row>
    <row r="31" spans="1:3" ht="12.75">
      <c r="A31" s="27" t="s">
        <v>278</v>
      </c>
      <c r="B31" s="64" t="s">
        <v>279</v>
      </c>
      <c r="C31" s="74" t="s">
        <v>260</v>
      </c>
    </row>
    <row r="33" spans="1:6" s="32" customFormat="1" ht="12.75">
      <c r="A33" s="2" t="s">
        <v>233</v>
      </c>
      <c r="B33" s="64"/>
      <c r="C33" s="64"/>
      <c r="D33" s="49"/>
      <c r="F33" s="58"/>
    </row>
    <row r="34" spans="1:6" s="32" customFormat="1" ht="12.75">
      <c r="A34" t="s">
        <v>256</v>
      </c>
      <c r="B34" s="64" t="s">
        <v>254</v>
      </c>
      <c r="C34" s="64">
        <v>2</v>
      </c>
      <c r="D34" s="49"/>
      <c r="F34" s="58">
        <v>30</v>
      </c>
    </row>
    <row r="35" spans="1:6" s="32" customFormat="1" ht="12.75">
      <c r="A35" s="32" t="s">
        <v>261</v>
      </c>
      <c r="B35" s="64" t="s">
        <v>257</v>
      </c>
      <c r="C35" s="64">
        <v>2</v>
      </c>
      <c r="D35" s="49"/>
      <c r="F35" s="58">
        <v>30</v>
      </c>
    </row>
    <row r="36" spans="1:6" s="32" customFormat="1" ht="15">
      <c r="A36" s="73" t="s">
        <v>270</v>
      </c>
      <c r="B36" s="64" t="s">
        <v>234</v>
      </c>
      <c r="C36" s="75">
        <v>1</v>
      </c>
      <c r="F36" s="58">
        <v>30</v>
      </c>
    </row>
    <row r="37" spans="1:6" s="32" customFormat="1" ht="12.75">
      <c r="A37" s="32" t="s">
        <v>262</v>
      </c>
      <c r="B37" s="64" t="s">
        <v>235</v>
      </c>
      <c r="C37" s="64">
        <v>1</v>
      </c>
      <c r="D37" s="49"/>
      <c r="F37" s="58">
        <v>30</v>
      </c>
    </row>
    <row r="38" spans="2:6" s="32" customFormat="1" ht="12.75">
      <c r="B38" s="64"/>
      <c r="C38" s="64"/>
      <c r="D38" s="49"/>
      <c r="F38" s="58"/>
    </row>
    <row r="39" spans="1:6" s="32" customFormat="1" ht="12.75">
      <c r="A39" s="78" t="s">
        <v>259</v>
      </c>
      <c r="B39" s="64"/>
      <c r="C39" s="64"/>
      <c r="D39" s="49"/>
      <c r="F39" s="58"/>
    </row>
    <row r="40" spans="4:6" s="32" customFormat="1" ht="12.75">
      <c r="D40" s="49"/>
      <c r="F40" s="58">
        <v>40</v>
      </c>
    </row>
    <row r="41" spans="1:6" s="32" customFormat="1" ht="15">
      <c r="A41" s="73" t="s">
        <v>271</v>
      </c>
      <c r="B41" s="50" t="s">
        <v>267</v>
      </c>
      <c r="C41" s="64" t="s">
        <v>259</v>
      </c>
      <c r="D41" s="49"/>
      <c r="F41" s="58"/>
    </row>
    <row r="42" spans="1:6" s="32" customFormat="1" ht="12.75">
      <c r="A42" s="50"/>
      <c r="B42" s="64"/>
      <c r="C42" s="64"/>
      <c r="D42" s="49"/>
      <c r="F42" s="58"/>
    </row>
    <row r="43" spans="1:6" s="32" customFormat="1" ht="12.75">
      <c r="A43" s="50"/>
      <c r="B43" s="64"/>
      <c r="C43" s="64"/>
      <c r="D43" s="49"/>
      <c r="F43" s="58"/>
    </row>
    <row r="44" spans="1:6" s="32" customFormat="1" ht="12.75">
      <c r="A44" s="50"/>
      <c r="B44" s="64"/>
      <c r="C44" s="64"/>
      <c r="D44" s="49"/>
      <c r="F44" s="58"/>
    </row>
    <row r="45" spans="1:6" s="32" customFormat="1" ht="12.75">
      <c r="A45" s="52"/>
      <c r="B45" s="50"/>
      <c r="C45" s="64"/>
      <c r="D45" s="71"/>
      <c r="F45" s="58"/>
    </row>
    <row r="46" spans="1:6" s="32" customFormat="1" ht="12.75">
      <c r="A46" s="45"/>
      <c r="B46" s="50"/>
      <c r="C46" s="64"/>
      <c r="D46" s="71"/>
      <c r="F46" s="58"/>
    </row>
    <row r="47" spans="1:6" s="32" customFormat="1" ht="12.75">
      <c r="A47" s="52"/>
      <c r="B47" s="50"/>
      <c r="C47" s="64"/>
      <c r="D47" s="49"/>
      <c r="F47" s="58"/>
    </row>
    <row r="48" spans="1:6" s="32" customFormat="1" ht="12.75">
      <c r="A48" s="52"/>
      <c r="B48" s="50"/>
      <c r="C48" s="64"/>
      <c r="D48" s="49"/>
      <c r="F48" s="58"/>
    </row>
    <row r="49" spans="1:6" s="32" customFormat="1" ht="12.75">
      <c r="A49" s="52"/>
      <c r="B49" s="50"/>
      <c r="C49" s="64"/>
      <c r="D49" s="51"/>
      <c r="F49" s="58"/>
    </row>
    <row r="50" spans="2:6" s="32" customFormat="1" ht="12.75">
      <c r="B50" s="64"/>
      <c r="C50" s="64"/>
      <c r="D50" s="51"/>
      <c r="F50" s="58"/>
    </row>
    <row r="51" spans="2:6" s="32" customFormat="1" ht="12.75">
      <c r="B51" s="64"/>
      <c r="C51" s="64"/>
      <c r="D51" s="49"/>
      <c r="F51" s="58"/>
    </row>
    <row r="52" spans="2:6" s="32" customFormat="1" ht="12.75">
      <c r="B52" s="64"/>
      <c r="C52" s="64"/>
      <c r="D52" s="52"/>
      <c r="F52" s="58"/>
    </row>
    <row r="53" spans="2:6" s="32" customFormat="1" ht="12.75">
      <c r="B53" s="50"/>
      <c r="C53" s="64"/>
      <c r="D53" s="52"/>
      <c r="F53" s="58"/>
    </row>
    <row r="54" spans="2:6" s="32" customFormat="1" ht="12.75">
      <c r="B54" s="64"/>
      <c r="C54" s="64"/>
      <c r="D54" s="52"/>
      <c r="F54" s="58"/>
    </row>
    <row r="55" spans="2:7" s="32" customFormat="1" ht="12.75">
      <c r="B55" s="64"/>
      <c r="C55" s="64"/>
      <c r="D55" s="51"/>
      <c r="F55" s="58"/>
      <c r="G55" s="33"/>
    </row>
    <row r="56" spans="1:7" s="32" customFormat="1" ht="12.75">
      <c r="A56" s="33"/>
      <c r="B56" s="64"/>
      <c r="C56" s="64"/>
      <c r="D56" s="51"/>
      <c r="F56" s="58"/>
      <c r="G56" s="33"/>
    </row>
    <row r="57" spans="2:7" s="32" customFormat="1" ht="12.75">
      <c r="B57" s="65"/>
      <c r="C57" s="65"/>
      <c r="D57" s="53"/>
      <c r="E57" s="33"/>
      <c r="F57" s="59"/>
      <c r="G57" s="33"/>
    </row>
    <row r="58" spans="2:7" s="32" customFormat="1" ht="12.75">
      <c r="B58" s="64"/>
      <c r="C58" s="64"/>
      <c r="D58" s="52"/>
      <c r="F58" s="58"/>
      <c r="G58" s="33"/>
    </row>
    <row r="59" spans="2:6" s="32" customFormat="1" ht="12.75">
      <c r="B59" s="50"/>
      <c r="C59" s="64"/>
      <c r="D59" s="49"/>
      <c r="F59" s="58"/>
    </row>
    <row r="60" ht="12.75">
      <c r="D60" s="46"/>
    </row>
    <row r="61" ht="12.75">
      <c r="D61" s="46"/>
    </row>
    <row r="62" ht="12.75">
      <c r="D62" s="46"/>
    </row>
    <row r="63" ht="12.75">
      <c r="D63" s="46"/>
    </row>
    <row r="64" ht="12.75">
      <c r="D64" s="46"/>
    </row>
    <row r="65" ht="12.75">
      <c r="D65" s="28"/>
    </row>
    <row r="66" spans="1:4" ht="12.75">
      <c r="A66" s="34"/>
      <c r="D66" s="28"/>
    </row>
    <row r="67" ht="12.75">
      <c r="D67" s="28"/>
    </row>
    <row r="68" ht="12.75">
      <c r="D68" s="27"/>
    </row>
    <row r="69" spans="1:7" s="32" customFormat="1" ht="12.75">
      <c r="A69" s="54"/>
      <c r="B69" s="65"/>
      <c r="C69" s="65"/>
      <c r="D69" s="49"/>
      <c r="E69" s="33"/>
      <c r="F69" s="59"/>
      <c r="G69" s="33"/>
    </row>
    <row r="70" spans="1:7" s="32" customFormat="1" ht="12.75">
      <c r="A70" s="54"/>
      <c r="B70" s="65"/>
      <c r="C70" s="65"/>
      <c r="D70" s="49"/>
      <c r="E70" s="33"/>
      <c r="F70" s="59"/>
      <c r="G70" s="33"/>
    </row>
    <row r="71" spans="2:6" s="32" customFormat="1" ht="12.75">
      <c r="B71" s="64"/>
      <c r="C71" s="64"/>
      <c r="D71" s="52"/>
      <c r="F71" s="58"/>
    </row>
    <row r="72" spans="2:7" s="32" customFormat="1" ht="12.75">
      <c r="B72" s="65"/>
      <c r="C72" s="65"/>
      <c r="D72" s="53"/>
      <c r="E72" s="33"/>
      <c r="F72" s="59"/>
      <c r="G72" s="33"/>
    </row>
    <row r="73" spans="1:7" s="32" customFormat="1" ht="12.75">
      <c r="A73" s="54"/>
      <c r="B73" s="65"/>
      <c r="C73" s="65"/>
      <c r="D73" s="49"/>
      <c r="E73" s="33"/>
      <c r="F73" s="59"/>
      <c r="G73" s="33"/>
    </row>
    <row r="74" spans="1:7" s="32" customFormat="1" ht="12.75">
      <c r="A74" s="54"/>
      <c r="B74" s="65"/>
      <c r="C74" s="65"/>
      <c r="D74" s="49"/>
      <c r="E74" s="33"/>
      <c r="F74" s="59"/>
      <c r="G74" s="33"/>
    </row>
    <row r="75" spans="1:7" s="32" customFormat="1" ht="12.75">
      <c r="A75" s="33"/>
      <c r="B75" s="65"/>
      <c r="C75" s="65"/>
      <c r="D75" s="53"/>
      <c r="E75" s="33"/>
      <c r="F75" s="59"/>
      <c r="G75" s="33"/>
    </row>
    <row r="76" spans="1:7" ht="12.75">
      <c r="A76" s="36"/>
      <c r="B76" s="67"/>
      <c r="C76" s="67"/>
      <c r="D76" s="44"/>
      <c r="E76" s="34"/>
      <c r="F76" s="60"/>
      <c r="G76" s="34"/>
    </row>
    <row r="80" spans="2:4" ht="12.75">
      <c r="B80" s="68"/>
      <c r="C80" s="68"/>
      <c r="D80" s="36"/>
    </row>
    <row r="81" spans="2:4" ht="12.75">
      <c r="B81" s="68"/>
      <c r="C81" s="68"/>
      <c r="D81" s="36"/>
    </row>
    <row r="82" spans="2:4" ht="12.75">
      <c r="B82" s="67"/>
      <c r="C82" s="67"/>
      <c r="D82" s="44"/>
    </row>
    <row r="83" spans="1:4" ht="12.75">
      <c r="A83" s="38"/>
      <c r="B83" s="69"/>
      <c r="C83" s="69"/>
      <c r="D83" s="45"/>
    </row>
    <row r="84" spans="2:4" ht="12.75">
      <c r="B84" s="68"/>
      <c r="C84" s="68"/>
      <c r="D84" s="36"/>
    </row>
    <row r="85" spans="2:4" ht="12.75">
      <c r="B85" s="67"/>
      <c r="C85" s="67"/>
      <c r="D85" s="44"/>
    </row>
    <row r="86" spans="2:4" ht="12.75">
      <c r="B86" s="68"/>
      <c r="C86" s="68"/>
      <c r="D86" s="36"/>
    </row>
    <row r="87" spans="2:4" ht="12.75">
      <c r="B87" s="67"/>
      <c r="C87" s="67"/>
      <c r="D87" s="44"/>
    </row>
  </sheetData>
  <sheetProtection/>
  <autoFilter ref="I1:I76"/>
  <printOptions/>
  <pageMargins left="0.75" right="0.75" top="1" bottom="1" header="0.5" footer="0.5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Communications Consultants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July 2009 Agenda</dc:title>
  <dc:subject>TG4g - SUN</dc:subject>
  <dc:creator>Phil Beecher</dc:creator>
  <cp:keywords>15-09-0460-06-004g</cp:keywords>
  <dc:description>pbeecher@ieee.org</dc:description>
  <cp:lastModifiedBy>Phil Beecher</cp:lastModifiedBy>
  <cp:lastPrinted>2009-05-04T16:45:59Z</cp:lastPrinted>
  <dcterms:created xsi:type="dcterms:W3CDTF">2007-03-13T13:40:10Z</dcterms:created>
  <dcterms:modified xsi:type="dcterms:W3CDTF">2009-09-22T18:37:49Z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