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9" activeTab="2"/>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T1" authorId="0">
      <text>
        <r>
          <rPr>
            <sz val="10"/>
            <rFont val="Arial"/>
            <family val="2"/>
          </rPr>
          <t>Agree
Principle
Disagree
Out of scope
Unresolvable</t>
        </r>
      </text>
    </comment>
  </commentList>
</comments>
</file>

<file path=xl/sharedStrings.xml><?xml version="1.0" encoding="utf-8"?>
<sst xmlns="http://schemas.openxmlformats.org/spreadsheetml/2006/main" count="3567" uniqueCount="771">
  <si>
    <t>May, 2009</t>
  </si>
  <si>
    <t>IEEE P802.15.3-09/0273r05</t>
  </si>
  <si>
    <t>IEEE P802.15</t>
  </si>
  <si>
    <t>Wireless Personal Area Networks</t>
  </si>
  <si>
    <t>Project</t>
  </si>
  <si>
    <t>IEEE P802.15 Working Group for Wireless Personal Area Networks (WPANs)</t>
  </si>
  <si>
    <t>Title</t>
  </si>
  <si>
    <t>802.15.3c Sponsor Ballot (SB1) Comments</t>
  </si>
  <si>
    <t>Date Submitted</t>
  </si>
  <si>
    <t>Source</t>
  </si>
  <si>
    <t>James P. K. Gilb</t>
  </si>
  <si>
    <t>Voice: (858)-240-2950</t>
  </si>
  <si>
    <t>SiBEAM</t>
  </si>
  <si>
    <t>Fax: [ ]</t>
  </si>
  <si>
    <t>555 N. Mathilda, Suite 100</t>
  </si>
  <si>
    <t>E-mail: last name at ieee dot org</t>
  </si>
  <si>
    <t>Sunnyvale, CA 94085</t>
  </si>
  <si>
    <t>Chiu Ngo</t>
  </si>
  <si>
    <t>Voice: []</t>
  </si>
  <si>
    <t>Samsung</t>
  </si>
  <si>
    <t>75 W. Plumeria Dr.</t>
  </si>
  <si>
    <t>E-mail: chiu.ngo@samsung.com</t>
  </si>
  <si>
    <t>San Jose, CA 95134</t>
  </si>
  <si>
    <t>Re:</t>
  </si>
  <si>
    <t>802.15.3c SB1 comments</t>
  </si>
  <si>
    <t>Abstract</t>
  </si>
  <si>
    <t>This document contains comments submitted by voters for the first sponsor ballot (SB1) of the 802.15.3c draft spec. D08.</t>
  </si>
  <si>
    <t>Purpose</t>
  </si>
  <si>
    <t>[This document provides contains the comments for SB1.]</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</si>
  <si>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</si>
  <si>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</si>
  <si>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</si>
  <si>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</si>
  <si>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</si>
  <si>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</si>
  <si>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</si>
  <si>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</si>
  <si>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</si>
  <si>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</si>
  <si>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</si>
  <si>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</si>
  <si>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</si>
  <si>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</si>
  <si>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</si>
  <si>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</si>
  <si>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</si>
  <si>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</si>
  <si>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</si>
  <si>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</si>
  <si>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</si>
  <si>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</si>
  <si>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</si>
  <si>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</si>
  <si>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</si>
  <si>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</si>
  <si>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</si>
  <si>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</si>
  <si>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Type</t>
  </si>
  <si>
    <t>Assigned</t>
  </si>
  <si>
    <t>Time</t>
  </si>
  <si>
    <t>Editorial</t>
  </si>
  <si>
    <t>Technical</t>
  </si>
  <si>
    <t>16-Apr-2009 20:54:22 EDT</t>
  </si>
  <si>
    <t>Yee, James</t>
  </si>
  <si>
    <t>jamesyee@gmail.com</t>
  </si>
  <si>
    <t>886-3-567-766</t>
  </si>
  <si>
    <t>Individual</t>
  </si>
  <si>
    <t>Producer</t>
  </si>
  <si>
    <t>Disapprove</t>
  </si>
  <si>
    <t>Mediatek</t>
  </si>
  <si>
    <t>12.3.2.8</t>
  </si>
  <si>
    <t>The description of this section can not be implemented.
The 1st paragraph in 12.3.2.8 describes the tone-interleaver as a bit-reversal tone interleaver which only applies to data subcarriers. However, the bit-reversal of data-subcarrier index is not guaranteed to be a data-subcarrier again within an OFDM symbol. In other words, the same index might indicate a pilot or some other subcarrier.</t>
  </si>
  <si>
    <t>Yes</t>
  </si>
  <si>
    <t>Define a mechanism which can be implemented.</t>
  </si>
  <si>
    <t>Principle</t>
  </si>
  <si>
    <t>Change as indicated in document 15-09-0395-00.</t>
  </si>
  <si>
    <t>16-Apr-2009 23:54:22 EDT</t>
  </si>
  <si>
    <t>7.2.9.1</t>
  </si>
  <si>
    <t>The description of the Extended MAC Header format indicates that the usage is for HRP and LRP frames. In other words, these are mechanisms whose usage is only described for the AV PHY, one of the 3 PHYs defined in this draft. In other words, if I want to transmit audio or video using the SC-PHY (e.g., in a short range app) or the HSI PHY (e.g., in a Conference ad hoc applicaton) I either can not or I can use these header mechanisms but risk interoperability issues since the usage of these frames is only defined for the AV PHY. There is no technical reason why these AV Aggregated frame mechanisms can not be used with SC-PHY and HSI PHY.</t>
  </si>
  <si>
    <t>1) Reduce # of PHYs, or 2) define the MAC mechanism so that it is clearly usable by all PHYs.</t>
  </si>
  <si>
    <t>Disagree</t>
  </si>
  <si>
    <t>There are some special features of the MAC layer that work best for a particular PHY.  Because of this, each the aggregation methods are not applicable to all of the PHY modes. The aggregation methods are designed for different applications by utilizing the corresponding PHY features.</t>
  </si>
  <si>
    <t>7.2.9.1.1</t>
  </si>
  <si>
    <t>"by not valid" should be "but not valid"</t>
  </si>
  <si>
    <t>changed as suggested.</t>
  </si>
  <si>
    <t>Agree</t>
  </si>
  <si>
    <t>Change as indicated.</t>
  </si>
  <si>
    <t>16-Apr-2009 23:51:23 EDT</t>
  </si>
  <si>
    <t>Thompson, Geoffrey</t>
  </si>
  <si>
    <t>thompson@ieee.org</t>
  </si>
  <si>
    <t>408 495 1339</t>
  </si>
  <si>
    <t>General Interest</t>
  </si>
  <si>
    <t>Nortel Networks</t>
  </si>
  <si>
    <t>General</t>
  </si>
  <si>
    <t>This document is supposed to be a part of and conform to the 802 family as defined in the 5 Criteria and the 802 Overview &amp; architecture. It is not. Rather it seeks to further propagate a standard that managed to slip through the system.</t>
  </si>
  <si>
    <t>Define how this standard (and the standard which it amends) will meet the requirements of 802 by bridging -OR- get an explicit change to the 802 Criteria to allow both 64 and 48 bit addressing on an incompatible basis -OR- propose some other way of dealing with the problem and get the explicit approval of 802 and the RAC to proceed along that path.</t>
  </si>
  <si>
    <t>Out of scope</t>
  </si>
  <si>
    <t>The scope of the 802.15.3c project it to provide an alternate PHY for the existing standard, IEEE Std 802.15.3-2003, which was reaffirmed in 2008.  Changing the MAC address size is not within the scope of the project. For reference, the scope from the PAR is: "This project will define a 25 to 100 GHz (millimeter wave) alternative PHY clause for higher data rate amendment to Standard 802.15.3-2003. This frequency range allows for the USA and Japanese unlicensed allocations and expected unlicensed allocations in other countries. Data rates will be at least 1 Gbps under normal operating conditions with a typical range no less than 10 meters."</t>
  </si>
  <si>
    <t>Mac</t>
  </si>
  <si>
    <t>Gilb</t>
  </si>
  <si>
    <t>Tue pm1</t>
  </si>
  <si>
    <t>16-Apr-2009 21:38:35 EDT</t>
  </si>
  <si>
    <t>Gilb, James</t>
  </si>
  <si>
    <t>gilb@ieee.org</t>
  </si>
  <si>
    <t>858-229-4822</t>
  </si>
  <si>
    <t>User</t>
  </si>
  <si>
    <t>12.2.4.1</t>
  </si>
  <si>
    <t>The transmit power in the US is higher (it is 40 dBm, not 27 dBm) and the allowed antenna gain in the other regions is not mentioned. As difficult as it is to specify the TX regulatory power limits, it would be better not to have the table at all.</t>
  </si>
  <si>
    <t>No</t>
  </si>
  <si>
    <t>Either delete the table or correct it and add in the allowed antenna gain in the various regions.</t>
  </si>
  <si>
    <t>It is good to have a basic reference in the draft. Complete the table. Add maximum EIRP for Japan = 57 dBi, maximum EIRP for Australia = 51.8 dBi, maximum outdoor EIRP for US = 40 dBi and maximum indoor EIRP for US = 27 dBi into the table.  Move this subclause to 12.1.1 as it applies to all PHYs.</t>
  </si>
  <si>
    <t>12.2.2.7</t>
  </si>
  <si>
    <t>In encoding the stuff bits, doesn't the net result also has to be a multiple of the number of bits/symbol? If so, is that taken into account in the equation? For BPSK and QPSK, it is OK, because the frames are integer numbers of octets. However, for 8-PSK, there are 3 bits/symbol and so this may not work out.</t>
  </si>
  <si>
    <t>Check to see if there is a problem. If so, fix it. If not, then everything is fine.</t>
  </si>
  <si>
    <t>The equations were checked and there is no problem, no change requred.</t>
  </si>
  <si>
    <t>12.2.2.5.3</t>
  </si>
  <si>
    <t>The coding (Gray) cannot be optional, it needs to be mandatory.</t>
  </si>
  <si>
    <t>Change should be employed to be shall be employed Otherwise, remove should here and the shall for QPSK as the coding is already defined in the picture, instead say Gray encoding is employed, ...</t>
  </si>
  <si>
    <t>Change "should" to "shall"</t>
  </si>
  <si>
    <t>12.2.1.1</t>
  </si>
  <si>
    <t>This section is redundant, it is already covered in subclause 12.1.</t>
  </si>
  <si>
    <t>Delete subclause 12.2.1.1</t>
  </si>
  <si>
    <t>Move the paragraph from 12.2.1.1 to 12.1.1 and change "SC PHY" to "mmWave PHY"</t>
  </si>
  <si>
    <t>12.1.12</t>
  </si>
  <si>
    <t>The size of the PHYPIB_DataRateVector is wrong and so is the cross reference.</t>
  </si>
  <si>
    <t>Make it variable, one octet per supported MCS. The two msbs indicate the mmWave PHY mode and the last 6 contain the MCS supported for that mode.</t>
  </si>
  <si>
    <t>Change as indicated. The PIB isn't sent over the air (it is a logical interface anyway), so we are not concerned with size (the implementation can store the information in any way it chooses).</t>
  </si>
  <si>
    <t>12.1.11</t>
  </si>
  <si>
    <t>The tables contain mostly redundant information. Only the header rate and data rate aren't specified in other locations.</t>
  </si>
  <si>
    <t>Replace the tables with a sentence.</t>
  </si>
  <si>
    <t>Change as indicated in document 15-09-0374-00.</t>
  </si>
  <si>
    <t>MSK includes GMSK, so there is no reason to state both, particularly as we have not specified the bandwidth of the Gaussian filter.</t>
  </si>
  <si>
    <t>Change (G)MSK to be MSK everywhere.</t>
  </si>
  <si>
    <t>It makes it more clear to keep the (G) to show that it is constant envelope.</t>
  </si>
  <si>
    <t>12.1.2</t>
  </si>
  <si>
    <t>It isn't likely that there will be antenna connectors for these products, so the best way to define the power is based on EIRP only.</t>
  </si>
  <si>
    <t>Change the paragraph to specify the power is based EIRP and that the gain of the antenna is the maximum estimated gain by the manufacturer.</t>
  </si>
  <si>
    <t>Replace the text in 12.1.2 with the below: "Unless otherwise stated, all RF power measurements for the purpose of this standard, either transmit or receive, shall be made based on EIRP and any radiated measurements shall be corrected to compensate for the antenna gain in the implementation.  The gain of the antenna is the maximum estimated gain by the manufacturer."</t>
  </si>
  <si>
    <t>Sum</t>
  </si>
  <si>
    <t>8.9.7</t>
  </si>
  <si>
    <t>Putting the receive status field in the fragmentation control field is optional. In addition, this field does not exist in the directional ACK frame.</t>
  </si>
  <si>
    <t>Change shall to may in the last two sentences and delete either the directional ACK frame, as defined in 12.4.3.8, or in</t>
  </si>
  <si>
    <t>Gilb, Lan</t>
  </si>
  <si>
    <t>The receive status information field is only carried in ACK packets, not in command packets.</t>
  </si>
  <si>
    <t>Delete The receive status information ... Channel Status Response command.</t>
  </si>
  <si>
    <t>8.8.3.1</t>
  </si>
  <si>
    <t>There is no lsb retransmission field and if so, why should we specify how it is set and then ignore it on reception. Likely, this refers to the ACK fields in the subheader, which is correctly defined in 7.2.8 and so should not be defined here as well.</t>
  </si>
  <si>
    <t>Delete the paragraph on page 53, lines 4-7 and 40-43, If the subframe contains ... ignored upon reception.</t>
  </si>
  <si>
    <t>Gilb, Lan, Shao</t>
  </si>
  <si>
    <t>8.7.2</t>
  </si>
  <si>
    <t>It isn't clear that the low-latency aggregation mode achieves anything as the latency for the beacon, CAP and beam forming is far longer than the latency that this mode is trying to achive.</t>
  </si>
  <si>
    <t>Delete low latency mode aggregation</t>
  </si>
  <si>
    <t>The low latency mode is applied to devices which implement Bus replacement.  Bus replacement needs to support  wired bus latencies, which are very small.  Additionally, most  busses have embedded flow control, so the bus can be stopped for 10's of msecs. While the bus is enabled  it is VERY important to enable low latency communication. When both low latency devices CTA is not allocated both devices can enter a "flow control hold" mode for their application and overcome the periods of beacons CAP etc.</t>
  </si>
  <si>
    <t>8.7.1</t>
  </si>
  <si>
    <t>This contradicts 7.2.8.1 which says that the combined FCS in only used for UEP modes.</t>
  </si>
  <si>
    <t>Delete the sentence When subframe ... in Figure 10aa. as it is an incorrect attempt to repeat the information from 7.2.8.1</t>
  </si>
  <si>
    <t>Rewrite the two sentences as one as it repeats information.</t>
  </si>
  <si>
    <t>Change As specified in 7.2.8.1 ... the corresponding subframe is not present. to be As specified in 7.2.8.1, up to 8 subframes are allowed.</t>
  </si>
  <si>
    <t>JPKG</t>
  </si>
  <si>
    <t>Delete the 5 sentences that repeat information, As defined in 7.2.8.1, ... shall be set to zero.</t>
  </si>
  <si>
    <t>Change as indicated</t>
  </si>
  <si>
    <t>Delete the parts that are related to frame formats and are already defined in Clause 7.</t>
  </si>
  <si>
    <t>7.4.32</t>
  </si>
  <si>
    <t>For the other IEs, in the SAS case, the extra field is omitted. Here it is ignored (but presumably is present).</t>
  </si>
  <si>
    <t>Change from ignored to omittted to match the use in other locations.</t>
  </si>
  <si>
    <t>Beamforming</t>
  </si>
  <si>
    <t>Wang</t>
  </si>
  <si>
    <t>7.4.28</t>
  </si>
  <si>
    <t>The values in the table increase by a factor of 2 except for 1000 to 1001, which increases by a factor of 2000</t>
  </si>
  <si>
    <t>The tracking period should probably all be in units of ms or in units of microseconds. I would think that ms is what makes sense.</t>
  </si>
  <si>
    <t>Change the units to be in ms only</t>
  </si>
  <si>
    <t>7.3.6</t>
  </si>
  <si>
    <t>Add a note that the CTA Location field contains the time relative to the beacon in the superframe, not relative to the sync frame.</t>
  </si>
  <si>
    <t>Add "measured from the start of the superframe." to clarify this.</t>
  </si>
  <si>
    <t>The description of the Frame Start Time is ambiguous.</t>
  </si>
  <si>
    <t>Redefine it to be the time from the start of the superframe until the start time of the first symbol of the preamble of the Sync frame.</t>
  </si>
  <si>
    <t>7.2.8.1</t>
  </si>
  <si>
    <t>The Subframe payload field does not specify if it uses the LLC/SNAP header.</t>
  </si>
  <si>
    <t>Add a cross reference that indicates that the Subframe Payload field is formatted as illustrated in 7.3.5 for data frames. This would require an extra bit in the Subheader field to indicate if the subframe is data or a command. If so, this should probably be added to the low latency aggregation format.</t>
  </si>
  <si>
    <t>Change as indicated in document 15-09-0374-00, except for the sentence that address low latency aggregation.</t>
  </si>
  <si>
    <t>Change the sentence so that the present only comment applies to LRP frames only.</t>
  </si>
  <si>
    <t>Is it clearly stated how MCS's are used in the SC and HSI subframes, i.e., is it allowed to change MCSs between subframes? It seems possible with standard aggregation.</t>
  </si>
  <si>
    <t>If it is not stated somewhere already, add a statement that indicates the policy.</t>
  </si>
  <si>
    <t>Add a sentence that says "Each subframe in a standard aggregation frame may use a different MCS."  On Page 81, change the stuff bits so that it is for each subframe for standard aggregation.</t>
  </si>
  <si>
    <t>7.2.8</t>
  </si>
  <si>
    <t>The frame formats for standard aggregation and low latency aggregation need to show the position of the MIC and specify how the cipher and nonce will be generated.</t>
  </si>
  <si>
    <t>Add a MIC to each subframe and specify that the secure frame counter is incremented for each subframe in the frame, similar to the way it is done for the AV aggregation.</t>
  </si>
  <si>
    <t>Change as indicated in document 15-09-0407-00.</t>
  </si>
  <si>
    <t>6.5.2</t>
  </si>
  <si>
    <t>Is MACPIB_CTARelinquishDuration really a PIB item? Typically, this would be calculated by the MAC, not set by the higher layers.</t>
  </si>
  <si>
    <t>Delete the MACPIB_CTARelinquishDuration</t>
  </si>
  <si>
    <t>The application may need to set this value to control the latency based on the application requirements.</t>
  </si>
  <si>
    <t>The text on the Header Present bits is not clear with respect to LRP frames</t>
  </si>
  <si>
    <t>Add a note that for LRP packets, the unused headers are not present, as they are in the HRP case.</t>
  </si>
  <si>
    <t>Add "For LRP packets, unused header, as indicated by the appropriate header present bit, are not present in the MAC header."</t>
  </si>
  <si>
    <t>12.4.2.7</t>
  </si>
  <si>
    <t>The last use of the outer interleaver can be shortened to improve efficiency.</t>
  </si>
  <si>
    <t>Add The outer interleaver inserts the tail bits for the convolutional encoder. For the outer interleaver with tail bits, to improve the efficiency, the number of rows othe outer interleaver m may be reduced to a minimum number that is an integer multiple of 28. At the columns of i = 0 to i = depth - 2, a shortened RS(28xn, 28xn - 8, t = 4) code may be used, where n = 1 to 8. to the subclause</t>
  </si>
  <si>
    <t>AV</t>
  </si>
  <si>
    <t>The value of N is not defined and the meaning of b(m,n) for the outer interleaver is not clearly specified.</t>
  </si>
  <si>
    <t>Clarify that N is size of the RS code and that b(m,n) is the output of the RS encoder possibly adding some equations to clarify it.</t>
  </si>
  <si>
    <t>7.2.9.3</t>
  </si>
  <si>
    <t>The AV aggregated format can only be used for HRP packet (the LRP PHY header does not allow its use).</t>
  </si>
  <si>
    <t>Add text that indicates that the AV aggregated packet is only used for HRP frames.</t>
  </si>
  <si>
    <t>7.2.9.2</t>
  </si>
  <si>
    <t>The sub-packet format is valid for data and MAC command</t>
  </si>
  <si>
    <t>7.2.9.1.4</t>
  </si>
  <si>
    <t>Interchange Video Frame Number and Interlaced field indication to match more natural usage.</t>
  </si>
  <si>
    <t>12.4.2.13</t>
  </si>
  <si>
    <t>Add text that indicates that the sub-carriers for LRP are set to the corresponding subcarrier in the LRP training symbol.</t>
  </si>
  <si>
    <t>12.4.2.4</t>
  </si>
  <si>
    <t>Clarify the use of the LRP scrambler by adding a figure that shows where the bits go.</t>
  </si>
  <si>
    <t>12.4.2.3</t>
  </si>
  <si>
    <t>Clarify that the LRP stuff bits are not applied to directional LRP packets</t>
  </si>
  <si>
    <t>12.4.5.2</t>
  </si>
  <si>
    <t>The LRP sensitivity should be for short preamble, omin-directional packet only.</t>
  </si>
  <si>
    <t>12.4.4.2</t>
  </si>
  <si>
    <t>Change the EVM requirement so that the LRP antenna directions are fixed during the measurement.</t>
  </si>
  <si>
    <t>12.4.4.1</t>
  </si>
  <si>
    <t>The TX spectral mask for LRP should be relaxed to allow the possibility of Stations that upconvert digitally as this would reduce cost.</t>
  </si>
  <si>
    <t>Add exceptions at the HRP center frequency for the LO and raise the out-of-band emissions to -20 dBr. Also, to simplify the measurement, fix the LRP direction pattern during the test.</t>
  </si>
  <si>
    <t>12.4.3.6</t>
  </si>
  <si>
    <t>The scrambler initialization field could be more concisely defined.</t>
  </si>
  <si>
    <t>Define each of the bits individually and their position.</t>
  </si>
  <si>
    <t>12.4.2.3.4</t>
  </si>
  <si>
    <t>It would be more clear if complex valued QPSK was instead indicated as pi/4-r4otated QPSK</t>
  </si>
  <si>
    <t>Change "complex valued QPSK" to be "pi/4-rotated QPSK" throughout 12.4.</t>
  </si>
  <si>
    <t>12.4.2.2.2</t>
  </si>
  <si>
    <t>For LRP mode 3, the antenna indices should be allowed to change from packet to packet</t>
  </si>
  <si>
    <t>Change the wording so that this is allowed.</t>
  </si>
  <si>
    <t>16-Apr-2009 19:32:46 EDT</t>
  </si>
  <si>
    <t>Shao, Huairong</t>
  </si>
  <si>
    <t>hrshao@ieee.org</t>
  </si>
  <si>
    <t>(408)544-5552</t>
  </si>
  <si>
    <t>Approve</t>
  </si>
  <si>
    <t>Samsung Electronics</t>
  </si>
  <si>
    <t>87a2</t>
  </si>
  <si>
    <t>How does the PHY layer of the receiver knows where is the end of a PHY frame which uses low-latency aggregation? If the transmitter always tranmits the fixed length of low-latency aggregated PHY frame, some padding mechnism needs to be introduced since MSDUs have variable length. If low-lantency aggregated PHY frame can have variable length, the PHY layer needs to wait until all MSDUs which will be aggregated to the same PHY frame arrive at the PHY layer, then the PHY layer can start to send out information of the physical frame on the physical channel. However, this will introduce the same latency as the standard aggregation.</t>
  </si>
  <si>
    <t>More text to clarify how low-latency aggregation works.</t>
  </si>
  <si>
    <t>The length at the PHY header is not constant, and has no impact on the latency at the TX side.  An implementation may use the zero size MSDU packet as a padding method. No change required.</t>
  </si>
  <si>
    <t>Lan,Pyo,Kojima</t>
  </si>
  <si>
    <t>In Figure 125b, in line 18, the third block Beacon packet
Tx direction #0 is wrong</t>
  </si>
  <si>
    <t>Change "#0" to "#I(1,t)-1</t>
  </si>
  <si>
    <t>16-Apr-2009 13:42:21 EDT</t>
  </si>
  <si>
    <t>Chaplin, Clint</t>
  </si>
  <si>
    <t>clint.chaplin@gmail.com</t>
  </si>
  <si>
    <t>+1(408)239-3348</t>
  </si>
  <si>
    <t>The term "shall" is only used sporadically and inconsistently throughout this section, interspersed with "is" and "may be". If this is indeed normative, "shall" needs to be used much more frequently.</t>
  </si>
  <si>
    <t>Use "shall" consistently in all normative text.</t>
  </si>
  <si>
    <t>The editors will review the draft to make sure that the normative language is used correctly.  In 12.2.2.8, change "may be used" to be "are used" in the first paragraph.  Page 103, line 45, Change the first sentence to indicate that the bit interleaver is used when the appropriate bit is set in the header.  Page 107, line 36, replaces the "may be combined" phrase with a note that indicates that a more efficient implementation would combine the IFFT and tone interleaver. Page 128, line 34, change "may" to "shall".  Page 142, line 14, remove "optionally" in three places and other places where the entire phrase occurs.</t>
  </si>
  <si>
    <t>12.3.3.1</t>
  </si>
  <si>
    <t>"The long medium and short preambles can be used in streaming mode when a burst of frames is transmitted,"</t>
  </si>
  <si>
    <t>"The long, medium and short preambles can be used in streaming mode when a burst of frames is transmitted,"</t>
  </si>
  <si>
    <t>12.3.2.6</t>
  </si>
  <si>
    <t>"The binary serial stream shall be divided into groups of NBPSC (2, 4, or 6) bits and converted into complex numbers representing, QPSK, 16-QAM or 64-QAM constellation points."</t>
  </si>
  <si>
    <t>"The binary serial stream shall be divided into groups of NBPSC (2, 4, or 6) bits and converted into complex numbers representing QPSK, 16-QAM or 64-QAM constellation points."</t>
  </si>
  <si>
    <t>12.2.8</t>
  </si>
  <si>
    <t>"Besides the MCS classes in 12.2.2.1, optional low complexity and low power consumption MCSs which are important especially for SC applications, may be employed within child piconets"</t>
  </si>
  <si>
    <t>"Besides the MCS classes in 12.2.2.1, optional low complexity and low power consumption MCSs which are important for SC applications may be employed within child piconets"</t>
  </si>
  <si>
    <t>12.2.3</t>
  </si>
  <si>
    <t>"And the FCS is described in 7.2.7.6"</t>
  </si>
  <si>
    <t>"The FCS is described in 7.2.7.6"</t>
  </si>
  <si>
    <t>"For the 2.4 GHz PHY, the supported rates are defined in 11.3. The supported rates are defined for the SC mode in 12.2.3, for the HSI mode in 12.3.2.1, and for the AV PHY mode in 12.4."</t>
  </si>
  <si>
    <t>"The supported rates are defined for the 2.4 GHz Phy in 11.3, for the SC mode in 12.2.3, for the HSI mode in 12.3.2.1, and for the AV PHY mode in 12.4."</t>
  </si>
  <si>
    <t>Change to a bulleted list.</t>
  </si>
  <si>
    <t>8.8.3b.1</t>
  </si>
  <si>
    <t>"pervious"</t>
  </si>
  <si>
    <t>previous"</t>
  </si>
  <si>
    <t>"The retry bit in MAC header shall be set to one to allow the target DEV understand that the same frame is retransmitted"</t>
  </si>
  <si>
    <t>"The retry bit in MAC header shall be set to one to allow the target DEV to understand that the same frame is retransmitted"</t>
  </si>
  <si>
    <t>8.8.3b</t>
  </si>
  <si>
    <t>"The originating DEV after reading the Blk-ACK Bitmap field in MAC subheader handles subframe retransmission"</t>
  </si>
  <si>
    <t>"The originating DEV, after reading the Blk-ACK Bitmap field in MAC subheader, handles subframe retransmission"</t>
  </si>
  <si>
    <t>"The destination upon receiving an aggregated frame checks each subframe"</t>
  </si>
  <si>
    <t>"The destination, upon receiving an aggregated frame, checks each subframe"</t>
  </si>
  <si>
    <t>8.5.1.1</t>
  </si>
  <si>
    <t>The editor's instruction talks about adding one sentence to the relevant sub-section, yet two sentences are present, one with underlining.</t>
  </si>
  <si>
    <t>Supply the correct editor's instruction and the correct sentence(s).</t>
  </si>
  <si>
    <t>7.5.1.1</t>
  </si>
  <si>
    <t>There is no editor's instruction for this sentence</t>
  </si>
  <si>
    <t>Supply the editor's instruction</t>
  </si>
  <si>
    <t>7.4.23</t>
  </si>
  <si>
    <t>"A field value of zero indicates that the PNC shall select one of transmit directions which was not used previously."</t>
  </si>
  <si>
    <t>"A field value of zero indicates that the PNC shall select one of the transmit directions which was not used previously."</t>
  </si>
  <si>
    <t>"The subframes in the MAC frame, with the exception of LRP Data subframes shall be formatted as illustrated in Figure 10x"</t>
  </si>
  <si>
    <t>"The subframes in the MAC frame, with the exception of LRP Data subframes, shall be formatted as illustrated in Figure 10x"</t>
  </si>
  <si>
    <t>"If a header in the HRP MAC header is present by not valid, it may be set to any value and shall be ignored upon reception"</t>
  </si>
  <si>
    <t>"If a header in the HRP MAC header is present but not valid, it may be set to any value and shall be ignored upon reception"</t>
  </si>
  <si>
    <t>7.2.8.2</t>
  </si>
  <si>
    <t>"This field may be set to zero to allow idle transmission of data if data is not present at the FCSL, the HCS field shall be inverted in the case of zero length MSDU so that the MSDU HCS check fails."</t>
  </si>
  <si>
    <t>"This field may be set to zero to allow idle transmission of data if data is not present at the FCSL; the HCS field shall be inverted in the case of zero length MSDU so that the MSDU HCS check fails."</t>
  </si>
  <si>
    <t>"This field may be set to zero to allow idle transmission of data if data is not present at the FCSL. The HCS field shall be inverted in the case of zero length MSDU so that the MSDU HCS check fails."</t>
  </si>
  <si>
    <t>"The bit position zero which is the first bit from right in Figure 10d, corresponds to the first subframe of the frame that is being ACKed"</t>
  </si>
  <si>
    <t>"The bit position zero, which is the first bit from right in Figure 10d, corresponds to the first subframe of the frame that is being ACKed"</t>
  </si>
  <si>
    <t>7.2.6</t>
  </si>
  <si>
    <t>"The MAC header validation is defined for the SC PHY in 12.2.3.2.2, for HSI PHY in 12.3.3.4, and for the AV PHY in 12.4.1.4"</t>
  </si>
  <si>
    <t>"The MAC header validation is defined for the SC PHY in 12.2.3.2.2, for the HSI PHY in 12.3.3.4, and for the AV PHY in 12.4.1.4"</t>
  </si>
  <si>
    <t>7.2.4</t>
  </si>
  <si>
    <t>"If the source DEV is not reporting PHY-dependent receive status information in an Imm-ACK, or Dly-ACK frame,"</t>
  </si>
  <si>
    <t>"If the source DEV is not reporting PHY-dependent receive status information in an Imm-ACK or Dly-ACK frame,"</t>
  </si>
  <si>
    <t>7.2.1.4</t>
  </si>
  <si>
    <t>"combination of the ACK Policy field, and the Imp-ACK request field, and Blk-ACK field."</t>
  </si>
  <si>
    <t>"combination of the ACK Policy field, and the Imp-ACK request field, and the Blk-ACK field."</t>
  </si>
  <si>
    <t>"For the 2.4 GHz PHY, this parameter is defined in 11.2.8.1. This parameter is defined in 12.2.7.1 for the SC PHY, in 12.3.6.3 for the HSI PHY and in 12.4.1.3.1 for the AV PHY."</t>
  </si>
  <si>
    <t>"The maximum size is defined in 11.2.8.1 for the 2.4 GHz PHY, in 12.2.7.1 for the SC PHY, in 12.3.6.3 for the HSI PHY and in 12.4.1.3.1 for the AV PHY."</t>
  </si>
  <si>
    <t>"MAC subheader, as described in 7.2.8, and 7.2.9," The sub-section reference is not necessary; no other field here has a subsection reference. If you need a subsection reference, put it in parenthesis, and add a subsection reference for the other fields as well.</t>
  </si>
  <si>
    <t>"MAC subheader," or "MAC subheader (as described in 7.2.8 and 7.2.9),"</t>
  </si>
  <si>
    <t>Delete the cross references.</t>
  </si>
  <si>
    <t>6.3.18</t>
  </si>
  <si>
    <t>"NOT_SUPORTED"</t>
  </si>
  <si>
    <t>"NOT_SUPPORTED"</t>
  </si>
  <si>
    <t>5.5.1</t>
  </si>
  <si>
    <t>This entire paragraph is unnecessary in the published standard. The paragraph was probably necessary to justify to the WG the selection of multiple PHYs, and the sponsor ballot group now has been informed of the justification. But, once the standard is published, no justification is needed.</t>
  </si>
  <si>
    <t>Remove this paragraph.</t>
  </si>
  <si>
    <t xml:space="preserve">Subclause 5.5.1 is not intended as a justification of selecting multiple PHYs. It is an overview of the subclauses in clause 12. It gives an overview of the specifications on different PHY modes so that readers know what to expect in the respective sections. </t>
  </si>
  <si>
    <t>"Implementers"</t>
  </si>
  <si>
    <t>"implementers"</t>
  </si>
  <si>
    <t>NLOS is not expanded anywhere in this amendment</t>
  </si>
  <si>
    <t>Expand the acronym here (this is the first use in the amendment).</t>
  </si>
  <si>
    <t>16-Apr-2009 11:15:25 EDT</t>
  </si>
  <si>
    <t>Kasher, Assaf</t>
  </si>
  <si>
    <t>assaf.kasher@intel.com</t>
  </si>
  <si>
    <t>Intel Corporation</t>
  </si>
  <si>
    <t>12.2.8.2</t>
  </si>
  <si>
    <t>DAMI provides minor improvement over other (numerous) modes. Having so many modes creats confusion and market fragmentation</t>
  </si>
  <si>
    <t>Remove DAMI</t>
  </si>
  <si>
    <t>DAMI mode is optional and as the commenter states, provides improvement.</t>
  </si>
  <si>
    <t>DAMI</t>
  </si>
  <si>
    <t>Tuncer</t>
  </si>
  <si>
    <t>12.2.6</t>
  </si>
  <si>
    <t>A SIFS of 0.2usec is too short. It will put a much to large burden on implementation</t>
  </si>
  <si>
    <t>Set miminum SIFS to 2usec</t>
  </si>
  <si>
    <t>The 0.2 us SIFS time is only an option, the mandatory mode is 2 us.  No change required.</t>
  </si>
  <si>
    <t>SIFS</t>
  </si>
  <si>
    <t>12.2.3.4.1</t>
  </si>
  <si>
    <t>Pilot word of length 0 should not be allowed. It mandates that the receiver will have to implement a time domain equalizer even if it can implement a frequency domain equalizer.</t>
  </si>
  <si>
    <t>Disallow pilot word of length 0 or make its support optional</t>
  </si>
  <si>
    <t>Change as indicated in document 15-09-0428-02</t>
  </si>
  <si>
    <t>Pilot word</t>
  </si>
  <si>
    <t>Tuncer, Ismail, Noda</t>
  </si>
  <si>
    <t>Thu am1</t>
  </si>
  <si>
    <t>It seems that transmission and reception of CMS is not mandatory for all devices</t>
  </si>
  <si>
    <t>Must be made mandatory for all devices</t>
  </si>
  <si>
    <t>The current specification has already mandated all PNC-capable DEVs to be able to transmit and receive in CMS, thus providing sufficient consideration for intersystem coexistence. If two DEVs are communicating, then there will be a PNC present. Further demanding all DEVs to support CMS adds unnecessary complexity to the DEVs which should be in most cases, simple.</t>
  </si>
  <si>
    <t>CMS</t>
  </si>
  <si>
    <t>12.1.11.3</t>
  </si>
  <si>
    <t>Not clear if which bit in every nibble is transmitted first, the LSB or the MSB</t>
  </si>
  <si>
    <t>Please clarify</t>
  </si>
  <si>
    <t xml:space="preserve">In pg. 65 line 44, add the sentence "The order of the octets and bits over the air is the same as defined in 7.1."
</t>
  </si>
  <si>
    <t>Preamble</t>
  </si>
  <si>
    <t>12.1.9</t>
  </si>
  <si>
    <t>What does "shall be able to receive" mean? Does it mean it shall act upon commands received in these frames</t>
  </si>
  <si>
    <t>Clarify</t>
  </si>
  <si>
    <t>Add text that "A DEV is able to receive a CMS frame if it can successfully perform SYNC and SFD detection in the preamble when the signal power is greater than the sensitivity." to section 12.1.9.</t>
  </si>
  <si>
    <t>Two OFDM PHYs are redundant. There is no need for two OFDM PHYs</t>
  </si>
  <si>
    <t>Combine and unify the OFDM PHYs. Otherwise, show in each feature, why the equivalent feature offered by the other PHY cannot be used here (e.g. Preamble, number of SC, number of pilots etc.)</t>
  </si>
  <si>
    <t>Although AV and HSI OFDM PHYs share the same modulation technique, their frame design and approach to communication is very different and they provide solutions to different market segements.  Therefore neither combining them nor eliminating either of them is good for the standard.</t>
  </si>
  <si>
    <t>2 OFDM</t>
  </si>
  <si>
    <t>12.1.8.1</t>
  </si>
  <si>
    <t>This subclause defines an Informaiton element, it should be in clause 7</t>
  </si>
  <si>
    <t>Move to clause 7</t>
  </si>
  <si>
    <t>This only defines one field in the information element, not the entire information element.  Furthermore, the field is only defined in the PHY Clause in the base standard, not in the MAC Frame Formats Clause.</t>
  </si>
  <si>
    <t>Having 3 different PHYs. None of mandatory, will create market confusion and impair interoperability and success of the standard.</t>
  </si>
  <si>
    <t>Remove two of the PHY modes or make one of them mandatory</t>
  </si>
  <si>
    <t>Different PHYs are a result of demands of different market segments, which are stated in the usage models, therefore eliminating some of them would impair success of the standard. For interoperability CMS is mandated to all PNC’s. To clarify the usage of multiple modes, add the text in document 15-09-0374-02 related to CID 127 to Clause 5.</t>
  </si>
  <si>
    <t>Multiple PHYs</t>
  </si>
  <si>
    <t>15-Apr-2009 17:48: 5 EDT</t>
  </si>
  <si>
    <t>Trainin, Solomon</t>
  </si>
  <si>
    <t>solomon.trainin@intel.com</t>
  </si>
  <si>
    <t>972-4-8655738</t>
  </si>
  <si>
    <t>The standard aggregation and the low latency aggregation (7.2.8.2) are applicable for the SC PHYs only. There is no reason provided to restrict the feature to the SC PHY only thus making the MAC completely PHY specific.</t>
  </si>
  <si>
    <t>Modify the section and the PHY sections if needed to make the features PHY independent</t>
  </si>
  <si>
    <t>The MAC is not PHY specific, but there are some special features of the MAC layer that work best for a particular PHY.  Because of this, each the aggregation methods are not applicable to all of the PHYs.</t>
  </si>
  <si>
    <t>12.3.2.1</t>
  </si>
  <si>
    <t>The table 121 provides MCSs of the HIS PHY that well overlaps the MCSs provided by the AV PHY in the table 136. No reason for such a duplicatioin is justified.</t>
  </si>
  <si>
    <t>Merge and unify the HRP and the HIS PHY</t>
  </si>
  <si>
    <t>The general requirement "A compliant mmWave PHY shall implement at least one of the following PHY modes" does not provide coexistence between devices operating in the same spectrum</t>
  </si>
  <si>
    <t>Modify this requirement to mandate all devices to support the CMS.</t>
  </si>
  <si>
    <t>Sum, Vered</t>
  </si>
  <si>
    <t>15-Apr-2009 16:56: 8 EDT</t>
  </si>
  <si>
    <t>Odman, Knut</t>
  </si>
  <si>
    <t>odman@ieee.org</t>
  </si>
  <si>
    <t>+1 760 840 9611</t>
  </si>
  <si>
    <t>Pulse-LINK</t>
  </si>
  <si>
    <t>8.6.6.1</t>
  </si>
  <si>
    <t>"beacon transmit direction are parameters in the Quasi-omni IE, as described in 7.4.22."</t>
  </si>
  <si>
    <t>beacon transmit direction are parameters in the Synchronization IE, as described in 7.4.22.</t>
  </si>
  <si>
    <t>15-Apr-2009  0: 2:30 EDT</t>
  </si>
  <si>
    <t>Baykas, Tuncer</t>
  </si>
  <si>
    <t>tbaykas@gmail.com</t>
  </si>
  <si>
    <t>+81 46 847 5101</t>
  </si>
  <si>
    <t>Government/Military</t>
  </si>
  <si>
    <t>National Institute of Information and Communications Technology (NICT)</t>
  </si>
  <si>
    <t>There should be a distinction between a DEV beamforming capability and what degree of beamforming it wants to do before communicationg with another DEV. For example DEV1 might want to perfrom a level 1 only beamforming with DEV2 before communication although DEV1 is capable of 2 levels. Or DEV1 might be omni capable and does not want to do any beamforming. after 1st level</t>
  </si>
  <si>
    <t>When DEV1 requests a CTA from the PN to perform beamforming with DEV2 it should tell the PNC the number of levels it wants to perform during this CTA.</t>
  </si>
  <si>
    <t>Change as indicated in document 15-09-0390-03 for CID 122.  Change "End of Training" field to be "End of Sector Training" field.</t>
  </si>
  <si>
    <t>Wang, Lan, Ngo, Ismail, Vered</t>
  </si>
  <si>
    <t>Wed pm1</t>
  </si>
  <si>
    <t>7.2.8.1 &amp; 7.2.82</t>
  </si>
  <si>
    <t>Unify aggregation methods. Use 802.11 aggregation.</t>
  </si>
  <si>
    <t>The commenter said that they want to withdraw this comment.  The different aggregation methods are optimized for different applications.</t>
  </si>
  <si>
    <t>Aggregation</t>
  </si>
  <si>
    <t>Ismail</t>
  </si>
  <si>
    <t>Is there a reason why the Golay codes for OFDM are different than the Golay codes for SC?</t>
  </si>
  <si>
    <t>Use same SC Golay codes for all lengths for OFDM.</t>
  </si>
  <si>
    <t>Change the HSI Golay codes to be the same as the SC one by replacing them with a cross reference.</t>
  </si>
  <si>
    <t>HSI</t>
  </si>
  <si>
    <t>Ismail, Tuncer</t>
  </si>
  <si>
    <t>12.3.2.4.1</t>
  </si>
  <si>
    <t>The LDPC matrix for rate 5/8 is incorrect and does not perform very well in multipath. Plase keep the structure and modify.</t>
  </si>
  <si>
    <t>Modify the main matrix of rate 1/2 to provide good performance in multipath and derive other rates form it.</t>
  </si>
  <si>
    <t>Change the rate 5/8 matrix to the one shown document number 15-08-0805-00.</t>
  </si>
  <si>
    <t>12.3.2.3</t>
  </si>
  <si>
    <t>There are three preamble options, please unify into a single preamble</t>
  </si>
  <si>
    <t>Keep it simple, one preamble only. Define a unified preamble using the same sequences and eliminate the MCS that is causing problem.</t>
  </si>
  <si>
    <t>Since HIS has to support CMS, eliminate MCS index 0 and use CMS instead.</t>
  </si>
  <si>
    <t>Proposal to be submitted</t>
  </si>
  <si>
    <t>The MCS 0 is useful for HSI DEVs that are not PNC capable and hence are not required to support CMS.</t>
  </si>
  <si>
    <t>Ismail, Tuncer, Ngo</t>
  </si>
  <si>
    <t>12.2.3.1</t>
  </si>
  <si>
    <t>Please combine all premable options into a single preamble. If there is an MCS preventing that from happening than reomove that MCS.</t>
  </si>
  <si>
    <t>12.2.2.6.2</t>
  </si>
  <si>
    <t>The current LDPC matrices provide a good structure for low complexity. They perform well in LOS channel but not very well in NLOS.</t>
  </si>
  <si>
    <t>While keeping the structure provide better matrices for rate 1/2, 3/4, 7/8 and 5/8 for OFDM case.</t>
  </si>
  <si>
    <t>LDPC</t>
  </si>
  <si>
    <t>withdrawn</t>
  </si>
  <si>
    <t>8.6.6.3</t>
  </si>
  <si>
    <t>If the association request is sent into multiple packets back to back in few directions than there should be a field indicating the number of packets in the association request and the index of the current request or remaining duration.</t>
  </si>
  <si>
    <t>Add 2 counters indicating the index of the current packet within the association request and the total number of packets or a counter of remaining number of packets.</t>
  </si>
  <si>
    <t>Change the text and figures so that it is clear that the Association Request commands are sent individually, with random backoff applied to each one.</t>
  </si>
  <si>
    <t>Ismail, Lan, Pyo, Kojima</t>
  </si>
  <si>
    <t>8.6.6.2</t>
  </si>
  <si>
    <t>The regular CAP as described supports slotted-aloha, directional CAP via division into multiple periods and CSMA/CA. There are too many incompatible modes.</t>
  </si>
  <si>
    <t>Make the regualr CAP a single period and a set of rules on how to use it. (1) It is recommended that devices should perform some level of beamforming before using the CAP. (2) Limit maximum size of packets in the CAP to say 2K octets (for example) (3) slotted operation (4) CSMA/CA as a best effort (5) with or without RTS/CTS</t>
  </si>
  <si>
    <t>The regular CAP is already defined as using CSMA/CA, the contention method for all three PHY modes is being moved to 12.1.9.1 for clarity.</t>
  </si>
  <si>
    <t>DEV to DEV directional transmission in directional CAP is not well supported. Need improvement</t>
  </si>
  <si>
    <t>Use directional RTS/CTS fro DEV to Dev communication</t>
  </si>
  <si>
    <t>The commenter said that they want to withdraw this comment.</t>
  </si>
  <si>
    <t>12.2.5.4</t>
  </si>
  <si>
    <t>CCA detect time should be increased since 2 us is not long enough.</t>
  </si>
  <si>
    <t>Increase it to 5us</t>
  </si>
  <si>
    <t>Change 12.1.11.9 and 12.2.5.4 as "The start of a valid preamble sequence at a receive level equal to or greater than the minimum sensitivity for the CMS, as described in 12.2.5.2, shall cause CCA to indicate medium busy with a probability of &gt; 90 % within pCCADetectTime. The receiver CCA function shall in all circumstances report medium busy with any signal 20 dB above the minimum sensitivity for the CMS. The CCA shall be maintained as busy until the end of the frame." Change pCCADetectTime to be 4 us in Table 119.  Change pCCADetectTime to be 2.5 us for HSI PHY. Also may need to rename pCCADetectTime to be unique for AV and SC/HSI. Check to see if MIFS and SIFS need unique names as well.  Perhaps combine the CCA sections into a single one in 12.1. (maybe 12.1.9.2)</t>
  </si>
  <si>
    <t>CCA</t>
  </si>
  <si>
    <t>LFSR explanation should be improved.</t>
  </si>
  <si>
    <t>LFSR is explained 3 times in the document, preamble, spreading and scrambling. Unify the explanations and reference to each other.</t>
  </si>
  <si>
    <t>Combine the descriptions and figures as much as possible.</t>
  </si>
  <si>
    <t>12.2.2.3</t>
  </si>
  <si>
    <t>1728 Mchips/s was chosen based on popular cellphone crystals. However recent advanced cellphones deploy 40 Mhz cyrstals. Therefore we are suggesting to change the 1728 Mchips/s</t>
  </si>
  <si>
    <t>Change chip rate from 1728 mchips/s to 1760 mchips/s</t>
  </si>
  <si>
    <t>Change the chip rate from 1728 to 1760 Mchips/s Remove all repetitions of 1728 Mchips/s from the standard except 12.2.2.3.  Change the timing related tables accordingly</t>
  </si>
  <si>
    <t>Chip rate</t>
  </si>
  <si>
    <t>14-Apr-2009 22:49:21 EDT</t>
  </si>
  <si>
    <t>DEV to DEV directional transmission in directional CAP is now well supported. Need improvement</t>
  </si>
  <si>
    <t>popose to use directional RTS/CTS</t>
  </si>
  <si>
    <t>Withdrawn by the commenter</t>
  </si>
  <si>
    <t>CCA detect time is not long enough</t>
  </si>
  <si>
    <t>12.2.2.5</t>
  </si>
  <si>
    <t>Change 16-Qam constellation</t>
  </si>
  <si>
    <t>Use the version in HSI PHY</t>
  </si>
  <si>
    <t>Replace the 16-QAM constellation with the Gray-coded 16-QAM constellation given in Fig 155.</t>
  </si>
  <si>
    <t>Improve and unify explanations of the LFSR</t>
  </si>
  <si>
    <t>Improve explanation of the preamble</t>
  </si>
  <si>
    <t>State clearly which bit is sent first in preambles</t>
  </si>
  <si>
    <t>In pg. 65 line 44, add the sentence "The order of the octets and bits over the air is the same as defined in 7.1."</t>
  </si>
  <si>
    <t>Change chip rate of 1728 mchips/s</t>
  </si>
  <si>
    <t>1760 Mchip/s is a better choice.</t>
  </si>
  <si>
    <t>Change the chip rate from 1728 to 1760 Mchips/s Remove all repetitions of 1728 Mchips/s from the standard except 12.2.2.3.  Change the timing related tables accordingl.y</t>
  </si>
  <si>
    <t>14-Apr-2009 20:59:43 EDT</t>
  </si>
  <si>
    <t>Perahia, Eldad</t>
  </si>
  <si>
    <t>eldad.perahia@intel.com</t>
  </si>
  <si>
    <t>503-712-8081</t>
  </si>
  <si>
    <t>In 8.17 sync frame is defined as optional, "Sync Frame Transmission is an optional function...". However this subclause mandates sync frame for certain devices.</t>
  </si>
  <si>
    <t>please clarify</t>
  </si>
  <si>
    <t>In 8.17, page 56, line 40, remove the word optional.  In page 56, line 41, add the sentence "Sync frame transmission is mandatory for PNC capable DEVs and optional for non-PNC capable DEVs."</t>
  </si>
  <si>
    <t>Sync frame</t>
  </si>
  <si>
    <t>12.4.2</t>
  </si>
  <si>
    <t>802.11 TGad will be building upon the 802.11n specification and products. It is highly likely that the sampling rate chosen will be a factor of 40 MHz. In order to best enable coexistence between 802.15.3c and 802.11 TGad, choose sampling rate that is a factor of 40 MHz.</t>
  </si>
  <si>
    <t>choose sampling rate that is a factor of 40 MHz.</t>
  </si>
  <si>
    <t>For AV devices, there are a variety for crystals, one of which is 54 MHz.  However, for coexistence, the channelization is the same and CMS is supported with the 1760 Mchips/s chip rate so that it will be easy for devices with 40 MHz clocks to either receive or generate.</t>
  </si>
  <si>
    <t>12.3.2.2</t>
  </si>
  <si>
    <t>For HSI devices, there are a variety for crystals, one of which is 19.2 MHz (CDMA cell phones).  However, for coexistence, the channelization is the same and CMS is supported with the 1760 Mchips/s chip rate so that it will be easy for devices with 40 MHz clocks to either receive or generate.</t>
  </si>
  <si>
    <t>12.4.1.1</t>
  </si>
  <si>
    <t>Devices that only support one channel will not coexist well with neighboring systems.</t>
  </si>
  <si>
    <t>Mandate support of more than one channel, if supported by the regulatory domain</t>
  </si>
  <si>
    <t>In order to have very low cost implementations, designers may want to implement only one channel.  Supporting more than one channel increases the complexity of the synthesizer, radio architecture and antenna design. In order to improve co-channel coexistence, we have developed the CMS and sync frame, in addition to being able to use the dependent piconet.  While supporting more channels is desirable, the current state of 60 GHz technology is such that requiring more channels may delay the deployment of the technology and increase its cost.</t>
  </si>
  <si>
    <t>12.3.1.1</t>
  </si>
  <si>
    <t>Channel Support</t>
  </si>
  <si>
    <t>14-Apr-2009  2:58:52 EDT</t>
  </si>
  <si>
    <t>Sum, Chin-Sean</t>
  </si>
  <si>
    <t>sum@nict.go.jp</t>
  </si>
  <si>
    <t>8146-847-5092</t>
  </si>
  <si>
    <t>Improve the explanation of the preamble</t>
  </si>
  <si>
    <t>Clearly state the bits that are firstly sent into the air. Also add timing parameters of the CMS preamble.</t>
  </si>
  <si>
    <t>Add text to the figure that indicates which part of the preamble is sent first over the air.</t>
  </si>
  <si>
    <t>The current 16-QAM constellation is not Gray-coded.</t>
  </si>
  <si>
    <t>Replace with Gray-coded 16-QAM constellation</t>
  </si>
  <si>
    <t>16 QAM</t>
  </si>
  <si>
    <t>13-Apr-2009 15:45:59 EDT</t>
  </si>
  <si>
    <t>bar, vered</t>
  </si>
  <si>
    <t>vbar@qualcomm.com</t>
  </si>
  <si>
    <t>972-50-7655606</t>
  </si>
  <si>
    <t>Qualcomm</t>
  </si>
  <si>
    <t>12.2.2.2</t>
  </si>
  <si>
    <t>"Table 107--MAC subheader rate dependent parameters for standard aggregation".
Table 107 should specifiy the rate dependent parameters for Std. Aggregation subheaders AND for the Low Latency SubHeader (not the MSDU subheaders)</t>
  </si>
  <si>
    <t>Table 107--MAC subheader rate dependent parameters for standard aggregation and for the low latency subheader</t>
  </si>
  <si>
    <t>7.4.11</t>
  </si>
  <si>
    <t>The DEV Capability field was extended from 3 Bytes to 5 Bytes. All reference to the "DEV Capability" should be updated for coherence (e.g.
7.4.4 Association IE includes the "DEV Capablity" fields with only 3 Bytes,
7.5.4.2 PNC information includes 7 Bytes for overall Capability instead of 12 Bytes etc').</t>
  </si>
  <si>
    <t>Update 7.4.4, 7.5.4.2 and all frames which include the "Capabilities" field</t>
  </si>
  <si>
    <t>Change to "as defined in 7.4.11"</t>
  </si>
  <si>
    <t>figure 10b defines FCS or combined FCS for each subframe, and refers to figure 10aa for combined FCS format. Text describes separates MSB and LSB calculation. I would expect to see 4 bytes of LSB FCS and 4 bytes of MSB FCS. Drawing show 4 bits for 8 msb &amp; 8 lsb. what are 1-8 partitioning related to?</t>
  </si>
  <si>
    <t>clarify</t>
  </si>
  <si>
    <t>The combined FCS contains 8 partitions of 4 bits of each lsb and msb for a total of 64 bits.  However, to maintain the advantage of UEP, the lsb FCS needs to be put into the lsbs of the frame and the msb FCS into the msbs, hence they are split into 4 bit chunks.</t>
  </si>
  <si>
    <t>section 7.2.8.1 says: " The MAC frame body consists of one or more aggregated subframes, each of
which consists of a Subframe Payload field and either an FCS or combined FCS field". On the other hand "The FCS Present field shall be set to one if the subframe uses an FCS and shall be set to zero otherwise". This is confusing. Is it possible (or reasonable) to use aggregation without FCS? This contradicts 2003 standard that mandates FCS for any non-zero length frame</t>
  </si>
  <si>
    <t>remove FCS present field (and possibly use it for last fragment indication)</t>
  </si>
  <si>
    <t>Add text to the bit description that says "The FCS is optional for subframes for the cases in which the upper layer will handle checking the data integrity.  Verify that the standard indicates that for aggregated frames, only Blk-ACK or no-ACK is allowed.  For bi-directional, only Blk-ACK.  Need to state that "If the FCS present field is set to zero, then the subframe is considered to be correctly received if the all of the PHY header, MAC header and MAC subheader were correctly received."</t>
  </si>
  <si>
    <t>Vered,Lan</t>
  </si>
  <si>
    <t>The Low Aggregation enable two MAC Subheaders, one for EEP (total size of 304bits) and one for UEP (total size of 560bits).
However, (12.2.3.2.5 MAC subheader FEC) defindes:
1. RS (56,40)
2. 128 RS parity bits
1+2 Limits the number of bits of the MAC SubHeader to maximum of 304.</t>
  </si>
  <si>
    <t>Remedy options:
1. limit the UEP MAC Header to 304bits.
2. Extend the RS Parity bit to support data of up to 560bits.
3. Change the FEC rate.
4. remove low latency aggregation from standard</t>
  </si>
  <si>
    <t>Fix the MAC sub-header for low latency aggregation to be 560 bits, i.e., the UEP case.  For EEP, this is a reserved field.  Make the RS code for the header RS(88,72).</t>
  </si>
  <si>
    <t>Gal</t>
  </si>
  <si>
    <t>12.2.3.2.5</t>
  </si>
  <si>
    <t>"The Fragment Number field indicates the fragment sequence number of the subframe within the current
MSDU, if the subframe contains a MSDU fragment. This field shall be set to zero if the corresponding subframe
contains an unfragmented MSDU." - The "Last Fragment indication" is missing. Therefore, last fragment is not explicitly announced.</t>
  </si>
  <si>
    <t>Add a bit for "Last Fragment Indication" or 7 bit for "Last Fragment Number as in the "Fragmentation control" in the "MAC Header" to the each subheader (both have implication on FEC)</t>
  </si>
  <si>
    <t>Change the standard aggregation format as follows, (1) rename  the MSDU offset field to MSDU number, (2) extend the field from 6 bits to 9bits. (3) add 1 bit for last fragment (4) add 1 reserved bit to make each subheader octet boundary . standard aggregation supports bi-direction transmission and the fragmentation field in MAC header is only used for RX status field.  Change the RS code length for the header to match the new length of the header.</t>
  </si>
  <si>
    <t>8.7a.1</t>
  </si>
  <si>
    <t>"For a frame containing less than 8 subframes, the Subframe Length field in subheader shall be set to zero to indicate the corresponding subframe is not present."</t>
  </si>
  <si>
    <t>Add "Upon receiving zero-length subheader all other subheader fields shall be ignored"</t>
  </si>
  <si>
    <t>Rewrite to indicate that all unused subframes have zero length in the Subframe length field.</t>
  </si>
  <si>
    <t>The RX Buffer size field indicates the free buffer space at the destination DEV as a multiple of pMaxFrameBodySize.</t>
  </si>
  <si>
    <t>Should be "Preferred fragment size" or 512 Byte, Since each subframe's length is bounded at 256Byte (while pMaxFrameBodySize=8MB) and total window = 512*256 =128KB</t>
  </si>
  <si>
    <t>Agree with the suggested resolution, but also add text to clarify what pMaxFrameBodySize means for all 3 PHYs (i.e., does it apply to the entire frame or only the sub-frames).</t>
  </si>
  <si>
    <t>"The RX buffer size field indicates the free buffer space at the target DEV as a multiple of pMaxFrameBodySize."</t>
  </si>
  <si>
    <t>Should be "Preferred fragment size" since pMaxFrameBodySize=8MB=Max(Std. Aggregation Frame))</t>
  </si>
  <si>
    <t>8.7.a.1</t>
  </si>
  <si>
    <t>The standard aggregation supports uni-directional and bidirectional data transmission by attaching ACK information with data. In this case, how is how does a device using aggregation reports RX status?</t>
  </si>
  <si>
    <t>Restrict standard aggregation to be uni-directional</t>
  </si>
  <si>
    <t>"In any frame sent by the originating DEV, any retransmitted subframes shall be put in the original order" text is too strict. There is no need to restrict TX in standard aggregation more than Dly-ACK or low latency aggregation, since RX is required to support reordering due to loss over the air. The only restriction shall be that trasmit frames are within the MSDU offset window</t>
  </si>
  <si>
    <t>change shall to should.</t>
  </si>
  <si>
    <t>8.4.2</t>
  </si>
  <si>
    <t>CCA mechanism in CAP is not robust enough to support directional transmission, which leads to considerable power waste and poor co-existence.</t>
  </si>
  <si>
    <t>change CCA to support directional transmission in CAP</t>
  </si>
  <si>
    <t xml:space="preserve">In 12.1.9.1 CP operation add text to clarify access rules: - DEV trying to access the medium in  SC CAP, shall always do so by  using CMS preamble and CMS header or medium header to send data frame in any SC MCS, using best direction over Regular CAP and S-CAP - DEV trying to access the medium in  HSI CAP, shall always do so by  using HSI MCS0 long preamble to send data frame in any HSI MCS, using best direction over Regular CAP and S-CAP - DEV trying to access the medium in  AV CAP, shall always do so by  using omni-LRPDU </t>
  </si>
  <si>
    <t>Vered,Lan,Shao</t>
  </si>
  <si>
    <t>There is no mechanism to indicate transmission duration in CAP, which leads to considerable power waste and poor co-existence</t>
  </si>
  <si>
    <t>add duration indication to CAP trasmission</t>
  </si>
  <si>
    <t>The DEVs in a CP can determine the duration of the packet using the MCS and the length. No change required.</t>
  </si>
  <si>
    <t>To allow for better efficiency in CAP, and since backoff is being applied to every frame attempted during the CAP, it would be desirable to allow for unidirectional standard aggregation data frames in CAP.</t>
  </si>
  <si>
    <t>Remove restriction of ACK policy to Imm-ACK and No-ACK and allow for Blk-ACK</t>
  </si>
  <si>
    <t>Change the text Allow Imm-ACK, no-ACK and Blk-ACK policy in a CP.  However, in a CP, the frame sent in response to a Blk-ACK request shall have a zero length zero MAC frame body.</t>
  </si>
  <si>
    <t>It would be desirable to define an ad-hoc communication using Regular -CAP while ensuring that antenna directions point to each other. If only allow device--to--device communication by reserving a CTA or directionalCAP, the MAC efficiency could be very low particularly for data applications with very random and bursty traffic</t>
  </si>
  <si>
    <t>define mechanism to ad-hoc communication using Regular -CAP while ensuring that antenna directions point to each other</t>
  </si>
  <si>
    <t xml:space="preserve">In 12.1.9.1 CP operation add text to clarify access rules:
- DEV trying to access the medium in  SC CAP, shall always do so by  using CMS preamble and CMS header or medium header to send data frame in any SC MCS, using best direction over Regular CAP and S-CAP
- DEV trying to access the medium in  HSI CAP, shall always do so by  using HSI MCS0 long preamble to send data frame in any HSI MCS, using best direction over Regular CAP and S-CAP
- DEV trying to access the medium in  AV CAP, shall always do so by  using omni-LRPDU </t>
  </si>
  <si>
    <t>8.6.6</t>
  </si>
  <si>
    <t>S-CAP partitioning in directional peer communication in the regular CAP is ambiguous</t>
  </si>
  <si>
    <t>It should be clear if by allocating the regular CAP for peer to peer communication, the S-CAP division is no longer valid or suggest new mechanism for peer to peer communication over CAP</t>
  </si>
  <si>
    <t>Add one sentence "Directional peer-to-peer communication between two non-PNC DEVs is not bound by the S-CAP boundaries."</t>
  </si>
  <si>
    <t>in SAS there is no need for feedback for training, but such procedure is not defined</t>
  </si>
  <si>
    <t>define procedure for SAS training w/o feedback , where each DEV trains its peers by sending repetitions of training sequence in each direction.</t>
  </si>
  <si>
    <t>Vered,Wang,Lan</t>
  </si>
  <si>
    <t>Associate Response CMD is sent using no-ack policy, w/ ATP. This is tricky since a DEV did not train the PNC yet, so the PNC does not know what S-CAP to use, and sending response in multiple direction may cause races w/ the time out counter..This could be avoided since best Q-omni direction information is avaliable to the device (should be the direction of the association S-CAP the PNC ACKed the first associate Request CMD). but the procedure is not defined</t>
  </si>
  <si>
    <t>define procedure for direction association using Q-omni pattern</t>
  </si>
  <si>
    <t>The direction to send the frame is already defined in 8.6.6.3, however for clarity, rename "Response TX Sector" field to be "best PNC TX Q-omni pattern"</t>
  </si>
  <si>
    <t>Where is the associate Response CMD sent? Is it on the Regular S-CAP? According to 15.3-2003 8.3.1 ( page 164), this command is sent using CAP or MCTA</t>
  </si>
  <si>
    <t>Add the sentences to the 8.6.6.3 where appropriate "The association response command may be sent in a CTA."  and "The association S-CAP shall be used only to send an Association Request command to the PNC and for the Imm-ACK from the PNC for the frame."  Also, add the sentence "The backoff window used by the DEV to send the Association Request command shall be the same for cycle the cycle of I^(2,t) quasi-omni transmit directions.  If a complete cycle of quasi-omni transmit direction fails, then the backoff window shall be increased as defined in 8.4.2."</t>
  </si>
  <si>
    <t xml:space="preserve"> According to 15.3b 8.3.1 ( page 78) The PNC shall acknowledge all correctly received Association Request commands, by
sending an Imm-ACK. The direction of the PNC Imm-ACK, as I understand it, shall be in one of the PNC Q-omni direction. Since the device trained his RX with the PNC TX during beacon section, the device knows what this direction should be. In AAS, the direction of Imm-ACK for associate Request CMD in association S-CAP, should be defined using the "best PNC Tx Q-omni direction index" IE, but the procedure is not defined. Other option is to use no-ACK policy and keep sending Association Request commands until Association Response is received.</t>
  </si>
  <si>
    <t>In AAS, The direction of Imm-ACK for associate Request CMD in association S-CAP, should be defined using the "best PNC Tx Q-omni direction index" IE, but there is no mapping for Q-omni direction only to sectors and beams</t>
  </si>
  <si>
    <t>define IE for Q-Omni direction mapping</t>
  </si>
  <si>
    <t>Vered, Wang, Lan</t>
  </si>
  <si>
    <t>13.5.1.1.1</t>
  </si>
  <si>
    <t>Isn't it a protocol violation to send successive Announce command, each Imp-ACK request?</t>
  </si>
  <si>
    <t>Change as indicated in document 15-09-0390-02 for CID 69.</t>
  </si>
  <si>
    <t>what is the IFS between Announce command in different directions during the AAS DEV1 to DEV2 feedback?</t>
  </si>
  <si>
    <t>set IFS to MIFS</t>
  </si>
  <si>
    <t>Change as indicated in document 15-09-0390-01.</t>
  </si>
  <si>
    <t>13.5.1</t>
  </si>
  <si>
    <t>"For the SC PHY and HSI PHY, the ..training sequence shall be identical to the CMS preamble". since pCCADetectTime= 2 uS for SC / HSI Phy, wouldn't it be enough to send only J(d,r)/pCCADetectTime
repetitions of a sector training sequence in the same direction ?</t>
  </si>
  <si>
    <t>send only J(d,r)/pCCADetectTime
repetitions of a sector training sequence in the same direction</t>
  </si>
  <si>
    <t>Change 12.1.11.9 and 12.2.5.4 as "The start of a valid preamble sequence at a receive level equal to or greater than the minimum sensitivity for the CMS, as described in 12.2.5.2, shall cause CCA to indicate medium busy with a probability of &gt; 90 % within pCCADetectTime. The receiver CCA function shall in all circumstances report medium busy with any signal 20 dB above the minimum sensitivity for the CMS. The CCA shall be maintained as busy until the end of the frame." Change pCCADetectTime to be 4 us in Table 119.  Change pCCADetectTime to be 2.5  us for HSI PHY. Also may need to rename pCCADetectTime to be unique for AV and SC/HSI. Check to see if MIFS and SIFS need unique names as well.  Perhaps combine the CCA sections into a single one in 12.1. (maybe 12.1.9.2)</t>
  </si>
  <si>
    <t>13.5.1.1</t>
  </si>
  <si>
    <t>"For the SC PHY and HSI PHY, the ---training sequence shall be identical to the CMS preamble, --- For the AV PHY, the .. training sequence shall be identical to the HRP preamble, so if Beam Tracking field is set to one in (beacon) PHY header, does it overwirtes preamble type field in 12.2.3.1 and 12.2.3.2?</t>
  </si>
  <si>
    <t>No change required. The usage of beam tracking field indicates whether there are training sequence following data frame in beam tracking stages.  On the other hand, the usage of preamble type field indicates the preamble used in the next frame.  They serve different purposes and are not overlapped.</t>
  </si>
  <si>
    <t>8.7.a</t>
  </si>
  <si>
    <t>in drwaing appears unspecified parameter GT</t>
  </si>
  <si>
    <t>define GT</t>
  </si>
  <si>
    <t>Define BSIFS as 0.5 us, change GT to BSIFS throughout the draft.</t>
  </si>
  <si>
    <t>Vered, Lan</t>
  </si>
  <si>
    <t>8.6.6.4</t>
  </si>
  <si>
    <t>"For the SC PHY and HSI PHY, the ..training sequence shall be identical to the CMS preamble, .. For the AV PHY, the .. training sequence shall be identical to the HRP preamble", so if Beam Tracking field is set to one in (beacon) PHY header, what is the value of IFS to the training sequense? ( in drwaing appears unspecified parameter GT)</t>
  </si>
  <si>
    <t>Change as indicated in document 15-09-0390-01 with the change that the BSIFS is 0.5 us.  If the MIFS is set to a fixed value, then this can be set equal to the MIFS.</t>
  </si>
  <si>
    <t>Wang,Lan</t>
  </si>
  <si>
    <t>The sector training sequence shall be identical to the long preamble.</t>
  </si>
  <si>
    <t>change to CMS preamble or HPR preamble</t>
  </si>
  <si>
    <t>The HRP preamble isn't used because AV PHY does not implement the MAC features for directional PHYs as the LRP is omni-directional.  The preamble used in the training case is the long preamble, not the CMS preamble.</t>
  </si>
  <si>
    <t>The QT sequence shall be identical to
the long preamble.</t>
  </si>
  <si>
    <t>12.1.11.5</t>
  </si>
  <si>
    <t>Tpre for CMS preamble is not specified</t>
  </si>
  <si>
    <t>add value to section (12.5 mS?)</t>
  </si>
  <si>
    <t>There is not a table of durations in this subclause.  The preamble duration is normatively defined by the total number of bits in the Golay sequence, the spreading factor and chip rate.  Tpre is a derived value and so it is not necessary to put it into the standard.</t>
  </si>
  <si>
    <t>12.3.3.3</t>
  </si>
  <si>
    <t>"The Preamble Type field indicates the type of the PHY preamble (long, medium or short) used in the next frame as defined in Table 132", but since HS I supports CMS, then table should include CMS preamble (for example training sequense following beacon frame).</t>
  </si>
  <si>
    <t>add CMS preamble to list</t>
  </si>
  <si>
    <t>In the case of beam tracking, the training sequence follows the frame, which happens to be the CMS preamble.  The bit indicates the next preamble that will be sent by the DEV for the next frame.  Fix the editorial problem in Figure 253, there is an &amp; instead of an arrow in the first DEV2-&gt;DEV1 box.</t>
  </si>
  <si>
    <t>"Two preambles are specified: the long and short preambles" is not accurate since there are actually 3 types of preamble specified in table 115</t>
  </si>
  <si>
    <t>correct</t>
  </si>
  <si>
    <t>12.2.7.1</t>
  </si>
  <si>
    <t>PHY length field is only 20 bits, but standard aggregation supports up to 8 frames of 1MB, and pMAXFrameBodySize = 8388608 octets. how is it possible?</t>
  </si>
  <si>
    <t>clarify in standard aggregation section that although theoretically, mac sub header allow for 1 MB for each sub-frame, total aggregated throughput can not exceed 1 MB and set pMAXFrameBodySize accordinally</t>
  </si>
  <si>
    <t>The PHY length field is only used for frame not using aggregation. For the aggregated frame, the length of the payload is the sum of each subframe length which is given in the MAC subheader. Because the headers are using the same header rate, it is not difficult for PHY to check the PHY header and MAC subheader to understand the length of the aggregated frame.  No change required.</t>
  </si>
  <si>
    <t>12.2.3.2.1</t>
  </si>
  <si>
    <t>12.2.3.3</t>
  </si>
  <si>
    <t>Need a clarification on how to build the payload for the case of standard aggregation, where there are multiple FCSs. Do we just concatenate the current definition (resetting the PW scrambling, PCES insertion counter)?</t>
  </si>
  <si>
    <t>Add text relating to standard agragation that this is just a concatenation of the frame format as defined.</t>
  </si>
  <si>
    <t>Add a clarification that the FCSs only cover the subframe.</t>
  </si>
  <si>
    <t>since aggregated frames include multiple FCS fields, which FCS is reffered to in the following text: "The Frame Length field shall be an unsigned integer equal to the number of octets in the MAC frame body, excluding the FCS"?</t>
  </si>
  <si>
    <t>Change the sentence to "The Frame Length field shall be an unsigned integer equal to the number of octets in the MAC frame body of a regular frame, excluding the FCS, it shall be set to zero for an aggregated frame"</t>
  </si>
  <si>
    <t>low latency aggregation does not support byte resolution in length</t>
  </si>
  <si>
    <t>remove low latency aggregation from standard</t>
  </si>
  <si>
    <t>The low latency aggregation mode is targeting BUS replacement applications, those applications are working in D-word resolution, for effectiveness and in order to reduce the overhead (number of bits) the format is aligned to D-words. Voter request the comment to be withdrawn.</t>
  </si>
  <si>
    <t>There are too many ways to start and maintain piconets. This could lead to poor user experience. example: HSI PNC may send HSI beacon AND CMS packets in beacon section. In this case, association and CTA allocation is done using HSI mode 0. HSI PNC training and tracking sequences are done in CMS as defined in 12.1.11 Since CMS receiving is not mandated for HSI devices, those devices do not support PNC training and tracking.</t>
  </si>
  <si>
    <t>mandate the use of CMS for beaconing and association for all Phy types, basically, only allow SC piconets, while data transfer in a given CTA could use any phy mode. For the example in the comment: HSI PNC always sends SC beacon and by that opens a SC piconet, all its devices are capable of CMS receiving and transmitting, so association and CTA allocation is done using CMS command frames</t>
  </si>
  <si>
    <t>The draft already specifications for inter-system coexistence and interoperability. Mandating CMS for beaconing and association for all PHY types demands unnecessary complexity in non-PNC capable DEVs.  Responding to the example given by the commenter, an HSI DEV that supports beam forming also has to support CMS since the beam forming procedure involves the usage of CMS.  Add a statement to Clause 13 that states that "SC and HSI DEVs that implement the beam forming protocol shall also implement CMS."  In 13.7, change "CTAP" to be "CTA", in 13.5.2 change "Tracking takes place in the CTA allocated" to be "Tracking shall take place in the CTA allocated"</t>
  </si>
  <si>
    <t>Tue pm2</t>
  </si>
  <si>
    <t>It is not clear to me if all data frames with ACK policy set to Blk-ACK should always use fragmentation field for reporting RX status or not. Is it only for Blk-ACK frame with no data?</t>
  </si>
  <si>
    <t>clarify meaning of may in "Fragmentation Control field may be used for reporting PHY-dependent...and data frames with ACK policy set to Blk-ACK"</t>
  </si>
  <si>
    <t>it is not clear how does a device using low latency aggregation report RX status</t>
  </si>
  <si>
    <t>clarify how a device using low latency aggregation report RX status, or remove low latency aggregation from standard</t>
  </si>
  <si>
    <t>Add text to section 7 that for all aggregation formats, the Fragmentation field is always used for Receive Status Information.</t>
  </si>
  <si>
    <t>For low latency aggregation, MSDU number in MSDU subheader replaces the MSDU number in MAC header. It is not clear, what is the value of fragmentation control in MAC header for low latency aggregation</t>
  </si>
  <si>
    <t>define the value of fragmentation control in MAC header for low latency aggregation</t>
  </si>
  <si>
    <t>Isn't standard aggregation uni-directional by definition? If so, remove If from 8.8.3b.1 ("If the data transmission is uni-directional from originating DEV to target DEV, the data frame sent back by the target DEV shall be an empty data frame"). If not, explain how to set it to be bi-directional?</t>
  </si>
  <si>
    <t>remove "If" from 8.8.3b.1</t>
  </si>
  <si>
    <t>Standard aggregation supports both uni-directional and bi-directional modes of operation.</t>
  </si>
  <si>
    <t>D.1.1</t>
  </si>
  <si>
    <t>Regular MCTA definition is not accurate enough</t>
  </si>
  <si>
    <t>Change Access method to: "MCTA is identical to CTA except that the PNCID is either the SrcID or the DestID"
(8.4.3.3)</t>
  </si>
  <si>
    <t>Regular MCTA is defined in the base standard and approved amendment.  Its definition is correct.</t>
  </si>
  <si>
    <t>Once we defined the term Association CAP, Association CTA becomes very confusing</t>
  </si>
  <si>
    <t>clarify that for mmWave PHY Association CTA, Association MCTA and Open CTA in table D1.1 are not relevant .</t>
  </si>
  <si>
    <t>Move the definition of contention methods to 12.1.9.1 since it is the same for all PHYs and clearly state that CSMA/CA is used for all CPs.</t>
  </si>
  <si>
    <t>It is not clear if Association CTA, Association MCTA and Open CTA in table D1.1 are relevant for mmWave PHY</t>
  </si>
  <si>
    <t>clarify that for mmWave PHY only Association S-CAP and Regular S-CAP are relevant which are already defined in lines 2-3 in the same table.</t>
  </si>
  <si>
    <t>S-CAP in table D1.1 is probably a mistake</t>
  </si>
  <si>
    <t>Change to Regular S-CAP</t>
  </si>
  <si>
    <t>Change to match the term used in 8.6.6.</t>
  </si>
  <si>
    <t>8.2.1</t>
  </si>
  <si>
    <t>PNC candidate passive scanning should look for sync frame or beacon from other PNC</t>
  </si>
  <si>
    <t>Change first paragraph in 8.2.1 as shown:
All DEVs shall use passive scanning to detect an active piconet. That is, DEVs shall be in receive mode for
a period of time in a channel no less than mMinChannelScan, as specified in the MLME-SCAN.request, to
look for beacon or sync frames from a PNC.</t>
  </si>
  <si>
    <t>In the first paragraph of 8.2.1, change "beacon frame" to be "beacon frame or, if supported, a sync frame" in two places.</t>
  </si>
  <si>
    <t>8.7a.2</t>
  </si>
  <si>
    <t>""The sequence number of zero length MSDU is assigned the most recent sequence number transmitted by the source and Acked by the destination" there are still different cases for possible sync loss between RX &amp;TX when order is not kept.</t>
  </si>
  <si>
    <t>It is better just to define that MSDU number for zero length MSDUs is ignored</t>
  </si>
  <si>
    <t>Since the zero length MSDU is using reversed HCS,which makes the CRC check to fail. It makes less sense to give MSDU sequence number which will never be read.  Add sentence that says "The MSDU sequence number in a zero length MSDU shall be ignored by the destination."</t>
  </si>
  <si>
    <t>12.3.4.2</t>
  </si>
  <si>
    <t>To simplify Rx implementation require possibilty to derive time drift from frequency drift.</t>
  </si>
  <si>
    <t>Add to text that the transmitter symbol clock shall be derived from the same source as the center frequency reference, and shall be within 1ppb of each other.</t>
  </si>
  <si>
    <t>Add the sentence "The transmit center frequency and symbol clock frequency shall be derived from the same reference oscillator (locked)." to each of the SC PHY and HSI PHY subclauses.</t>
  </si>
  <si>
    <t>12.2.4.4</t>
  </si>
  <si>
    <t>to symplify RX implementation, RX should be able to force TX to transmit PCES and /or pilot word</t>
  </si>
  <si>
    <t>add procedure to enable RX to force TX to transmit PCES and /or pilot word</t>
  </si>
  <si>
    <t>Add one bit suggested PCES and one bit suggested Pilot word fields to receive status field in 12.1.8.3. Value 0 for pilot word indicates that no pilot word should be sent and 1 suggests using pilot words. Value 0 for PCES indicates that no PCES should be sent and 1 suggests to use PCES.  This is only for DEVs that support PCES and/or Pilot words, otherwise it shall be set to zero.</t>
  </si>
  <si>
    <t>10-Apr-2009 16:20: 1 EDT</t>
  </si>
  <si>
    <t>Hansen, C</t>
  </si>
  <si>
    <t>chansen@broadcom.com</t>
  </si>
  <si>
    <t>408 543 3378</t>
  </si>
  <si>
    <t>Broadcom</t>
  </si>
  <si>
    <t>D2.7</t>
  </si>
  <si>
    <t>How do you measure the EVM for the OOK and DAMI modes?</t>
  </si>
  <si>
    <t>Specify.</t>
  </si>
  <si>
    <t>Change as indicated in document 15-09-0404-00.</t>
  </si>
  <si>
    <t>OOK/DAMI EVM</t>
  </si>
  <si>
    <t>Aziz</t>
  </si>
  <si>
    <t>Reference 12.1.17 is incorrect.</t>
  </si>
  <si>
    <t>Change to 12.1.7</t>
  </si>
  <si>
    <t>Change from 12.1.6 to 12.1.7 in 12.4.4.2 and 12.3.4.1</t>
  </si>
  <si>
    <t>Since the base rates for the AV PHY do not contain any HRP modes, what are the required high speed modes for this PHY? It appears that there are none. The top rate given here is 5 Mbps. I don't believe this meets the PAR.</t>
  </si>
  <si>
    <t>Add a least one HRP mode as a base rate.</t>
  </si>
  <si>
    <t>The base rate is used by the MAC for omni-directional communications.  HRP modes can only be used in directional mode after successful beam forming.  HRP modes 0 and 1 are mandatory for DEVs that support HRP transmit or receive.</t>
  </si>
  <si>
    <t>It doesn't make sense to have 2 complete OFDM PHY modes that are so similar.</t>
  </si>
  <si>
    <t>Unify the two OFDM PHYs in 12.3 and 12.4.</t>
  </si>
  <si>
    <t>The AV PHY only has LRP modes in its set of base rates. Thus, all of the HRP modes are apparently optional. However, here in the supported MCS section there is only an indicator bit for the 16-QAM modes. What about the other HRP modes?</t>
  </si>
  <si>
    <t>Add additional bits for other HRP modes or include them in the set of base rates.</t>
  </si>
  <si>
    <t>The bits to indicate the support of HRP mode 0 and 1 are b29 and b30 in Figure 42a.  If either of those bits is set to one, then the DEV supports HRP and hence shall support modes 0 and 1.  The only mode left to define then is the optional mode 2, which only requires one bit to indicated.</t>
  </si>
  <si>
    <t>12.1.7.2</t>
  </si>
  <si>
    <t>What is the minimum number of frames should be used for the EVM calculation?</t>
  </si>
  <si>
    <t>Specify that it is averaged over 20 frames as is done in 802.11-2007, clause 17.</t>
  </si>
  <si>
    <t>EVM OFDM</t>
  </si>
  <si>
    <t>I can't find the supported rates in section 12.2.3.</t>
  </si>
  <si>
    <t>Fix.</t>
  </si>
  <si>
    <t>Change the reference to 12.2.2.1</t>
  </si>
  <si>
    <t>The "PHY" acronym is used in two different ways in this paragraph and this is confusing. In the first sentence, it references to a specific implementation that follows the specification. In the second sentence, it refers to the specification itself.</t>
  </si>
  <si>
    <t>Re-write and clarify this paragraph.</t>
  </si>
  <si>
    <t>Editor will rewrite the paragraph to consistently and correctly use the term PHY.</t>
  </si>
  <si>
    <t>"the best MCS for current channel"</t>
  </si>
  <si>
    <t>"the best MCS for the current channel"</t>
  </si>
  <si>
    <t>It is not possible to define useful, high speed, interoperable products from multiple vendors by following this draft. There are too many options and not enough detailed mandatory specifications to ensure interoperability at high data rates.</t>
  </si>
  <si>
    <t>Minimize the unnecessary options and clarify how devices with different PHYs will interoperate.</t>
  </si>
  <si>
    <t xml:space="preserve">No change required. The options for different PHYs are not unnecessary. In the contrary, they are optimized to target respective market segments and applications. For coexistence purpose, CMS is specified to mitigate potential interference among PHY modes. Additionally, interoperability among PHY modes is also supported in CTAP according to subclause 12.1.10 and D1.4. </t>
  </si>
  <si>
    <t xml:space="preserve"> 7-Apr-2009  4:44:48 EDT</t>
  </si>
  <si>
    <t>Livneh, Noam</t>
  </si>
  <si>
    <t>noaml@ieee.org</t>
  </si>
  <si>
    <t>+972 4 999 1291</t>
  </si>
  <si>
    <t>Need some clarification somewhere of what spreading factor is used with the Short Preamble. I would suspect that the intention was to use the LSF=2, but one needs clarification.</t>
  </si>
  <si>
    <t>Add text that 4 types of PHY preambes are used (1) CMS preamble, where the header spreading factor is 64 - Section 12.1.11.5 (2) Long preamble with header spreading factor of 2 (3) Long preamble with header spreading factor of 8 and (4) Short preamble with header spreading factor of 2.</t>
  </si>
  <si>
    <t>Add LSF=2 to Figure 146.</t>
  </si>
  <si>
    <t>Should be written L_STUFF instead of L_PAD</t>
  </si>
  <si>
    <t>Change accordingly</t>
  </si>
  <si>
    <t>Stuff bits</t>
  </si>
  <si>
    <t>Not clear if ~b is followed by 6 repetitions of U, or the opposite, as depicted in Figure 132 (when reading from right to left)</t>
  </si>
  <si>
    <t>Should be corrected to 6 repetitions of U followed by ~b, and elaborate in definition of U that it is read from right to left</t>
  </si>
  <si>
    <t>Add text to the beginning of Clause 12, that unless otherwise specified, the first bit over the air in a figure is on the right and the last bit on the left.</t>
  </si>
  <si>
    <t>12.2.2.9</t>
  </si>
  <si>
    <t>Skewed constellation for SC mode is not defined, besides these lines.</t>
  </si>
  <si>
    <t>Define skewed constellation in Section 12.2.2.5, or decide that skewed constellation is not supported in SC mode, and move the lines mentions to section 12.3</t>
  </si>
  <si>
    <t>Add a sentence in pg. 75 line 51: "The mapping rules and constellation for skewed constellation are given in 12.3.2.6 and Figure 155."</t>
  </si>
  <si>
    <t>Skewed constellation</t>
  </si>
  <si>
    <t>Bit mapping for 16-QAM and order of bits it different to HSI.</t>
  </si>
  <si>
    <t>Change mapping to conform to the HSI convention to reduce possible confusion.</t>
  </si>
  <si>
    <t xml:space="preserve"> 3-Apr-2009 15:35:35 EDT</t>
  </si>
  <si>
    <t>Bosco, Bruce</t>
  </si>
  <si>
    <t>bruce.a.bosco@motorola.com</t>
  </si>
  <si>
    <t>Motorola Inc</t>
  </si>
  <si>
    <t>This is a well written, technically correct document. I am approving this revision. The inclusion of low complexity PHY modes such as PI/2 BPSK and OOK is a strong point as this should allow for low cost, consumer-targeted products in the very near future. I would strongly suggest that on the next revision, a very hard look be made at either combining the HSI OFDM and the AV OFDM PHY modes or eliminating one. Further, a look at which single carrier (SC) modes are actually being implemented in commercial products should be made with the idea of eliminating unused ones - or possibly adding new ones as the requirement and market evolves. Finally, again keeping the real market in focus, a look at possibly streamlining the MAC might be a good option for the next revision.</t>
  </si>
  <si>
    <t>Unresolvable</t>
  </si>
  <si>
    <t>For the SC modes, this group does not know of any commercial products at this time that use it and which modes, if any, won't be used. About the suggestion to combine OFDM modes: Although AV and HSI OFDM PHYs share the same modulation technique, their frame design and approach to communication is very different and they provide solutions to different market segments.  Therefore neither combining them nor eliminating them is good for the standard.</t>
  </si>
  <si>
    <t>Mon pm1</t>
  </si>
  <si>
    <t>30-Mar-2009 19:11:15 EDT</t>
  </si>
  <si>
    <t>Bims, Harry</t>
  </si>
  <si>
    <t>harrybims@me.com</t>
  </si>
  <si>
    <t>650-283-4174</t>
  </si>
  <si>
    <t>Apple Computer, Inc.</t>
  </si>
  <si>
    <t>12.4.2.8</t>
  </si>
  <si>
    <t>Fix typo</t>
  </si>
  <si>
    <t>Replace "is for the second" to "are for the second"</t>
  </si>
  <si>
    <t>Replace "is for the first" to "are for the first"</t>
  </si>
  <si>
    <t>Fix grammar and remove comma</t>
  </si>
  <si>
    <t>Replace "92 octets that is encoded into 112 octets by adding," with "92 octets that are encoded into 112 octets by adding"</t>
  </si>
  <si>
    <t>12.4.2.6</t>
  </si>
  <si>
    <t>Replace "scrambled" with "scrambler"</t>
  </si>
  <si>
    <t>Change to "the scrambled data"</t>
  </si>
  <si>
    <t>Replace "send" with "sent"</t>
  </si>
  <si>
    <t>Replace "the encoding the" to "the encoding of the"</t>
  </si>
  <si>
    <t>12.3.4.1</t>
  </si>
  <si>
    <t>Fix typo where "shall be less than or equal to the values given in" is redundant</t>
  </si>
  <si>
    <t>Remove "shall be less than or equal to the values given in"</t>
  </si>
  <si>
    <t>PCES symbols are added to the PHY payload, which includes the MAC Header, and is not limited to the MAC frame body. See Fig. 158.</t>
  </si>
  <si>
    <t>Replace "MAC frame body" with "PHY payload field"</t>
  </si>
  <si>
    <t>12.3.2.10</t>
  </si>
  <si>
    <t>PCES symbols can only be inserted into the field of Fig. 158</t>
  </si>
  <si>
    <t>Replace "OFDM modulated" with "PHY payload field"</t>
  </si>
  <si>
    <t>12.3.2.5</t>
  </si>
  <si>
    <t>Replace "stuff bits shall set to be zero" to "stuff bits shall be set to zero"</t>
  </si>
  <si>
    <t>Fix typo "dependant"</t>
  </si>
  <si>
    <t>Replace "dependant" with "dependent"</t>
  </si>
  <si>
    <t>Fix typo in "When the a DEV"</t>
  </si>
  <si>
    <t>Change "When the a DEV" to "When the DEV"</t>
  </si>
  <si>
    <t>The word "will" is deprecated according to the IEEE style manual. Use "shall" instead.</t>
  </si>
  <si>
    <t>Change "In each PHY there will be one" to "in each PHY there shall be one"</t>
  </si>
  <si>
    <t>Change "will" to "is"</t>
  </si>
  <si>
    <t>The grammar of "The source DEV after knowing the channel status may switch" should be improved.</t>
  </si>
  <si>
    <t>Change the whole sentence to "After learning the channel status, the source DEV may switch to a MCS that is best suited for the channel condition."</t>
  </si>
  <si>
    <t>The grammar of "shall be set to one to allow the target DEV understand that the" should be improved.</t>
  </si>
  <si>
    <t>Change the encompassing sentence to read "The retry bit in the MAC header shall be set to one to indicate to the target DEV that the same frame is retransmitted."</t>
  </si>
  <si>
    <t>7.4.36</t>
  </si>
  <si>
    <t>Syntax error. "number of superframes as the allocated for"</t>
  </si>
  <si>
    <t>Change "superframes as the allocated" to "superframes allocated"</t>
  </si>
  <si>
    <t>Syntax error. "set to zero to to release"</t>
  </si>
  <si>
    <t>Change "set to zero to to release" to "set to zero to release"</t>
  </si>
  <si>
    <t>Overall</t>
  </si>
  <si>
    <t>Open</t>
  </si>
  <si>
    <t>Total resolved</t>
  </si>
  <si>
    <t>Percent</t>
  </si>
</sst>
</file>

<file path=xl/styles.xml><?xml version="1.0" encoding="utf-8"?>
<styleSheet xmlns="http://schemas.openxmlformats.org/spreadsheetml/2006/main">
  <numFmts count="3">
    <numFmt numFmtId="164" formatCode="GENERAL"/>
    <numFmt numFmtId="165" formatCode="MMM\-YY"/>
    <numFmt numFmtId="166" formatCode="0%"/>
  </numFmts>
  <fonts count="7">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name val="Arial"/>
      <family val="2"/>
    </font>
  </fonts>
  <fills count="2">
    <fill>
      <patternFill/>
    </fill>
    <fill>
      <patternFill patternType="gray125"/>
    </fill>
  </fills>
  <borders count="4">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4">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5" fontId="4" fillId="0" borderId="2" xfId="0" applyNumberFormat="1" applyFont="1" applyBorder="1" applyAlignment="1">
      <alignment horizontal="left" vertical="top" wrapText="1"/>
    </xf>
    <xf numFmtId="164" fontId="4" fillId="0" borderId="2" xfId="0" applyFont="1" applyBorder="1" applyAlignment="1">
      <alignment horizontal="center" vertical="center"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0" xfId="0" applyFont="1" applyBorder="1" applyAlignment="1">
      <alignment vertical="top" wrapText="1"/>
    </xf>
    <xf numFmtId="164" fontId="4" fillId="0" borderId="0" xfId="0" applyFont="1" applyAlignment="1">
      <alignment horizontal="left"/>
    </xf>
    <xf numFmtId="164" fontId="0" fillId="0" borderId="0" xfId="0" applyAlignment="1">
      <alignment wrapText="1"/>
    </xf>
    <xf numFmtId="164" fontId="0" fillId="0" borderId="0" xfId="0" applyNumberFormat="1" applyFont="1" applyAlignment="1">
      <alignment wrapText="1"/>
    </xf>
    <xf numFmtId="164" fontId="0" fillId="0" borderId="0" xfId="0" applyFont="1" applyAlignment="1">
      <alignment wrapText="1"/>
    </xf>
    <xf numFmtId="164" fontId="0" fillId="0" borderId="0" xfId="0" applyFont="1" applyFill="1" applyAlignment="1">
      <alignment/>
    </xf>
    <xf numFmtId="164" fontId="0" fillId="0" borderId="0" xfId="0" applyNumberFormat="1" applyAlignment="1">
      <alignment/>
    </xf>
    <xf numFmtId="164" fontId="0" fillId="0" borderId="0" xfId="0" applyFont="1" applyAlignment="1">
      <alignment horizontal="left" wrapText="1"/>
    </xf>
    <xf numFmtId="164" fontId="0" fillId="0" borderId="0" xfId="0" applyFont="1" applyFill="1" applyAlignment="1">
      <alignment wrapText="1"/>
    </xf>
    <xf numFmtId="164" fontId="0" fillId="0" borderId="0" xfId="0" applyFont="1" applyAlignment="1">
      <alignment/>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23"/>
  <sheetViews>
    <sheetView zoomScale="150" zoomScaleNormal="150" workbookViewId="0" topLeftCell="A1">
      <selection activeCell="D2" sqref="D2"/>
    </sheetView>
  </sheetViews>
  <sheetFormatPr defaultColWidth="9.140625" defaultRowHeight="12.75"/>
  <cols>
    <col min="2" max="2" width="15.421875" style="0" customWidth="1"/>
    <col min="3" max="3" width="26.8515625" style="0" customWidth="1"/>
    <col min="4" max="4" width="41.140625" style="0" customWidth="1"/>
  </cols>
  <sheetData>
    <row r="1" spans="2:4" ht="24.75">
      <c r="B1" s="1" t="s">
        <v>0</v>
      </c>
      <c r="C1" s="2"/>
      <c r="D1" s="3" t="s">
        <v>1</v>
      </c>
    </row>
    <row r="3" ht="17.25">
      <c r="C3" s="4" t="s">
        <v>2</v>
      </c>
    </row>
    <row r="4" ht="17.25">
      <c r="C4" s="4" t="s">
        <v>3</v>
      </c>
    </row>
    <row r="5" ht="17.25">
      <c r="B5" s="4"/>
    </row>
    <row r="6" spans="2:4" ht="26.25" customHeight="1">
      <c r="B6" s="5" t="s">
        <v>4</v>
      </c>
      <c r="C6" s="6" t="s">
        <v>5</v>
      </c>
      <c r="D6" s="6"/>
    </row>
    <row r="7" spans="2:4" ht="17.25" customHeight="1">
      <c r="B7" s="5" t="s">
        <v>6</v>
      </c>
      <c r="C7" s="7" t="s">
        <v>7</v>
      </c>
      <c r="D7" s="7"/>
    </row>
    <row r="8" spans="2:4" ht="22.5" customHeight="1">
      <c r="B8" s="5" t="s">
        <v>8</v>
      </c>
      <c r="C8" s="8" t="str">
        <f>B1</f>
        <v>May, 2009</v>
      </c>
      <c r="D8" s="8"/>
    </row>
    <row r="9" spans="2:4" ht="18.75" customHeight="1">
      <c r="B9" s="9" t="s">
        <v>9</v>
      </c>
      <c r="C9" s="5" t="s">
        <v>10</v>
      </c>
      <c r="D9" s="5" t="s">
        <v>11</v>
      </c>
    </row>
    <row r="10" spans="2:4" ht="15">
      <c r="B10" s="9"/>
      <c r="C10" s="10" t="s">
        <v>12</v>
      </c>
      <c r="D10" s="10" t="s">
        <v>13</v>
      </c>
    </row>
    <row r="11" spans="2:4" ht="22.5" customHeight="1">
      <c r="B11" s="9"/>
      <c r="C11" s="10" t="s">
        <v>14</v>
      </c>
      <c r="D11" s="10" t="s">
        <v>15</v>
      </c>
    </row>
    <row r="12" spans="2:4" ht="19.5" customHeight="1">
      <c r="B12" s="9"/>
      <c r="C12" s="11" t="s">
        <v>16</v>
      </c>
      <c r="D12" s="12"/>
    </row>
    <row r="13" spans="2:4" ht="19.5" customHeight="1">
      <c r="B13" s="9"/>
      <c r="C13" s="5" t="s">
        <v>17</v>
      </c>
      <c r="D13" s="5" t="s">
        <v>18</v>
      </c>
    </row>
    <row r="14" spans="2:4" ht="15">
      <c r="B14" s="9"/>
      <c r="C14" s="10" t="s">
        <v>19</v>
      </c>
      <c r="D14" s="10" t="s">
        <v>13</v>
      </c>
    </row>
    <row r="15" spans="2:4" ht="22.5" customHeight="1">
      <c r="B15" s="9"/>
      <c r="C15" s="10" t="s">
        <v>20</v>
      </c>
      <c r="D15" s="10" t="s">
        <v>21</v>
      </c>
    </row>
    <row r="16" spans="2:4" ht="19.5" customHeight="1">
      <c r="B16" s="9"/>
      <c r="C16" s="11" t="s">
        <v>22</v>
      </c>
      <c r="D16" s="12"/>
    </row>
    <row r="17" spans="2:4" ht="15" customHeight="1">
      <c r="B17" s="6" t="s">
        <v>23</v>
      </c>
      <c r="C17" s="5" t="s">
        <v>24</v>
      </c>
      <c r="D17" s="5"/>
    </row>
    <row r="18" spans="2:4" ht="15">
      <c r="B18" s="6"/>
      <c r="C18" s="13"/>
      <c r="D18" s="13"/>
    </row>
    <row r="19" spans="2:3" ht="15">
      <c r="B19" s="6"/>
      <c r="C19" s="14"/>
    </row>
    <row r="20" spans="2:4" ht="33" customHeight="1">
      <c r="B20" s="5" t="s">
        <v>25</v>
      </c>
      <c r="C20" s="6" t="s">
        <v>26</v>
      </c>
      <c r="D20" s="6"/>
    </row>
    <row r="21" spans="2:4" ht="19.5" customHeight="1">
      <c r="B21" s="5" t="s">
        <v>27</v>
      </c>
      <c r="C21" s="6" t="s">
        <v>28</v>
      </c>
      <c r="D21" s="6"/>
    </row>
    <row r="22" spans="2:4" ht="85.5" customHeight="1">
      <c r="B22" s="6" t="s">
        <v>29</v>
      </c>
      <c r="C22" s="6" t="s">
        <v>30</v>
      </c>
      <c r="D22" s="6"/>
    </row>
    <row r="23" spans="2:4" ht="34.5" customHeight="1">
      <c r="B23" s="11" t="s">
        <v>31</v>
      </c>
      <c r="C23" s="6" t="s">
        <v>32</v>
      </c>
      <c r="D23" s="6"/>
    </row>
  </sheetData>
  <sheetProtection/>
  <mergeCells count="11">
    <mergeCell ref="C6:D6"/>
    <mergeCell ref="C7:D7"/>
    <mergeCell ref="C8:D8"/>
    <mergeCell ref="B9:B16"/>
    <mergeCell ref="B17:B19"/>
    <mergeCell ref="C17:D17"/>
    <mergeCell ref="C18:D18"/>
    <mergeCell ref="C20:D20"/>
    <mergeCell ref="C21:D21"/>
    <mergeCell ref="C22:D22"/>
    <mergeCell ref="C23:D23"/>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D208"/>
  <sheetViews>
    <sheetView zoomScale="150" zoomScaleNormal="150" workbookViewId="0" topLeftCell="S96">
      <selection activeCell="U98" sqref="U98"/>
    </sheetView>
  </sheetViews>
  <sheetFormatPr defaultColWidth="9.140625" defaultRowHeight="12.75"/>
  <cols>
    <col min="1" max="2" width="0" style="0" hidden="1" customWidth="1"/>
    <col min="3" max="3" width="11.00390625" style="0" customWidth="1"/>
    <col min="4" max="4" width="18.00390625" style="0" customWidth="1"/>
    <col min="5" max="11" width="0" style="0" hidden="1" customWidth="1"/>
    <col min="16" max="16" width="38.8515625" style="15" customWidth="1"/>
    <col min="17" max="18" width="0" style="0" hidden="1" customWidth="1"/>
    <col min="19" max="19" width="38.8515625" style="15" customWidth="1"/>
    <col min="20" max="20" width="16.140625" style="0" customWidth="1"/>
    <col min="21" max="21" width="38.8515625" style="15" customWidth="1"/>
  </cols>
  <sheetData>
    <row r="1" spans="1:29" ht="12.75">
      <c r="A1" t="s">
        <v>33</v>
      </c>
      <c r="B1" t="s">
        <v>34</v>
      </c>
      <c r="C1" t="s">
        <v>35</v>
      </c>
      <c r="D1" t="s">
        <v>36</v>
      </c>
      <c r="E1" t="s">
        <v>37</v>
      </c>
      <c r="F1" t="s">
        <v>38</v>
      </c>
      <c r="G1" t="s">
        <v>39</v>
      </c>
      <c r="H1" t="s">
        <v>40</v>
      </c>
      <c r="I1" t="s">
        <v>41</v>
      </c>
      <c r="J1" t="s">
        <v>42</v>
      </c>
      <c r="K1" t="s">
        <v>43</v>
      </c>
      <c r="L1" t="s">
        <v>44</v>
      </c>
      <c r="M1" t="s">
        <v>45</v>
      </c>
      <c r="N1" t="s">
        <v>46</v>
      </c>
      <c r="O1" t="s">
        <v>47</v>
      </c>
      <c r="P1" s="15" t="s">
        <v>48</v>
      </c>
      <c r="Q1" t="s">
        <v>49</v>
      </c>
      <c r="R1" t="s">
        <v>50</v>
      </c>
      <c r="S1" s="15" t="s">
        <v>51</v>
      </c>
      <c r="T1" t="s">
        <v>52</v>
      </c>
      <c r="U1" s="15" t="s">
        <v>53</v>
      </c>
      <c r="V1" t="s">
        <v>54</v>
      </c>
      <c r="W1" t="s">
        <v>55</v>
      </c>
      <c r="X1" t="s">
        <v>56</v>
      </c>
      <c r="Y1" t="s">
        <v>57</v>
      </c>
      <c r="Z1" t="s">
        <v>58</v>
      </c>
      <c r="AA1" t="s">
        <v>59</v>
      </c>
      <c r="AB1" t="s">
        <v>60</v>
      </c>
      <c r="AC1" t="s">
        <v>61</v>
      </c>
    </row>
    <row r="2" spans="1:29" ht="140.25">
      <c r="A2">
        <v>6371700023</v>
      </c>
      <c r="B2" t="s">
        <v>62</v>
      </c>
      <c r="C2">
        <v>207</v>
      </c>
      <c r="D2" t="s">
        <v>63</v>
      </c>
      <c r="E2" t="s">
        <v>64</v>
      </c>
      <c r="F2" t="s">
        <v>65</v>
      </c>
      <c r="G2" t="s">
        <v>66</v>
      </c>
      <c r="H2">
        <v>3</v>
      </c>
      <c r="I2" t="s">
        <v>67</v>
      </c>
      <c r="J2" t="s">
        <v>68</v>
      </c>
      <c r="K2" t="s">
        <v>69</v>
      </c>
      <c r="L2" t="s">
        <v>61</v>
      </c>
      <c r="M2">
        <v>107</v>
      </c>
      <c r="N2" t="s">
        <v>70</v>
      </c>
      <c r="O2">
        <v>37</v>
      </c>
      <c r="P2" s="16" t="s">
        <v>71</v>
      </c>
      <c r="R2" t="s">
        <v>72</v>
      </c>
      <c r="S2" s="15" t="s">
        <v>73</v>
      </c>
      <c r="T2" t="s">
        <v>74</v>
      </c>
      <c r="U2" s="17" t="s">
        <v>75</v>
      </c>
      <c r="Y2" s="18"/>
      <c r="Z2" s="18"/>
      <c r="AA2" s="18"/>
      <c r="AB2">
        <f>IF(L2="Editorial",T2,"")</f>
      </c>
      <c r="AC2" s="19" t="str">
        <f>IF(OR(L2="Technical",L2="General"),T2,"")</f>
        <v>Principle</v>
      </c>
    </row>
    <row r="3" spans="1:29" ht="168.75">
      <c r="A3">
        <v>6371600023</v>
      </c>
      <c r="B3" t="s">
        <v>76</v>
      </c>
      <c r="C3">
        <v>206</v>
      </c>
      <c r="D3" t="s">
        <v>63</v>
      </c>
      <c r="E3" t="s">
        <v>64</v>
      </c>
      <c r="F3" t="s">
        <v>65</v>
      </c>
      <c r="G3" t="s">
        <v>66</v>
      </c>
      <c r="H3">
        <v>2</v>
      </c>
      <c r="I3" t="s">
        <v>67</v>
      </c>
      <c r="J3" t="s">
        <v>68</v>
      </c>
      <c r="K3" t="s">
        <v>69</v>
      </c>
      <c r="L3" t="s">
        <v>61</v>
      </c>
      <c r="M3">
        <v>18</v>
      </c>
      <c r="N3" t="s">
        <v>77</v>
      </c>
      <c r="O3">
        <v>6</v>
      </c>
      <c r="P3" s="16" t="s">
        <v>78</v>
      </c>
      <c r="R3" t="s">
        <v>72</v>
      </c>
      <c r="S3" s="15" t="s">
        <v>79</v>
      </c>
      <c r="T3" t="s">
        <v>80</v>
      </c>
      <c r="U3" s="17" t="s">
        <v>81</v>
      </c>
      <c r="Y3" s="18"/>
      <c r="Z3" s="18"/>
      <c r="AA3" s="18"/>
      <c r="AB3">
        <f>IF(L3="Editorial",T3,"")</f>
      </c>
      <c r="AC3" s="19" t="str">
        <f>IF(OR(L3="Technical",L3="General"),T3,"")</f>
        <v>Disagree</v>
      </c>
    </row>
    <row r="4" spans="1:29" ht="12.75">
      <c r="A4">
        <v>6371500023</v>
      </c>
      <c r="B4" t="s">
        <v>76</v>
      </c>
      <c r="C4">
        <v>205</v>
      </c>
      <c r="D4" t="s">
        <v>63</v>
      </c>
      <c r="E4" t="s">
        <v>64</v>
      </c>
      <c r="F4" t="s">
        <v>65</v>
      </c>
      <c r="G4" t="s">
        <v>66</v>
      </c>
      <c r="H4">
        <v>1</v>
      </c>
      <c r="I4" t="s">
        <v>67</v>
      </c>
      <c r="J4" t="s">
        <v>68</v>
      </c>
      <c r="K4" t="s">
        <v>69</v>
      </c>
      <c r="L4" t="s">
        <v>60</v>
      </c>
      <c r="M4">
        <v>19</v>
      </c>
      <c r="N4" t="s">
        <v>82</v>
      </c>
      <c r="O4">
        <v>16</v>
      </c>
      <c r="P4" s="15" t="s">
        <v>83</v>
      </c>
      <c r="R4" t="s">
        <v>72</v>
      </c>
      <c r="S4" s="15" t="s">
        <v>84</v>
      </c>
      <c r="T4" t="s">
        <v>85</v>
      </c>
      <c r="U4" s="17" t="s">
        <v>86</v>
      </c>
      <c r="Y4" s="18"/>
      <c r="Z4" s="18"/>
      <c r="AA4" s="18"/>
      <c r="AB4" s="19" t="str">
        <f>IF(L4="Editorial",T4,"")</f>
        <v>Agree</v>
      </c>
      <c r="AC4" s="19">
        <f>IF(OR(L4="Technical",L4="General"),T4,"")</f>
      </c>
    </row>
    <row r="5" spans="1:29" ht="169.5">
      <c r="A5">
        <v>6371400023</v>
      </c>
      <c r="B5" t="s">
        <v>87</v>
      </c>
      <c r="C5">
        <v>204</v>
      </c>
      <c r="D5" t="s">
        <v>88</v>
      </c>
      <c r="E5" t="s">
        <v>89</v>
      </c>
      <c r="F5" t="s">
        <v>90</v>
      </c>
      <c r="G5" t="s">
        <v>66</v>
      </c>
      <c r="H5">
        <v>1</v>
      </c>
      <c r="I5" t="s">
        <v>91</v>
      </c>
      <c r="J5" t="s">
        <v>68</v>
      </c>
      <c r="K5" t="s">
        <v>92</v>
      </c>
      <c r="L5" t="s">
        <v>93</v>
      </c>
      <c r="P5" s="15" t="s">
        <v>94</v>
      </c>
      <c r="R5" t="s">
        <v>72</v>
      </c>
      <c r="S5" s="16" t="s">
        <v>95</v>
      </c>
      <c r="T5" t="s">
        <v>96</v>
      </c>
      <c r="U5" s="20" t="s">
        <v>97</v>
      </c>
      <c r="Y5" s="18" t="s">
        <v>98</v>
      </c>
      <c r="Z5" s="18" t="s">
        <v>99</v>
      </c>
      <c r="AA5" s="21" t="s">
        <v>100</v>
      </c>
      <c r="AB5">
        <f>IF(L5="Editorial",T5,"")</f>
      </c>
      <c r="AC5" s="19" t="str">
        <f>IF(OR(L5="Technical",L5="General"),T5,"")</f>
        <v>Out of scope</v>
      </c>
    </row>
    <row r="6" spans="1:29" ht="79.5">
      <c r="A6">
        <v>6369700023</v>
      </c>
      <c r="B6" t="s">
        <v>101</v>
      </c>
      <c r="C6">
        <v>203</v>
      </c>
      <c r="D6" t="s">
        <v>102</v>
      </c>
      <c r="E6" t="s">
        <v>103</v>
      </c>
      <c r="F6" t="s">
        <v>104</v>
      </c>
      <c r="G6" t="s">
        <v>66</v>
      </c>
      <c r="H6">
        <v>39</v>
      </c>
      <c r="I6" t="s">
        <v>105</v>
      </c>
      <c r="J6" t="s">
        <v>68</v>
      </c>
      <c r="K6" t="s">
        <v>12</v>
      </c>
      <c r="L6" t="s">
        <v>61</v>
      </c>
      <c r="M6">
        <v>93</v>
      </c>
      <c r="N6" t="s">
        <v>106</v>
      </c>
      <c r="O6">
        <v>13</v>
      </c>
      <c r="P6" s="15" t="s">
        <v>107</v>
      </c>
      <c r="R6" t="s">
        <v>108</v>
      </c>
      <c r="S6" s="15" t="s">
        <v>109</v>
      </c>
      <c r="T6" t="s">
        <v>74</v>
      </c>
      <c r="U6" s="17" t="s">
        <v>110</v>
      </c>
      <c r="Y6" s="18"/>
      <c r="Z6" s="18"/>
      <c r="AA6" s="18"/>
      <c r="AB6">
        <f>IF(L6="Editorial",T6,"")</f>
      </c>
      <c r="AC6" s="19" t="str">
        <f>IF(OR(L6="Technical",L6="General"),T6,"")</f>
        <v>Principle</v>
      </c>
    </row>
    <row r="7" spans="1:29" ht="79.5">
      <c r="A7">
        <v>6369600023</v>
      </c>
      <c r="B7" t="s">
        <v>101</v>
      </c>
      <c r="C7">
        <v>202</v>
      </c>
      <c r="D7" t="s">
        <v>102</v>
      </c>
      <c r="E7" t="s">
        <v>103</v>
      </c>
      <c r="F7" t="s">
        <v>104</v>
      </c>
      <c r="G7" t="s">
        <v>66</v>
      </c>
      <c r="H7">
        <v>38</v>
      </c>
      <c r="I7" t="s">
        <v>105</v>
      </c>
      <c r="J7" t="s">
        <v>68</v>
      </c>
      <c r="K7" t="s">
        <v>12</v>
      </c>
      <c r="L7" t="s">
        <v>61</v>
      </c>
      <c r="M7">
        <v>81</v>
      </c>
      <c r="N7" t="s">
        <v>111</v>
      </c>
      <c r="O7">
        <v>45</v>
      </c>
      <c r="P7" s="16" t="s">
        <v>112</v>
      </c>
      <c r="R7" t="s">
        <v>108</v>
      </c>
      <c r="S7" s="15" t="s">
        <v>113</v>
      </c>
      <c r="T7" t="s">
        <v>85</v>
      </c>
      <c r="U7" s="15" t="s">
        <v>114</v>
      </c>
      <c r="Y7" s="18"/>
      <c r="Z7" s="18"/>
      <c r="AA7" s="18"/>
      <c r="AB7">
        <f>IF(L7="Editorial",T7,"")</f>
      </c>
      <c r="AC7" s="19" t="str">
        <f>IF(OR(L7="Technical",L7="General"),T7,"")</f>
        <v>Agree</v>
      </c>
    </row>
    <row r="8" spans="1:29" ht="57">
      <c r="A8">
        <v>6369500023</v>
      </c>
      <c r="B8" t="s">
        <v>101</v>
      </c>
      <c r="C8">
        <v>201</v>
      </c>
      <c r="D8" t="s">
        <v>102</v>
      </c>
      <c r="E8" t="s">
        <v>103</v>
      </c>
      <c r="F8" t="s">
        <v>104</v>
      </c>
      <c r="G8" t="s">
        <v>66</v>
      </c>
      <c r="H8">
        <v>37</v>
      </c>
      <c r="I8" t="s">
        <v>105</v>
      </c>
      <c r="J8" t="s">
        <v>68</v>
      </c>
      <c r="K8" t="s">
        <v>12</v>
      </c>
      <c r="L8" t="s">
        <v>61</v>
      </c>
      <c r="M8">
        <v>77</v>
      </c>
      <c r="N8" t="s">
        <v>115</v>
      </c>
      <c r="O8">
        <v>33</v>
      </c>
      <c r="P8" s="15" t="s">
        <v>116</v>
      </c>
      <c r="R8" t="s">
        <v>72</v>
      </c>
      <c r="S8" s="15" t="s">
        <v>117</v>
      </c>
      <c r="T8" t="s">
        <v>74</v>
      </c>
      <c r="U8" s="15" t="s">
        <v>118</v>
      </c>
      <c r="Y8" s="18"/>
      <c r="Z8" s="18"/>
      <c r="AA8" s="18"/>
      <c r="AB8">
        <f>IF(L8="Editorial",T8,"")</f>
      </c>
      <c r="AC8" s="19" t="str">
        <f>IF(OR(L8="Technical",L8="General"),T8,"")</f>
        <v>Principle</v>
      </c>
    </row>
    <row r="9" spans="1:29" ht="23.25">
      <c r="A9">
        <v>6369400023</v>
      </c>
      <c r="B9" t="s">
        <v>101</v>
      </c>
      <c r="C9">
        <v>200</v>
      </c>
      <c r="D9" t="s">
        <v>102</v>
      </c>
      <c r="E9" t="s">
        <v>103</v>
      </c>
      <c r="F9" t="s">
        <v>104</v>
      </c>
      <c r="G9" t="s">
        <v>66</v>
      </c>
      <c r="H9">
        <v>36</v>
      </c>
      <c r="I9" t="s">
        <v>105</v>
      </c>
      <c r="J9" t="s">
        <v>68</v>
      </c>
      <c r="K9" t="s">
        <v>12</v>
      </c>
      <c r="L9" t="s">
        <v>60</v>
      </c>
      <c r="M9">
        <v>71</v>
      </c>
      <c r="N9" t="s">
        <v>119</v>
      </c>
      <c r="O9">
        <v>39</v>
      </c>
      <c r="P9" s="15" t="s">
        <v>120</v>
      </c>
      <c r="R9" t="s">
        <v>72</v>
      </c>
      <c r="S9" s="15" t="s">
        <v>121</v>
      </c>
      <c r="T9" t="s">
        <v>74</v>
      </c>
      <c r="U9" s="15" t="s">
        <v>122</v>
      </c>
      <c r="Y9" s="18"/>
      <c r="Z9" s="18"/>
      <c r="AA9" s="18"/>
      <c r="AB9" t="str">
        <f>IF(L9="Editorial",T9,"")</f>
        <v>Principle</v>
      </c>
      <c r="AC9" s="19">
        <f>IF(OR(L9="Technical",L9="General"),T9,"")</f>
      </c>
    </row>
    <row r="10" spans="1:29" ht="57">
      <c r="A10">
        <v>6369300023</v>
      </c>
      <c r="B10" t="s">
        <v>101</v>
      </c>
      <c r="C10">
        <v>199</v>
      </c>
      <c r="D10" t="s">
        <v>102</v>
      </c>
      <c r="E10" t="s">
        <v>103</v>
      </c>
      <c r="F10" t="s">
        <v>104</v>
      </c>
      <c r="G10" t="s">
        <v>66</v>
      </c>
      <c r="H10">
        <v>35</v>
      </c>
      <c r="I10" t="s">
        <v>105</v>
      </c>
      <c r="J10" t="s">
        <v>68</v>
      </c>
      <c r="K10" t="s">
        <v>12</v>
      </c>
      <c r="L10" t="s">
        <v>61</v>
      </c>
      <c r="M10">
        <v>69</v>
      </c>
      <c r="N10" t="s">
        <v>123</v>
      </c>
      <c r="O10">
        <v>38</v>
      </c>
      <c r="P10" s="15" t="s">
        <v>124</v>
      </c>
      <c r="R10" t="s">
        <v>72</v>
      </c>
      <c r="S10" s="15" t="s">
        <v>125</v>
      </c>
      <c r="T10" t="s">
        <v>85</v>
      </c>
      <c r="U10" s="15" t="s">
        <v>126</v>
      </c>
      <c r="Y10" s="18"/>
      <c r="Z10" s="18"/>
      <c r="AA10" s="18"/>
      <c r="AB10">
        <f>IF(L10="Editorial",T10,"")</f>
      </c>
      <c r="AC10" s="19" t="str">
        <f>IF(OR(L10="Technical",L10="General"),T10,"")</f>
        <v>Agree</v>
      </c>
    </row>
    <row r="11" spans="1:29" ht="34.5">
      <c r="A11">
        <v>6369200023</v>
      </c>
      <c r="B11" t="s">
        <v>101</v>
      </c>
      <c r="C11">
        <v>198</v>
      </c>
      <c r="D11" t="s">
        <v>102</v>
      </c>
      <c r="E11" t="s">
        <v>103</v>
      </c>
      <c r="F11" t="s">
        <v>104</v>
      </c>
      <c r="G11" t="s">
        <v>66</v>
      </c>
      <c r="H11">
        <v>34</v>
      </c>
      <c r="I11" t="s">
        <v>105</v>
      </c>
      <c r="J11" t="s">
        <v>68</v>
      </c>
      <c r="K11" t="s">
        <v>12</v>
      </c>
      <c r="L11" t="s">
        <v>60</v>
      </c>
      <c r="M11">
        <v>65</v>
      </c>
      <c r="N11" t="s">
        <v>127</v>
      </c>
      <c r="O11">
        <v>10</v>
      </c>
      <c r="P11" s="15" t="s">
        <v>128</v>
      </c>
      <c r="R11" t="s">
        <v>72</v>
      </c>
      <c r="S11" s="15" t="s">
        <v>129</v>
      </c>
      <c r="T11" t="s">
        <v>74</v>
      </c>
      <c r="U11" s="15" t="s">
        <v>130</v>
      </c>
      <c r="Y11" s="18"/>
      <c r="Z11" s="18"/>
      <c r="AA11" s="18"/>
      <c r="AB11" t="str">
        <f>IF(L11="Editorial",T11,"")</f>
        <v>Principle</v>
      </c>
      <c r="AC11" s="19">
        <f>IF(OR(L11="Technical",L11="General"),T11,"")</f>
      </c>
    </row>
    <row r="12" spans="1:29" ht="34.5">
      <c r="A12">
        <v>6369100023</v>
      </c>
      <c r="B12" t="s">
        <v>101</v>
      </c>
      <c r="C12">
        <v>197</v>
      </c>
      <c r="D12" t="s">
        <v>102</v>
      </c>
      <c r="E12" t="s">
        <v>103</v>
      </c>
      <c r="F12" t="s">
        <v>104</v>
      </c>
      <c r="G12" t="s">
        <v>66</v>
      </c>
      <c r="H12">
        <v>33</v>
      </c>
      <c r="I12" t="s">
        <v>105</v>
      </c>
      <c r="J12" t="s">
        <v>68</v>
      </c>
      <c r="K12" t="s">
        <v>12</v>
      </c>
      <c r="L12" t="s">
        <v>60</v>
      </c>
      <c r="M12">
        <v>65</v>
      </c>
      <c r="N12" t="s">
        <v>127</v>
      </c>
      <c r="O12">
        <v>30</v>
      </c>
      <c r="P12" s="15" t="s">
        <v>131</v>
      </c>
      <c r="R12" t="s">
        <v>72</v>
      </c>
      <c r="S12" s="15" t="s">
        <v>132</v>
      </c>
      <c r="T12" t="s">
        <v>80</v>
      </c>
      <c r="U12" s="15" t="s">
        <v>133</v>
      </c>
      <c r="Y12" s="18"/>
      <c r="Z12" s="18"/>
      <c r="AA12" s="18"/>
      <c r="AB12" t="str">
        <f>IF(L12="Editorial",T12,"")</f>
        <v>Disagree</v>
      </c>
      <c r="AC12" s="19">
        <f>IF(OR(L12="Technical",L12="General"),T12,"")</f>
      </c>
    </row>
    <row r="13" spans="1:29" ht="113.25">
      <c r="A13">
        <v>6369000023</v>
      </c>
      <c r="B13" t="s">
        <v>101</v>
      </c>
      <c r="C13">
        <v>196</v>
      </c>
      <c r="D13" t="s">
        <v>102</v>
      </c>
      <c r="E13" t="s">
        <v>103</v>
      </c>
      <c r="F13" t="s">
        <v>104</v>
      </c>
      <c r="G13" t="s">
        <v>66</v>
      </c>
      <c r="H13">
        <v>32</v>
      </c>
      <c r="I13" t="s">
        <v>105</v>
      </c>
      <c r="J13" t="s">
        <v>68</v>
      </c>
      <c r="K13" t="s">
        <v>12</v>
      </c>
      <c r="L13" t="s">
        <v>61</v>
      </c>
      <c r="M13">
        <v>59</v>
      </c>
      <c r="N13" t="s">
        <v>134</v>
      </c>
      <c r="O13">
        <v>40</v>
      </c>
      <c r="P13" s="15" t="s">
        <v>135</v>
      </c>
      <c r="R13" t="s">
        <v>72</v>
      </c>
      <c r="S13" s="15" t="s">
        <v>136</v>
      </c>
      <c r="T13" t="s">
        <v>74</v>
      </c>
      <c r="U13" s="15" t="s">
        <v>137</v>
      </c>
      <c r="Y13" s="18" t="s">
        <v>93</v>
      </c>
      <c r="Z13" s="18" t="s">
        <v>138</v>
      </c>
      <c r="AA13" s="18"/>
      <c r="AB13">
        <f>IF(L13="Editorial",T13,"")</f>
      </c>
      <c r="AC13" s="19" t="str">
        <f>IF(OR(L13="Technical",L13="General"),T13,"")</f>
        <v>Principle</v>
      </c>
    </row>
    <row r="14" spans="1:29" ht="46.5">
      <c r="A14">
        <v>6368900023</v>
      </c>
      <c r="B14" t="s">
        <v>101</v>
      </c>
      <c r="C14">
        <v>195</v>
      </c>
      <c r="D14" t="s">
        <v>102</v>
      </c>
      <c r="E14" t="s">
        <v>103</v>
      </c>
      <c r="F14" t="s">
        <v>104</v>
      </c>
      <c r="G14" t="s">
        <v>66</v>
      </c>
      <c r="H14">
        <v>31</v>
      </c>
      <c r="I14" t="s">
        <v>105</v>
      </c>
      <c r="J14" t="s">
        <v>68</v>
      </c>
      <c r="K14" t="s">
        <v>12</v>
      </c>
      <c r="L14" t="s">
        <v>61</v>
      </c>
      <c r="M14">
        <v>54</v>
      </c>
      <c r="N14" t="s">
        <v>139</v>
      </c>
      <c r="O14">
        <v>6</v>
      </c>
      <c r="P14" s="15" t="s">
        <v>140</v>
      </c>
      <c r="R14" t="s">
        <v>72</v>
      </c>
      <c r="S14" s="15" t="s">
        <v>141</v>
      </c>
      <c r="T14" t="s">
        <v>85</v>
      </c>
      <c r="U14" s="15" t="s">
        <v>86</v>
      </c>
      <c r="Y14" s="18" t="s">
        <v>98</v>
      </c>
      <c r="Z14" s="18" t="s">
        <v>142</v>
      </c>
      <c r="AA14" s="18"/>
      <c r="AB14">
        <f>IF(L14="Editorial",T14,"")</f>
      </c>
      <c r="AC14" s="19" t="str">
        <f>IF(OR(L14="Technical",L14="General"),T14,"")</f>
        <v>Agree</v>
      </c>
    </row>
    <row r="15" spans="1:29" ht="34.5">
      <c r="A15">
        <v>6368800023</v>
      </c>
      <c r="B15" t="s">
        <v>101</v>
      </c>
      <c r="C15">
        <v>194</v>
      </c>
      <c r="D15" t="s">
        <v>102</v>
      </c>
      <c r="E15" t="s">
        <v>103</v>
      </c>
      <c r="F15" t="s">
        <v>104</v>
      </c>
      <c r="G15" t="s">
        <v>66</v>
      </c>
      <c r="H15">
        <v>30</v>
      </c>
      <c r="I15" t="s">
        <v>105</v>
      </c>
      <c r="J15" t="s">
        <v>68</v>
      </c>
      <c r="K15" t="s">
        <v>12</v>
      </c>
      <c r="L15" t="s">
        <v>61</v>
      </c>
      <c r="M15">
        <v>53</v>
      </c>
      <c r="N15" t="s">
        <v>139</v>
      </c>
      <c r="O15">
        <v>54</v>
      </c>
      <c r="P15" s="15" t="s">
        <v>143</v>
      </c>
      <c r="R15" t="s">
        <v>72</v>
      </c>
      <c r="S15" s="15" t="s">
        <v>144</v>
      </c>
      <c r="T15" t="s">
        <v>85</v>
      </c>
      <c r="U15" s="15" t="s">
        <v>86</v>
      </c>
      <c r="Y15" s="18" t="s">
        <v>98</v>
      </c>
      <c r="Z15" s="18" t="s">
        <v>142</v>
      </c>
      <c r="AA15" s="18"/>
      <c r="AB15">
        <f>IF(L15="Editorial",T15,"")</f>
      </c>
      <c r="AC15" s="19" t="str">
        <f>IF(OR(L15="Technical",L15="General"),T15,"")</f>
        <v>Agree</v>
      </c>
    </row>
    <row r="16" spans="1:29" ht="68.25">
      <c r="A16">
        <v>6368700023</v>
      </c>
      <c r="B16" t="s">
        <v>101</v>
      </c>
      <c r="C16">
        <v>193</v>
      </c>
      <c r="D16" t="s">
        <v>102</v>
      </c>
      <c r="E16" t="s">
        <v>103</v>
      </c>
      <c r="F16" t="s">
        <v>104</v>
      </c>
      <c r="G16" t="s">
        <v>66</v>
      </c>
      <c r="H16">
        <v>29</v>
      </c>
      <c r="I16" t="s">
        <v>105</v>
      </c>
      <c r="J16" t="s">
        <v>68</v>
      </c>
      <c r="K16" t="s">
        <v>12</v>
      </c>
      <c r="L16" t="s">
        <v>61</v>
      </c>
      <c r="M16">
        <v>53</v>
      </c>
      <c r="N16" t="s">
        <v>145</v>
      </c>
      <c r="O16">
        <v>4</v>
      </c>
      <c r="P16" s="15" t="s">
        <v>146</v>
      </c>
      <c r="R16" t="s">
        <v>72</v>
      </c>
      <c r="S16" s="15" t="s">
        <v>147</v>
      </c>
      <c r="T16" t="s">
        <v>74</v>
      </c>
      <c r="U16" s="15" t="s">
        <v>75</v>
      </c>
      <c r="Y16" s="18" t="s">
        <v>98</v>
      </c>
      <c r="Z16" s="18" t="s">
        <v>148</v>
      </c>
      <c r="AA16" s="18"/>
      <c r="AB16">
        <f>IF(L16="Editorial",T16,"")</f>
      </c>
      <c r="AC16" s="19" t="str">
        <f>IF(OR(L16="Technical",L16="General"),T16,"")</f>
        <v>Principle</v>
      </c>
    </row>
    <row r="17" spans="1:29" ht="135.75">
      <c r="A17">
        <v>6368600023</v>
      </c>
      <c r="B17" t="s">
        <v>101</v>
      </c>
      <c r="C17">
        <v>192</v>
      </c>
      <c r="D17" t="s">
        <v>102</v>
      </c>
      <c r="E17" t="s">
        <v>103</v>
      </c>
      <c r="F17" t="s">
        <v>104</v>
      </c>
      <c r="G17" t="s">
        <v>66</v>
      </c>
      <c r="H17">
        <v>28</v>
      </c>
      <c r="I17" t="s">
        <v>105</v>
      </c>
      <c r="J17" t="s">
        <v>68</v>
      </c>
      <c r="K17" t="s">
        <v>12</v>
      </c>
      <c r="L17" t="s">
        <v>61</v>
      </c>
      <c r="M17">
        <v>51</v>
      </c>
      <c r="N17" t="s">
        <v>149</v>
      </c>
      <c r="O17">
        <v>5</v>
      </c>
      <c r="P17" s="15" t="s">
        <v>150</v>
      </c>
      <c r="R17" t="s">
        <v>72</v>
      </c>
      <c r="S17" s="15" t="s">
        <v>151</v>
      </c>
      <c r="T17" t="s">
        <v>80</v>
      </c>
      <c r="U17" s="15" t="s">
        <v>152</v>
      </c>
      <c r="Y17" s="18" t="s">
        <v>98</v>
      </c>
      <c r="Z17" s="18" t="s">
        <v>142</v>
      </c>
      <c r="AA17" s="18"/>
      <c r="AB17">
        <f>IF(L17="Editorial",T17,"")</f>
      </c>
      <c r="AC17" s="19" t="str">
        <f>IF(OR(L17="Technical",L17="General"),T17,"")</f>
        <v>Disagree</v>
      </c>
    </row>
    <row r="18" spans="1:29" ht="34.5">
      <c r="A18">
        <v>6368500023</v>
      </c>
      <c r="B18" t="s">
        <v>101</v>
      </c>
      <c r="C18">
        <v>191</v>
      </c>
      <c r="D18" t="s">
        <v>102</v>
      </c>
      <c r="E18" t="s">
        <v>103</v>
      </c>
      <c r="F18" t="s">
        <v>104</v>
      </c>
      <c r="G18" t="s">
        <v>66</v>
      </c>
      <c r="H18">
        <v>27</v>
      </c>
      <c r="I18" t="s">
        <v>105</v>
      </c>
      <c r="J18" t="s">
        <v>68</v>
      </c>
      <c r="K18" t="s">
        <v>12</v>
      </c>
      <c r="L18" t="s">
        <v>61</v>
      </c>
      <c r="M18">
        <v>51</v>
      </c>
      <c r="N18" t="s">
        <v>153</v>
      </c>
      <c r="O18">
        <v>1</v>
      </c>
      <c r="P18" s="15" t="s">
        <v>154</v>
      </c>
      <c r="R18" t="s">
        <v>72</v>
      </c>
      <c r="S18" s="15" t="s">
        <v>155</v>
      </c>
      <c r="T18" t="s">
        <v>85</v>
      </c>
      <c r="U18" s="15" t="s">
        <v>86</v>
      </c>
      <c r="Y18" s="18" t="s">
        <v>98</v>
      </c>
      <c r="Z18" s="18" t="s">
        <v>142</v>
      </c>
      <c r="AA18" s="18"/>
      <c r="AB18">
        <f>IF(L18="Editorial",T18,"")</f>
      </c>
      <c r="AC18" s="19" t="str">
        <f>IF(OR(L18="Technical",L18="General"),T18,"")</f>
        <v>Agree</v>
      </c>
    </row>
    <row r="19" spans="1:29" ht="45.75">
      <c r="A19">
        <v>6368400023</v>
      </c>
      <c r="B19" t="s">
        <v>101</v>
      </c>
      <c r="C19">
        <v>190</v>
      </c>
      <c r="D19" t="s">
        <v>102</v>
      </c>
      <c r="E19" t="s">
        <v>103</v>
      </c>
      <c r="F19" t="s">
        <v>104</v>
      </c>
      <c r="G19" t="s">
        <v>66</v>
      </c>
      <c r="H19">
        <v>26</v>
      </c>
      <c r="I19" t="s">
        <v>105</v>
      </c>
      <c r="J19" t="s">
        <v>68</v>
      </c>
      <c r="K19" t="s">
        <v>12</v>
      </c>
      <c r="L19" t="s">
        <v>60</v>
      </c>
      <c r="M19">
        <v>50</v>
      </c>
      <c r="N19" t="s">
        <v>153</v>
      </c>
      <c r="O19">
        <v>12</v>
      </c>
      <c r="P19" s="15" t="s">
        <v>156</v>
      </c>
      <c r="R19" t="s">
        <v>72</v>
      </c>
      <c r="S19" s="15" t="s">
        <v>157</v>
      </c>
      <c r="T19" t="s">
        <v>85</v>
      </c>
      <c r="U19" s="15" t="s">
        <v>86</v>
      </c>
      <c r="Y19" s="18" t="s">
        <v>60</v>
      </c>
      <c r="Z19" s="18" t="s">
        <v>158</v>
      </c>
      <c r="AA19" s="18"/>
      <c r="AB19" t="str">
        <f>IF(L19="Editorial",T19,"")</f>
        <v>Agree</v>
      </c>
      <c r="AC19" s="19">
        <f>IF(OR(L19="Technical",L19="General"),T19,"")</f>
      </c>
    </row>
    <row r="20" spans="1:29" ht="34.5">
      <c r="A20">
        <v>6368300023</v>
      </c>
      <c r="B20" t="s">
        <v>101</v>
      </c>
      <c r="C20">
        <v>189</v>
      </c>
      <c r="D20" t="s">
        <v>102</v>
      </c>
      <c r="E20" t="s">
        <v>103</v>
      </c>
      <c r="F20" t="s">
        <v>104</v>
      </c>
      <c r="G20" t="s">
        <v>66</v>
      </c>
      <c r="H20">
        <v>25</v>
      </c>
      <c r="I20" t="s">
        <v>105</v>
      </c>
      <c r="J20" t="s">
        <v>68</v>
      </c>
      <c r="K20" t="s">
        <v>12</v>
      </c>
      <c r="L20" t="s">
        <v>60</v>
      </c>
      <c r="M20">
        <v>50</v>
      </c>
      <c r="N20" t="s">
        <v>153</v>
      </c>
      <c r="O20">
        <v>2</v>
      </c>
      <c r="P20" s="15" t="s">
        <v>159</v>
      </c>
      <c r="R20" t="s">
        <v>72</v>
      </c>
      <c r="S20" s="15" t="s">
        <v>160</v>
      </c>
      <c r="T20" t="s">
        <v>74</v>
      </c>
      <c r="U20" s="15" t="s">
        <v>161</v>
      </c>
      <c r="Y20" s="18" t="s">
        <v>60</v>
      </c>
      <c r="Z20" s="18" t="s">
        <v>158</v>
      </c>
      <c r="AA20" s="18"/>
      <c r="AB20" s="19" t="str">
        <f>IF(L20="Editorial",T20,"")</f>
        <v>Principle</v>
      </c>
      <c r="AC20" s="19">
        <f>IF(OR(L20="Technical",L20="General"),T20,"")</f>
      </c>
    </row>
    <row r="21" spans="1:29" ht="34.5">
      <c r="A21">
        <v>6368200023</v>
      </c>
      <c r="B21" t="s">
        <v>101</v>
      </c>
      <c r="C21">
        <v>188</v>
      </c>
      <c r="D21" t="s">
        <v>102</v>
      </c>
      <c r="E21" t="s">
        <v>103</v>
      </c>
      <c r="F21" t="s">
        <v>104</v>
      </c>
      <c r="G21" t="s">
        <v>66</v>
      </c>
      <c r="H21">
        <v>24</v>
      </c>
      <c r="I21" t="s">
        <v>105</v>
      </c>
      <c r="J21" t="s">
        <v>68</v>
      </c>
      <c r="K21" t="s">
        <v>12</v>
      </c>
      <c r="L21" t="s">
        <v>61</v>
      </c>
      <c r="M21">
        <v>38</v>
      </c>
      <c r="N21" t="s">
        <v>162</v>
      </c>
      <c r="O21">
        <v>39</v>
      </c>
      <c r="P21" s="15" t="s">
        <v>163</v>
      </c>
      <c r="R21" t="s">
        <v>72</v>
      </c>
      <c r="S21" s="15" t="s">
        <v>164</v>
      </c>
      <c r="T21" t="s">
        <v>85</v>
      </c>
      <c r="U21" s="15" t="s">
        <v>86</v>
      </c>
      <c r="Y21" s="18" t="s">
        <v>165</v>
      </c>
      <c r="Z21" s="18" t="s">
        <v>166</v>
      </c>
      <c r="AA21" s="18"/>
      <c r="AB21">
        <f>IF(L21="Editorial",T21,"")</f>
      </c>
      <c r="AC21" s="19" t="str">
        <f>IF(OR(L21="Technical",L21="General"),T21,"")</f>
        <v>Agree</v>
      </c>
    </row>
    <row r="22" spans="1:29" ht="34.5">
      <c r="A22">
        <v>6368100023</v>
      </c>
      <c r="B22" t="s">
        <v>101</v>
      </c>
      <c r="C22">
        <v>187</v>
      </c>
      <c r="D22" t="s">
        <v>102</v>
      </c>
      <c r="E22" t="s">
        <v>103</v>
      </c>
      <c r="F22" t="s">
        <v>104</v>
      </c>
      <c r="G22" t="s">
        <v>66</v>
      </c>
      <c r="H22">
        <v>23</v>
      </c>
      <c r="I22" t="s">
        <v>105</v>
      </c>
      <c r="J22" t="s">
        <v>68</v>
      </c>
      <c r="K22" t="s">
        <v>12</v>
      </c>
      <c r="L22" t="s">
        <v>61</v>
      </c>
      <c r="M22">
        <v>36</v>
      </c>
      <c r="N22" t="s">
        <v>167</v>
      </c>
      <c r="O22">
        <v>11</v>
      </c>
      <c r="P22" s="15" t="s">
        <v>168</v>
      </c>
      <c r="R22" t="s">
        <v>72</v>
      </c>
      <c r="S22" s="15" t="s">
        <v>169</v>
      </c>
      <c r="T22" t="s">
        <v>74</v>
      </c>
      <c r="U22" s="15" t="s">
        <v>170</v>
      </c>
      <c r="Y22" s="18" t="s">
        <v>165</v>
      </c>
      <c r="Z22" s="18" t="s">
        <v>166</v>
      </c>
      <c r="AA22" s="18"/>
      <c r="AB22">
        <f>IF(L22="Editorial",T22,"")</f>
      </c>
      <c r="AC22" s="19" t="str">
        <f>IF(OR(L22="Technical",L22="General"),T22,"")</f>
        <v>Principle</v>
      </c>
    </row>
    <row r="23" spans="1:29" ht="34.5">
      <c r="A23">
        <v>6368000023</v>
      </c>
      <c r="B23" t="s">
        <v>101</v>
      </c>
      <c r="C23">
        <v>186</v>
      </c>
      <c r="D23" t="s">
        <v>102</v>
      </c>
      <c r="E23" t="s">
        <v>103</v>
      </c>
      <c r="F23" t="s">
        <v>104</v>
      </c>
      <c r="G23" t="s">
        <v>66</v>
      </c>
      <c r="H23">
        <v>22</v>
      </c>
      <c r="I23" t="s">
        <v>105</v>
      </c>
      <c r="J23" t="s">
        <v>68</v>
      </c>
      <c r="K23" t="s">
        <v>12</v>
      </c>
      <c r="L23" t="s">
        <v>60</v>
      </c>
      <c r="M23">
        <v>24</v>
      </c>
      <c r="N23" t="s">
        <v>171</v>
      </c>
      <c r="O23">
        <v>31</v>
      </c>
      <c r="P23" s="15" t="s">
        <v>172</v>
      </c>
      <c r="R23" t="s">
        <v>72</v>
      </c>
      <c r="S23" s="15" t="s">
        <v>160</v>
      </c>
      <c r="T23" t="s">
        <v>85</v>
      </c>
      <c r="U23" s="15" t="s">
        <v>173</v>
      </c>
      <c r="Y23" s="18" t="s">
        <v>60</v>
      </c>
      <c r="Z23" s="18" t="s">
        <v>158</v>
      </c>
      <c r="AA23" s="18"/>
      <c r="AB23" t="str">
        <f>IF(L23="Editorial",T23,"")</f>
        <v>Agree</v>
      </c>
      <c r="AC23" s="19">
        <f>IF(OR(L23="Technical",L23="General"),T23,"")</f>
      </c>
    </row>
    <row r="24" spans="1:29" ht="34.5">
      <c r="A24">
        <v>6367900023</v>
      </c>
      <c r="B24" t="s">
        <v>101</v>
      </c>
      <c r="C24">
        <v>185</v>
      </c>
      <c r="D24" t="s">
        <v>102</v>
      </c>
      <c r="E24" t="s">
        <v>103</v>
      </c>
      <c r="F24" t="s">
        <v>104</v>
      </c>
      <c r="G24" t="s">
        <v>66</v>
      </c>
      <c r="H24">
        <v>21</v>
      </c>
      <c r="I24" t="s">
        <v>105</v>
      </c>
      <c r="J24" t="s">
        <v>68</v>
      </c>
      <c r="K24" t="s">
        <v>12</v>
      </c>
      <c r="L24" t="s">
        <v>61</v>
      </c>
      <c r="M24">
        <v>24</v>
      </c>
      <c r="N24" t="s">
        <v>171</v>
      </c>
      <c r="O24">
        <v>21</v>
      </c>
      <c r="P24" s="15" t="s">
        <v>174</v>
      </c>
      <c r="R24" t="s">
        <v>72</v>
      </c>
      <c r="S24" s="15" t="s">
        <v>175</v>
      </c>
      <c r="T24" t="s">
        <v>85</v>
      </c>
      <c r="U24" s="15" t="s">
        <v>173</v>
      </c>
      <c r="Y24" s="18" t="s">
        <v>98</v>
      </c>
      <c r="Z24" s="18" t="s">
        <v>142</v>
      </c>
      <c r="AA24" s="18"/>
      <c r="AB24">
        <f>IF(L24="Editorial",T24,"")</f>
      </c>
      <c r="AC24" s="19" t="str">
        <f>IF(OR(L24="Technical",L24="General"),T24,"")</f>
        <v>Agree</v>
      </c>
    </row>
    <row r="25" spans="1:29" ht="79.5">
      <c r="A25">
        <v>6367800023</v>
      </c>
      <c r="B25" t="s">
        <v>101</v>
      </c>
      <c r="C25">
        <v>184</v>
      </c>
      <c r="D25" t="s">
        <v>102</v>
      </c>
      <c r="E25" t="s">
        <v>103</v>
      </c>
      <c r="F25" t="s">
        <v>104</v>
      </c>
      <c r="G25" t="s">
        <v>66</v>
      </c>
      <c r="H25">
        <v>20</v>
      </c>
      <c r="I25" t="s">
        <v>105</v>
      </c>
      <c r="J25" t="s">
        <v>68</v>
      </c>
      <c r="K25" t="s">
        <v>12</v>
      </c>
      <c r="L25" t="s">
        <v>61</v>
      </c>
      <c r="M25">
        <v>13</v>
      </c>
      <c r="N25" t="s">
        <v>176</v>
      </c>
      <c r="O25">
        <v>32</v>
      </c>
      <c r="P25" s="15" t="s">
        <v>177</v>
      </c>
      <c r="R25" t="s">
        <v>72</v>
      </c>
      <c r="S25" s="16" t="s">
        <v>178</v>
      </c>
      <c r="T25" t="s">
        <v>74</v>
      </c>
      <c r="U25" s="15" t="s">
        <v>179</v>
      </c>
      <c r="Y25" s="18" t="s">
        <v>98</v>
      </c>
      <c r="Z25" s="18" t="s">
        <v>142</v>
      </c>
      <c r="AA25" s="18"/>
      <c r="AB25">
        <f>IF(L25="Editorial",T25,"")</f>
      </c>
      <c r="AC25" s="19" t="str">
        <f>IF(OR(L25="Technical",L25="General"),T25,"")</f>
        <v>Principle</v>
      </c>
    </row>
    <row r="26" spans="1:29" ht="23.25">
      <c r="A26">
        <v>6367700023</v>
      </c>
      <c r="B26" t="s">
        <v>101</v>
      </c>
      <c r="C26">
        <v>183</v>
      </c>
      <c r="D26" t="s">
        <v>102</v>
      </c>
      <c r="E26" t="s">
        <v>103</v>
      </c>
      <c r="F26" t="s">
        <v>104</v>
      </c>
      <c r="G26" t="s">
        <v>66</v>
      </c>
      <c r="H26">
        <v>19</v>
      </c>
      <c r="I26" t="s">
        <v>105</v>
      </c>
      <c r="J26" t="s">
        <v>68</v>
      </c>
      <c r="K26" t="s">
        <v>12</v>
      </c>
      <c r="L26" t="s">
        <v>60</v>
      </c>
      <c r="M26">
        <v>18</v>
      </c>
      <c r="N26" t="s">
        <v>77</v>
      </c>
      <c r="O26">
        <v>22</v>
      </c>
      <c r="P26" s="15" t="s">
        <v>180</v>
      </c>
      <c r="R26" t="s">
        <v>72</v>
      </c>
      <c r="S26" s="15" t="s">
        <v>160</v>
      </c>
      <c r="T26" t="s">
        <v>85</v>
      </c>
      <c r="U26" s="15" t="s">
        <v>130</v>
      </c>
      <c r="Y26" s="18" t="s">
        <v>60</v>
      </c>
      <c r="Z26" s="18" t="s">
        <v>158</v>
      </c>
      <c r="AA26" s="18"/>
      <c r="AB26" t="str">
        <f>IF(L26="Editorial",T26,"")</f>
        <v>Agree</v>
      </c>
      <c r="AC26" s="19">
        <f>IF(OR(L26="Technical",L26="General"),T26,"")</f>
      </c>
    </row>
    <row r="27" spans="1:29" ht="57">
      <c r="A27">
        <v>6367600023</v>
      </c>
      <c r="B27" t="s">
        <v>101</v>
      </c>
      <c r="C27">
        <v>182</v>
      </c>
      <c r="D27" t="s">
        <v>102</v>
      </c>
      <c r="E27" t="s">
        <v>103</v>
      </c>
      <c r="F27" t="s">
        <v>104</v>
      </c>
      <c r="G27" t="s">
        <v>66</v>
      </c>
      <c r="H27">
        <v>18</v>
      </c>
      <c r="I27" t="s">
        <v>105</v>
      </c>
      <c r="J27" t="s">
        <v>68</v>
      </c>
      <c r="K27" t="s">
        <v>12</v>
      </c>
      <c r="L27" t="s">
        <v>61</v>
      </c>
      <c r="M27">
        <v>71</v>
      </c>
      <c r="N27">
        <v>12.2</v>
      </c>
      <c r="O27">
        <v>3</v>
      </c>
      <c r="P27" s="15" t="s">
        <v>181</v>
      </c>
      <c r="R27" t="s">
        <v>72</v>
      </c>
      <c r="S27" s="15" t="s">
        <v>182</v>
      </c>
      <c r="T27" t="s">
        <v>74</v>
      </c>
      <c r="U27" s="15" t="s">
        <v>183</v>
      </c>
      <c r="Y27" s="18" t="s">
        <v>98</v>
      </c>
      <c r="Z27" s="18" t="s">
        <v>142</v>
      </c>
      <c r="AA27" s="18"/>
      <c r="AB27">
        <f>IF(L27="Editorial",T27,"")</f>
      </c>
      <c r="AC27" s="19" t="str">
        <f>IF(OR(L27="Technical",L27="General"),T27,"")</f>
        <v>Principle</v>
      </c>
    </row>
    <row r="28" spans="1:29" ht="45.75">
      <c r="A28">
        <v>6367500023</v>
      </c>
      <c r="B28" t="s">
        <v>101</v>
      </c>
      <c r="C28">
        <v>181</v>
      </c>
      <c r="D28" t="s">
        <v>102</v>
      </c>
      <c r="E28" t="s">
        <v>103</v>
      </c>
      <c r="F28" t="s">
        <v>104</v>
      </c>
      <c r="G28" t="s">
        <v>66</v>
      </c>
      <c r="H28">
        <v>17</v>
      </c>
      <c r="I28" t="s">
        <v>105</v>
      </c>
      <c r="J28" t="s">
        <v>68</v>
      </c>
      <c r="K28" t="s">
        <v>12</v>
      </c>
      <c r="L28" t="s">
        <v>61</v>
      </c>
      <c r="M28">
        <v>13</v>
      </c>
      <c r="N28" t="s">
        <v>184</v>
      </c>
      <c r="O28">
        <v>10</v>
      </c>
      <c r="P28" s="15" t="s">
        <v>185</v>
      </c>
      <c r="R28" t="s">
        <v>72</v>
      </c>
      <c r="S28" s="15" t="s">
        <v>186</v>
      </c>
      <c r="T28" t="s">
        <v>74</v>
      </c>
      <c r="U28" s="15" t="s">
        <v>187</v>
      </c>
      <c r="Y28" s="18" t="s">
        <v>98</v>
      </c>
      <c r="Z28" s="18" t="s">
        <v>142</v>
      </c>
      <c r="AA28" s="18"/>
      <c r="AB28">
        <f>IF(L28="Editorial",T28,"")</f>
      </c>
      <c r="AC28" s="19" t="str">
        <f>IF(OR(L28="Technical",L28="General"),T28,"")</f>
        <v>Principle</v>
      </c>
    </row>
    <row r="29" spans="1:29" ht="34.5">
      <c r="A29">
        <v>6367400023</v>
      </c>
      <c r="B29" t="s">
        <v>101</v>
      </c>
      <c r="C29">
        <v>180</v>
      </c>
      <c r="D29" t="s">
        <v>102</v>
      </c>
      <c r="E29" t="s">
        <v>103</v>
      </c>
      <c r="F29" t="s">
        <v>104</v>
      </c>
      <c r="G29" t="s">
        <v>66</v>
      </c>
      <c r="H29">
        <v>16</v>
      </c>
      <c r="I29" t="s">
        <v>105</v>
      </c>
      <c r="J29" t="s">
        <v>68</v>
      </c>
      <c r="K29" t="s">
        <v>12</v>
      </c>
      <c r="L29" t="s">
        <v>61</v>
      </c>
      <c r="M29">
        <v>8</v>
      </c>
      <c r="N29" t="s">
        <v>188</v>
      </c>
      <c r="O29">
        <v>13</v>
      </c>
      <c r="P29" s="15" t="s">
        <v>189</v>
      </c>
      <c r="R29" t="s">
        <v>72</v>
      </c>
      <c r="S29" s="15" t="s">
        <v>190</v>
      </c>
      <c r="T29" t="s">
        <v>80</v>
      </c>
      <c r="U29" s="15" t="s">
        <v>191</v>
      </c>
      <c r="Y29" s="18" t="s">
        <v>98</v>
      </c>
      <c r="Z29" s="18" t="s">
        <v>142</v>
      </c>
      <c r="AA29" s="18"/>
      <c r="AB29">
        <f>IF(L29="Editorial",T29,"")</f>
      </c>
      <c r="AC29" s="19" t="str">
        <f>IF(OR(L29="Technical",L29="General"),T29,"")</f>
        <v>Disagree</v>
      </c>
    </row>
    <row r="30" spans="1:29" ht="34.5">
      <c r="A30">
        <v>6367300023</v>
      </c>
      <c r="B30" t="s">
        <v>101</v>
      </c>
      <c r="C30">
        <v>179</v>
      </c>
      <c r="D30" t="s">
        <v>102</v>
      </c>
      <c r="E30" t="s">
        <v>103</v>
      </c>
      <c r="F30" t="s">
        <v>104</v>
      </c>
      <c r="G30" t="s">
        <v>66</v>
      </c>
      <c r="H30">
        <v>15</v>
      </c>
      <c r="I30" t="s">
        <v>105</v>
      </c>
      <c r="J30" t="s">
        <v>68</v>
      </c>
      <c r="K30" t="s">
        <v>12</v>
      </c>
      <c r="L30" t="s">
        <v>60</v>
      </c>
      <c r="M30">
        <v>19</v>
      </c>
      <c r="N30" t="s">
        <v>82</v>
      </c>
      <c r="O30">
        <v>17</v>
      </c>
      <c r="P30" s="15" t="s">
        <v>192</v>
      </c>
      <c r="R30" t="s">
        <v>72</v>
      </c>
      <c r="S30" s="15" t="s">
        <v>193</v>
      </c>
      <c r="T30" t="s">
        <v>74</v>
      </c>
      <c r="U30" s="15" t="s">
        <v>194</v>
      </c>
      <c r="Y30" s="18" t="s">
        <v>60</v>
      </c>
      <c r="Z30" s="18" t="s">
        <v>158</v>
      </c>
      <c r="AA30" s="18"/>
      <c r="AB30" t="str">
        <f>IF(L30="Editorial",T30,"")</f>
        <v>Principle</v>
      </c>
      <c r="AC30" s="19">
        <f>IF(OR(L30="Technical",L30="General"),T30,"")</f>
      </c>
    </row>
    <row r="31" spans="1:29" ht="102">
      <c r="A31">
        <v>6367200023</v>
      </c>
      <c r="B31" t="s">
        <v>101</v>
      </c>
      <c r="C31">
        <v>178</v>
      </c>
      <c r="D31" t="s">
        <v>102</v>
      </c>
      <c r="E31" t="s">
        <v>103</v>
      </c>
      <c r="F31" t="s">
        <v>104</v>
      </c>
      <c r="G31" t="s">
        <v>66</v>
      </c>
      <c r="H31">
        <v>14</v>
      </c>
      <c r="I31" t="s">
        <v>105</v>
      </c>
      <c r="J31" t="s">
        <v>68</v>
      </c>
      <c r="K31" t="s">
        <v>12</v>
      </c>
      <c r="L31" t="s">
        <v>61</v>
      </c>
      <c r="M31">
        <v>129</v>
      </c>
      <c r="N31" t="s">
        <v>195</v>
      </c>
      <c r="O31">
        <v>15</v>
      </c>
      <c r="P31" s="15" t="s">
        <v>196</v>
      </c>
      <c r="R31" t="s">
        <v>72</v>
      </c>
      <c r="S31" s="16" t="s">
        <v>197</v>
      </c>
      <c r="T31" t="s">
        <v>85</v>
      </c>
      <c r="U31" s="15" t="s">
        <v>86</v>
      </c>
      <c r="Y31" s="18" t="s">
        <v>198</v>
      </c>
      <c r="Z31" s="18" t="s">
        <v>158</v>
      </c>
      <c r="AA31" s="18"/>
      <c r="AB31">
        <f>IF(L31="Editorial",T31,"")</f>
      </c>
      <c r="AC31" s="19" t="str">
        <f>IF(OR(L31="Technical",L31="General"),T31,"")</f>
        <v>Agree</v>
      </c>
    </row>
    <row r="32" spans="1:29" ht="34.5">
      <c r="A32">
        <v>6367100023</v>
      </c>
      <c r="B32" t="s">
        <v>101</v>
      </c>
      <c r="C32">
        <v>177</v>
      </c>
      <c r="D32" t="s">
        <v>102</v>
      </c>
      <c r="E32" t="s">
        <v>103</v>
      </c>
      <c r="F32" t="s">
        <v>104</v>
      </c>
      <c r="G32" t="s">
        <v>66</v>
      </c>
      <c r="H32">
        <v>13</v>
      </c>
      <c r="I32" t="s">
        <v>105</v>
      </c>
      <c r="J32" t="s">
        <v>68</v>
      </c>
      <c r="K32" t="s">
        <v>12</v>
      </c>
      <c r="L32" t="s">
        <v>61</v>
      </c>
      <c r="M32">
        <v>129</v>
      </c>
      <c r="N32" t="s">
        <v>195</v>
      </c>
      <c r="O32">
        <v>3</v>
      </c>
      <c r="P32" s="15" t="s">
        <v>199</v>
      </c>
      <c r="R32" t="s">
        <v>72</v>
      </c>
      <c r="S32" s="15" t="s">
        <v>200</v>
      </c>
      <c r="T32" t="s">
        <v>85</v>
      </c>
      <c r="U32" s="15" t="s">
        <v>86</v>
      </c>
      <c r="Y32" s="18" t="s">
        <v>198</v>
      </c>
      <c r="Z32" s="18" t="s">
        <v>158</v>
      </c>
      <c r="AA32" s="18"/>
      <c r="AB32">
        <f>IF(L32="Editorial",T32,"")</f>
      </c>
      <c r="AC32" s="19" t="str">
        <f>IF(OR(L32="Technical",L32="General"),T32,"")</f>
        <v>Agree</v>
      </c>
    </row>
    <row r="33" spans="1:29" ht="34.5">
      <c r="A33">
        <v>6367000023</v>
      </c>
      <c r="B33" t="s">
        <v>101</v>
      </c>
      <c r="C33">
        <v>176</v>
      </c>
      <c r="D33" t="s">
        <v>102</v>
      </c>
      <c r="E33" t="s">
        <v>103</v>
      </c>
      <c r="F33" t="s">
        <v>104</v>
      </c>
      <c r="G33" t="s">
        <v>66</v>
      </c>
      <c r="H33">
        <v>12</v>
      </c>
      <c r="I33" t="s">
        <v>105</v>
      </c>
      <c r="J33" t="s">
        <v>68</v>
      </c>
      <c r="K33" t="s">
        <v>12</v>
      </c>
      <c r="L33" t="s">
        <v>61</v>
      </c>
      <c r="M33">
        <v>23</v>
      </c>
      <c r="N33" t="s">
        <v>201</v>
      </c>
      <c r="O33">
        <v>18</v>
      </c>
      <c r="P33" s="15" t="s">
        <v>202</v>
      </c>
      <c r="R33" t="s">
        <v>72</v>
      </c>
      <c r="S33" s="15" t="s">
        <v>203</v>
      </c>
      <c r="T33" t="s">
        <v>74</v>
      </c>
      <c r="U33" s="15" t="s">
        <v>130</v>
      </c>
      <c r="Y33" s="18" t="s">
        <v>198</v>
      </c>
      <c r="Z33" s="18" t="s">
        <v>158</v>
      </c>
      <c r="AA33" s="18"/>
      <c r="AB33">
        <f>IF(L33="Editorial",T33,"")</f>
      </c>
      <c r="AC33" s="19" t="str">
        <f>IF(OR(L33="Technical",L33="General"),T33,"")</f>
        <v>Principle</v>
      </c>
    </row>
    <row r="34" spans="1:29" ht="23.25">
      <c r="A34">
        <v>6366900023</v>
      </c>
      <c r="B34" t="s">
        <v>101</v>
      </c>
      <c r="C34">
        <v>175</v>
      </c>
      <c r="D34" t="s">
        <v>102</v>
      </c>
      <c r="E34" t="s">
        <v>103</v>
      </c>
      <c r="F34" t="s">
        <v>104</v>
      </c>
      <c r="G34" t="s">
        <v>66</v>
      </c>
      <c r="H34">
        <v>11</v>
      </c>
      <c r="I34" t="s">
        <v>105</v>
      </c>
      <c r="J34" t="s">
        <v>68</v>
      </c>
      <c r="K34" t="s">
        <v>12</v>
      </c>
      <c r="L34" t="s">
        <v>61</v>
      </c>
      <c r="M34">
        <v>21</v>
      </c>
      <c r="N34" t="s">
        <v>204</v>
      </c>
      <c r="O34">
        <v>38</v>
      </c>
      <c r="P34" s="15" t="s">
        <v>205</v>
      </c>
      <c r="R34" t="s">
        <v>72</v>
      </c>
      <c r="S34" s="15" t="s">
        <v>160</v>
      </c>
      <c r="T34" t="s">
        <v>74</v>
      </c>
      <c r="U34" s="15" t="s">
        <v>130</v>
      </c>
      <c r="Y34" s="18" t="s">
        <v>198</v>
      </c>
      <c r="Z34" s="18" t="s">
        <v>158</v>
      </c>
      <c r="AA34" s="18"/>
      <c r="AB34">
        <f>IF(L34="Editorial",T34,"")</f>
      </c>
      <c r="AC34" s="19" t="str">
        <f>IF(OR(L34="Technical",L34="General"),T34,"")</f>
        <v>Principle</v>
      </c>
    </row>
    <row r="35" spans="1:29" ht="34.5">
      <c r="A35">
        <v>6366800023</v>
      </c>
      <c r="B35" t="s">
        <v>101</v>
      </c>
      <c r="C35">
        <v>174</v>
      </c>
      <c r="D35" t="s">
        <v>102</v>
      </c>
      <c r="E35" t="s">
        <v>103</v>
      </c>
      <c r="F35" t="s">
        <v>104</v>
      </c>
      <c r="G35" t="s">
        <v>66</v>
      </c>
      <c r="H35">
        <v>10</v>
      </c>
      <c r="I35" t="s">
        <v>105</v>
      </c>
      <c r="J35" t="s">
        <v>68</v>
      </c>
      <c r="K35" t="s">
        <v>12</v>
      </c>
      <c r="L35" t="s">
        <v>61</v>
      </c>
      <c r="M35">
        <v>21</v>
      </c>
      <c r="N35" t="s">
        <v>206</v>
      </c>
      <c r="O35">
        <v>6</v>
      </c>
      <c r="P35" s="15" t="s">
        <v>207</v>
      </c>
      <c r="R35" t="s">
        <v>72</v>
      </c>
      <c r="S35" s="15" t="s">
        <v>160</v>
      </c>
      <c r="T35" t="s">
        <v>74</v>
      </c>
      <c r="U35" s="15" t="s">
        <v>130</v>
      </c>
      <c r="Y35" s="18" t="s">
        <v>198</v>
      </c>
      <c r="Z35" s="18" t="s">
        <v>158</v>
      </c>
      <c r="AA35" s="18"/>
      <c r="AB35">
        <f>IF(L35="Editorial",T35,"")</f>
      </c>
      <c r="AC35" s="19" t="str">
        <f>IF(OR(L35="Technical",L35="General"),T35,"")</f>
        <v>Principle</v>
      </c>
    </row>
    <row r="36" spans="1:29" ht="34.5">
      <c r="A36">
        <v>6366700023</v>
      </c>
      <c r="B36" t="s">
        <v>101</v>
      </c>
      <c r="C36">
        <v>173</v>
      </c>
      <c r="D36" t="s">
        <v>102</v>
      </c>
      <c r="E36" t="s">
        <v>103</v>
      </c>
      <c r="F36" t="s">
        <v>104</v>
      </c>
      <c r="G36" t="s">
        <v>66</v>
      </c>
      <c r="H36">
        <v>9</v>
      </c>
      <c r="I36" t="s">
        <v>105</v>
      </c>
      <c r="J36" t="s">
        <v>68</v>
      </c>
      <c r="K36" t="s">
        <v>12</v>
      </c>
      <c r="L36" t="s">
        <v>60</v>
      </c>
      <c r="M36">
        <v>138</v>
      </c>
      <c r="N36" t="s">
        <v>208</v>
      </c>
      <c r="O36">
        <v>43</v>
      </c>
      <c r="P36" s="15" t="s">
        <v>209</v>
      </c>
      <c r="R36" t="s">
        <v>72</v>
      </c>
      <c r="S36" s="15" t="s">
        <v>160</v>
      </c>
      <c r="T36" t="s">
        <v>85</v>
      </c>
      <c r="U36" s="15" t="s">
        <v>86</v>
      </c>
      <c r="Y36" s="18" t="s">
        <v>60</v>
      </c>
      <c r="Z36" s="18" t="s">
        <v>158</v>
      </c>
      <c r="AA36" s="18"/>
      <c r="AB36" t="str">
        <f>IF(L36="Editorial",T36,"")</f>
        <v>Agree</v>
      </c>
      <c r="AC36" s="19">
        <f>IF(OR(L36="Technical",L36="General"),T36,"")</f>
      </c>
    </row>
    <row r="37" spans="1:29" ht="23.25">
      <c r="A37">
        <v>6366600023</v>
      </c>
      <c r="B37" t="s">
        <v>101</v>
      </c>
      <c r="C37">
        <v>172</v>
      </c>
      <c r="D37" t="s">
        <v>102</v>
      </c>
      <c r="E37" t="s">
        <v>103</v>
      </c>
      <c r="F37" t="s">
        <v>104</v>
      </c>
      <c r="G37" t="s">
        <v>66</v>
      </c>
      <c r="H37">
        <v>8</v>
      </c>
      <c r="I37" t="s">
        <v>105</v>
      </c>
      <c r="J37" t="s">
        <v>68</v>
      </c>
      <c r="K37" t="s">
        <v>12</v>
      </c>
      <c r="L37" t="s">
        <v>60</v>
      </c>
      <c r="M37">
        <v>127</v>
      </c>
      <c r="N37" t="s">
        <v>210</v>
      </c>
      <c r="O37">
        <v>34</v>
      </c>
      <c r="P37" s="15" t="s">
        <v>211</v>
      </c>
      <c r="R37" t="s">
        <v>72</v>
      </c>
      <c r="S37" s="15" t="s">
        <v>160</v>
      </c>
      <c r="T37" t="s">
        <v>74</v>
      </c>
      <c r="U37" s="15" t="s">
        <v>130</v>
      </c>
      <c r="Y37" s="18" t="s">
        <v>60</v>
      </c>
      <c r="Z37" s="18" t="s">
        <v>158</v>
      </c>
      <c r="AA37" s="18"/>
      <c r="AB37" t="str">
        <f>IF(L37="Editorial",T37,"")</f>
        <v>Principle</v>
      </c>
      <c r="AC37" s="19">
        <f>IF(OR(L37="Technical",L37="General"),T37,"")</f>
      </c>
    </row>
    <row r="38" spans="1:29" ht="23.25">
      <c r="A38">
        <v>6366500023</v>
      </c>
      <c r="B38" t="s">
        <v>101</v>
      </c>
      <c r="C38">
        <v>171</v>
      </c>
      <c r="D38" t="s">
        <v>102</v>
      </c>
      <c r="E38" t="s">
        <v>103</v>
      </c>
      <c r="F38" t="s">
        <v>104</v>
      </c>
      <c r="G38" t="s">
        <v>66</v>
      </c>
      <c r="H38">
        <v>7</v>
      </c>
      <c r="I38" t="s">
        <v>105</v>
      </c>
      <c r="J38" t="s">
        <v>68</v>
      </c>
      <c r="K38" t="s">
        <v>12</v>
      </c>
      <c r="L38" t="s">
        <v>60</v>
      </c>
      <c r="M38">
        <v>127</v>
      </c>
      <c r="N38" t="s">
        <v>212</v>
      </c>
      <c r="O38">
        <v>21</v>
      </c>
      <c r="P38" s="15" t="s">
        <v>213</v>
      </c>
      <c r="R38" t="s">
        <v>72</v>
      </c>
      <c r="S38" s="15" t="s">
        <v>160</v>
      </c>
      <c r="T38" t="s">
        <v>74</v>
      </c>
      <c r="U38" s="15" t="s">
        <v>130</v>
      </c>
      <c r="Y38" s="18" t="s">
        <v>60</v>
      </c>
      <c r="Z38" s="18" t="s">
        <v>158</v>
      </c>
      <c r="AA38" s="18"/>
      <c r="AB38" t="str">
        <f>IF(L38="Editorial",T38,"")</f>
        <v>Principle</v>
      </c>
      <c r="AC38" s="19">
        <f>IF(OR(L38="Technical",L38="General"),T38,"")</f>
      </c>
    </row>
    <row r="39" spans="1:29" ht="23.25">
      <c r="A39">
        <v>6366400023</v>
      </c>
      <c r="B39" t="s">
        <v>101</v>
      </c>
      <c r="C39">
        <v>170</v>
      </c>
      <c r="D39" t="s">
        <v>102</v>
      </c>
      <c r="E39" t="s">
        <v>103</v>
      </c>
      <c r="F39" t="s">
        <v>104</v>
      </c>
      <c r="G39" t="s">
        <v>66</v>
      </c>
      <c r="H39">
        <v>6</v>
      </c>
      <c r="I39" t="s">
        <v>105</v>
      </c>
      <c r="J39" t="s">
        <v>68</v>
      </c>
      <c r="K39" t="s">
        <v>12</v>
      </c>
      <c r="L39" t="s">
        <v>61</v>
      </c>
      <c r="M39">
        <v>147</v>
      </c>
      <c r="N39" t="s">
        <v>214</v>
      </c>
      <c r="O39">
        <v>37</v>
      </c>
      <c r="P39" s="15" t="s">
        <v>215</v>
      </c>
      <c r="R39" t="s">
        <v>72</v>
      </c>
      <c r="S39" s="15" t="s">
        <v>160</v>
      </c>
      <c r="T39" t="s">
        <v>74</v>
      </c>
      <c r="U39" s="15" t="s">
        <v>130</v>
      </c>
      <c r="Y39" s="18" t="s">
        <v>198</v>
      </c>
      <c r="Z39" s="18" t="s">
        <v>158</v>
      </c>
      <c r="AA39" s="18"/>
      <c r="AB39">
        <f>IF(L39="Editorial",T39,"")</f>
      </c>
      <c r="AC39" s="19" t="str">
        <f>IF(OR(L39="Technical",L39="General"),T39,"")</f>
        <v>Principle</v>
      </c>
    </row>
    <row r="40" spans="1:29" ht="34.5">
      <c r="A40">
        <v>6366300023</v>
      </c>
      <c r="B40" t="s">
        <v>101</v>
      </c>
      <c r="C40">
        <v>169</v>
      </c>
      <c r="D40" t="s">
        <v>102</v>
      </c>
      <c r="E40" t="s">
        <v>103</v>
      </c>
      <c r="F40" t="s">
        <v>104</v>
      </c>
      <c r="G40" t="s">
        <v>66</v>
      </c>
      <c r="H40">
        <v>5</v>
      </c>
      <c r="I40" t="s">
        <v>105</v>
      </c>
      <c r="J40" t="s">
        <v>68</v>
      </c>
      <c r="K40" t="s">
        <v>12</v>
      </c>
      <c r="L40" t="s">
        <v>61</v>
      </c>
      <c r="M40">
        <v>146</v>
      </c>
      <c r="N40" t="s">
        <v>216</v>
      </c>
      <c r="O40">
        <v>43</v>
      </c>
      <c r="P40" s="15" t="s">
        <v>217</v>
      </c>
      <c r="R40" t="s">
        <v>72</v>
      </c>
      <c r="T40" t="s">
        <v>74</v>
      </c>
      <c r="U40" s="15" t="s">
        <v>130</v>
      </c>
      <c r="Y40" s="18" t="s">
        <v>198</v>
      </c>
      <c r="Z40" s="18" t="s">
        <v>158</v>
      </c>
      <c r="AA40" s="18"/>
      <c r="AB40">
        <f>IF(L40="Editorial",T40,"")</f>
      </c>
      <c r="AC40" s="19" t="str">
        <f>IF(OR(L40="Technical",L40="General"),T40,"")</f>
        <v>Principle</v>
      </c>
    </row>
    <row r="41" spans="1:29" ht="45.75">
      <c r="A41">
        <v>6366200023</v>
      </c>
      <c r="B41" t="s">
        <v>101</v>
      </c>
      <c r="C41">
        <v>168</v>
      </c>
      <c r="D41" t="s">
        <v>102</v>
      </c>
      <c r="E41" t="s">
        <v>103</v>
      </c>
      <c r="F41" t="s">
        <v>104</v>
      </c>
      <c r="G41" t="s">
        <v>66</v>
      </c>
      <c r="H41">
        <v>4</v>
      </c>
      <c r="I41" t="s">
        <v>105</v>
      </c>
      <c r="J41" t="s">
        <v>68</v>
      </c>
      <c r="K41" t="s">
        <v>12</v>
      </c>
      <c r="L41" t="s">
        <v>61</v>
      </c>
      <c r="M41">
        <v>146</v>
      </c>
      <c r="N41" t="s">
        <v>218</v>
      </c>
      <c r="O41">
        <v>18</v>
      </c>
      <c r="P41" s="15" t="s">
        <v>219</v>
      </c>
      <c r="R41" t="s">
        <v>72</v>
      </c>
      <c r="S41" s="15" t="s">
        <v>220</v>
      </c>
      <c r="T41" t="s">
        <v>74</v>
      </c>
      <c r="U41" s="15" t="s">
        <v>130</v>
      </c>
      <c r="Y41" s="18" t="s">
        <v>198</v>
      </c>
      <c r="Z41" s="18" t="s">
        <v>158</v>
      </c>
      <c r="AA41" s="18"/>
      <c r="AB41">
        <f>IF(L41="Editorial",T41,"")</f>
      </c>
      <c r="AC41" s="19" t="str">
        <f>IF(OR(L41="Technical",L41="General"),T41,"")</f>
        <v>Principle</v>
      </c>
    </row>
    <row r="42" spans="1:29" ht="23.25">
      <c r="A42">
        <v>6366100023</v>
      </c>
      <c r="B42" t="s">
        <v>101</v>
      </c>
      <c r="C42">
        <v>167</v>
      </c>
      <c r="D42" t="s">
        <v>102</v>
      </c>
      <c r="E42" t="s">
        <v>103</v>
      </c>
      <c r="F42" t="s">
        <v>104</v>
      </c>
      <c r="G42" t="s">
        <v>66</v>
      </c>
      <c r="H42">
        <v>3</v>
      </c>
      <c r="I42" t="s">
        <v>105</v>
      </c>
      <c r="J42" t="s">
        <v>68</v>
      </c>
      <c r="K42" t="s">
        <v>12</v>
      </c>
      <c r="L42" t="s">
        <v>60</v>
      </c>
      <c r="M42">
        <v>144</v>
      </c>
      <c r="N42" t="s">
        <v>221</v>
      </c>
      <c r="O42">
        <v>13</v>
      </c>
      <c r="P42" s="15" t="s">
        <v>222</v>
      </c>
      <c r="R42" t="s">
        <v>72</v>
      </c>
      <c r="S42" s="15" t="s">
        <v>223</v>
      </c>
      <c r="T42" t="s">
        <v>74</v>
      </c>
      <c r="U42" s="15" t="s">
        <v>130</v>
      </c>
      <c r="Y42" s="18" t="s">
        <v>60</v>
      </c>
      <c r="Z42" s="18" t="s">
        <v>158</v>
      </c>
      <c r="AA42" s="18"/>
      <c r="AB42" t="str">
        <f>IF(L42="Editorial",T42,"")</f>
        <v>Principle</v>
      </c>
      <c r="AC42" s="19">
        <f>IF(OR(L42="Technical",L42="General"),T42,"")</f>
      </c>
    </row>
    <row r="43" spans="1:29" ht="34.5">
      <c r="A43">
        <v>6366000023</v>
      </c>
      <c r="B43" t="s">
        <v>101</v>
      </c>
      <c r="C43">
        <v>166</v>
      </c>
      <c r="D43" t="s">
        <v>102</v>
      </c>
      <c r="E43" t="s">
        <v>103</v>
      </c>
      <c r="F43" t="s">
        <v>104</v>
      </c>
      <c r="G43" t="s">
        <v>66</v>
      </c>
      <c r="H43">
        <v>2</v>
      </c>
      <c r="I43" t="s">
        <v>105</v>
      </c>
      <c r="J43" t="s">
        <v>68</v>
      </c>
      <c r="K43" t="s">
        <v>12</v>
      </c>
      <c r="L43" t="s">
        <v>60</v>
      </c>
      <c r="M43">
        <v>142</v>
      </c>
      <c r="N43" t="s">
        <v>224</v>
      </c>
      <c r="O43">
        <v>14</v>
      </c>
      <c r="P43" s="15" t="s">
        <v>225</v>
      </c>
      <c r="R43" t="s">
        <v>108</v>
      </c>
      <c r="S43" s="15" t="s">
        <v>160</v>
      </c>
      <c r="T43" t="s">
        <v>85</v>
      </c>
      <c r="U43" s="15" t="s">
        <v>226</v>
      </c>
      <c r="Y43" s="18" t="s">
        <v>60</v>
      </c>
      <c r="Z43" s="18" t="s">
        <v>158</v>
      </c>
      <c r="AA43" s="18"/>
      <c r="AB43" t="str">
        <f>IF(L43="Editorial",T43,"")</f>
        <v>Agree</v>
      </c>
      <c r="AC43" s="19">
        <f>IF(OR(L43="Technical",L43="General"),T43,"")</f>
      </c>
    </row>
    <row r="44" spans="1:29" ht="23.25">
      <c r="A44">
        <v>6365900023</v>
      </c>
      <c r="B44" t="s">
        <v>101</v>
      </c>
      <c r="C44">
        <v>165</v>
      </c>
      <c r="D44" t="s">
        <v>102</v>
      </c>
      <c r="E44" t="s">
        <v>103</v>
      </c>
      <c r="F44" t="s">
        <v>104</v>
      </c>
      <c r="G44" t="s">
        <v>66</v>
      </c>
      <c r="H44">
        <v>1</v>
      </c>
      <c r="I44" t="s">
        <v>105</v>
      </c>
      <c r="J44" t="s">
        <v>68</v>
      </c>
      <c r="K44" t="s">
        <v>12</v>
      </c>
      <c r="L44" t="s">
        <v>61</v>
      </c>
      <c r="M44">
        <v>126</v>
      </c>
      <c r="N44" t="s">
        <v>227</v>
      </c>
      <c r="O44">
        <v>40</v>
      </c>
      <c r="P44" s="15" t="s">
        <v>228</v>
      </c>
      <c r="R44" t="s">
        <v>72</v>
      </c>
      <c r="S44" s="15" t="s">
        <v>229</v>
      </c>
      <c r="T44" t="s">
        <v>85</v>
      </c>
      <c r="U44" s="15" t="s">
        <v>86</v>
      </c>
      <c r="Y44" s="18" t="s">
        <v>198</v>
      </c>
      <c r="Z44" s="18" t="s">
        <v>158</v>
      </c>
      <c r="AA44" s="18"/>
      <c r="AB44">
        <f>IF(L44="Editorial",T44,"")</f>
      </c>
      <c r="AC44" s="19" t="str">
        <f>IF(OR(L44="Technical",L44="General"),T44,"")</f>
        <v>Agree</v>
      </c>
    </row>
    <row r="45" spans="1:29" ht="168.75">
      <c r="A45">
        <v>6355500023</v>
      </c>
      <c r="B45" t="s">
        <v>230</v>
      </c>
      <c r="C45">
        <v>164</v>
      </c>
      <c r="D45" t="s">
        <v>231</v>
      </c>
      <c r="E45" t="s">
        <v>232</v>
      </c>
      <c r="F45" t="s">
        <v>233</v>
      </c>
      <c r="G45" t="s">
        <v>66</v>
      </c>
      <c r="H45">
        <v>2</v>
      </c>
      <c r="I45" t="s">
        <v>105</v>
      </c>
      <c r="J45" t="s">
        <v>234</v>
      </c>
      <c r="K45" t="s">
        <v>235</v>
      </c>
      <c r="L45" t="s">
        <v>61</v>
      </c>
      <c r="M45">
        <v>51</v>
      </c>
      <c r="N45" t="s">
        <v>236</v>
      </c>
      <c r="O45">
        <v>29</v>
      </c>
      <c r="P45" s="16" t="s">
        <v>237</v>
      </c>
      <c r="R45" t="s">
        <v>108</v>
      </c>
      <c r="S45" s="15" t="s">
        <v>238</v>
      </c>
      <c r="T45" t="s">
        <v>80</v>
      </c>
      <c r="U45" s="15" t="s">
        <v>239</v>
      </c>
      <c r="Y45" s="18" t="s">
        <v>98</v>
      </c>
      <c r="Z45" s="18" t="s">
        <v>240</v>
      </c>
      <c r="AA45" s="18"/>
      <c r="AB45">
        <f>IF(L45="Editorial",T45,"")</f>
      </c>
      <c r="AC45" s="19" t="str">
        <f>IF(OR(L45="Technical",L45="General"),T45,"")</f>
        <v>Disagree</v>
      </c>
    </row>
    <row r="46" spans="1:29" ht="34.5">
      <c r="A46">
        <v>6355400023</v>
      </c>
      <c r="B46" t="s">
        <v>230</v>
      </c>
      <c r="C46">
        <v>163</v>
      </c>
      <c r="D46" t="s">
        <v>231</v>
      </c>
      <c r="E46" t="s">
        <v>232</v>
      </c>
      <c r="F46" t="s">
        <v>233</v>
      </c>
      <c r="G46" t="s">
        <v>66</v>
      </c>
      <c r="H46">
        <v>1</v>
      </c>
      <c r="I46" t="s">
        <v>105</v>
      </c>
      <c r="J46" t="s">
        <v>234</v>
      </c>
      <c r="K46" t="s">
        <v>235</v>
      </c>
      <c r="L46" t="s">
        <v>60</v>
      </c>
      <c r="M46">
        <v>45</v>
      </c>
      <c r="N46">
        <v>8661</v>
      </c>
      <c r="O46">
        <v>18</v>
      </c>
      <c r="P46" s="17" t="s">
        <v>241</v>
      </c>
      <c r="R46" t="s">
        <v>108</v>
      </c>
      <c r="S46" s="15" t="s">
        <v>242</v>
      </c>
      <c r="T46" t="s">
        <v>85</v>
      </c>
      <c r="Y46" s="18" t="s">
        <v>60</v>
      </c>
      <c r="Z46" s="18" t="s">
        <v>158</v>
      </c>
      <c r="AA46" s="18"/>
      <c r="AB46" s="19" t="str">
        <f>IF(L46="Editorial",T46,"")</f>
        <v>Agree</v>
      </c>
      <c r="AC46" s="19">
        <f>IF(OR(L46="Technical",L46="General"),T46,"")</f>
      </c>
    </row>
    <row r="47" spans="1:29" ht="158.25">
      <c r="A47">
        <v>6354700023</v>
      </c>
      <c r="B47" t="s">
        <v>243</v>
      </c>
      <c r="C47">
        <v>162</v>
      </c>
      <c r="D47" t="s">
        <v>244</v>
      </c>
      <c r="E47" t="s">
        <v>245</v>
      </c>
      <c r="F47" t="s">
        <v>246</v>
      </c>
      <c r="G47" t="s">
        <v>66</v>
      </c>
      <c r="H47">
        <v>27</v>
      </c>
      <c r="I47" t="s">
        <v>67</v>
      </c>
      <c r="J47" t="s">
        <v>68</v>
      </c>
      <c r="K47" t="s">
        <v>235</v>
      </c>
      <c r="L47" t="s">
        <v>61</v>
      </c>
      <c r="N47">
        <v>12</v>
      </c>
      <c r="P47" s="15" t="s">
        <v>247</v>
      </c>
      <c r="R47" t="s">
        <v>72</v>
      </c>
      <c r="S47" s="15" t="s">
        <v>248</v>
      </c>
      <c r="T47" t="s">
        <v>74</v>
      </c>
      <c r="U47" s="15" t="s">
        <v>249</v>
      </c>
      <c r="Y47" s="18" t="s">
        <v>93</v>
      </c>
      <c r="Z47" s="18" t="s">
        <v>138</v>
      </c>
      <c r="AA47" s="18"/>
      <c r="AB47">
        <f>IF(L47="Editorial",T47,"")</f>
      </c>
      <c r="AC47" s="19" t="str">
        <f>IF(OR(L47="Technical",L47="General"),T47,"")</f>
        <v>Principle</v>
      </c>
    </row>
    <row r="48" spans="1:29" ht="34.5">
      <c r="A48">
        <v>6354600023</v>
      </c>
      <c r="B48" t="s">
        <v>243</v>
      </c>
      <c r="C48">
        <v>161</v>
      </c>
      <c r="D48" t="s">
        <v>244</v>
      </c>
      <c r="E48" t="s">
        <v>245</v>
      </c>
      <c r="F48" t="s">
        <v>246</v>
      </c>
      <c r="G48" t="s">
        <v>66</v>
      </c>
      <c r="H48">
        <v>26</v>
      </c>
      <c r="I48" t="s">
        <v>67</v>
      </c>
      <c r="J48" t="s">
        <v>68</v>
      </c>
      <c r="K48" t="s">
        <v>235</v>
      </c>
      <c r="L48" t="s">
        <v>60</v>
      </c>
      <c r="M48">
        <v>111</v>
      </c>
      <c r="N48" t="s">
        <v>250</v>
      </c>
      <c r="O48">
        <v>13</v>
      </c>
      <c r="P48" s="15" t="s">
        <v>251</v>
      </c>
      <c r="R48" t="s">
        <v>72</v>
      </c>
      <c r="S48" s="15" t="s">
        <v>252</v>
      </c>
      <c r="T48" t="s">
        <v>85</v>
      </c>
      <c r="U48" s="15" t="s">
        <v>86</v>
      </c>
      <c r="Y48" s="18" t="s">
        <v>60</v>
      </c>
      <c r="Z48" s="18" t="s">
        <v>158</v>
      </c>
      <c r="AA48" s="18"/>
      <c r="AB48" s="19" t="str">
        <f>IF(L48="Editorial",T48,"")</f>
        <v>Agree</v>
      </c>
      <c r="AC48" s="19">
        <f>IF(OR(L48="Technical",L48="General"),T48,"")</f>
      </c>
    </row>
    <row r="49" spans="1:29" ht="57">
      <c r="A49">
        <v>6354500023</v>
      </c>
      <c r="B49" t="s">
        <v>243</v>
      </c>
      <c r="C49">
        <v>160</v>
      </c>
      <c r="D49" t="s">
        <v>244</v>
      </c>
      <c r="E49" t="s">
        <v>245</v>
      </c>
      <c r="F49" t="s">
        <v>246</v>
      </c>
      <c r="G49" t="s">
        <v>66</v>
      </c>
      <c r="H49">
        <v>25</v>
      </c>
      <c r="I49" t="s">
        <v>67</v>
      </c>
      <c r="J49" t="s">
        <v>68</v>
      </c>
      <c r="K49" t="s">
        <v>235</v>
      </c>
      <c r="L49" t="s">
        <v>60</v>
      </c>
      <c r="M49">
        <v>105</v>
      </c>
      <c r="N49" t="s">
        <v>253</v>
      </c>
      <c r="O49">
        <v>21</v>
      </c>
      <c r="P49" s="15" t="s">
        <v>254</v>
      </c>
      <c r="R49" t="s">
        <v>72</v>
      </c>
      <c r="S49" s="15" t="s">
        <v>255</v>
      </c>
      <c r="T49" t="s">
        <v>85</v>
      </c>
      <c r="U49" s="15" t="s">
        <v>86</v>
      </c>
      <c r="Y49" s="18" t="s">
        <v>60</v>
      </c>
      <c r="Z49" s="18" t="s">
        <v>158</v>
      </c>
      <c r="AA49" s="18"/>
      <c r="AB49" s="19" t="str">
        <f>IF(L49="Editorial",T49,"")</f>
        <v>Agree</v>
      </c>
      <c r="AC49" s="19">
        <f>IF(OR(L49="Technical",L49="General"),T49,"")</f>
      </c>
    </row>
    <row r="50" spans="1:29" ht="57">
      <c r="A50">
        <v>6354400023</v>
      </c>
      <c r="B50" t="s">
        <v>243</v>
      </c>
      <c r="C50">
        <v>159</v>
      </c>
      <c r="D50" t="s">
        <v>244</v>
      </c>
      <c r="E50" t="s">
        <v>245</v>
      </c>
      <c r="F50" t="s">
        <v>246</v>
      </c>
      <c r="G50" t="s">
        <v>66</v>
      </c>
      <c r="H50">
        <v>24</v>
      </c>
      <c r="I50" t="s">
        <v>67</v>
      </c>
      <c r="J50" t="s">
        <v>68</v>
      </c>
      <c r="K50" t="s">
        <v>235</v>
      </c>
      <c r="L50" t="s">
        <v>60</v>
      </c>
      <c r="M50">
        <v>96</v>
      </c>
      <c r="N50" t="s">
        <v>256</v>
      </c>
      <c r="O50">
        <v>41</v>
      </c>
      <c r="P50" s="15" t="s">
        <v>257</v>
      </c>
      <c r="R50" t="s">
        <v>72</v>
      </c>
      <c r="S50" s="15" t="s">
        <v>258</v>
      </c>
      <c r="T50" t="s">
        <v>85</v>
      </c>
      <c r="U50" s="15" t="s">
        <v>86</v>
      </c>
      <c r="Y50" s="18" t="s">
        <v>60</v>
      </c>
      <c r="Z50" s="18" t="s">
        <v>158</v>
      </c>
      <c r="AA50" s="18"/>
      <c r="AB50" s="19" t="str">
        <f>IF(L50="Editorial",T50,"")</f>
        <v>Agree</v>
      </c>
      <c r="AC50" s="19">
        <f>IF(OR(L50="Technical",L50="General"),T50,"")</f>
      </c>
    </row>
    <row r="51" spans="1:29" ht="12.75">
      <c r="A51">
        <v>6354300023</v>
      </c>
      <c r="B51" t="s">
        <v>243</v>
      </c>
      <c r="C51">
        <v>158</v>
      </c>
      <c r="D51" t="s">
        <v>244</v>
      </c>
      <c r="E51" t="s">
        <v>245</v>
      </c>
      <c r="F51" t="s">
        <v>246</v>
      </c>
      <c r="G51" t="s">
        <v>66</v>
      </c>
      <c r="H51">
        <v>23</v>
      </c>
      <c r="I51" t="s">
        <v>67</v>
      </c>
      <c r="J51" t="s">
        <v>68</v>
      </c>
      <c r="K51" t="s">
        <v>235</v>
      </c>
      <c r="L51" t="s">
        <v>60</v>
      </c>
      <c r="M51">
        <v>87</v>
      </c>
      <c r="N51" t="s">
        <v>259</v>
      </c>
      <c r="O51">
        <v>5</v>
      </c>
      <c r="P51" s="15" t="s">
        <v>260</v>
      </c>
      <c r="R51" t="s">
        <v>72</v>
      </c>
      <c r="S51" s="15" t="s">
        <v>261</v>
      </c>
      <c r="T51" t="s">
        <v>85</v>
      </c>
      <c r="U51" s="15" t="s">
        <v>86</v>
      </c>
      <c r="Y51" s="18" t="s">
        <v>60</v>
      </c>
      <c r="Z51" s="18" t="s">
        <v>158</v>
      </c>
      <c r="AA51" s="18"/>
      <c r="AB51" s="19" t="str">
        <f>IF(L51="Editorial",T51,"")</f>
        <v>Agree</v>
      </c>
      <c r="AC51" s="19">
        <f>IF(OR(L51="Technical",L51="General"),T51,"")</f>
      </c>
    </row>
    <row r="52" spans="1:29" ht="57">
      <c r="A52">
        <v>6354200023</v>
      </c>
      <c r="B52" t="s">
        <v>243</v>
      </c>
      <c r="C52">
        <v>157</v>
      </c>
      <c r="D52" t="s">
        <v>244</v>
      </c>
      <c r="E52" t="s">
        <v>245</v>
      </c>
      <c r="F52" t="s">
        <v>246</v>
      </c>
      <c r="G52" t="s">
        <v>66</v>
      </c>
      <c r="H52">
        <v>22</v>
      </c>
      <c r="I52" t="s">
        <v>67</v>
      </c>
      <c r="J52" t="s">
        <v>68</v>
      </c>
      <c r="K52" t="s">
        <v>235</v>
      </c>
      <c r="L52" t="s">
        <v>60</v>
      </c>
      <c r="M52">
        <v>54</v>
      </c>
      <c r="N52">
        <v>8.12</v>
      </c>
      <c r="O52">
        <v>20</v>
      </c>
      <c r="P52" s="15" t="s">
        <v>262</v>
      </c>
      <c r="R52" t="s">
        <v>72</v>
      </c>
      <c r="S52" s="15" t="s">
        <v>263</v>
      </c>
      <c r="T52" t="s">
        <v>74</v>
      </c>
      <c r="U52" s="15" t="s">
        <v>264</v>
      </c>
      <c r="Y52" s="18" t="s">
        <v>60</v>
      </c>
      <c r="Z52" s="18" t="s">
        <v>158</v>
      </c>
      <c r="AA52" s="18"/>
      <c r="AB52" s="19" t="str">
        <f>IF(L52="Editorial",T52,"")</f>
        <v>Principle</v>
      </c>
      <c r="AC52" s="19">
        <f>IF(OR(L52="Technical",L52="General"),T52,"")</f>
      </c>
    </row>
    <row r="53" spans="1:29" ht="12.75">
      <c r="A53">
        <v>6354100023</v>
      </c>
      <c r="B53" t="s">
        <v>243</v>
      </c>
      <c r="C53">
        <v>156</v>
      </c>
      <c r="D53" t="s">
        <v>244</v>
      </c>
      <c r="E53" t="s">
        <v>245</v>
      </c>
      <c r="F53" t="s">
        <v>246</v>
      </c>
      <c r="G53" t="s">
        <v>66</v>
      </c>
      <c r="H53">
        <v>21</v>
      </c>
      <c r="I53" t="s">
        <v>67</v>
      </c>
      <c r="J53" t="s">
        <v>68</v>
      </c>
      <c r="K53" t="s">
        <v>235</v>
      </c>
      <c r="L53" t="s">
        <v>60</v>
      </c>
      <c r="M53">
        <v>53</v>
      </c>
      <c r="N53" t="s">
        <v>265</v>
      </c>
      <c r="O53">
        <v>1</v>
      </c>
      <c r="P53" s="15" t="s">
        <v>266</v>
      </c>
      <c r="R53" t="s">
        <v>72</v>
      </c>
      <c r="S53" s="15" t="s">
        <v>267</v>
      </c>
      <c r="T53" t="s">
        <v>85</v>
      </c>
      <c r="U53" s="15" t="s">
        <v>86</v>
      </c>
      <c r="Y53" s="18" t="s">
        <v>60</v>
      </c>
      <c r="Z53" s="18" t="s">
        <v>158</v>
      </c>
      <c r="AA53" s="18"/>
      <c r="AB53" s="19" t="str">
        <f>IF(L53="Editorial",T53,"")</f>
        <v>Agree</v>
      </c>
      <c r="AC53" s="19">
        <f>IF(OR(L53="Technical",L53="General"),T53,"")</f>
      </c>
    </row>
    <row r="54" spans="1:29" ht="34.5">
      <c r="A54">
        <v>6354000023</v>
      </c>
      <c r="B54" t="s">
        <v>243</v>
      </c>
      <c r="C54">
        <v>155</v>
      </c>
      <c r="D54" t="s">
        <v>244</v>
      </c>
      <c r="E54" t="s">
        <v>245</v>
      </c>
      <c r="F54" t="s">
        <v>246</v>
      </c>
      <c r="G54" t="s">
        <v>66</v>
      </c>
      <c r="H54">
        <v>20</v>
      </c>
      <c r="I54" t="s">
        <v>67</v>
      </c>
      <c r="J54" t="s">
        <v>68</v>
      </c>
      <c r="K54" t="s">
        <v>235</v>
      </c>
      <c r="L54" t="s">
        <v>60</v>
      </c>
      <c r="M54">
        <v>52</v>
      </c>
      <c r="N54" t="s">
        <v>265</v>
      </c>
      <c r="O54">
        <v>53</v>
      </c>
      <c r="P54" s="15" t="s">
        <v>268</v>
      </c>
      <c r="R54" t="s">
        <v>72</v>
      </c>
      <c r="S54" s="15" t="s">
        <v>269</v>
      </c>
      <c r="T54" t="s">
        <v>85</v>
      </c>
      <c r="U54" s="15" t="s">
        <v>86</v>
      </c>
      <c r="Y54" s="18" t="s">
        <v>60</v>
      </c>
      <c r="Z54" s="18" t="s">
        <v>158</v>
      </c>
      <c r="AA54" s="18"/>
      <c r="AB54" s="19" t="str">
        <f>IF(L54="Editorial",T54,"")</f>
        <v>Agree</v>
      </c>
      <c r="AC54" s="19">
        <f>IF(OR(L54="Technical",L54="General"),T54,"")</f>
      </c>
    </row>
    <row r="55" spans="1:29" ht="34.5">
      <c r="A55">
        <v>6353900023</v>
      </c>
      <c r="B55" t="s">
        <v>243</v>
      </c>
      <c r="C55">
        <v>154</v>
      </c>
      <c r="D55" t="s">
        <v>244</v>
      </c>
      <c r="E55" t="s">
        <v>245</v>
      </c>
      <c r="F55" t="s">
        <v>246</v>
      </c>
      <c r="G55" t="s">
        <v>66</v>
      </c>
      <c r="H55">
        <v>19</v>
      </c>
      <c r="I55" t="s">
        <v>67</v>
      </c>
      <c r="J55" t="s">
        <v>68</v>
      </c>
      <c r="K55" t="s">
        <v>235</v>
      </c>
      <c r="L55" t="s">
        <v>60</v>
      </c>
      <c r="M55">
        <v>52</v>
      </c>
      <c r="N55" t="s">
        <v>270</v>
      </c>
      <c r="O55">
        <v>22</v>
      </c>
      <c r="P55" s="15" t="s">
        <v>271</v>
      </c>
      <c r="R55" t="s">
        <v>72</v>
      </c>
      <c r="S55" s="15" t="s">
        <v>272</v>
      </c>
      <c r="T55" t="s">
        <v>85</v>
      </c>
      <c r="U55" s="15" t="s">
        <v>86</v>
      </c>
      <c r="Y55" s="18" t="s">
        <v>60</v>
      </c>
      <c r="Z55" s="18" t="s">
        <v>158</v>
      </c>
      <c r="AA55" s="18"/>
      <c r="AB55" s="19" t="str">
        <f>IF(L55="Editorial",T55,"")</f>
        <v>Agree</v>
      </c>
      <c r="AC55" s="19">
        <f>IF(OR(L55="Technical",L55="General"),T55,"")</f>
      </c>
    </row>
    <row r="56" spans="1:29" ht="23.25">
      <c r="A56">
        <v>6353800023</v>
      </c>
      <c r="B56" t="s">
        <v>243</v>
      </c>
      <c r="C56">
        <v>153</v>
      </c>
      <c r="D56" t="s">
        <v>244</v>
      </c>
      <c r="E56" t="s">
        <v>245</v>
      </c>
      <c r="F56" t="s">
        <v>246</v>
      </c>
      <c r="G56" t="s">
        <v>66</v>
      </c>
      <c r="H56">
        <v>18</v>
      </c>
      <c r="I56" t="s">
        <v>67</v>
      </c>
      <c r="J56" t="s">
        <v>68</v>
      </c>
      <c r="K56" t="s">
        <v>235</v>
      </c>
      <c r="L56" t="s">
        <v>60</v>
      </c>
      <c r="M56">
        <v>52</v>
      </c>
      <c r="N56" t="s">
        <v>270</v>
      </c>
      <c r="O56">
        <v>19</v>
      </c>
      <c r="P56" s="15" t="s">
        <v>273</v>
      </c>
      <c r="R56" t="s">
        <v>72</v>
      </c>
      <c r="S56" s="15" t="s">
        <v>274</v>
      </c>
      <c r="T56" t="s">
        <v>85</v>
      </c>
      <c r="U56" s="15" t="s">
        <v>86</v>
      </c>
      <c r="Y56" s="18" t="s">
        <v>60</v>
      </c>
      <c r="Z56" s="18" t="s">
        <v>158</v>
      </c>
      <c r="AA56" s="18"/>
      <c r="AB56" s="19" t="str">
        <f>IF(L56="Editorial",T56,"")</f>
        <v>Agree</v>
      </c>
      <c r="AC56" s="19">
        <f>IF(OR(L56="Technical",L56="General"),T56,"")</f>
      </c>
    </row>
    <row r="57" spans="1:29" ht="34.5">
      <c r="A57">
        <v>6353700023</v>
      </c>
      <c r="B57" t="s">
        <v>243</v>
      </c>
      <c r="C57">
        <v>152</v>
      </c>
      <c r="D57" t="s">
        <v>244</v>
      </c>
      <c r="E57" t="s">
        <v>245</v>
      </c>
      <c r="F57" t="s">
        <v>246</v>
      </c>
      <c r="G57" t="s">
        <v>66</v>
      </c>
      <c r="H57">
        <v>17</v>
      </c>
      <c r="I57" t="s">
        <v>67</v>
      </c>
      <c r="J57" t="s">
        <v>68</v>
      </c>
      <c r="K57" t="s">
        <v>235</v>
      </c>
      <c r="L57" t="s">
        <v>60</v>
      </c>
      <c r="M57">
        <v>44</v>
      </c>
      <c r="N57" t="s">
        <v>275</v>
      </c>
      <c r="O57">
        <v>20</v>
      </c>
      <c r="P57" s="15" t="s">
        <v>276</v>
      </c>
      <c r="R57" t="s">
        <v>72</v>
      </c>
      <c r="S57" s="15" t="s">
        <v>277</v>
      </c>
      <c r="T57" t="s">
        <v>85</v>
      </c>
      <c r="U57" s="15" t="s">
        <v>86</v>
      </c>
      <c r="Y57" s="18" t="s">
        <v>60</v>
      </c>
      <c r="Z57" s="18" t="s">
        <v>158</v>
      </c>
      <c r="AA57" s="18"/>
      <c r="AB57" s="19" t="str">
        <f>IF(L57="Editorial",T57,"")</f>
        <v>Agree</v>
      </c>
      <c r="AC57" s="19">
        <f>IF(OR(L57="Technical",L57="General"),T57,"")</f>
      </c>
    </row>
    <row r="58" spans="1:29" ht="23.25">
      <c r="A58">
        <v>6353600023</v>
      </c>
      <c r="B58" t="s">
        <v>243</v>
      </c>
      <c r="C58">
        <v>151</v>
      </c>
      <c r="D58" t="s">
        <v>244</v>
      </c>
      <c r="E58" t="s">
        <v>245</v>
      </c>
      <c r="F58" t="s">
        <v>246</v>
      </c>
      <c r="G58" t="s">
        <v>66</v>
      </c>
      <c r="H58">
        <v>16</v>
      </c>
      <c r="I58" t="s">
        <v>67</v>
      </c>
      <c r="J58" t="s">
        <v>68</v>
      </c>
      <c r="K58" t="s">
        <v>235</v>
      </c>
      <c r="L58" t="s">
        <v>60</v>
      </c>
      <c r="M58">
        <v>40</v>
      </c>
      <c r="N58" t="s">
        <v>278</v>
      </c>
      <c r="O58">
        <v>15</v>
      </c>
      <c r="P58" s="15" t="s">
        <v>279</v>
      </c>
      <c r="R58" t="s">
        <v>72</v>
      </c>
      <c r="S58" s="15" t="s">
        <v>280</v>
      </c>
      <c r="T58" t="s">
        <v>85</v>
      </c>
      <c r="U58" s="15" t="s">
        <v>86</v>
      </c>
      <c r="Y58" s="18" t="s">
        <v>60</v>
      </c>
      <c r="Z58" s="18" t="s">
        <v>158</v>
      </c>
      <c r="AA58" s="18"/>
      <c r="AB58" s="19" t="str">
        <f>IF(L58="Editorial",T58,"")</f>
        <v>Agree</v>
      </c>
      <c r="AC58" s="19">
        <f>IF(OR(L58="Technical",L58="General"),T58,"")</f>
      </c>
    </row>
    <row r="59" spans="1:29" ht="34.5">
      <c r="A59">
        <v>6353500023</v>
      </c>
      <c r="B59" t="s">
        <v>243</v>
      </c>
      <c r="C59">
        <v>150</v>
      </c>
      <c r="D59" t="s">
        <v>244</v>
      </c>
      <c r="E59" t="s">
        <v>245</v>
      </c>
      <c r="F59" t="s">
        <v>246</v>
      </c>
      <c r="G59" t="s">
        <v>66</v>
      </c>
      <c r="H59">
        <v>15</v>
      </c>
      <c r="I59" t="s">
        <v>67</v>
      </c>
      <c r="J59" t="s">
        <v>68</v>
      </c>
      <c r="K59" t="s">
        <v>235</v>
      </c>
      <c r="L59" t="s">
        <v>60</v>
      </c>
      <c r="M59">
        <v>32</v>
      </c>
      <c r="N59" t="s">
        <v>281</v>
      </c>
      <c r="O59">
        <v>36</v>
      </c>
      <c r="P59" s="15" t="s">
        <v>282</v>
      </c>
      <c r="R59" t="s">
        <v>72</v>
      </c>
      <c r="S59" s="15" t="s">
        <v>283</v>
      </c>
      <c r="T59" t="s">
        <v>85</v>
      </c>
      <c r="U59" s="15" t="s">
        <v>86</v>
      </c>
      <c r="Y59" s="18" t="s">
        <v>60</v>
      </c>
      <c r="Z59" s="18" t="s">
        <v>158</v>
      </c>
      <c r="AA59" s="18"/>
      <c r="AB59" s="19" t="str">
        <f>IF(L59="Editorial",T59,"")</f>
        <v>Agree</v>
      </c>
      <c r="AC59" s="19">
        <f>IF(OR(L59="Technical",L59="General"),T59,"")</f>
      </c>
    </row>
    <row r="60" spans="1:29" ht="34.5">
      <c r="A60">
        <v>6353400023</v>
      </c>
      <c r="B60" t="s">
        <v>243</v>
      </c>
      <c r="C60">
        <v>149</v>
      </c>
      <c r="D60" t="s">
        <v>244</v>
      </c>
      <c r="E60" t="s">
        <v>245</v>
      </c>
      <c r="F60" t="s">
        <v>246</v>
      </c>
      <c r="G60" t="s">
        <v>66</v>
      </c>
      <c r="H60">
        <v>14</v>
      </c>
      <c r="I60" t="s">
        <v>67</v>
      </c>
      <c r="J60" t="s">
        <v>68</v>
      </c>
      <c r="K60" t="s">
        <v>235</v>
      </c>
      <c r="L60" t="s">
        <v>60</v>
      </c>
      <c r="M60">
        <v>21</v>
      </c>
      <c r="N60" t="s">
        <v>204</v>
      </c>
      <c r="O60">
        <v>38</v>
      </c>
      <c r="P60" s="15" t="s">
        <v>284</v>
      </c>
      <c r="R60" t="s">
        <v>72</v>
      </c>
      <c r="S60" s="15" t="s">
        <v>285</v>
      </c>
      <c r="T60" t="s">
        <v>85</v>
      </c>
      <c r="U60" s="15" t="s">
        <v>86</v>
      </c>
      <c r="Y60" s="18" t="s">
        <v>60</v>
      </c>
      <c r="Z60" s="18" t="s">
        <v>158</v>
      </c>
      <c r="AA60" s="18"/>
      <c r="AB60" s="19" t="str">
        <f>IF(L60="Editorial",T60,"")</f>
        <v>Agree</v>
      </c>
      <c r="AC60" s="19">
        <f>IF(OR(L60="Technical",L60="General"),T60,"")</f>
      </c>
    </row>
    <row r="61" spans="1:29" ht="34.5">
      <c r="A61">
        <v>6353300023</v>
      </c>
      <c r="B61" t="s">
        <v>243</v>
      </c>
      <c r="C61">
        <v>148</v>
      </c>
      <c r="D61" t="s">
        <v>244</v>
      </c>
      <c r="E61" t="s">
        <v>245</v>
      </c>
      <c r="F61" t="s">
        <v>246</v>
      </c>
      <c r="G61" t="s">
        <v>66</v>
      </c>
      <c r="H61">
        <v>13</v>
      </c>
      <c r="I61" t="s">
        <v>67</v>
      </c>
      <c r="J61" t="s">
        <v>68</v>
      </c>
      <c r="K61" t="s">
        <v>235</v>
      </c>
      <c r="L61" t="s">
        <v>61</v>
      </c>
      <c r="M61">
        <v>19</v>
      </c>
      <c r="N61" t="s">
        <v>82</v>
      </c>
      <c r="O61">
        <v>15</v>
      </c>
      <c r="P61" s="15" t="s">
        <v>286</v>
      </c>
      <c r="R61" t="s">
        <v>72</v>
      </c>
      <c r="S61" s="15" t="s">
        <v>287</v>
      </c>
      <c r="T61" t="s">
        <v>85</v>
      </c>
      <c r="U61" s="15" t="s">
        <v>86</v>
      </c>
      <c r="Y61" s="18" t="s">
        <v>198</v>
      </c>
      <c r="Z61" s="18" t="s">
        <v>158</v>
      </c>
      <c r="AA61" s="18"/>
      <c r="AB61">
        <f>IF(L61="Editorial",T61,"")</f>
      </c>
      <c r="AC61" s="19" t="str">
        <f>IF(OR(L61="Technical",L61="General"),T61,"")</f>
        <v>Agree</v>
      </c>
    </row>
    <row r="62" spans="1:29" ht="57">
      <c r="A62">
        <v>6353200023</v>
      </c>
      <c r="B62" t="s">
        <v>243</v>
      </c>
      <c r="C62">
        <v>147</v>
      </c>
      <c r="D62" t="s">
        <v>244</v>
      </c>
      <c r="E62" t="s">
        <v>245</v>
      </c>
      <c r="F62" t="s">
        <v>246</v>
      </c>
      <c r="G62" t="s">
        <v>66</v>
      </c>
      <c r="H62">
        <v>12</v>
      </c>
      <c r="I62" t="s">
        <v>67</v>
      </c>
      <c r="J62" t="s">
        <v>68</v>
      </c>
      <c r="K62" t="s">
        <v>235</v>
      </c>
      <c r="L62" t="s">
        <v>60</v>
      </c>
      <c r="M62">
        <v>15</v>
      </c>
      <c r="N62" t="s">
        <v>288</v>
      </c>
      <c r="O62">
        <v>40</v>
      </c>
      <c r="P62" s="15" t="s">
        <v>289</v>
      </c>
      <c r="R62" t="s">
        <v>72</v>
      </c>
      <c r="S62" s="15" t="s">
        <v>290</v>
      </c>
      <c r="T62" t="s">
        <v>74</v>
      </c>
      <c r="U62" s="15" t="s">
        <v>291</v>
      </c>
      <c r="Y62" s="18" t="s">
        <v>60</v>
      </c>
      <c r="Z62" s="18" t="s">
        <v>158</v>
      </c>
      <c r="AA62" s="18"/>
      <c r="AB62" s="19" t="str">
        <f>IF(L62="Editorial",T62,"")</f>
        <v>Principle</v>
      </c>
      <c r="AC62" s="19">
        <f>IF(OR(L62="Technical",L62="General"),T62,"")</f>
      </c>
    </row>
    <row r="63" spans="1:29" ht="45.75">
      <c r="A63">
        <v>6353100023</v>
      </c>
      <c r="B63" t="s">
        <v>243</v>
      </c>
      <c r="C63">
        <v>146</v>
      </c>
      <c r="D63" t="s">
        <v>244</v>
      </c>
      <c r="E63" t="s">
        <v>245</v>
      </c>
      <c r="F63" t="s">
        <v>246</v>
      </c>
      <c r="G63" t="s">
        <v>66</v>
      </c>
      <c r="H63">
        <v>11</v>
      </c>
      <c r="I63" t="s">
        <v>67</v>
      </c>
      <c r="J63" t="s">
        <v>68</v>
      </c>
      <c r="K63" t="s">
        <v>235</v>
      </c>
      <c r="L63" t="s">
        <v>60</v>
      </c>
      <c r="M63">
        <v>14</v>
      </c>
      <c r="N63" t="s">
        <v>176</v>
      </c>
      <c r="O63">
        <v>8</v>
      </c>
      <c r="P63" s="15" t="s">
        <v>292</v>
      </c>
      <c r="R63" t="s">
        <v>72</v>
      </c>
      <c r="S63" s="15" t="s">
        <v>293</v>
      </c>
      <c r="T63" t="s">
        <v>85</v>
      </c>
      <c r="U63" s="15" t="s">
        <v>86</v>
      </c>
      <c r="Y63" s="18" t="s">
        <v>60</v>
      </c>
      <c r="Z63" s="18" t="s">
        <v>158</v>
      </c>
      <c r="AA63" s="18"/>
      <c r="AB63" s="19" t="str">
        <f>IF(L63="Editorial",T63,"")</f>
        <v>Agree</v>
      </c>
      <c r="AC63" s="19">
        <f>IF(OR(L63="Technical",L63="General"),T63,"")</f>
      </c>
    </row>
    <row r="64" spans="1:29" ht="45.75">
      <c r="A64">
        <v>6353000023</v>
      </c>
      <c r="B64" t="s">
        <v>243</v>
      </c>
      <c r="C64">
        <v>145</v>
      </c>
      <c r="D64" t="s">
        <v>244</v>
      </c>
      <c r="E64" t="s">
        <v>245</v>
      </c>
      <c r="F64" t="s">
        <v>246</v>
      </c>
      <c r="G64" t="s">
        <v>66</v>
      </c>
      <c r="H64">
        <v>10</v>
      </c>
      <c r="I64" t="s">
        <v>67</v>
      </c>
      <c r="J64" t="s">
        <v>68</v>
      </c>
      <c r="K64" t="s">
        <v>235</v>
      </c>
      <c r="L64" t="s">
        <v>60</v>
      </c>
      <c r="M64">
        <v>14</v>
      </c>
      <c r="N64" t="s">
        <v>176</v>
      </c>
      <c r="O64">
        <v>2</v>
      </c>
      <c r="P64" s="15" t="s">
        <v>292</v>
      </c>
      <c r="R64" t="s">
        <v>72</v>
      </c>
      <c r="S64" s="15" t="s">
        <v>293</v>
      </c>
      <c r="T64" t="s">
        <v>85</v>
      </c>
      <c r="U64" s="15" t="s">
        <v>86</v>
      </c>
      <c r="Y64" s="18" t="s">
        <v>60</v>
      </c>
      <c r="Z64" s="18" t="s">
        <v>158</v>
      </c>
      <c r="AA64" s="18"/>
      <c r="AB64" s="19" t="str">
        <f>IF(L64="Editorial",T64,"")</f>
        <v>Agree</v>
      </c>
      <c r="AC64" s="19">
        <f>IF(OR(L64="Technical",L64="General"),T64,"")</f>
      </c>
    </row>
    <row r="65" spans="1:29" ht="34.5">
      <c r="A65">
        <v>6352900023</v>
      </c>
      <c r="B65" t="s">
        <v>243</v>
      </c>
      <c r="C65">
        <v>144</v>
      </c>
      <c r="D65" t="s">
        <v>244</v>
      </c>
      <c r="E65" t="s">
        <v>245</v>
      </c>
      <c r="F65" t="s">
        <v>246</v>
      </c>
      <c r="G65" t="s">
        <v>66</v>
      </c>
      <c r="H65">
        <v>9</v>
      </c>
      <c r="I65" t="s">
        <v>67</v>
      </c>
      <c r="J65" t="s">
        <v>68</v>
      </c>
      <c r="K65" t="s">
        <v>235</v>
      </c>
      <c r="L65" t="s">
        <v>60</v>
      </c>
      <c r="M65">
        <v>13</v>
      </c>
      <c r="N65" t="s">
        <v>294</v>
      </c>
      <c r="O65">
        <v>5</v>
      </c>
      <c r="P65" s="15" t="s">
        <v>295</v>
      </c>
      <c r="R65" t="s">
        <v>72</v>
      </c>
      <c r="S65" s="15" t="s">
        <v>296</v>
      </c>
      <c r="T65" t="s">
        <v>85</v>
      </c>
      <c r="U65" s="15" t="s">
        <v>86</v>
      </c>
      <c r="Y65" s="18" t="s">
        <v>60</v>
      </c>
      <c r="Z65" s="18" t="s">
        <v>158</v>
      </c>
      <c r="AA65" s="18"/>
      <c r="AB65" s="19" t="str">
        <f>IF(L65="Editorial",T65,"")</f>
        <v>Agree</v>
      </c>
      <c r="AC65" s="19">
        <f>IF(OR(L65="Technical",L65="General"),T65,"")</f>
      </c>
    </row>
    <row r="66" spans="1:29" ht="34.5">
      <c r="A66">
        <v>6352800023</v>
      </c>
      <c r="B66" t="s">
        <v>243</v>
      </c>
      <c r="C66">
        <v>143</v>
      </c>
      <c r="D66" t="s">
        <v>244</v>
      </c>
      <c r="E66" t="s">
        <v>245</v>
      </c>
      <c r="F66" t="s">
        <v>246</v>
      </c>
      <c r="G66" t="s">
        <v>66</v>
      </c>
      <c r="H66">
        <v>8</v>
      </c>
      <c r="I66" t="s">
        <v>67</v>
      </c>
      <c r="J66" t="s">
        <v>68</v>
      </c>
      <c r="K66" t="s">
        <v>235</v>
      </c>
      <c r="L66" t="s">
        <v>60</v>
      </c>
      <c r="M66">
        <v>12</v>
      </c>
      <c r="N66" t="s">
        <v>297</v>
      </c>
      <c r="O66">
        <v>39</v>
      </c>
      <c r="P66" s="15" t="s">
        <v>298</v>
      </c>
      <c r="R66" t="s">
        <v>72</v>
      </c>
      <c r="S66" s="15" t="s">
        <v>299</v>
      </c>
      <c r="T66" t="s">
        <v>85</v>
      </c>
      <c r="U66" s="15" t="s">
        <v>86</v>
      </c>
      <c r="Y66" s="18" t="s">
        <v>60</v>
      </c>
      <c r="Z66" s="18" t="s">
        <v>158</v>
      </c>
      <c r="AA66" s="18"/>
      <c r="AB66" s="19" t="str">
        <f>IF(L66="Editorial",T66,"")</f>
        <v>Agree</v>
      </c>
      <c r="AC66" s="19">
        <f>IF(OR(L66="Technical",L66="General"),T66,"")</f>
      </c>
    </row>
    <row r="67" spans="1:29" ht="23.25">
      <c r="A67">
        <v>6352700023</v>
      </c>
      <c r="B67" t="s">
        <v>243</v>
      </c>
      <c r="C67">
        <v>142</v>
      </c>
      <c r="D67" t="s">
        <v>244</v>
      </c>
      <c r="E67" t="s">
        <v>245</v>
      </c>
      <c r="F67" t="s">
        <v>246</v>
      </c>
      <c r="G67" t="s">
        <v>66</v>
      </c>
      <c r="H67">
        <v>7</v>
      </c>
      <c r="I67" t="s">
        <v>67</v>
      </c>
      <c r="J67" t="s">
        <v>68</v>
      </c>
      <c r="K67" t="s">
        <v>235</v>
      </c>
      <c r="L67" t="s">
        <v>60</v>
      </c>
      <c r="M67">
        <v>11</v>
      </c>
      <c r="N67" t="s">
        <v>300</v>
      </c>
      <c r="O67">
        <v>50</v>
      </c>
      <c r="P67" s="15" t="s">
        <v>301</v>
      </c>
      <c r="R67" t="s">
        <v>72</v>
      </c>
      <c r="S67" s="15" t="s">
        <v>302</v>
      </c>
      <c r="T67" t="s">
        <v>85</v>
      </c>
      <c r="U67" s="15" t="s">
        <v>86</v>
      </c>
      <c r="Y67" s="18" t="s">
        <v>60</v>
      </c>
      <c r="Z67" s="18" t="s">
        <v>158</v>
      </c>
      <c r="AA67" s="18"/>
      <c r="AB67" s="19" t="str">
        <f>IF(L67="Editorial",T67,"")</f>
        <v>Agree</v>
      </c>
      <c r="AC67" s="19">
        <f>IF(OR(L67="Technical",L67="General"),T67,"")</f>
      </c>
    </row>
    <row r="68" spans="1:29" ht="45.75">
      <c r="A68">
        <v>6352600023</v>
      </c>
      <c r="B68" t="s">
        <v>243</v>
      </c>
      <c r="C68">
        <v>141</v>
      </c>
      <c r="D68" t="s">
        <v>244</v>
      </c>
      <c r="E68" t="s">
        <v>245</v>
      </c>
      <c r="F68" t="s">
        <v>246</v>
      </c>
      <c r="G68" t="s">
        <v>66</v>
      </c>
      <c r="H68">
        <v>6</v>
      </c>
      <c r="I68" t="s">
        <v>67</v>
      </c>
      <c r="J68" t="s">
        <v>68</v>
      </c>
      <c r="K68" t="s">
        <v>235</v>
      </c>
      <c r="L68" t="s">
        <v>60</v>
      </c>
      <c r="M68">
        <v>11</v>
      </c>
      <c r="N68">
        <v>7.2</v>
      </c>
      <c r="O68">
        <v>12</v>
      </c>
      <c r="P68" s="15" t="s">
        <v>303</v>
      </c>
      <c r="R68" t="s">
        <v>72</v>
      </c>
      <c r="S68" s="15" t="s">
        <v>304</v>
      </c>
      <c r="T68" t="s">
        <v>74</v>
      </c>
      <c r="U68" s="15" t="s">
        <v>264</v>
      </c>
      <c r="Y68" s="18" t="s">
        <v>60</v>
      </c>
      <c r="Z68" s="18" t="s">
        <v>158</v>
      </c>
      <c r="AA68" s="18"/>
      <c r="AB68" s="19" t="str">
        <f>IF(L68="Editorial",T68,"")</f>
        <v>Principle</v>
      </c>
      <c r="AC68" s="19">
        <f>IF(OR(L68="Technical",L68="General"),T68,"")</f>
      </c>
    </row>
    <row r="69" spans="1:29" ht="79.5">
      <c r="A69">
        <v>6352500023</v>
      </c>
      <c r="B69" t="s">
        <v>243</v>
      </c>
      <c r="C69">
        <v>140</v>
      </c>
      <c r="D69" t="s">
        <v>244</v>
      </c>
      <c r="E69" t="s">
        <v>245</v>
      </c>
      <c r="F69" t="s">
        <v>246</v>
      </c>
      <c r="G69" t="s">
        <v>66</v>
      </c>
      <c r="H69">
        <v>5</v>
      </c>
      <c r="I69" t="s">
        <v>67</v>
      </c>
      <c r="J69" t="s">
        <v>68</v>
      </c>
      <c r="K69" t="s">
        <v>235</v>
      </c>
      <c r="L69" t="s">
        <v>60</v>
      </c>
      <c r="M69">
        <v>11</v>
      </c>
      <c r="N69">
        <v>7.2</v>
      </c>
      <c r="O69">
        <v>10</v>
      </c>
      <c r="P69" s="16" t="s">
        <v>305</v>
      </c>
      <c r="R69" t="s">
        <v>72</v>
      </c>
      <c r="S69" s="15" t="s">
        <v>306</v>
      </c>
      <c r="T69" t="s">
        <v>74</v>
      </c>
      <c r="U69" s="15" t="s">
        <v>307</v>
      </c>
      <c r="Y69" s="18" t="s">
        <v>60</v>
      </c>
      <c r="Z69" s="18" t="s">
        <v>158</v>
      </c>
      <c r="AA69" s="18"/>
      <c r="AB69" s="19" t="str">
        <f>IF(L69="Editorial",T69,"")</f>
        <v>Principle</v>
      </c>
      <c r="AC69" s="19">
        <f>IF(OR(L69="Technical",L69="General"),T69,"")</f>
      </c>
    </row>
    <row r="70" spans="1:29" ht="12.75">
      <c r="A70">
        <v>6352400023</v>
      </c>
      <c r="B70" t="s">
        <v>243</v>
      </c>
      <c r="C70">
        <v>139</v>
      </c>
      <c r="D70" t="s">
        <v>244</v>
      </c>
      <c r="E70" t="s">
        <v>245</v>
      </c>
      <c r="F70" t="s">
        <v>246</v>
      </c>
      <c r="G70" t="s">
        <v>66</v>
      </c>
      <c r="H70">
        <v>4</v>
      </c>
      <c r="I70" t="s">
        <v>67</v>
      </c>
      <c r="J70" t="s">
        <v>68</v>
      </c>
      <c r="K70" t="s">
        <v>235</v>
      </c>
      <c r="L70" t="s">
        <v>60</v>
      </c>
      <c r="M70">
        <v>7</v>
      </c>
      <c r="N70" t="s">
        <v>308</v>
      </c>
      <c r="O70">
        <v>11</v>
      </c>
      <c r="P70" s="15" t="s">
        <v>309</v>
      </c>
      <c r="R70" t="s">
        <v>72</v>
      </c>
      <c r="S70" s="15" t="s">
        <v>310</v>
      </c>
      <c r="T70" t="s">
        <v>85</v>
      </c>
      <c r="U70" s="15" t="s">
        <v>86</v>
      </c>
      <c r="Y70" s="18" t="s">
        <v>60</v>
      </c>
      <c r="Z70" s="18" t="s">
        <v>158</v>
      </c>
      <c r="AA70" s="18"/>
      <c r="AB70" s="19" t="str">
        <f>IF(L70="Editorial",T70,"")</f>
        <v>Agree</v>
      </c>
      <c r="AC70" s="19">
        <f>IF(OR(L70="Technical",L70="General"),T70,"")</f>
      </c>
    </row>
    <row r="71" spans="1:29" ht="79.5">
      <c r="A71">
        <v>6352300023</v>
      </c>
      <c r="B71" t="s">
        <v>243</v>
      </c>
      <c r="C71">
        <v>138</v>
      </c>
      <c r="D71" t="s">
        <v>244</v>
      </c>
      <c r="E71" t="s">
        <v>245</v>
      </c>
      <c r="F71" t="s">
        <v>246</v>
      </c>
      <c r="G71" t="s">
        <v>66</v>
      </c>
      <c r="H71">
        <v>3</v>
      </c>
      <c r="I71" t="s">
        <v>67</v>
      </c>
      <c r="J71" t="s">
        <v>68</v>
      </c>
      <c r="K71" t="s">
        <v>235</v>
      </c>
      <c r="L71" t="s">
        <v>61</v>
      </c>
      <c r="M71">
        <v>5</v>
      </c>
      <c r="N71" t="s">
        <v>311</v>
      </c>
      <c r="O71">
        <v>1</v>
      </c>
      <c r="P71" s="16" t="s">
        <v>312</v>
      </c>
      <c r="R71" t="s">
        <v>72</v>
      </c>
      <c r="S71" s="15" t="s">
        <v>313</v>
      </c>
      <c r="T71" t="s">
        <v>80</v>
      </c>
      <c r="U71" s="15" t="s">
        <v>314</v>
      </c>
      <c r="Y71" s="18" t="s">
        <v>93</v>
      </c>
      <c r="Z71" s="18" t="s">
        <v>138</v>
      </c>
      <c r="AA71" s="18"/>
      <c r="AB71">
        <f>IF(L71="Editorial",T71,"")</f>
      </c>
      <c r="AC71" s="19" t="str">
        <f>IF(OR(L71="Technical",L71="General"),T71,"")</f>
        <v>Disagree</v>
      </c>
    </row>
    <row r="72" spans="1:29" ht="12.75">
      <c r="A72">
        <v>6352200023</v>
      </c>
      <c r="B72" t="s">
        <v>243</v>
      </c>
      <c r="C72">
        <v>137</v>
      </c>
      <c r="D72" t="s">
        <v>244</v>
      </c>
      <c r="E72" t="s">
        <v>245</v>
      </c>
      <c r="F72" t="s">
        <v>246</v>
      </c>
      <c r="G72" t="s">
        <v>66</v>
      </c>
      <c r="H72">
        <v>2</v>
      </c>
      <c r="I72" t="s">
        <v>67</v>
      </c>
      <c r="J72" t="s">
        <v>68</v>
      </c>
      <c r="K72" t="s">
        <v>235</v>
      </c>
      <c r="L72" t="s">
        <v>60</v>
      </c>
      <c r="M72">
        <v>5</v>
      </c>
      <c r="N72" t="s">
        <v>311</v>
      </c>
      <c r="O72">
        <v>10</v>
      </c>
      <c r="P72" s="15" t="s">
        <v>315</v>
      </c>
      <c r="R72" t="s">
        <v>72</v>
      </c>
      <c r="S72" s="15" t="s">
        <v>316</v>
      </c>
      <c r="T72" t="s">
        <v>85</v>
      </c>
      <c r="U72" s="15" t="s">
        <v>86</v>
      </c>
      <c r="Y72" s="18" t="s">
        <v>60</v>
      </c>
      <c r="Z72" s="18" t="s">
        <v>158</v>
      </c>
      <c r="AA72" s="18"/>
      <c r="AB72" s="19" t="str">
        <f>IF(L72="Editorial",T72,"")</f>
        <v>Agree</v>
      </c>
      <c r="AC72" s="19">
        <f>IF(OR(L72="Technical",L72="General"),T72,"")</f>
      </c>
    </row>
    <row r="73" spans="1:29" ht="23.25">
      <c r="A73">
        <v>6352100023</v>
      </c>
      <c r="B73" t="s">
        <v>243</v>
      </c>
      <c r="C73">
        <v>136</v>
      </c>
      <c r="D73" t="s">
        <v>244</v>
      </c>
      <c r="E73" t="s">
        <v>245</v>
      </c>
      <c r="F73" t="s">
        <v>246</v>
      </c>
      <c r="G73" t="s">
        <v>66</v>
      </c>
      <c r="H73">
        <v>1</v>
      </c>
      <c r="I73" t="s">
        <v>67</v>
      </c>
      <c r="J73" t="s">
        <v>68</v>
      </c>
      <c r="K73" t="s">
        <v>235</v>
      </c>
      <c r="L73" t="s">
        <v>60</v>
      </c>
      <c r="M73">
        <v>4</v>
      </c>
      <c r="N73" t="s">
        <v>311</v>
      </c>
      <c r="O73">
        <v>45</v>
      </c>
      <c r="P73" s="15" t="s">
        <v>317</v>
      </c>
      <c r="R73" t="s">
        <v>72</v>
      </c>
      <c r="S73" s="15" t="s">
        <v>318</v>
      </c>
      <c r="T73" t="s">
        <v>85</v>
      </c>
      <c r="U73" s="15" t="s">
        <v>86</v>
      </c>
      <c r="Y73" s="18" t="s">
        <v>60</v>
      </c>
      <c r="Z73" s="18" t="s">
        <v>158</v>
      </c>
      <c r="AA73" s="18"/>
      <c r="AB73" s="19" t="str">
        <f>IF(L73="Editorial",T73,"")</f>
        <v>Agree</v>
      </c>
      <c r="AC73" s="19">
        <f>IF(OR(L73="Technical",L73="General"),T73,"")</f>
      </c>
    </row>
    <row r="74" spans="1:29" ht="34.5">
      <c r="A74">
        <v>6343400023</v>
      </c>
      <c r="B74" t="s">
        <v>319</v>
      </c>
      <c r="C74">
        <v>135</v>
      </c>
      <c r="D74" t="s">
        <v>320</v>
      </c>
      <c r="E74" t="s">
        <v>321</v>
      </c>
      <c r="F74" s="19">
        <f aca="true" t="shared" si="0" ref="F74:F82">972-4-8254986</f>
        <v>-8254018</v>
      </c>
      <c r="G74" t="s">
        <v>66</v>
      </c>
      <c r="H74">
        <v>9</v>
      </c>
      <c r="I74" t="s">
        <v>67</v>
      </c>
      <c r="J74" t="s">
        <v>68</v>
      </c>
      <c r="K74" t="s">
        <v>322</v>
      </c>
      <c r="L74" t="s">
        <v>61</v>
      </c>
      <c r="M74">
        <v>97</v>
      </c>
      <c r="N74" t="s">
        <v>323</v>
      </c>
      <c r="O74">
        <v>27</v>
      </c>
      <c r="P74" s="15" t="s">
        <v>324</v>
      </c>
      <c r="R74" t="s">
        <v>72</v>
      </c>
      <c r="S74" s="15" t="s">
        <v>325</v>
      </c>
      <c r="T74" t="s">
        <v>80</v>
      </c>
      <c r="U74" s="15" t="s">
        <v>326</v>
      </c>
      <c r="Y74" s="18" t="s">
        <v>327</v>
      </c>
      <c r="Z74" s="18" t="s">
        <v>328</v>
      </c>
      <c r="AA74" s="18"/>
      <c r="AB74">
        <f>IF(L74="Editorial",T74,"")</f>
      </c>
      <c r="AC74" s="19" t="str">
        <f>IF(OR(L74="Technical",L74="General"),T74,"")</f>
        <v>Disagree</v>
      </c>
    </row>
    <row r="75" spans="1:29" ht="23.25">
      <c r="A75">
        <v>6343300023</v>
      </c>
      <c r="B75" t="s">
        <v>319</v>
      </c>
      <c r="C75">
        <v>134</v>
      </c>
      <c r="D75" t="s">
        <v>320</v>
      </c>
      <c r="E75" t="s">
        <v>321</v>
      </c>
      <c r="F75" s="19">
        <f t="shared" si="0"/>
        <v>-8254018</v>
      </c>
      <c r="G75" t="s">
        <v>66</v>
      </c>
      <c r="H75">
        <v>8</v>
      </c>
      <c r="I75" t="s">
        <v>67</v>
      </c>
      <c r="J75" t="s">
        <v>68</v>
      </c>
      <c r="K75" t="s">
        <v>322</v>
      </c>
      <c r="L75" t="s">
        <v>61</v>
      </c>
      <c r="M75">
        <v>95</v>
      </c>
      <c r="N75" t="s">
        <v>329</v>
      </c>
      <c r="O75">
        <v>25</v>
      </c>
      <c r="P75" s="15" t="s">
        <v>330</v>
      </c>
      <c r="R75" t="s">
        <v>72</v>
      </c>
      <c r="S75" s="15" t="s">
        <v>331</v>
      </c>
      <c r="T75" t="s">
        <v>74</v>
      </c>
      <c r="U75" s="15" t="s">
        <v>332</v>
      </c>
      <c r="Y75" s="18" t="s">
        <v>333</v>
      </c>
      <c r="Z75" s="18" t="s">
        <v>328</v>
      </c>
      <c r="AA75" s="18"/>
      <c r="AB75">
        <f>IF(L75="Editorial",T75,"")</f>
      </c>
      <c r="AC75" s="19" t="str">
        <f>IF(OR(L75="Technical",L75="General"),T75,"")</f>
        <v>Principle</v>
      </c>
    </row>
    <row r="76" spans="1:29" ht="46.5">
      <c r="A76">
        <v>6343200023</v>
      </c>
      <c r="B76" t="s">
        <v>319</v>
      </c>
      <c r="C76">
        <v>133</v>
      </c>
      <c r="D76" t="s">
        <v>320</v>
      </c>
      <c r="E76" t="s">
        <v>321</v>
      </c>
      <c r="F76" s="19">
        <f t="shared" si="0"/>
        <v>-8254018</v>
      </c>
      <c r="G76" t="s">
        <v>66</v>
      </c>
      <c r="H76">
        <v>7</v>
      </c>
      <c r="I76" t="s">
        <v>67</v>
      </c>
      <c r="J76" t="s">
        <v>68</v>
      </c>
      <c r="K76" t="s">
        <v>322</v>
      </c>
      <c r="L76" t="s">
        <v>61</v>
      </c>
      <c r="M76">
        <v>91</v>
      </c>
      <c r="N76" t="s">
        <v>334</v>
      </c>
      <c r="O76">
        <v>38</v>
      </c>
      <c r="P76" s="15" t="s">
        <v>335</v>
      </c>
      <c r="R76" t="s">
        <v>72</v>
      </c>
      <c r="S76" s="15" t="s">
        <v>336</v>
      </c>
      <c r="T76" t="s">
        <v>74</v>
      </c>
      <c r="U76" s="15" t="s">
        <v>337</v>
      </c>
      <c r="Y76" s="18" t="s">
        <v>338</v>
      </c>
      <c r="Z76" s="18" t="s">
        <v>339</v>
      </c>
      <c r="AA76" s="18" t="s">
        <v>340</v>
      </c>
      <c r="AB76">
        <f>IF(L76="Editorial",T76,"")</f>
      </c>
      <c r="AC76" s="19" t="str">
        <f>IF(OR(L76="Technical",L76="General"),T76,"")</f>
        <v>Principle</v>
      </c>
    </row>
    <row r="77" spans="1:29" ht="102">
      <c r="A77">
        <v>6343100023</v>
      </c>
      <c r="B77" t="s">
        <v>319</v>
      </c>
      <c r="C77">
        <v>132</v>
      </c>
      <c r="D77" t="s">
        <v>320</v>
      </c>
      <c r="E77" t="s">
        <v>321</v>
      </c>
      <c r="F77" s="19">
        <f t="shared" si="0"/>
        <v>-8254018</v>
      </c>
      <c r="G77" t="s">
        <v>66</v>
      </c>
      <c r="H77">
        <v>6</v>
      </c>
      <c r="I77" t="s">
        <v>67</v>
      </c>
      <c r="J77" t="s">
        <v>68</v>
      </c>
      <c r="K77" t="s">
        <v>322</v>
      </c>
      <c r="L77" t="s">
        <v>61</v>
      </c>
      <c r="M77">
        <v>64</v>
      </c>
      <c r="N77" t="s">
        <v>127</v>
      </c>
      <c r="O77">
        <v>25</v>
      </c>
      <c r="P77" s="15" t="s">
        <v>341</v>
      </c>
      <c r="R77" t="s">
        <v>72</v>
      </c>
      <c r="S77" s="15" t="s">
        <v>342</v>
      </c>
      <c r="T77" t="s">
        <v>80</v>
      </c>
      <c r="U77" s="15" t="s">
        <v>343</v>
      </c>
      <c r="Y77" s="18" t="s">
        <v>344</v>
      </c>
      <c r="Z77" s="18" t="s">
        <v>138</v>
      </c>
      <c r="AA77" s="18"/>
      <c r="AB77">
        <f>IF(L77="Editorial",T77,"")</f>
      </c>
      <c r="AC77" s="19" t="str">
        <f>IF(OR(L77="Technical",L77="General"),T77,"")</f>
        <v>Disagree</v>
      </c>
    </row>
    <row r="78" spans="1:29" ht="45.75">
      <c r="A78">
        <v>6343000023</v>
      </c>
      <c r="B78" t="s">
        <v>319</v>
      </c>
      <c r="C78">
        <v>131</v>
      </c>
      <c r="D78" t="s">
        <v>320</v>
      </c>
      <c r="E78" t="s">
        <v>321</v>
      </c>
      <c r="F78" s="19">
        <f t="shared" si="0"/>
        <v>-8254018</v>
      </c>
      <c r="G78" t="s">
        <v>66</v>
      </c>
      <c r="H78">
        <v>5</v>
      </c>
      <c r="I78" t="s">
        <v>67</v>
      </c>
      <c r="J78" t="s">
        <v>68</v>
      </c>
      <c r="K78" t="s">
        <v>322</v>
      </c>
      <c r="L78" t="s">
        <v>61</v>
      </c>
      <c r="M78">
        <v>65</v>
      </c>
      <c r="N78" t="s">
        <v>345</v>
      </c>
      <c r="O78">
        <v>43</v>
      </c>
      <c r="P78" s="15" t="s">
        <v>346</v>
      </c>
      <c r="R78" t="s">
        <v>72</v>
      </c>
      <c r="S78" s="15" t="s">
        <v>347</v>
      </c>
      <c r="T78" t="s">
        <v>74</v>
      </c>
      <c r="U78" s="15" t="s">
        <v>348</v>
      </c>
      <c r="Y78" s="18" t="s">
        <v>349</v>
      </c>
      <c r="Z78" s="18" t="s">
        <v>138</v>
      </c>
      <c r="AA78" s="18"/>
      <c r="AB78">
        <f>IF(L78="Editorial",T78,"")</f>
      </c>
      <c r="AC78" s="19" t="str">
        <f>IF(OR(L78="Technical",L78="General"),T78,"")</f>
        <v>Principle</v>
      </c>
    </row>
    <row r="79" spans="1:29" ht="57">
      <c r="A79">
        <v>6342900023</v>
      </c>
      <c r="B79" t="s">
        <v>319</v>
      </c>
      <c r="C79">
        <v>130</v>
      </c>
      <c r="D79" t="s">
        <v>320</v>
      </c>
      <c r="E79" t="s">
        <v>321</v>
      </c>
      <c r="F79" s="19">
        <f t="shared" si="0"/>
        <v>-8254018</v>
      </c>
      <c r="G79" t="s">
        <v>66</v>
      </c>
      <c r="H79">
        <v>4</v>
      </c>
      <c r="I79" t="s">
        <v>67</v>
      </c>
      <c r="J79" t="s">
        <v>68</v>
      </c>
      <c r="K79" t="s">
        <v>322</v>
      </c>
      <c r="L79" t="s">
        <v>61</v>
      </c>
      <c r="M79">
        <v>63</v>
      </c>
      <c r="N79" t="s">
        <v>350</v>
      </c>
      <c r="O79">
        <v>12</v>
      </c>
      <c r="P79" s="15" t="s">
        <v>351</v>
      </c>
      <c r="R79" t="s">
        <v>72</v>
      </c>
      <c r="S79" s="15" t="s">
        <v>352</v>
      </c>
      <c r="T79" t="s">
        <v>74</v>
      </c>
      <c r="U79" s="15" t="s">
        <v>353</v>
      </c>
      <c r="Y79" s="18" t="s">
        <v>344</v>
      </c>
      <c r="Z79" s="18" t="s">
        <v>138</v>
      </c>
      <c r="AA79" s="18"/>
      <c r="AB79">
        <f>IF(L79="Editorial",T79,"")</f>
      </c>
      <c r="AC79" s="19" t="str">
        <f>IF(OR(L79="Technical",L79="General"),T79,"")</f>
        <v>Principle</v>
      </c>
    </row>
    <row r="80" spans="1:29" ht="79.5">
      <c r="A80">
        <v>6342800023</v>
      </c>
      <c r="B80" t="s">
        <v>319</v>
      </c>
      <c r="C80">
        <v>129</v>
      </c>
      <c r="D80" t="s">
        <v>320</v>
      </c>
      <c r="E80" t="s">
        <v>321</v>
      </c>
      <c r="F80" s="19">
        <f t="shared" si="0"/>
        <v>-8254018</v>
      </c>
      <c r="G80" t="s">
        <v>66</v>
      </c>
      <c r="H80">
        <v>3</v>
      </c>
      <c r="I80" t="s">
        <v>67</v>
      </c>
      <c r="J80" t="s">
        <v>68</v>
      </c>
      <c r="K80" t="s">
        <v>322</v>
      </c>
      <c r="L80" t="s">
        <v>61</v>
      </c>
      <c r="M80">
        <v>59</v>
      </c>
      <c r="N80">
        <v>12</v>
      </c>
      <c r="O80">
        <v>9</v>
      </c>
      <c r="P80" s="15" t="s">
        <v>354</v>
      </c>
      <c r="R80" t="s">
        <v>72</v>
      </c>
      <c r="S80" s="15" t="s">
        <v>355</v>
      </c>
      <c r="T80" t="s">
        <v>80</v>
      </c>
      <c r="U80" s="15" t="s">
        <v>356</v>
      </c>
      <c r="Y80" s="18" t="s">
        <v>357</v>
      </c>
      <c r="Z80" s="18" t="s">
        <v>328</v>
      </c>
      <c r="AA80" s="18"/>
      <c r="AB80">
        <f>IF(L80="Editorial",T80,"")</f>
      </c>
      <c r="AC80" s="19" t="str">
        <f>IF(OR(L80="Technical",L80="General"),T80,"")</f>
        <v>Disagree</v>
      </c>
    </row>
    <row r="81" spans="1:29" ht="57">
      <c r="A81">
        <v>6342700023</v>
      </c>
      <c r="B81" t="s">
        <v>319</v>
      </c>
      <c r="C81">
        <v>128</v>
      </c>
      <c r="D81" t="s">
        <v>320</v>
      </c>
      <c r="E81" t="s">
        <v>321</v>
      </c>
      <c r="F81" s="19">
        <f t="shared" si="0"/>
        <v>-8254018</v>
      </c>
      <c r="G81" t="s">
        <v>66</v>
      </c>
      <c r="H81">
        <v>2</v>
      </c>
      <c r="I81" t="s">
        <v>67</v>
      </c>
      <c r="J81" t="s">
        <v>68</v>
      </c>
      <c r="K81" t="s">
        <v>322</v>
      </c>
      <c r="L81" t="s">
        <v>60</v>
      </c>
      <c r="M81">
        <v>61</v>
      </c>
      <c r="N81" t="s">
        <v>358</v>
      </c>
      <c r="O81">
        <v>3</v>
      </c>
      <c r="P81" s="15" t="s">
        <v>359</v>
      </c>
      <c r="R81" t="s">
        <v>108</v>
      </c>
      <c r="S81" s="15" t="s">
        <v>360</v>
      </c>
      <c r="T81" t="s">
        <v>80</v>
      </c>
      <c r="U81" s="15" t="s">
        <v>361</v>
      </c>
      <c r="Y81" s="18" t="s">
        <v>60</v>
      </c>
      <c r="Z81" s="18" t="s">
        <v>158</v>
      </c>
      <c r="AA81" s="18"/>
      <c r="AB81" s="19" t="str">
        <f>IF(L81="Editorial",T81,"")</f>
        <v>Disagree</v>
      </c>
      <c r="AC81" s="19">
        <f>IF(OR(L81="Technical",L81="General"),T81,"")</f>
      </c>
    </row>
    <row r="82" spans="1:29" ht="90.75">
      <c r="A82">
        <v>6342600023</v>
      </c>
      <c r="B82" t="s">
        <v>319</v>
      </c>
      <c r="C82">
        <v>127</v>
      </c>
      <c r="D82" t="s">
        <v>320</v>
      </c>
      <c r="E82" t="s">
        <v>321</v>
      </c>
      <c r="F82" s="19">
        <f t="shared" si="0"/>
        <v>-8254018</v>
      </c>
      <c r="G82" t="s">
        <v>66</v>
      </c>
      <c r="H82">
        <v>1</v>
      </c>
      <c r="I82" t="s">
        <v>67</v>
      </c>
      <c r="J82" t="s">
        <v>68</v>
      </c>
      <c r="K82" t="s">
        <v>322</v>
      </c>
      <c r="L82" t="s">
        <v>61</v>
      </c>
      <c r="M82">
        <v>59</v>
      </c>
      <c r="N82">
        <v>12</v>
      </c>
      <c r="O82">
        <v>9</v>
      </c>
      <c r="P82" s="15" t="s">
        <v>362</v>
      </c>
      <c r="R82" t="s">
        <v>72</v>
      </c>
      <c r="S82" s="15" t="s">
        <v>363</v>
      </c>
      <c r="T82" t="s">
        <v>80</v>
      </c>
      <c r="U82" s="15" t="s">
        <v>364</v>
      </c>
      <c r="Y82" s="18" t="s">
        <v>365</v>
      </c>
      <c r="Z82" s="18" t="s">
        <v>158</v>
      </c>
      <c r="AA82" s="18"/>
      <c r="AB82">
        <f>IF(L82="Editorial",T82,"")</f>
      </c>
      <c r="AC82" s="19" t="str">
        <f>IF(OR(L82="Technical",L82="General"),T82,"")</f>
        <v>Disagree</v>
      </c>
    </row>
    <row r="83" spans="1:30" ht="57">
      <c r="A83">
        <v>6337400023</v>
      </c>
      <c r="B83" t="s">
        <v>366</v>
      </c>
      <c r="C83">
        <v>126</v>
      </c>
      <c r="D83" t="s">
        <v>367</v>
      </c>
      <c r="E83" t="s">
        <v>368</v>
      </c>
      <c r="F83" t="s">
        <v>369</v>
      </c>
      <c r="G83" t="s">
        <v>66</v>
      </c>
      <c r="H83">
        <v>3</v>
      </c>
      <c r="I83" t="s">
        <v>105</v>
      </c>
      <c r="J83" t="s">
        <v>68</v>
      </c>
      <c r="K83" t="s">
        <v>322</v>
      </c>
      <c r="L83" t="s">
        <v>61</v>
      </c>
      <c r="M83">
        <v>13</v>
      </c>
      <c r="N83" t="s">
        <v>176</v>
      </c>
      <c r="O83">
        <v>24</v>
      </c>
      <c r="P83" s="15" t="s">
        <v>370</v>
      </c>
      <c r="R83" t="s">
        <v>72</v>
      </c>
      <c r="S83" s="15" t="s">
        <v>371</v>
      </c>
      <c r="T83" t="s">
        <v>80</v>
      </c>
      <c r="U83" s="15" t="s">
        <v>372</v>
      </c>
      <c r="Y83" s="18" t="s">
        <v>98</v>
      </c>
      <c r="Z83" s="18" t="s">
        <v>240</v>
      </c>
      <c r="AA83" s="18"/>
      <c r="AB83">
        <f>IF(L83="Editorial",T83,"")</f>
      </c>
      <c r="AC83" s="19" t="str">
        <f>IF(OR(L83="Technical",L83="General"),T83,"")</f>
        <v>Disagree</v>
      </c>
      <c r="AD83" s="17"/>
    </row>
    <row r="84" spans="1:29" ht="79.5">
      <c r="A84">
        <v>6337300023</v>
      </c>
      <c r="B84" t="s">
        <v>366</v>
      </c>
      <c r="C84">
        <v>125</v>
      </c>
      <c r="D84" t="s">
        <v>367</v>
      </c>
      <c r="E84" t="s">
        <v>368</v>
      </c>
      <c r="F84" t="s">
        <v>369</v>
      </c>
      <c r="G84" t="s">
        <v>66</v>
      </c>
      <c r="H84">
        <v>2</v>
      </c>
      <c r="I84" t="s">
        <v>105</v>
      </c>
      <c r="J84" t="s">
        <v>68</v>
      </c>
      <c r="K84" t="s">
        <v>322</v>
      </c>
      <c r="L84" t="s">
        <v>61</v>
      </c>
      <c r="M84">
        <v>99</v>
      </c>
      <c r="N84" t="s">
        <v>373</v>
      </c>
      <c r="O84">
        <v>26</v>
      </c>
      <c r="P84" s="15" t="s">
        <v>374</v>
      </c>
      <c r="R84" t="s">
        <v>72</v>
      </c>
      <c r="S84" s="15" t="s">
        <v>375</v>
      </c>
      <c r="T84" t="s">
        <v>80</v>
      </c>
      <c r="U84" s="15" t="s">
        <v>356</v>
      </c>
      <c r="Y84" s="18" t="s">
        <v>357</v>
      </c>
      <c r="Z84" s="18" t="s">
        <v>328</v>
      </c>
      <c r="AA84" s="18"/>
      <c r="AB84">
        <f>IF(L84="Editorial",T84,"")</f>
      </c>
      <c r="AC84" s="19" t="str">
        <f>IF(OR(L84="Technical",L84="General"),T84,"")</f>
        <v>Disagree</v>
      </c>
    </row>
    <row r="85" spans="1:29" ht="102">
      <c r="A85">
        <v>6337200023</v>
      </c>
      <c r="B85" t="s">
        <v>366</v>
      </c>
      <c r="C85">
        <v>124</v>
      </c>
      <c r="D85" t="s">
        <v>367</v>
      </c>
      <c r="E85" t="s">
        <v>368</v>
      </c>
      <c r="F85" t="s">
        <v>369</v>
      </c>
      <c r="G85" t="s">
        <v>66</v>
      </c>
      <c r="H85">
        <v>1</v>
      </c>
      <c r="I85" t="s">
        <v>105</v>
      </c>
      <c r="J85" t="s">
        <v>68</v>
      </c>
      <c r="K85" t="s">
        <v>322</v>
      </c>
      <c r="L85" t="s">
        <v>61</v>
      </c>
      <c r="M85">
        <v>59</v>
      </c>
      <c r="N85">
        <v>12.1</v>
      </c>
      <c r="O85">
        <v>7</v>
      </c>
      <c r="P85" s="15" t="s">
        <v>376</v>
      </c>
      <c r="R85" t="s">
        <v>72</v>
      </c>
      <c r="S85" s="15" t="s">
        <v>377</v>
      </c>
      <c r="T85" t="s">
        <v>80</v>
      </c>
      <c r="U85" s="15" t="s">
        <v>343</v>
      </c>
      <c r="Y85" s="18" t="s">
        <v>344</v>
      </c>
      <c r="Z85" s="18" t="s">
        <v>378</v>
      </c>
      <c r="AA85" s="18"/>
      <c r="AB85">
        <f>IF(L85="Editorial",T85,"")</f>
      </c>
      <c r="AC85" s="19" t="str">
        <f>IF(OR(L85="Technical",L85="General"),T85,"")</f>
        <v>Disagree</v>
      </c>
    </row>
    <row r="86" spans="1:29" ht="34.5">
      <c r="A86">
        <v>6336300023</v>
      </c>
      <c r="B86" t="s">
        <v>379</v>
      </c>
      <c r="C86">
        <v>123</v>
      </c>
      <c r="D86" t="s">
        <v>380</v>
      </c>
      <c r="E86" t="s">
        <v>381</v>
      </c>
      <c r="F86" t="s">
        <v>382</v>
      </c>
      <c r="G86" t="s">
        <v>66</v>
      </c>
      <c r="H86">
        <v>1</v>
      </c>
      <c r="I86" t="s">
        <v>91</v>
      </c>
      <c r="J86" t="s">
        <v>234</v>
      </c>
      <c r="K86" t="s">
        <v>383</v>
      </c>
      <c r="L86" t="s">
        <v>60</v>
      </c>
      <c r="M86">
        <v>45</v>
      </c>
      <c r="N86" t="s">
        <v>384</v>
      </c>
      <c r="O86">
        <v>37</v>
      </c>
      <c r="P86" s="15" t="s">
        <v>385</v>
      </c>
      <c r="R86" t="s">
        <v>108</v>
      </c>
      <c r="S86" s="15" t="s">
        <v>386</v>
      </c>
      <c r="T86" t="s">
        <v>85</v>
      </c>
      <c r="U86" s="15" t="s">
        <v>86</v>
      </c>
      <c r="Y86" s="18" t="s">
        <v>60</v>
      </c>
      <c r="Z86" s="18" t="s">
        <v>158</v>
      </c>
      <c r="AA86" s="18"/>
      <c r="AB86" s="19" t="str">
        <f>IF(L86="Editorial",T86,"")</f>
        <v>Agree</v>
      </c>
      <c r="AC86" s="19">
        <f>IF(OR(L86="Technical",L86="General"),T86,"")</f>
      </c>
    </row>
    <row r="87" spans="1:29" ht="113.25">
      <c r="A87">
        <v>6314600023</v>
      </c>
      <c r="B87" t="s">
        <v>387</v>
      </c>
      <c r="C87">
        <v>122</v>
      </c>
      <c r="D87" t="s">
        <v>388</v>
      </c>
      <c r="E87" t="s">
        <v>389</v>
      </c>
      <c r="F87" t="s">
        <v>390</v>
      </c>
      <c r="G87" t="s">
        <v>66</v>
      </c>
      <c r="H87">
        <v>20</v>
      </c>
      <c r="I87" t="s">
        <v>391</v>
      </c>
      <c r="J87" t="s">
        <v>234</v>
      </c>
      <c r="K87" t="s">
        <v>392</v>
      </c>
      <c r="L87" t="s">
        <v>61</v>
      </c>
      <c r="N87">
        <v>13</v>
      </c>
      <c r="P87" s="16" t="s">
        <v>393</v>
      </c>
      <c r="R87" t="s">
        <v>108</v>
      </c>
      <c r="S87" s="15" t="s">
        <v>394</v>
      </c>
      <c r="T87" t="s">
        <v>74</v>
      </c>
      <c r="U87" s="15" t="s">
        <v>395</v>
      </c>
      <c r="Y87" s="18" t="s">
        <v>165</v>
      </c>
      <c r="Z87" s="18" t="s">
        <v>396</v>
      </c>
      <c r="AA87" s="21" t="s">
        <v>397</v>
      </c>
      <c r="AB87">
        <f>IF(L87="Editorial",T87,"")</f>
      </c>
      <c r="AC87" s="19" t="str">
        <f>IF(OR(L87="Technical",L87="General"),T87,"")</f>
        <v>Principle</v>
      </c>
    </row>
    <row r="88" spans="1:29" ht="45.75">
      <c r="A88">
        <v>6314500023</v>
      </c>
      <c r="B88" t="s">
        <v>387</v>
      </c>
      <c r="C88">
        <v>121</v>
      </c>
      <c r="D88" t="s">
        <v>388</v>
      </c>
      <c r="E88" t="s">
        <v>389</v>
      </c>
      <c r="F88" t="s">
        <v>390</v>
      </c>
      <c r="G88" t="s">
        <v>66</v>
      </c>
      <c r="H88">
        <v>19</v>
      </c>
      <c r="I88" t="s">
        <v>391</v>
      </c>
      <c r="J88" t="s">
        <v>234</v>
      </c>
      <c r="K88" t="s">
        <v>392</v>
      </c>
      <c r="L88" t="s">
        <v>61</v>
      </c>
      <c r="N88" t="s">
        <v>398</v>
      </c>
      <c r="P88" s="15" t="s">
        <v>399</v>
      </c>
      <c r="R88" t="s">
        <v>108</v>
      </c>
      <c r="T88" t="s">
        <v>80</v>
      </c>
      <c r="U88" s="15" t="s">
        <v>400</v>
      </c>
      <c r="Y88" s="18" t="s">
        <v>401</v>
      </c>
      <c r="Z88" s="18" t="s">
        <v>402</v>
      </c>
      <c r="AA88" s="21"/>
      <c r="AB88">
        <f>IF(L88="Editorial",T88,"")</f>
      </c>
      <c r="AC88" s="19" t="str">
        <f>IF(OR(L88="Technical",L88="General"),T88,"")</f>
        <v>Disagree</v>
      </c>
    </row>
    <row r="89" spans="1:29" ht="34.5">
      <c r="A89">
        <v>6314400023</v>
      </c>
      <c r="B89" t="s">
        <v>387</v>
      </c>
      <c r="C89">
        <v>120</v>
      </c>
      <c r="D89" t="s">
        <v>388</v>
      </c>
      <c r="E89" t="s">
        <v>389</v>
      </c>
      <c r="F89" t="s">
        <v>390</v>
      </c>
      <c r="G89" t="s">
        <v>66</v>
      </c>
      <c r="H89">
        <v>18</v>
      </c>
      <c r="I89" t="s">
        <v>391</v>
      </c>
      <c r="J89" t="s">
        <v>234</v>
      </c>
      <c r="K89" t="s">
        <v>392</v>
      </c>
      <c r="L89" t="s">
        <v>61</v>
      </c>
      <c r="M89">
        <v>111</v>
      </c>
      <c r="N89" t="s">
        <v>250</v>
      </c>
      <c r="O89">
        <v>28</v>
      </c>
      <c r="P89" s="15" t="s">
        <v>403</v>
      </c>
      <c r="R89" t="s">
        <v>108</v>
      </c>
      <c r="S89" s="15" t="s">
        <v>404</v>
      </c>
      <c r="T89" t="s">
        <v>85</v>
      </c>
      <c r="U89" s="15" t="s">
        <v>405</v>
      </c>
      <c r="Y89" s="18" t="s">
        <v>406</v>
      </c>
      <c r="Z89" s="18" t="s">
        <v>407</v>
      </c>
      <c r="AA89" s="21"/>
      <c r="AB89">
        <f>IF(L89="Editorial",T89,"")</f>
      </c>
      <c r="AC89" s="19" t="str">
        <f>IF(OR(L89="Technical",L89="General"),T89,"")</f>
        <v>Agree</v>
      </c>
    </row>
    <row r="90" spans="1:29" ht="34.5">
      <c r="A90">
        <v>6314300023</v>
      </c>
      <c r="B90" t="s">
        <v>387</v>
      </c>
      <c r="C90">
        <v>119</v>
      </c>
      <c r="D90" t="s">
        <v>388</v>
      </c>
      <c r="E90" t="s">
        <v>389</v>
      </c>
      <c r="F90" t="s">
        <v>390</v>
      </c>
      <c r="G90" t="s">
        <v>66</v>
      </c>
      <c r="H90">
        <v>17</v>
      </c>
      <c r="I90" t="s">
        <v>391</v>
      </c>
      <c r="J90" t="s">
        <v>234</v>
      </c>
      <c r="K90" t="s">
        <v>392</v>
      </c>
      <c r="L90" t="s">
        <v>61</v>
      </c>
      <c r="M90">
        <v>102</v>
      </c>
      <c r="N90" t="s">
        <v>408</v>
      </c>
      <c r="P90" s="15" t="s">
        <v>409</v>
      </c>
      <c r="R90" t="s">
        <v>108</v>
      </c>
      <c r="S90" s="15" t="s">
        <v>410</v>
      </c>
      <c r="T90" t="s">
        <v>74</v>
      </c>
      <c r="U90" s="15" t="s">
        <v>411</v>
      </c>
      <c r="Y90" s="18" t="s">
        <v>406</v>
      </c>
      <c r="Z90" s="18" t="s">
        <v>407</v>
      </c>
      <c r="AA90" s="21"/>
      <c r="AB90">
        <f>IF(L90="Editorial",T90,"")</f>
      </c>
      <c r="AC90" s="19" t="str">
        <f>IF(OR(L90="Technical",L90="General"),T90,"")</f>
        <v>Principle</v>
      </c>
    </row>
    <row r="91" spans="1:29" ht="46.5">
      <c r="A91">
        <v>6314200023</v>
      </c>
      <c r="B91" t="s">
        <v>387</v>
      </c>
      <c r="C91">
        <v>118</v>
      </c>
      <c r="D91" t="s">
        <v>388</v>
      </c>
      <c r="E91" t="s">
        <v>389</v>
      </c>
      <c r="F91" t="s">
        <v>390</v>
      </c>
      <c r="G91" t="s">
        <v>66</v>
      </c>
      <c r="H91">
        <v>16</v>
      </c>
      <c r="I91" t="s">
        <v>391</v>
      </c>
      <c r="J91" t="s">
        <v>234</v>
      </c>
      <c r="K91" t="s">
        <v>392</v>
      </c>
      <c r="L91" t="s">
        <v>61</v>
      </c>
      <c r="M91">
        <v>101</v>
      </c>
      <c r="N91" t="s">
        <v>412</v>
      </c>
      <c r="P91" s="15" t="s">
        <v>413</v>
      </c>
      <c r="R91" t="s">
        <v>108</v>
      </c>
      <c r="S91" s="15" t="s">
        <v>414</v>
      </c>
      <c r="T91" t="s">
        <v>74</v>
      </c>
      <c r="U91" s="15" t="s">
        <v>337</v>
      </c>
      <c r="Y91" s="18" t="s">
        <v>406</v>
      </c>
      <c r="Z91" s="18" t="s">
        <v>407</v>
      </c>
      <c r="AA91" s="21" t="s">
        <v>397</v>
      </c>
      <c r="AB91">
        <f>IF(L91="Editorial",T91,"")</f>
      </c>
      <c r="AC91" s="19" t="str">
        <f>IF(OR(L91="Technical",L91="General"),T91,"")</f>
        <v>Principle</v>
      </c>
    </row>
    <row r="92" spans="1:29" ht="34.5">
      <c r="A92">
        <v>6314100023</v>
      </c>
      <c r="B92" t="s">
        <v>387</v>
      </c>
      <c r="C92">
        <v>117</v>
      </c>
      <c r="D92" t="s">
        <v>388</v>
      </c>
      <c r="E92" t="s">
        <v>389</v>
      </c>
      <c r="F92" t="s">
        <v>390</v>
      </c>
      <c r="G92" t="s">
        <v>66</v>
      </c>
      <c r="H92">
        <v>15</v>
      </c>
      <c r="I92" t="s">
        <v>391</v>
      </c>
      <c r="J92" t="s">
        <v>234</v>
      </c>
      <c r="K92" t="s">
        <v>392</v>
      </c>
      <c r="L92" t="s">
        <v>61</v>
      </c>
      <c r="M92">
        <v>99</v>
      </c>
      <c r="N92" t="s">
        <v>373</v>
      </c>
      <c r="P92" s="15" t="s">
        <v>415</v>
      </c>
      <c r="R92" t="s">
        <v>108</v>
      </c>
      <c r="S92" s="15" t="s">
        <v>416</v>
      </c>
      <c r="T92" t="s">
        <v>80</v>
      </c>
      <c r="U92" s="15" t="s">
        <v>417</v>
      </c>
      <c r="Y92" s="18" t="s">
        <v>406</v>
      </c>
      <c r="Z92" s="18" t="s">
        <v>418</v>
      </c>
      <c r="AA92" s="21"/>
      <c r="AB92">
        <f>IF(L92="Editorial",T92,"")</f>
      </c>
      <c r="AC92" s="19" t="str">
        <f>IF(OR(L92="Technical",L92="General"),T92,"")</f>
        <v>Disagree</v>
      </c>
    </row>
    <row r="93" spans="1:29" ht="46.5">
      <c r="A93">
        <v>6314000023</v>
      </c>
      <c r="B93" t="s">
        <v>387</v>
      </c>
      <c r="C93">
        <v>116</v>
      </c>
      <c r="D93" t="s">
        <v>388</v>
      </c>
      <c r="E93" t="s">
        <v>389</v>
      </c>
      <c r="F93" t="s">
        <v>390</v>
      </c>
      <c r="G93" t="s">
        <v>66</v>
      </c>
      <c r="H93">
        <v>14</v>
      </c>
      <c r="I93" t="s">
        <v>391</v>
      </c>
      <c r="J93" t="s">
        <v>234</v>
      </c>
      <c r="K93" t="s">
        <v>392</v>
      </c>
      <c r="L93" t="s">
        <v>61</v>
      </c>
      <c r="M93">
        <v>86</v>
      </c>
      <c r="N93" t="s">
        <v>419</v>
      </c>
      <c r="P93" s="15" t="s">
        <v>420</v>
      </c>
      <c r="R93" t="s">
        <v>108</v>
      </c>
      <c r="S93" s="15" t="s">
        <v>414</v>
      </c>
      <c r="T93" t="s">
        <v>74</v>
      </c>
      <c r="U93" s="15" t="s">
        <v>337</v>
      </c>
      <c r="Y93" s="18" t="s">
        <v>349</v>
      </c>
      <c r="Z93" s="18" t="s">
        <v>138</v>
      </c>
      <c r="AA93" s="21" t="s">
        <v>340</v>
      </c>
      <c r="AB93">
        <f>IF(L93="Editorial",T93,"")</f>
      </c>
      <c r="AC93" s="19" t="str">
        <f>IF(OR(L93="Technical",L93="General"),T93,"")</f>
        <v>Principle</v>
      </c>
    </row>
    <row r="94" spans="1:29" ht="34.5">
      <c r="A94">
        <v>6313900023</v>
      </c>
      <c r="B94" t="s">
        <v>387</v>
      </c>
      <c r="C94">
        <v>115</v>
      </c>
      <c r="D94" t="s">
        <v>388</v>
      </c>
      <c r="E94" t="s">
        <v>389</v>
      </c>
      <c r="F94" t="s">
        <v>390</v>
      </c>
      <c r="G94" t="s">
        <v>66</v>
      </c>
      <c r="H94">
        <v>13</v>
      </c>
      <c r="I94" t="s">
        <v>391</v>
      </c>
      <c r="J94" t="s">
        <v>234</v>
      </c>
      <c r="K94" t="s">
        <v>392</v>
      </c>
      <c r="L94" t="s">
        <v>61</v>
      </c>
      <c r="M94">
        <v>78</v>
      </c>
      <c r="N94" t="s">
        <v>421</v>
      </c>
      <c r="O94">
        <v>26</v>
      </c>
      <c r="P94" s="15" t="s">
        <v>422</v>
      </c>
      <c r="R94" t="s">
        <v>108</v>
      </c>
      <c r="S94" s="15" t="s">
        <v>423</v>
      </c>
      <c r="T94" t="s">
        <v>74</v>
      </c>
      <c r="U94" s="15" t="s">
        <v>411</v>
      </c>
      <c r="Y94" s="18" t="s">
        <v>424</v>
      </c>
      <c r="Z94" s="18" t="s">
        <v>425</v>
      </c>
      <c r="AA94" s="21"/>
      <c r="AB94">
        <f>IF(L94="Editorial",T94,"")</f>
      </c>
      <c r="AC94" s="19" t="str">
        <f>IF(OR(L94="Technical",L94="General"),T94,"")</f>
        <v>Principle</v>
      </c>
    </row>
    <row r="95" spans="1:29" ht="68.25">
      <c r="A95">
        <v>6313800023</v>
      </c>
      <c r="B95" t="s">
        <v>387</v>
      </c>
      <c r="C95">
        <v>114</v>
      </c>
      <c r="D95" t="s">
        <v>388</v>
      </c>
      <c r="E95" t="s">
        <v>389</v>
      </c>
      <c r="F95" t="s">
        <v>390</v>
      </c>
      <c r="G95" t="s">
        <v>66</v>
      </c>
      <c r="H95">
        <v>12</v>
      </c>
      <c r="I95" t="s">
        <v>391</v>
      </c>
      <c r="J95" t="s">
        <v>234</v>
      </c>
      <c r="K95" t="s">
        <v>392</v>
      </c>
      <c r="L95" t="s">
        <v>61</v>
      </c>
      <c r="M95">
        <v>47</v>
      </c>
      <c r="N95" t="s">
        <v>426</v>
      </c>
      <c r="P95" s="15" t="s">
        <v>427</v>
      </c>
      <c r="R95" t="s">
        <v>108</v>
      </c>
      <c r="S95" s="15" t="s">
        <v>428</v>
      </c>
      <c r="T95" t="s">
        <v>74</v>
      </c>
      <c r="U95" s="15" t="s">
        <v>429</v>
      </c>
      <c r="Y95" s="18" t="s">
        <v>98</v>
      </c>
      <c r="Z95" s="18" t="s">
        <v>430</v>
      </c>
      <c r="AA95" s="21"/>
      <c r="AB95">
        <f>IF(L95="Editorial",T95,"")</f>
      </c>
      <c r="AC95" s="19" t="str">
        <f>IF(OR(L95="Technical",L95="General"),T95,"")</f>
        <v>Principle</v>
      </c>
    </row>
    <row r="96" spans="1:29" ht="90.75">
      <c r="A96">
        <v>6313700023</v>
      </c>
      <c r="B96" t="s">
        <v>387</v>
      </c>
      <c r="C96">
        <v>113</v>
      </c>
      <c r="D96" t="s">
        <v>388</v>
      </c>
      <c r="E96" t="s">
        <v>389</v>
      </c>
      <c r="F96" t="s">
        <v>390</v>
      </c>
      <c r="G96" t="s">
        <v>66</v>
      </c>
      <c r="H96">
        <v>11</v>
      </c>
      <c r="I96" t="s">
        <v>391</v>
      </c>
      <c r="J96" t="s">
        <v>234</v>
      </c>
      <c r="K96" t="s">
        <v>392</v>
      </c>
      <c r="L96" t="s">
        <v>61</v>
      </c>
      <c r="M96">
        <v>46</v>
      </c>
      <c r="N96" t="s">
        <v>431</v>
      </c>
      <c r="P96" s="15" t="s">
        <v>432</v>
      </c>
      <c r="R96" t="s">
        <v>108</v>
      </c>
      <c r="S96" s="16" t="s">
        <v>433</v>
      </c>
      <c r="T96" t="s">
        <v>74</v>
      </c>
      <c r="U96" s="15" t="s">
        <v>434</v>
      </c>
      <c r="Y96" s="18" t="s">
        <v>98</v>
      </c>
      <c r="Z96" s="18" t="s">
        <v>240</v>
      </c>
      <c r="AA96" s="21" t="s">
        <v>397</v>
      </c>
      <c r="AB96">
        <f>IF(L96="Editorial",T96,"")</f>
      </c>
      <c r="AC96" s="19" t="str">
        <f>IF(OR(L96="Technical",L96="General"),T96,"")</f>
        <v>Principle</v>
      </c>
    </row>
    <row r="97" spans="1:29" ht="34.5">
      <c r="A97">
        <v>6313600023</v>
      </c>
      <c r="B97" t="s">
        <v>387</v>
      </c>
      <c r="C97">
        <v>112</v>
      </c>
      <c r="D97" t="s">
        <v>388</v>
      </c>
      <c r="E97" t="s">
        <v>389</v>
      </c>
      <c r="F97" t="s">
        <v>390</v>
      </c>
      <c r="G97" t="s">
        <v>66</v>
      </c>
      <c r="H97">
        <v>10</v>
      </c>
      <c r="I97" t="s">
        <v>391</v>
      </c>
      <c r="J97" t="s">
        <v>234</v>
      </c>
      <c r="K97" t="s">
        <v>392</v>
      </c>
      <c r="L97" t="s">
        <v>61</v>
      </c>
      <c r="M97">
        <v>46</v>
      </c>
      <c r="N97" t="s">
        <v>431</v>
      </c>
      <c r="O97">
        <v>1</v>
      </c>
      <c r="P97" s="15" t="s">
        <v>435</v>
      </c>
      <c r="R97" t="s">
        <v>108</v>
      </c>
      <c r="S97" s="15" t="s">
        <v>436</v>
      </c>
      <c r="T97" t="s">
        <v>80</v>
      </c>
      <c r="U97" s="15" t="s">
        <v>437</v>
      </c>
      <c r="Y97" s="18" t="s">
        <v>98</v>
      </c>
      <c r="Z97" s="18" t="s">
        <v>240</v>
      </c>
      <c r="AA97" s="21" t="s">
        <v>397</v>
      </c>
      <c r="AB97">
        <f>IF(L97="Editorial",T97,"")</f>
      </c>
      <c r="AC97" s="19" t="str">
        <f>IF(OR(L97="Technical",L97="General"),T97,"")</f>
        <v>Disagree</v>
      </c>
    </row>
    <row r="98" spans="1:29" ht="214.5">
      <c r="A98">
        <v>6313500023</v>
      </c>
      <c r="B98" t="s">
        <v>387</v>
      </c>
      <c r="C98">
        <v>111</v>
      </c>
      <c r="D98" t="s">
        <v>388</v>
      </c>
      <c r="E98" t="s">
        <v>389</v>
      </c>
      <c r="F98" t="s">
        <v>390</v>
      </c>
      <c r="G98" t="s">
        <v>66</v>
      </c>
      <c r="H98">
        <v>9</v>
      </c>
      <c r="I98" t="s">
        <v>391</v>
      </c>
      <c r="J98" t="s">
        <v>234</v>
      </c>
      <c r="K98" t="s">
        <v>392</v>
      </c>
      <c r="L98" t="s">
        <v>61</v>
      </c>
      <c r="M98">
        <v>94</v>
      </c>
      <c r="N98" t="s">
        <v>438</v>
      </c>
      <c r="O98">
        <v>44</v>
      </c>
      <c r="P98" s="15" t="s">
        <v>439</v>
      </c>
      <c r="R98" t="s">
        <v>108</v>
      </c>
      <c r="S98" s="15" t="s">
        <v>440</v>
      </c>
      <c r="T98" t="s">
        <v>74</v>
      </c>
      <c r="U98" s="15" t="s">
        <v>441</v>
      </c>
      <c r="Y98" s="18" t="s">
        <v>442</v>
      </c>
      <c r="Z98" s="18" t="s">
        <v>328</v>
      </c>
      <c r="AA98" s="21" t="s">
        <v>340</v>
      </c>
      <c r="AB98">
        <f>IF(L98="Editorial",T98,"")</f>
      </c>
      <c r="AC98" s="19" t="str">
        <f>IF(OR(L98="Technical",L98="General"),T98,"")</f>
        <v>Principle</v>
      </c>
    </row>
    <row r="99" spans="1:29" ht="34.5">
      <c r="A99">
        <v>6313400023</v>
      </c>
      <c r="B99" t="s">
        <v>387</v>
      </c>
      <c r="C99">
        <v>110</v>
      </c>
      <c r="D99" t="s">
        <v>388</v>
      </c>
      <c r="E99" t="s">
        <v>389</v>
      </c>
      <c r="F99" t="s">
        <v>390</v>
      </c>
      <c r="G99" t="s">
        <v>66</v>
      </c>
      <c r="H99">
        <v>8</v>
      </c>
      <c r="I99" t="s">
        <v>391</v>
      </c>
      <c r="J99" t="s">
        <v>234</v>
      </c>
      <c r="K99" t="s">
        <v>392</v>
      </c>
      <c r="L99" t="s">
        <v>60</v>
      </c>
      <c r="M99">
        <v>66</v>
      </c>
      <c r="N99" t="s">
        <v>345</v>
      </c>
      <c r="O99">
        <v>1</v>
      </c>
      <c r="P99" s="15" t="s">
        <v>443</v>
      </c>
      <c r="R99" t="s">
        <v>108</v>
      </c>
      <c r="S99" s="15" t="s">
        <v>444</v>
      </c>
      <c r="T99" t="s">
        <v>74</v>
      </c>
      <c r="U99" s="15" t="s">
        <v>445</v>
      </c>
      <c r="Y99" s="18" t="s">
        <v>60</v>
      </c>
      <c r="Z99" s="18" t="s">
        <v>158</v>
      </c>
      <c r="AA99" s="18"/>
      <c r="AB99" s="19" t="str">
        <f>IF(L99="Editorial",T99,"")</f>
        <v>Principle</v>
      </c>
      <c r="AC99" s="19">
        <f>IF(OR(L99="Technical",L99="General"),T99,"")</f>
      </c>
    </row>
    <row r="100" spans="1:29" ht="57">
      <c r="A100">
        <v>6313300023</v>
      </c>
      <c r="B100" t="s">
        <v>387</v>
      </c>
      <c r="C100">
        <v>109</v>
      </c>
      <c r="D100" t="s">
        <v>388</v>
      </c>
      <c r="E100" t="s">
        <v>389</v>
      </c>
      <c r="F100" t="s">
        <v>390</v>
      </c>
      <c r="G100" t="s">
        <v>66</v>
      </c>
      <c r="H100">
        <v>7</v>
      </c>
      <c r="I100" t="s">
        <v>391</v>
      </c>
      <c r="J100" t="s">
        <v>234</v>
      </c>
      <c r="K100" t="s">
        <v>392</v>
      </c>
      <c r="L100" t="s">
        <v>61</v>
      </c>
      <c r="M100">
        <v>74</v>
      </c>
      <c r="N100" t="s">
        <v>446</v>
      </c>
      <c r="O100">
        <v>29</v>
      </c>
      <c r="P100" s="15" t="s">
        <v>447</v>
      </c>
      <c r="R100" t="s">
        <v>108</v>
      </c>
      <c r="S100" s="15" t="s">
        <v>448</v>
      </c>
      <c r="T100" t="s">
        <v>85</v>
      </c>
      <c r="U100" s="15" t="s">
        <v>449</v>
      </c>
      <c r="Y100" s="18" t="s">
        <v>450</v>
      </c>
      <c r="Z100" s="18" t="s">
        <v>328</v>
      </c>
      <c r="AA100" s="21"/>
      <c r="AB100">
        <f>IF(L100="Editorial",T100,"")</f>
      </c>
      <c r="AC100" s="19" t="str">
        <f>IF(OR(L100="Technical",L100="General"),T100,"")</f>
        <v>Agree</v>
      </c>
    </row>
    <row r="101" spans="1:29" ht="34.5">
      <c r="A101">
        <v>6312000023</v>
      </c>
      <c r="B101" t="s">
        <v>451</v>
      </c>
      <c r="C101">
        <v>108</v>
      </c>
      <c r="D101" t="s">
        <v>388</v>
      </c>
      <c r="E101" t="s">
        <v>389</v>
      </c>
      <c r="F101" t="s">
        <v>390</v>
      </c>
      <c r="G101" t="s">
        <v>66</v>
      </c>
      <c r="H101">
        <v>6</v>
      </c>
      <c r="I101" t="s">
        <v>391</v>
      </c>
      <c r="J101" t="s">
        <v>234</v>
      </c>
      <c r="K101" t="s">
        <v>392</v>
      </c>
      <c r="L101" t="s">
        <v>61</v>
      </c>
      <c r="M101">
        <v>46</v>
      </c>
      <c r="N101" t="s">
        <v>431</v>
      </c>
      <c r="O101">
        <v>1</v>
      </c>
      <c r="P101" s="15" t="s">
        <v>452</v>
      </c>
      <c r="R101" t="s">
        <v>108</v>
      </c>
      <c r="S101" s="15" t="s">
        <v>453</v>
      </c>
      <c r="T101" t="s">
        <v>74</v>
      </c>
      <c r="U101" s="15" t="s">
        <v>454</v>
      </c>
      <c r="Y101" s="18" t="s">
        <v>425</v>
      </c>
      <c r="Z101" s="18" t="s">
        <v>425</v>
      </c>
      <c r="AA101" s="21"/>
      <c r="AB101">
        <f>IF(L101="Editorial",T101,"")</f>
      </c>
      <c r="AC101" s="19" t="str">
        <f>IF(OR(L101="Technical",L101="General"),T101,"")</f>
        <v>Principle</v>
      </c>
    </row>
    <row r="102" spans="1:29" ht="12.75">
      <c r="A102">
        <v>6311900023</v>
      </c>
      <c r="B102" t="s">
        <v>451</v>
      </c>
      <c r="C102">
        <v>107</v>
      </c>
      <c r="D102" t="s">
        <v>388</v>
      </c>
      <c r="E102" t="s">
        <v>389</v>
      </c>
      <c r="F102" t="s">
        <v>390</v>
      </c>
      <c r="G102" t="s">
        <v>66</v>
      </c>
      <c r="H102">
        <v>5</v>
      </c>
      <c r="I102" t="s">
        <v>391</v>
      </c>
      <c r="J102" t="s">
        <v>234</v>
      </c>
      <c r="K102" t="s">
        <v>392</v>
      </c>
      <c r="L102" t="s">
        <v>61</v>
      </c>
      <c r="M102">
        <v>94</v>
      </c>
      <c r="N102" t="s">
        <v>438</v>
      </c>
      <c r="O102">
        <v>44</v>
      </c>
      <c r="P102" s="15" t="s">
        <v>455</v>
      </c>
      <c r="R102" t="s">
        <v>108</v>
      </c>
      <c r="S102" s="15" t="s">
        <v>440</v>
      </c>
      <c r="T102" t="s">
        <v>74</v>
      </c>
      <c r="U102" s="15" t="s">
        <v>454</v>
      </c>
      <c r="Y102" s="18" t="s">
        <v>425</v>
      </c>
      <c r="Z102" s="18" t="s">
        <v>425</v>
      </c>
      <c r="AA102" s="21"/>
      <c r="AB102">
        <f>IF(L102="Editorial",T102,"")</f>
      </c>
      <c r="AC102" s="19" t="str">
        <f>IF(OR(L102="Technical",L102="General"),T102,"")</f>
        <v>Principle</v>
      </c>
    </row>
    <row r="103" spans="1:29" ht="34.5">
      <c r="A103">
        <v>6311800023</v>
      </c>
      <c r="B103" t="s">
        <v>451</v>
      </c>
      <c r="C103">
        <v>106</v>
      </c>
      <c r="D103" t="s">
        <v>388</v>
      </c>
      <c r="E103" t="s">
        <v>389</v>
      </c>
      <c r="F103" t="s">
        <v>390</v>
      </c>
      <c r="G103" t="s">
        <v>66</v>
      </c>
      <c r="H103">
        <v>4</v>
      </c>
      <c r="I103" t="s">
        <v>391</v>
      </c>
      <c r="J103" t="s">
        <v>234</v>
      </c>
      <c r="K103" t="s">
        <v>392</v>
      </c>
      <c r="L103" t="s">
        <v>61</v>
      </c>
      <c r="M103">
        <v>76</v>
      </c>
      <c r="N103" t="s">
        <v>456</v>
      </c>
      <c r="O103">
        <v>27</v>
      </c>
      <c r="P103" s="15" t="s">
        <v>457</v>
      </c>
      <c r="R103" t="s">
        <v>108</v>
      </c>
      <c r="S103" s="15" t="s">
        <v>458</v>
      </c>
      <c r="T103" t="s">
        <v>74</v>
      </c>
      <c r="U103" s="15" t="s">
        <v>459</v>
      </c>
      <c r="Y103" s="18" t="s">
        <v>425</v>
      </c>
      <c r="Z103" s="18" t="s">
        <v>425</v>
      </c>
      <c r="AA103" s="21"/>
      <c r="AB103">
        <f>IF(L103="Editorial",T103,"")</f>
      </c>
      <c r="AC103" s="19" t="str">
        <f>IF(OR(L103="Technical",L103="General"),T103,"")</f>
        <v>Principle</v>
      </c>
    </row>
    <row r="104" spans="1:29" ht="34.5">
      <c r="A104">
        <v>6311700023</v>
      </c>
      <c r="B104" t="s">
        <v>451</v>
      </c>
      <c r="C104">
        <v>105</v>
      </c>
      <c r="D104" t="s">
        <v>388</v>
      </c>
      <c r="E104" t="s">
        <v>389</v>
      </c>
      <c r="F104" t="s">
        <v>390</v>
      </c>
      <c r="G104" t="s">
        <v>66</v>
      </c>
      <c r="H104">
        <v>3</v>
      </c>
      <c r="I104" t="s">
        <v>391</v>
      </c>
      <c r="J104" t="s">
        <v>234</v>
      </c>
      <c r="K104" t="s">
        <v>392</v>
      </c>
      <c r="L104" t="s">
        <v>60</v>
      </c>
      <c r="M104">
        <v>66</v>
      </c>
      <c r="N104" t="s">
        <v>345</v>
      </c>
      <c r="O104">
        <v>1</v>
      </c>
      <c r="P104" s="15" t="s">
        <v>460</v>
      </c>
      <c r="R104" t="s">
        <v>108</v>
      </c>
      <c r="S104" s="15" t="s">
        <v>444</v>
      </c>
      <c r="T104" t="s">
        <v>74</v>
      </c>
      <c r="U104" s="15" t="s">
        <v>454</v>
      </c>
      <c r="Y104" s="18" t="s">
        <v>60</v>
      </c>
      <c r="Z104" s="18"/>
      <c r="AA104" s="18"/>
      <c r="AB104" t="str">
        <f>IF(L104="Editorial",T104,"")</f>
        <v>Principle</v>
      </c>
      <c r="AC104" s="19">
        <f>IF(OR(L104="Technical",L104="General"),T104,"")</f>
      </c>
    </row>
    <row r="105" spans="1:29" ht="34.5">
      <c r="A105">
        <v>6311600023</v>
      </c>
      <c r="B105" t="s">
        <v>451</v>
      </c>
      <c r="C105">
        <v>104</v>
      </c>
      <c r="D105" t="s">
        <v>388</v>
      </c>
      <c r="E105" t="s">
        <v>389</v>
      </c>
      <c r="F105" t="s">
        <v>390</v>
      </c>
      <c r="G105" t="s">
        <v>66</v>
      </c>
      <c r="H105">
        <v>2</v>
      </c>
      <c r="I105" t="s">
        <v>391</v>
      </c>
      <c r="J105" t="s">
        <v>234</v>
      </c>
      <c r="K105" t="s">
        <v>392</v>
      </c>
      <c r="L105" t="s">
        <v>60</v>
      </c>
      <c r="M105">
        <v>86</v>
      </c>
      <c r="N105" t="s">
        <v>419</v>
      </c>
      <c r="O105">
        <v>40</v>
      </c>
      <c r="P105" s="15" t="s">
        <v>461</v>
      </c>
      <c r="R105" t="s">
        <v>108</v>
      </c>
      <c r="S105" s="15" t="s">
        <v>462</v>
      </c>
      <c r="T105" t="s">
        <v>74</v>
      </c>
      <c r="U105" s="15" t="s">
        <v>463</v>
      </c>
      <c r="Y105" s="18" t="s">
        <v>60</v>
      </c>
      <c r="Z105" s="18"/>
      <c r="AA105" s="18"/>
      <c r="AB105" t="str">
        <f>IF(L105="Editorial",T105,"")</f>
        <v>Principle</v>
      </c>
      <c r="AC105" s="19">
        <f>IF(OR(L105="Technical",L105="General"),T105,"")</f>
      </c>
    </row>
    <row r="106" spans="1:29" ht="45.75">
      <c r="A106">
        <v>6311500023</v>
      </c>
      <c r="B106" t="s">
        <v>451</v>
      </c>
      <c r="C106">
        <v>103</v>
      </c>
      <c r="D106" t="s">
        <v>388</v>
      </c>
      <c r="E106" t="s">
        <v>389</v>
      </c>
      <c r="F106" t="s">
        <v>390</v>
      </c>
      <c r="G106" t="s">
        <v>66</v>
      </c>
      <c r="H106">
        <v>1</v>
      </c>
      <c r="I106" t="s">
        <v>391</v>
      </c>
      <c r="J106" t="s">
        <v>234</v>
      </c>
      <c r="K106" t="s">
        <v>392</v>
      </c>
      <c r="L106" t="s">
        <v>61</v>
      </c>
      <c r="M106">
        <v>74</v>
      </c>
      <c r="N106" t="s">
        <v>446</v>
      </c>
      <c r="O106">
        <v>29</v>
      </c>
      <c r="P106" s="15" t="s">
        <v>464</v>
      </c>
      <c r="R106" t="s">
        <v>108</v>
      </c>
      <c r="S106" s="15" t="s">
        <v>465</v>
      </c>
      <c r="T106" t="s">
        <v>85</v>
      </c>
      <c r="U106" s="15" t="s">
        <v>466</v>
      </c>
      <c r="Y106" s="18" t="s">
        <v>425</v>
      </c>
      <c r="Z106" s="18" t="s">
        <v>425</v>
      </c>
      <c r="AA106" s="21"/>
      <c r="AB106">
        <f>IF(L106="Editorial",T106,"")</f>
      </c>
      <c r="AC106" s="19" t="str">
        <f>IF(OR(L106="Technical",L106="General"),T106,"")</f>
        <v>Agree</v>
      </c>
    </row>
    <row r="107" spans="1:29" ht="57">
      <c r="A107">
        <v>6311400023</v>
      </c>
      <c r="B107" t="s">
        <v>467</v>
      </c>
      <c r="C107">
        <v>102</v>
      </c>
      <c r="D107" t="s">
        <v>468</v>
      </c>
      <c r="E107" t="s">
        <v>469</v>
      </c>
      <c r="F107" t="s">
        <v>470</v>
      </c>
      <c r="G107" t="s">
        <v>66</v>
      </c>
      <c r="H107">
        <v>7</v>
      </c>
      <c r="I107" t="s">
        <v>91</v>
      </c>
      <c r="J107" t="s">
        <v>234</v>
      </c>
      <c r="K107" t="s">
        <v>322</v>
      </c>
      <c r="L107" t="s">
        <v>61</v>
      </c>
      <c r="M107">
        <v>64</v>
      </c>
      <c r="N107" t="s">
        <v>350</v>
      </c>
      <c r="O107">
        <v>6</v>
      </c>
      <c r="P107" s="15" t="s">
        <v>471</v>
      </c>
      <c r="R107" t="s">
        <v>108</v>
      </c>
      <c r="S107" s="15" t="s">
        <v>472</v>
      </c>
      <c r="T107" t="s">
        <v>74</v>
      </c>
      <c r="U107" s="15" t="s">
        <v>473</v>
      </c>
      <c r="Y107" s="18" t="s">
        <v>474</v>
      </c>
      <c r="Z107" s="18" t="s">
        <v>138</v>
      </c>
      <c r="AA107" s="21" t="s">
        <v>397</v>
      </c>
      <c r="AB107">
        <f>IF(L107="Editorial",T107,"")</f>
      </c>
      <c r="AC107" s="19" t="str">
        <f>IF(OR(L107="Technical",L107="General"),T107,"")</f>
        <v>Principle</v>
      </c>
    </row>
    <row r="108" spans="1:29" ht="79.5">
      <c r="A108">
        <v>6311300023</v>
      </c>
      <c r="B108" t="s">
        <v>467</v>
      </c>
      <c r="C108">
        <v>101</v>
      </c>
      <c r="D108" t="s">
        <v>468</v>
      </c>
      <c r="E108" t="s">
        <v>469</v>
      </c>
      <c r="F108" t="s">
        <v>470</v>
      </c>
      <c r="G108" t="s">
        <v>66</v>
      </c>
      <c r="H108">
        <v>6</v>
      </c>
      <c r="I108" t="s">
        <v>91</v>
      </c>
      <c r="J108" t="s">
        <v>234</v>
      </c>
      <c r="K108" t="s">
        <v>322</v>
      </c>
      <c r="L108" t="s">
        <v>61</v>
      </c>
      <c r="M108">
        <v>125</v>
      </c>
      <c r="N108" t="s">
        <v>475</v>
      </c>
      <c r="O108">
        <v>18</v>
      </c>
      <c r="P108" s="16" t="s">
        <v>476</v>
      </c>
      <c r="R108" t="s">
        <v>108</v>
      </c>
      <c r="S108" s="15" t="s">
        <v>477</v>
      </c>
      <c r="T108" t="s">
        <v>80</v>
      </c>
      <c r="U108" s="15" t="s">
        <v>478</v>
      </c>
      <c r="Y108" s="18" t="s">
        <v>198</v>
      </c>
      <c r="Z108" s="18" t="s">
        <v>158</v>
      </c>
      <c r="AA108" s="21"/>
      <c r="AB108">
        <f>IF(L108="Editorial",T108,"")</f>
      </c>
      <c r="AC108" s="19" t="str">
        <f>IF(OR(L108="Technical",L108="General"),T108,"")</f>
        <v>Disagree</v>
      </c>
    </row>
    <row r="109" spans="1:29" ht="79.5">
      <c r="A109">
        <v>6311200023</v>
      </c>
      <c r="B109" t="s">
        <v>467</v>
      </c>
      <c r="C109">
        <v>100</v>
      </c>
      <c r="D109" t="s">
        <v>468</v>
      </c>
      <c r="E109" t="s">
        <v>469</v>
      </c>
      <c r="F109" t="s">
        <v>470</v>
      </c>
      <c r="G109" t="s">
        <v>66</v>
      </c>
      <c r="H109">
        <v>5</v>
      </c>
      <c r="I109" t="s">
        <v>91</v>
      </c>
      <c r="J109" t="s">
        <v>234</v>
      </c>
      <c r="K109" t="s">
        <v>322</v>
      </c>
      <c r="L109" t="s">
        <v>61</v>
      </c>
      <c r="M109">
        <v>101</v>
      </c>
      <c r="N109" t="s">
        <v>479</v>
      </c>
      <c r="O109">
        <v>5</v>
      </c>
      <c r="P109" s="16" t="s">
        <v>476</v>
      </c>
      <c r="R109" t="s">
        <v>108</v>
      </c>
      <c r="S109" s="15" t="s">
        <v>477</v>
      </c>
      <c r="T109" t="s">
        <v>80</v>
      </c>
      <c r="U109" s="15" t="s">
        <v>480</v>
      </c>
      <c r="Y109" s="18" t="s">
        <v>406</v>
      </c>
      <c r="Z109" s="18" t="s">
        <v>402</v>
      </c>
      <c r="AA109" s="21"/>
      <c r="AB109">
        <f>IF(L109="Editorial",T109,"")</f>
      </c>
      <c r="AC109" s="19" t="str">
        <f>IF(OR(L109="Technical",L109="General"),T109,"")</f>
        <v>Disagree</v>
      </c>
    </row>
    <row r="110" spans="1:29" ht="68.25">
      <c r="A110">
        <v>6311100023</v>
      </c>
      <c r="B110" t="s">
        <v>467</v>
      </c>
      <c r="C110">
        <v>99</v>
      </c>
      <c r="D110" t="s">
        <v>468</v>
      </c>
      <c r="E110" t="s">
        <v>469</v>
      </c>
      <c r="F110" t="s">
        <v>470</v>
      </c>
      <c r="G110" t="s">
        <v>66</v>
      </c>
      <c r="H110">
        <v>4</v>
      </c>
      <c r="I110" t="s">
        <v>91</v>
      </c>
      <c r="J110" t="s">
        <v>234</v>
      </c>
      <c r="K110" t="s">
        <v>322</v>
      </c>
      <c r="L110" t="s">
        <v>61</v>
      </c>
      <c r="M110">
        <v>74</v>
      </c>
      <c r="N110" t="s">
        <v>446</v>
      </c>
      <c r="O110">
        <v>29</v>
      </c>
      <c r="P110" s="16" t="s">
        <v>476</v>
      </c>
      <c r="R110" t="s">
        <v>108</v>
      </c>
      <c r="S110" s="15" t="s">
        <v>477</v>
      </c>
      <c r="T110" t="s">
        <v>74</v>
      </c>
      <c r="U110" s="15" t="s">
        <v>449</v>
      </c>
      <c r="Y110" s="18" t="s">
        <v>450</v>
      </c>
      <c r="Z110" s="18" t="s">
        <v>328</v>
      </c>
      <c r="AA110" s="21"/>
      <c r="AB110">
        <f>IF(L110="Editorial",T110,"")</f>
      </c>
      <c r="AC110" s="19" t="str">
        <f>IF(OR(L110="Technical",L110="General"),T110,"")</f>
        <v>Principle</v>
      </c>
    </row>
    <row r="111" spans="1:29" ht="147.75">
      <c r="A111">
        <v>6311000023</v>
      </c>
      <c r="B111" t="s">
        <v>467</v>
      </c>
      <c r="C111">
        <v>98</v>
      </c>
      <c r="D111" t="s">
        <v>468</v>
      </c>
      <c r="E111" t="s">
        <v>469</v>
      </c>
      <c r="F111" t="s">
        <v>470</v>
      </c>
      <c r="G111" t="s">
        <v>66</v>
      </c>
      <c r="H111">
        <v>3</v>
      </c>
      <c r="I111" t="s">
        <v>91</v>
      </c>
      <c r="J111" t="s">
        <v>234</v>
      </c>
      <c r="K111" t="s">
        <v>322</v>
      </c>
      <c r="L111" t="s">
        <v>61</v>
      </c>
      <c r="M111">
        <v>121</v>
      </c>
      <c r="N111" t="s">
        <v>481</v>
      </c>
      <c r="O111">
        <v>53</v>
      </c>
      <c r="P111" s="15" t="s">
        <v>482</v>
      </c>
      <c r="R111" t="s">
        <v>108</v>
      </c>
      <c r="S111" s="15" t="s">
        <v>483</v>
      </c>
      <c r="T111" t="s">
        <v>80</v>
      </c>
      <c r="U111" s="15" t="s">
        <v>484</v>
      </c>
      <c r="Y111" s="18" t="s">
        <v>198</v>
      </c>
      <c r="Z111" s="18" t="s">
        <v>158</v>
      </c>
      <c r="AA111" s="21" t="s">
        <v>397</v>
      </c>
      <c r="AB111">
        <f>IF(L111="Editorial",T111,"")</f>
      </c>
      <c r="AC111" s="19" t="str">
        <f>IF(OR(L111="Technical",L111="General"),T111,"")</f>
        <v>Disagree</v>
      </c>
    </row>
    <row r="112" spans="1:29" ht="147.75">
      <c r="A112">
        <v>6310900023</v>
      </c>
      <c r="B112" t="s">
        <v>467</v>
      </c>
      <c r="C112">
        <v>97</v>
      </c>
      <c r="D112" t="s">
        <v>468</v>
      </c>
      <c r="E112" t="s">
        <v>469</v>
      </c>
      <c r="F112" t="s">
        <v>470</v>
      </c>
      <c r="G112" t="s">
        <v>66</v>
      </c>
      <c r="H112">
        <v>2</v>
      </c>
      <c r="I112" t="s">
        <v>91</v>
      </c>
      <c r="J112" t="s">
        <v>234</v>
      </c>
      <c r="K112" t="s">
        <v>322</v>
      </c>
      <c r="L112" t="s">
        <v>61</v>
      </c>
      <c r="M112">
        <v>99</v>
      </c>
      <c r="N112" t="s">
        <v>485</v>
      </c>
      <c r="O112">
        <v>13</v>
      </c>
      <c r="P112" s="15" t="s">
        <v>482</v>
      </c>
      <c r="R112" t="s">
        <v>108</v>
      </c>
      <c r="S112" s="15" t="s">
        <v>483</v>
      </c>
      <c r="T112" t="s">
        <v>80</v>
      </c>
      <c r="U112" s="15" t="s">
        <v>484</v>
      </c>
      <c r="Y112" s="18" t="s">
        <v>406</v>
      </c>
      <c r="Z112" s="18" t="s">
        <v>402</v>
      </c>
      <c r="AA112" s="21" t="s">
        <v>397</v>
      </c>
      <c r="AB112">
        <f>IF(L112="Editorial",T112,"")</f>
      </c>
      <c r="AC112" s="19" t="str">
        <f>IF(OR(L112="Technical",L112="General"),T112,"")</f>
        <v>Disagree</v>
      </c>
    </row>
    <row r="113" spans="1:29" ht="147.75">
      <c r="A113">
        <v>6310800023</v>
      </c>
      <c r="B113" t="s">
        <v>467</v>
      </c>
      <c r="C113">
        <v>96</v>
      </c>
      <c r="D113" t="s">
        <v>468</v>
      </c>
      <c r="E113" t="s">
        <v>469</v>
      </c>
      <c r="F113" t="s">
        <v>470</v>
      </c>
      <c r="G113" t="s">
        <v>66</v>
      </c>
      <c r="H113">
        <v>1</v>
      </c>
      <c r="I113" t="s">
        <v>91</v>
      </c>
      <c r="J113" t="s">
        <v>234</v>
      </c>
      <c r="K113" t="s">
        <v>322</v>
      </c>
      <c r="L113" t="s">
        <v>61</v>
      </c>
      <c r="M113">
        <v>71</v>
      </c>
      <c r="N113" t="s">
        <v>119</v>
      </c>
      <c r="O113">
        <v>71</v>
      </c>
      <c r="P113" s="15" t="s">
        <v>482</v>
      </c>
      <c r="R113" t="s">
        <v>108</v>
      </c>
      <c r="S113" s="15" t="s">
        <v>483</v>
      </c>
      <c r="T113" t="s">
        <v>80</v>
      </c>
      <c r="U113" s="15" t="s">
        <v>484</v>
      </c>
      <c r="Y113" s="18" t="s">
        <v>486</v>
      </c>
      <c r="Z113" s="18" t="s">
        <v>328</v>
      </c>
      <c r="AA113" s="21" t="s">
        <v>397</v>
      </c>
      <c r="AB113">
        <f>IF(L113="Editorial",T113,"")</f>
      </c>
      <c r="AC113" s="19" t="str">
        <f>IF(OR(L113="Technical",L113="General"),T113,"")</f>
        <v>Disagree</v>
      </c>
    </row>
    <row r="114" spans="1:29" ht="34.5">
      <c r="A114">
        <v>6295200023</v>
      </c>
      <c r="B114" t="s">
        <v>487</v>
      </c>
      <c r="C114">
        <v>95</v>
      </c>
      <c r="D114" t="s">
        <v>488</v>
      </c>
      <c r="E114" t="s">
        <v>489</v>
      </c>
      <c r="F114" t="s">
        <v>490</v>
      </c>
      <c r="G114" t="s">
        <v>66</v>
      </c>
      <c r="H114">
        <v>2</v>
      </c>
      <c r="I114" t="s">
        <v>91</v>
      </c>
      <c r="J114" t="s">
        <v>234</v>
      </c>
      <c r="K114" t="s">
        <v>392</v>
      </c>
      <c r="L114" t="s">
        <v>60</v>
      </c>
      <c r="M114">
        <v>87</v>
      </c>
      <c r="N114" t="s">
        <v>419</v>
      </c>
      <c r="O114">
        <v>20</v>
      </c>
      <c r="P114" s="15" t="s">
        <v>491</v>
      </c>
      <c r="R114" t="s">
        <v>108</v>
      </c>
      <c r="S114" s="15" t="s">
        <v>492</v>
      </c>
      <c r="T114" t="s">
        <v>74</v>
      </c>
      <c r="U114" s="15" t="s">
        <v>493</v>
      </c>
      <c r="Y114" s="18" t="s">
        <v>60</v>
      </c>
      <c r="Z114" s="18" t="s">
        <v>158</v>
      </c>
      <c r="AA114" s="18"/>
      <c r="AB114" s="19" t="str">
        <f>IF(L114="Editorial",T114,"")</f>
        <v>Principle</v>
      </c>
      <c r="AC114" s="19">
        <f>IF(OR(L114="Technical",L114="General"),T114,"")</f>
      </c>
    </row>
    <row r="115" spans="1:29" ht="34.5">
      <c r="A115">
        <v>6295100023</v>
      </c>
      <c r="B115" t="s">
        <v>487</v>
      </c>
      <c r="C115">
        <v>94</v>
      </c>
      <c r="D115" t="s">
        <v>488</v>
      </c>
      <c r="E115" t="s">
        <v>489</v>
      </c>
      <c r="F115" t="s">
        <v>490</v>
      </c>
      <c r="G115" t="s">
        <v>66</v>
      </c>
      <c r="H115">
        <v>1</v>
      </c>
      <c r="I115" t="s">
        <v>91</v>
      </c>
      <c r="J115" t="s">
        <v>234</v>
      </c>
      <c r="K115" t="s">
        <v>392</v>
      </c>
      <c r="L115" t="s">
        <v>61</v>
      </c>
      <c r="M115">
        <v>76</v>
      </c>
      <c r="N115" t="s">
        <v>456</v>
      </c>
      <c r="O115">
        <v>27</v>
      </c>
      <c r="P115" s="15" t="s">
        <v>494</v>
      </c>
      <c r="R115" t="s">
        <v>108</v>
      </c>
      <c r="S115" s="15" t="s">
        <v>495</v>
      </c>
      <c r="T115" t="s">
        <v>74</v>
      </c>
      <c r="U115" s="15" t="s">
        <v>459</v>
      </c>
      <c r="Y115" s="18" t="s">
        <v>496</v>
      </c>
      <c r="Z115" s="18" t="s">
        <v>138</v>
      </c>
      <c r="AA115" s="21"/>
      <c r="AB115">
        <f>IF(L115="Editorial",T115,"")</f>
      </c>
      <c r="AC115" s="19" t="str">
        <f>IF(OR(L115="Technical",L115="General"),T115,"")</f>
        <v>Principle</v>
      </c>
    </row>
    <row r="116" spans="1:29" ht="68.25">
      <c r="A116">
        <v>6291100023</v>
      </c>
      <c r="B116" t="s">
        <v>497</v>
      </c>
      <c r="C116">
        <v>93</v>
      </c>
      <c r="D116" t="s">
        <v>498</v>
      </c>
      <c r="E116" t="s">
        <v>499</v>
      </c>
      <c r="F116" t="s">
        <v>500</v>
      </c>
      <c r="G116" t="s">
        <v>66</v>
      </c>
      <c r="H116">
        <v>56</v>
      </c>
      <c r="I116" t="s">
        <v>67</v>
      </c>
      <c r="J116" t="s">
        <v>68</v>
      </c>
      <c r="K116" t="s">
        <v>501</v>
      </c>
      <c r="L116" t="s">
        <v>60</v>
      </c>
      <c r="M116">
        <v>74</v>
      </c>
      <c r="N116" t="s">
        <v>502</v>
      </c>
      <c r="O116">
        <v>7</v>
      </c>
      <c r="P116" s="17" t="s">
        <v>503</v>
      </c>
      <c r="R116" t="s">
        <v>72</v>
      </c>
      <c r="S116" s="15" t="s">
        <v>504</v>
      </c>
      <c r="T116" t="s">
        <v>85</v>
      </c>
      <c r="U116" s="15" t="s">
        <v>86</v>
      </c>
      <c r="Y116" s="18" t="s">
        <v>60</v>
      </c>
      <c r="Z116" s="18" t="s">
        <v>158</v>
      </c>
      <c r="AA116" s="18"/>
      <c r="AB116" s="19" t="str">
        <f>IF(L116="Editorial",T116,"")</f>
        <v>Agree</v>
      </c>
      <c r="AC116" s="19">
        <f>IF(OR(L116="Technical",L116="General"),T116,"")</f>
      </c>
    </row>
    <row r="117" spans="1:29" ht="90.75">
      <c r="A117">
        <v>6291000023</v>
      </c>
      <c r="B117" t="s">
        <v>497</v>
      </c>
      <c r="C117">
        <v>92</v>
      </c>
      <c r="D117" t="s">
        <v>498</v>
      </c>
      <c r="E117" t="s">
        <v>499</v>
      </c>
      <c r="F117" t="s">
        <v>500</v>
      </c>
      <c r="G117" t="s">
        <v>66</v>
      </c>
      <c r="H117">
        <v>55</v>
      </c>
      <c r="I117" t="s">
        <v>67</v>
      </c>
      <c r="J117" t="s">
        <v>68</v>
      </c>
      <c r="K117" t="s">
        <v>501</v>
      </c>
      <c r="L117" t="s">
        <v>60</v>
      </c>
      <c r="M117">
        <v>25</v>
      </c>
      <c r="N117" t="s">
        <v>505</v>
      </c>
      <c r="O117">
        <v>49</v>
      </c>
      <c r="P117" s="16" t="s">
        <v>506</v>
      </c>
      <c r="R117" t="s">
        <v>72</v>
      </c>
      <c r="S117" s="15" t="s">
        <v>507</v>
      </c>
      <c r="T117" t="s">
        <v>74</v>
      </c>
      <c r="U117" s="15" t="s">
        <v>508</v>
      </c>
      <c r="Y117" s="18" t="s">
        <v>60</v>
      </c>
      <c r="Z117" s="18" t="s">
        <v>158</v>
      </c>
      <c r="AA117" s="18"/>
      <c r="AB117" s="19" t="str">
        <f>IF(L117="Editorial",T117,"")</f>
        <v>Principle</v>
      </c>
      <c r="AC117" s="19">
        <f>IF(OR(L117="Technical",L117="General"),T117,"")</f>
      </c>
    </row>
    <row r="118" spans="1:29" ht="90.75">
      <c r="A118">
        <v>6290900023</v>
      </c>
      <c r="B118" t="s">
        <v>497</v>
      </c>
      <c r="C118">
        <v>91</v>
      </c>
      <c r="D118" t="s">
        <v>498</v>
      </c>
      <c r="E118" t="s">
        <v>499</v>
      </c>
      <c r="F118" t="s">
        <v>500</v>
      </c>
      <c r="G118" t="s">
        <v>66</v>
      </c>
      <c r="H118">
        <v>54</v>
      </c>
      <c r="I118" t="s">
        <v>67</v>
      </c>
      <c r="J118" t="s">
        <v>68</v>
      </c>
      <c r="K118" t="s">
        <v>501</v>
      </c>
      <c r="L118" t="s">
        <v>61</v>
      </c>
      <c r="M118">
        <v>22</v>
      </c>
      <c r="N118" t="s">
        <v>204</v>
      </c>
      <c r="P118" s="16" t="s">
        <v>509</v>
      </c>
      <c r="R118" t="s">
        <v>72</v>
      </c>
      <c r="S118" s="15" t="s">
        <v>510</v>
      </c>
      <c r="T118" t="s">
        <v>80</v>
      </c>
      <c r="U118" s="15" t="s">
        <v>511</v>
      </c>
      <c r="Y118" s="18" t="s">
        <v>98</v>
      </c>
      <c r="Z118" s="18" t="s">
        <v>158</v>
      </c>
      <c r="AA118" s="18"/>
      <c r="AB118">
        <f>IF(L118="Editorial",T118,"")</f>
      </c>
      <c r="AC118" s="19" t="str">
        <f>IF(OR(L118="Technical",L118="General"),T118,"")</f>
        <v>Disagree</v>
      </c>
    </row>
    <row r="119" spans="1:29" ht="90.75">
      <c r="A119">
        <v>6290800023</v>
      </c>
      <c r="B119" t="s">
        <v>497</v>
      </c>
      <c r="C119">
        <v>90</v>
      </c>
      <c r="D119" t="s">
        <v>498</v>
      </c>
      <c r="E119" t="s">
        <v>499</v>
      </c>
      <c r="F119" t="s">
        <v>500</v>
      </c>
      <c r="G119" t="s">
        <v>66</v>
      </c>
      <c r="H119">
        <v>53</v>
      </c>
      <c r="I119" t="s">
        <v>67</v>
      </c>
      <c r="J119" t="s">
        <v>68</v>
      </c>
      <c r="K119" t="s">
        <v>501</v>
      </c>
      <c r="L119" t="s">
        <v>61</v>
      </c>
      <c r="M119">
        <v>22</v>
      </c>
      <c r="N119" t="s">
        <v>176</v>
      </c>
      <c r="O119">
        <v>13</v>
      </c>
      <c r="P119" s="16" t="s">
        <v>509</v>
      </c>
      <c r="R119" t="s">
        <v>72</v>
      </c>
      <c r="S119" s="15" t="s">
        <v>510</v>
      </c>
      <c r="T119" t="s">
        <v>80</v>
      </c>
      <c r="U119" s="15" t="s">
        <v>511</v>
      </c>
      <c r="Y119" s="18" t="s">
        <v>98</v>
      </c>
      <c r="Z119" s="18" t="s">
        <v>158</v>
      </c>
      <c r="AA119" s="18"/>
      <c r="AB119">
        <f>IF(L119="Editorial",T119,"")</f>
      </c>
      <c r="AC119" s="19" t="str">
        <f>IF(OR(L119="Technical",L119="General"),T119,"")</f>
        <v>Disagree</v>
      </c>
    </row>
    <row r="120" spans="1:29" ht="135.75">
      <c r="A120">
        <v>6290700023</v>
      </c>
      <c r="B120" t="s">
        <v>497</v>
      </c>
      <c r="C120">
        <v>89</v>
      </c>
      <c r="D120" t="s">
        <v>498</v>
      </c>
      <c r="E120" t="s">
        <v>499</v>
      </c>
      <c r="F120" t="s">
        <v>500</v>
      </c>
      <c r="G120" t="s">
        <v>66</v>
      </c>
      <c r="H120">
        <v>52</v>
      </c>
      <c r="I120" t="s">
        <v>67</v>
      </c>
      <c r="J120" t="s">
        <v>68</v>
      </c>
      <c r="K120" t="s">
        <v>501</v>
      </c>
      <c r="L120" t="s">
        <v>61</v>
      </c>
      <c r="M120">
        <v>14</v>
      </c>
      <c r="N120" t="s">
        <v>176</v>
      </c>
      <c r="O120">
        <v>31</v>
      </c>
      <c r="P120" s="16" t="s">
        <v>512</v>
      </c>
      <c r="R120" t="s">
        <v>72</v>
      </c>
      <c r="S120" s="15" t="s">
        <v>513</v>
      </c>
      <c r="T120" t="s">
        <v>74</v>
      </c>
      <c r="U120" s="15" t="s">
        <v>514</v>
      </c>
      <c r="Y120" s="18" t="s">
        <v>98</v>
      </c>
      <c r="Z120" s="18" t="s">
        <v>515</v>
      </c>
      <c r="AA120" s="18"/>
      <c r="AB120">
        <f>IF(L120="Editorial",T120,"")</f>
      </c>
      <c r="AC120" s="19" t="str">
        <f>IF(OR(L120="Technical",L120="General"),T120,"")</f>
        <v>Principle</v>
      </c>
    </row>
    <row r="121" spans="1:29" ht="135.75">
      <c r="A121">
        <v>6290600023</v>
      </c>
      <c r="B121" t="s">
        <v>497</v>
      </c>
      <c r="C121">
        <v>88</v>
      </c>
      <c r="D121" t="s">
        <v>498</v>
      </c>
      <c r="E121" t="s">
        <v>499</v>
      </c>
      <c r="F121" t="s">
        <v>500</v>
      </c>
      <c r="G121" t="s">
        <v>66</v>
      </c>
      <c r="H121">
        <v>51</v>
      </c>
      <c r="I121" t="s">
        <v>67</v>
      </c>
      <c r="J121" t="s">
        <v>68</v>
      </c>
      <c r="K121" t="s">
        <v>501</v>
      </c>
      <c r="L121" t="s">
        <v>61</v>
      </c>
      <c r="M121">
        <v>13</v>
      </c>
      <c r="N121" t="s">
        <v>176</v>
      </c>
      <c r="O121">
        <v>24</v>
      </c>
      <c r="P121" s="16" t="s">
        <v>512</v>
      </c>
      <c r="R121" t="s">
        <v>72</v>
      </c>
      <c r="S121" s="15" t="s">
        <v>513</v>
      </c>
      <c r="T121" t="s">
        <v>74</v>
      </c>
      <c r="U121" s="15" t="s">
        <v>514</v>
      </c>
      <c r="Y121" s="18" t="s">
        <v>98</v>
      </c>
      <c r="Z121" s="18" t="s">
        <v>515</v>
      </c>
      <c r="AA121" s="18"/>
      <c r="AB121">
        <f>IF(L121="Editorial",T121,"")</f>
      </c>
      <c r="AC121" s="19" t="str">
        <f>IF(OR(L121="Technical",L121="General"),T121,"")</f>
        <v>Principle</v>
      </c>
    </row>
    <row r="122" spans="1:29" ht="113.25">
      <c r="A122">
        <v>6290500023</v>
      </c>
      <c r="B122" t="s">
        <v>497</v>
      </c>
      <c r="C122">
        <v>87</v>
      </c>
      <c r="D122" t="s">
        <v>498</v>
      </c>
      <c r="E122" t="s">
        <v>499</v>
      </c>
      <c r="F122" t="s">
        <v>500</v>
      </c>
      <c r="G122" t="s">
        <v>66</v>
      </c>
      <c r="H122">
        <v>50</v>
      </c>
      <c r="I122" t="s">
        <v>67</v>
      </c>
      <c r="J122" t="s">
        <v>68</v>
      </c>
      <c r="K122" t="s">
        <v>501</v>
      </c>
      <c r="L122" t="s">
        <v>61</v>
      </c>
      <c r="M122">
        <v>17</v>
      </c>
      <c r="N122" t="s">
        <v>288</v>
      </c>
      <c r="O122">
        <v>23</v>
      </c>
      <c r="P122" s="16" t="s">
        <v>516</v>
      </c>
      <c r="R122" t="s">
        <v>72</v>
      </c>
      <c r="S122" s="17" t="s">
        <v>517</v>
      </c>
      <c r="T122" t="s">
        <v>74</v>
      </c>
      <c r="U122" s="15" t="s">
        <v>518</v>
      </c>
      <c r="Y122" s="18" t="s">
        <v>98</v>
      </c>
      <c r="Z122" s="18" t="s">
        <v>519</v>
      </c>
      <c r="AA122" s="18"/>
      <c r="AB122">
        <f>IF(L122="Editorial",T122,"")</f>
      </c>
      <c r="AC122" s="19" t="str">
        <f>IF(OR(L122="Technical",L122="General"),T122,"")</f>
        <v>Principle</v>
      </c>
    </row>
    <row r="123" spans="1:29" ht="113.25">
      <c r="A123">
        <v>6290400023</v>
      </c>
      <c r="B123" t="s">
        <v>497</v>
      </c>
      <c r="C123">
        <v>86</v>
      </c>
      <c r="D123" t="s">
        <v>498</v>
      </c>
      <c r="E123" t="s">
        <v>499</v>
      </c>
      <c r="F123" t="s">
        <v>500</v>
      </c>
      <c r="G123" t="s">
        <v>66</v>
      </c>
      <c r="H123">
        <v>49</v>
      </c>
      <c r="I123" t="s">
        <v>67</v>
      </c>
      <c r="J123" t="s">
        <v>68</v>
      </c>
      <c r="K123" t="s">
        <v>501</v>
      </c>
      <c r="L123" t="s">
        <v>61</v>
      </c>
      <c r="M123">
        <v>90</v>
      </c>
      <c r="N123" t="s">
        <v>520</v>
      </c>
      <c r="O123">
        <v>47</v>
      </c>
      <c r="P123" s="16" t="s">
        <v>516</v>
      </c>
      <c r="R123" t="s">
        <v>72</v>
      </c>
      <c r="S123" s="17" t="s">
        <v>517</v>
      </c>
      <c r="T123" t="s">
        <v>74</v>
      </c>
      <c r="U123" s="15" t="s">
        <v>518</v>
      </c>
      <c r="Y123" s="18" t="s">
        <v>98</v>
      </c>
      <c r="Z123" s="18" t="s">
        <v>519</v>
      </c>
      <c r="AA123" s="18"/>
      <c r="AB123">
        <f>IF(L123="Editorial",T123,"")</f>
      </c>
      <c r="AC123" s="19" t="str">
        <f>IF(OR(L123="Technical",L123="General"),T123,"")</f>
        <v>Principle</v>
      </c>
    </row>
    <row r="124" spans="1:29" ht="113.25">
      <c r="A124">
        <v>6290300023</v>
      </c>
      <c r="B124" t="s">
        <v>497</v>
      </c>
      <c r="C124">
        <v>85</v>
      </c>
      <c r="D124" t="s">
        <v>498</v>
      </c>
      <c r="E124" t="s">
        <v>499</v>
      </c>
      <c r="F124" t="s">
        <v>500</v>
      </c>
      <c r="G124" t="s">
        <v>66</v>
      </c>
      <c r="H124">
        <v>48</v>
      </c>
      <c r="I124" t="s">
        <v>67</v>
      </c>
      <c r="J124" t="s">
        <v>68</v>
      </c>
      <c r="K124" t="s">
        <v>501</v>
      </c>
      <c r="L124" t="s">
        <v>61</v>
      </c>
      <c r="M124">
        <v>15</v>
      </c>
      <c r="N124" t="s">
        <v>176</v>
      </c>
      <c r="O124">
        <v>4</v>
      </c>
      <c r="P124" s="16" t="s">
        <v>521</v>
      </c>
      <c r="R124" t="s">
        <v>72</v>
      </c>
      <c r="S124" s="15" t="s">
        <v>522</v>
      </c>
      <c r="T124" t="s">
        <v>74</v>
      </c>
      <c r="U124" s="15" t="s">
        <v>523</v>
      </c>
      <c r="Y124" s="18" t="s">
        <v>98</v>
      </c>
      <c r="Z124" s="18" t="s">
        <v>515</v>
      </c>
      <c r="AA124" s="18"/>
      <c r="AB124">
        <f>IF(L124="Editorial",T124,"")</f>
      </c>
      <c r="AC124" s="19" t="str">
        <f>IF(OR(L124="Technical",L124="General"),T124,"")</f>
        <v>Principle</v>
      </c>
    </row>
    <row r="125" spans="1:29" ht="45.75">
      <c r="A125">
        <v>6290200023</v>
      </c>
      <c r="B125" t="s">
        <v>497</v>
      </c>
      <c r="C125">
        <v>84</v>
      </c>
      <c r="D125" t="s">
        <v>498</v>
      </c>
      <c r="E125" t="s">
        <v>499</v>
      </c>
      <c r="F125" t="s">
        <v>500</v>
      </c>
      <c r="G125" t="s">
        <v>66</v>
      </c>
      <c r="H125">
        <v>47</v>
      </c>
      <c r="I125" t="s">
        <v>67</v>
      </c>
      <c r="J125" t="s">
        <v>68</v>
      </c>
      <c r="K125" t="s">
        <v>501</v>
      </c>
      <c r="L125" t="s">
        <v>60</v>
      </c>
      <c r="M125">
        <v>50</v>
      </c>
      <c r="N125" t="s">
        <v>524</v>
      </c>
      <c r="O125">
        <v>13</v>
      </c>
      <c r="P125" s="15" t="s">
        <v>525</v>
      </c>
      <c r="R125" t="s">
        <v>72</v>
      </c>
      <c r="S125" s="15" t="s">
        <v>526</v>
      </c>
      <c r="T125" t="s">
        <v>74</v>
      </c>
      <c r="U125" s="15" t="s">
        <v>527</v>
      </c>
      <c r="Y125" s="18" t="s">
        <v>60</v>
      </c>
      <c r="Z125" s="18" t="s">
        <v>158</v>
      </c>
      <c r="AA125" s="18"/>
      <c r="AB125" s="19" t="str">
        <f>IF(L125="Editorial",T125,"")</f>
        <v>Principle</v>
      </c>
      <c r="AC125" s="19">
        <f>IF(OR(L125="Technical",L125="General"),T125,"")</f>
      </c>
    </row>
    <row r="126" spans="1:29" ht="57">
      <c r="A126">
        <v>6290100023</v>
      </c>
      <c r="B126" t="s">
        <v>497</v>
      </c>
      <c r="C126">
        <v>83</v>
      </c>
      <c r="D126" t="s">
        <v>498</v>
      </c>
      <c r="E126" t="s">
        <v>499</v>
      </c>
      <c r="F126" t="s">
        <v>500</v>
      </c>
      <c r="G126" t="s">
        <v>66</v>
      </c>
      <c r="H126">
        <v>46</v>
      </c>
      <c r="I126" t="s">
        <v>67</v>
      </c>
      <c r="J126" t="s">
        <v>68</v>
      </c>
      <c r="K126" t="s">
        <v>501</v>
      </c>
      <c r="L126" t="s">
        <v>61</v>
      </c>
      <c r="M126">
        <v>16</v>
      </c>
      <c r="N126" t="s">
        <v>288</v>
      </c>
      <c r="O126">
        <v>40</v>
      </c>
      <c r="P126" s="15" t="s">
        <v>528</v>
      </c>
      <c r="R126" t="s">
        <v>72</v>
      </c>
      <c r="S126" s="15" t="s">
        <v>529</v>
      </c>
      <c r="T126" t="s">
        <v>74</v>
      </c>
      <c r="U126" s="15" t="s">
        <v>530</v>
      </c>
      <c r="Y126" s="18" t="s">
        <v>98</v>
      </c>
      <c r="Z126" s="18" t="s">
        <v>515</v>
      </c>
      <c r="AA126" s="18"/>
      <c r="AB126">
        <f>IF(L126="Editorial",T126,"")</f>
      </c>
      <c r="AC126" s="19" t="str">
        <f>IF(OR(L126="Technical",L126="General"),T126,"")</f>
        <v>Principle</v>
      </c>
    </row>
    <row r="127" spans="1:29" ht="34.5">
      <c r="A127">
        <v>6290000023</v>
      </c>
      <c r="B127" t="s">
        <v>497</v>
      </c>
      <c r="C127">
        <v>82</v>
      </c>
      <c r="D127" t="s">
        <v>498</v>
      </c>
      <c r="E127" t="s">
        <v>499</v>
      </c>
      <c r="F127" t="s">
        <v>500</v>
      </c>
      <c r="G127" t="s">
        <v>66</v>
      </c>
      <c r="H127">
        <v>45</v>
      </c>
      <c r="I127" t="s">
        <v>67</v>
      </c>
      <c r="J127" t="s">
        <v>68</v>
      </c>
      <c r="K127" t="s">
        <v>501</v>
      </c>
      <c r="L127" t="s">
        <v>61</v>
      </c>
      <c r="M127">
        <v>15</v>
      </c>
      <c r="N127" t="s">
        <v>176</v>
      </c>
      <c r="O127">
        <v>8</v>
      </c>
      <c r="P127" s="15" t="s">
        <v>531</v>
      </c>
      <c r="R127" t="s">
        <v>72</v>
      </c>
      <c r="S127" s="15" t="s">
        <v>532</v>
      </c>
      <c r="T127" t="s">
        <v>85</v>
      </c>
      <c r="U127" s="15" t="s">
        <v>86</v>
      </c>
      <c r="Y127" s="18" t="s">
        <v>98</v>
      </c>
      <c r="Z127" s="18" t="s">
        <v>515</v>
      </c>
      <c r="AA127" s="18"/>
      <c r="AB127">
        <f>IF(L127="Editorial",T127,"")</f>
      </c>
      <c r="AC127" s="19" t="str">
        <f>IF(OR(L127="Technical",L127="General"),T127,"")</f>
        <v>Agree</v>
      </c>
    </row>
    <row r="128" spans="1:29" ht="113.25">
      <c r="A128">
        <v>6289900023</v>
      </c>
      <c r="B128" t="s">
        <v>497</v>
      </c>
      <c r="C128">
        <v>81</v>
      </c>
      <c r="D128" t="s">
        <v>498</v>
      </c>
      <c r="E128" t="s">
        <v>499</v>
      </c>
      <c r="F128" t="s">
        <v>500</v>
      </c>
      <c r="G128" t="s">
        <v>66</v>
      </c>
      <c r="H128">
        <v>44</v>
      </c>
      <c r="I128" t="s">
        <v>67</v>
      </c>
      <c r="J128" t="s">
        <v>68</v>
      </c>
      <c r="K128" t="s">
        <v>501</v>
      </c>
      <c r="L128" t="s">
        <v>61</v>
      </c>
      <c r="M128">
        <v>50</v>
      </c>
      <c r="N128" t="s">
        <v>533</v>
      </c>
      <c r="O128">
        <v>42</v>
      </c>
      <c r="P128" s="15" t="s">
        <v>534</v>
      </c>
      <c r="R128" t="s">
        <v>72</v>
      </c>
      <c r="S128" s="15" t="s">
        <v>535</v>
      </c>
      <c r="T128" t="s">
        <v>74</v>
      </c>
      <c r="U128" s="15" t="s">
        <v>523</v>
      </c>
      <c r="Y128" s="18" t="s">
        <v>98</v>
      </c>
      <c r="Z128" s="18" t="s">
        <v>515</v>
      </c>
      <c r="AA128" s="18" t="s">
        <v>100</v>
      </c>
      <c r="AB128">
        <f>IF(L128="Editorial",T128,"")</f>
      </c>
      <c r="AC128" s="19" t="str">
        <f>IF(OR(L128="Technical",L128="General"),T128,"")</f>
        <v>Principle</v>
      </c>
    </row>
    <row r="129" spans="1:29" ht="102">
      <c r="A129">
        <v>6289800023</v>
      </c>
      <c r="B129" t="s">
        <v>497</v>
      </c>
      <c r="C129">
        <v>80</v>
      </c>
      <c r="D129" t="s">
        <v>498</v>
      </c>
      <c r="E129" t="s">
        <v>499</v>
      </c>
      <c r="F129" t="s">
        <v>500</v>
      </c>
      <c r="G129" t="s">
        <v>66</v>
      </c>
      <c r="H129">
        <v>43</v>
      </c>
      <c r="I129" t="s">
        <v>67</v>
      </c>
      <c r="J129" t="s">
        <v>68</v>
      </c>
      <c r="K129" t="s">
        <v>501</v>
      </c>
      <c r="L129" t="s">
        <v>61</v>
      </c>
      <c r="M129">
        <v>52</v>
      </c>
      <c r="N129" t="s">
        <v>265</v>
      </c>
      <c r="O129">
        <v>44</v>
      </c>
      <c r="P129" s="16" t="s">
        <v>536</v>
      </c>
      <c r="R129" t="s">
        <v>72</v>
      </c>
      <c r="S129" s="15" t="s">
        <v>537</v>
      </c>
      <c r="T129" t="s">
        <v>85</v>
      </c>
      <c r="U129" s="15" t="s">
        <v>86</v>
      </c>
      <c r="Y129" s="18" t="s">
        <v>98</v>
      </c>
      <c r="Z129" s="18" t="s">
        <v>515</v>
      </c>
      <c r="AA129" s="18"/>
      <c r="AB129">
        <f>IF(L129="Editorial",T129,"")</f>
      </c>
      <c r="AC129" s="19" t="str">
        <f>IF(OR(L129="Technical",L129="General"),T129,"")</f>
        <v>Agree</v>
      </c>
    </row>
    <row r="130" spans="1:29" ht="147.75">
      <c r="A130">
        <v>6289700023</v>
      </c>
      <c r="B130" t="s">
        <v>497</v>
      </c>
      <c r="C130">
        <v>79</v>
      </c>
      <c r="D130" t="s">
        <v>498</v>
      </c>
      <c r="E130" t="s">
        <v>499</v>
      </c>
      <c r="F130" t="s">
        <v>500</v>
      </c>
      <c r="G130" t="s">
        <v>66</v>
      </c>
      <c r="H130">
        <v>42</v>
      </c>
      <c r="I130" t="s">
        <v>67</v>
      </c>
      <c r="J130" t="s">
        <v>68</v>
      </c>
      <c r="K130" t="s">
        <v>501</v>
      </c>
      <c r="L130" t="s">
        <v>61</v>
      </c>
      <c r="N130" t="s">
        <v>538</v>
      </c>
      <c r="P130" s="15" t="s">
        <v>539</v>
      </c>
      <c r="R130" t="s">
        <v>72</v>
      </c>
      <c r="S130" s="15" t="s">
        <v>540</v>
      </c>
      <c r="T130" t="s">
        <v>74</v>
      </c>
      <c r="U130" s="15" t="s">
        <v>541</v>
      </c>
      <c r="Y130" s="18" t="s">
        <v>98</v>
      </c>
      <c r="Z130" s="18" t="s">
        <v>542</v>
      </c>
      <c r="AA130" s="18" t="s">
        <v>340</v>
      </c>
      <c r="AB130">
        <f>IF(L130="Editorial",T130,"")</f>
      </c>
      <c r="AC130" s="19" t="str">
        <f>IF(OR(L130="Technical",L130="General"),T130,"")</f>
        <v>Principle</v>
      </c>
    </row>
    <row r="131" spans="1:29" ht="45.75">
      <c r="A131">
        <v>6289600023</v>
      </c>
      <c r="B131" t="s">
        <v>497</v>
      </c>
      <c r="C131">
        <v>78</v>
      </c>
      <c r="D131" t="s">
        <v>498</v>
      </c>
      <c r="E131" t="s">
        <v>499</v>
      </c>
      <c r="F131" t="s">
        <v>500</v>
      </c>
      <c r="G131" t="s">
        <v>66</v>
      </c>
      <c r="H131">
        <v>41</v>
      </c>
      <c r="I131" t="s">
        <v>67</v>
      </c>
      <c r="J131" t="s">
        <v>68</v>
      </c>
      <c r="K131" t="s">
        <v>501</v>
      </c>
      <c r="L131" t="s">
        <v>61</v>
      </c>
      <c r="N131" t="s">
        <v>538</v>
      </c>
      <c r="P131" s="15" t="s">
        <v>543</v>
      </c>
      <c r="R131" t="s">
        <v>72</v>
      </c>
      <c r="S131" s="15" t="s">
        <v>544</v>
      </c>
      <c r="T131" t="s">
        <v>80</v>
      </c>
      <c r="U131" s="15" t="s">
        <v>545</v>
      </c>
      <c r="Y131" s="18" t="s">
        <v>98</v>
      </c>
      <c r="Z131" s="18" t="s">
        <v>542</v>
      </c>
      <c r="AA131" s="18"/>
      <c r="AB131">
        <f>IF(L131="Editorial",T131,"")</f>
      </c>
      <c r="AC131" s="19" t="str">
        <f>IF(OR(L131="Technical",L131="General"),T131,"")</f>
        <v>Disagree</v>
      </c>
    </row>
    <row r="132" spans="1:29" ht="57">
      <c r="A132">
        <v>6289500023</v>
      </c>
      <c r="B132" t="s">
        <v>497</v>
      </c>
      <c r="C132">
        <v>77</v>
      </c>
      <c r="D132" t="s">
        <v>498</v>
      </c>
      <c r="E132" t="s">
        <v>499</v>
      </c>
      <c r="F132" t="s">
        <v>500</v>
      </c>
      <c r="G132" t="s">
        <v>66</v>
      </c>
      <c r="H132">
        <v>40</v>
      </c>
      <c r="I132" t="s">
        <v>67</v>
      </c>
      <c r="J132" t="s">
        <v>68</v>
      </c>
      <c r="K132" t="s">
        <v>501</v>
      </c>
      <c r="L132" t="s">
        <v>61</v>
      </c>
      <c r="N132" t="s">
        <v>538</v>
      </c>
      <c r="P132" s="15" t="s">
        <v>546</v>
      </c>
      <c r="R132" t="s">
        <v>72</v>
      </c>
      <c r="S132" s="15" t="s">
        <v>547</v>
      </c>
      <c r="T132" t="s">
        <v>74</v>
      </c>
      <c r="U132" s="15" t="s">
        <v>548</v>
      </c>
      <c r="Y132" s="18" t="s">
        <v>98</v>
      </c>
      <c r="Z132" s="18" t="s">
        <v>542</v>
      </c>
      <c r="AA132" s="18"/>
      <c r="AB132">
        <f>IF(L132="Editorial",T132,"")</f>
      </c>
      <c r="AC132" s="19" t="str">
        <f>IF(OR(L132="Technical",L132="General"),T132,"")</f>
        <v>Principle</v>
      </c>
    </row>
    <row r="133" spans="1:29" ht="169.5">
      <c r="A133">
        <v>6289400023</v>
      </c>
      <c r="B133" t="s">
        <v>497</v>
      </c>
      <c r="C133">
        <v>76</v>
      </c>
      <c r="D133" t="s">
        <v>498</v>
      </c>
      <c r="E133" t="s">
        <v>499</v>
      </c>
      <c r="F133" t="s">
        <v>500</v>
      </c>
      <c r="G133" t="s">
        <v>66</v>
      </c>
      <c r="H133">
        <v>39</v>
      </c>
      <c r="I133" t="s">
        <v>67</v>
      </c>
      <c r="J133" t="s">
        <v>68</v>
      </c>
      <c r="K133" t="s">
        <v>501</v>
      </c>
      <c r="L133" t="s">
        <v>61</v>
      </c>
      <c r="N133" t="s">
        <v>538</v>
      </c>
      <c r="P133" s="16" t="s">
        <v>549</v>
      </c>
      <c r="R133" t="s">
        <v>72</v>
      </c>
      <c r="S133" s="15" t="s">
        <v>550</v>
      </c>
      <c r="T133" t="s">
        <v>74</v>
      </c>
      <c r="U133" s="15" t="s">
        <v>551</v>
      </c>
      <c r="Y133" s="18" t="s">
        <v>98</v>
      </c>
      <c r="Z133" s="18" t="s">
        <v>542</v>
      </c>
      <c r="AA133" s="18" t="s">
        <v>340</v>
      </c>
      <c r="AB133">
        <f>IF(L133="Editorial",T133,"")</f>
      </c>
      <c r="AC133" s="19" t="str">
        <f>IF(OR(L133="Technical",L133="General"),T133,"")</f>
        <v>Principle</v>
      </c>
    </row>
    <row r="134" spans="1:29" ht="57">
      <c r="A134">
        <v>6289300023</v>
      </c>
      <c r="B134" t="s">
        <v>497</v>
      </c>
      <c r="C134">
        <v>75</v>
      </c>
      <c r="D134" t="s">
        <v>498</v>
      </c>
      <c r="E134" t="s">
        <v>499</v>
      </c>
      <c r="F134" t="s">
        <v>500</v>
      </c>
      <c r="G134" t="s">
        <v>66</v>
      </c>
      <c r="H134">
        <v>38</v>
      </c>
      <c r="I134" t="s">
        <v>67</v>
      </c>
      <c r="J134" t="s">
        <v>68</v>
      </c>
      <c r="K134" t="s">
        <v>501</v>
      </c>
      <c r="L134" t="s">
        <v>61</v>
      </c>
      <c r="M134">
        <v>46</v>
      </c>
      <c r="N134" t="s">
        <v>552</v>
      </c>
      <c r="O134">
        <v>40</v>
      </c>
      <c r="P134" s="15" t="s">
        <v>553</v>
      </c>
      <c r="R134" t="s">
        <v>72</v>
      </c>
      <c r="S134" s="15" t="s">
        <v>554</v>
      </c>
      <c r="T134" t="s">
        <v>74</v>
      </c>
      <c r="U134" s="15" t="s">
        <v>555</v>
      </c>
      <c r="Y134" s="18" t="s">
        <v>98</v>
      </c>
      <c r="Z134" s="18" t="s">
        <v>542</v>
      </c>
      <c r="AA134" s="18" t="s">
        <v>397</v>
      </c>
      <c r="AB134">
        <f>IF(L134="Editorial",T134,"")</f>
      </c>
      <c r="AC134" s="19" t="str">
        <f>IF(OR(L134="Technical",L134="General"),T134,"")</f>
        <v>Principle</v>
      </c>
    </row>
    <row r="135" spans="1:29" ht="45.75">
      <c r="A135">
        <v>6289200023</v>
      </c>
      <c r="B135" t="s">
        <v>497</v>
      </c>
      <c r="C135">
        <v>74</v>
      </c>
      <c r="D135" t="s">
        <v>498</v>
      </c>
      <c r="E135" t="s">
        <v>499</v>
      </c>
      <c r="F135" t="s">
        <v>500</v>
      </c>
      <c r="G135" t="s">
        <v>66</v>
      </c>
      <c r="H135">
        <v>37</v>
      </c>
      <c r="I135" t="s">
        <v>67</v>
      </c>
      <c r="J135" t="s">
        <v>68</v>
      </c>
      <c r="K135" t="s">
        <v>501</v>
      </c>
      <c r="L135" t="s">
        <v>61</v>
      </c>
      <c r="N135">
        <v>13.5</v>
      </c>
      <c r="P135" s="15" t="s">
        <v>556</v>
      </c>
      <c r="R135" t="s">
        <v>72</v>
      </c>
      <c r="S135" s="15" t="s">
        <v>557</v>
      </c>
      <c r="T135" t="s">
        <v>80</v>
      </c>
      <c r="U135" s="15" t="s">
        <v>437</v>
      </c>
      <c r="Y135" s="18" t="s">
        <v>165</v>
      </c>
      <c r="Z135" s="18" t="s">
        <v>558</v>
      </c>
      <c r="AA135" s="18"/>
      <c r="AB135">
        <f>IF(L135="Editorial",T135,"")</f>
      </c>
      <c r="AC135" s="19" t="str">
        <f>IF(OR(L135="Technical",L135="General"),T135,"")</f>
        <v>Disagree</v>
      </c>
    </row>
    <row r="136" spans="1:29" ht="124.5">
      <c r="A136">
        <v>6289100023</v>
      </c>
      <c r="B136" t="s">
        <v>497</v>
      </c>
      <c r="C136">
        <v>73</v>
      </c>
      <c r="D136" t="s">
        <v>498</v>
      </c>
      <c r="E136" t="s">
        <v>499</v>
      </c>
      <c r="F136" t="s">
        <v>500</v>
      </c>
      <c r="G136" t="s">
        <v>66</v>
      </c>
      <c r="H136">
        <v>36</v>
      </c>
      <c r="I136" t="s">
        <v>67</v>
      </c>
      <c r="J136" t="s">
        <v>68</v>
      </c>
      <c r="K136" t="s">
        <v>501</v>
      </c>
      <c r="L136" t="s">
        <v>61</v>
      </c>
      <c r="M136">
        <v>161</v>
      </c>
      <c r="N136">
        <v>13.5</v>
      </c>
      <c r="O136">
        <v>1</v>
      </c>
      <c r="P136" s="16" t="s">
        <v>559</v>
      </c>
      <c r="R136" t="s">
        <v>72</v>
      </c>
      <c r="S136" s="15" t="s">
        <v>560</v>
      </c>
      <c r="T136" t="s">
        <v>74</v>
      </c>
      <c r="U136" s="15" t="s">
        <v>561</v>
      </c>
      <c r="Y136" s="18" t="s">
        <v>165</v>
      </c>
      <c r="Z136" s="18" t="s">
        <v>558</v>
      </c>
      <c r="AA136" s="18"/>
      <c r="AB136">
        <f>IF(L136="Editorial",T136,"")</f>
      </c>
      <c r="AC136" s="19" t="str">
        <f>IF(OR(L136="Technical",L136="General"),T136,"")</f>
        <v>Principle</v>
      </c>
    </row>
    <row r="137" spans="1:29" ht="158.25">
      <c r="A137">
        <v>6289000023</v>
      </c>
      <c r="B137" t="s">
        <v>497</v>
      </c>
      <c r="C137">
        <v>72</v>
      </c>
      <c r="D137" t="s">
        <v>498</v>
      </c>
      <c r="E137" t="s">
        <v>499</v>
      </c>
      <c r="F137" t="s">
        <v>500</v>
      </c>
      <c r="G137" t="s">
        <v>66</v>
      </c>
      <c r="H137">
        <v>35</v>
      </c>
      <c r="I137" t="s">
        <v>67</v>
      </c>
      <c r="J137" t="s">
        <v>68</v>
      </c>
      <c r="K137" t="s">
        <v>501</v>
      </c>
      <c r="L137" t="s">
        <v>61</v>
      </c>
      <c r="M137">
        <v>161</v>
      </c>
      <c r="N137">
        <v>13.5</v>
      </c>
      <c r="O137">
        <v>1</v>
      </c>
      <c r="P137" s="15" t="s">
        <v>562</v>
      </c>
      <c r="R137" t="s">
        <v>72</v>
      </c>
      <c r="S137" s="15" t="s">
        <v>560</v>
      </c>
      <c r="T137" t="s">
        <v>74</v>
      </c>
      <c r="U137" s="15" t="s">
        <v>563</v>
      </c>
      <c r="Y137" s="18" t="s">
        <v>165</v>
      </c>
      <c r="Z137" s="18" t="s">
        <v>558</v>
      </c>
      <c r="AA137" s="18" t="s">
        <v>100</v>
      </c>
      <c r="AB137">
        <f>IF(L137="Editorial",T137,"")</f>
      </c>
      <c r="AC137" s="19" t="str">
        <f>IF(OR(L137="Technical",L137="General"),T137,"")</f>
        <v>Principle</v>
      </c>
    </row>
    <row r="138" spans="1:29" ht="180">
      <c r="A138">
        <v>6288900023</v>
      </c>
      <c r="B138" t="s">
        <v>497</v>
      </c>
      <c r="C138">
        <v>71</v>
      </c>
      <c r="D138" t="s">
        <v>498</v>
      </c>
      <c r="E138" t="s">
        <v>499</v>
      </c>
      <c r="F138" t="s">
        <v>500</v>
      </c>
      <c r="G138" t="s">
        <v>66</v>
      </c>
      <c r="H138">
        <v>34</v>
      </c>
      <c r="I138" t="s">
        <v>67</v>
      </c>
      <c r="J138" t="s">
        <v>68</v>
      </c>
      <c r="K138" t="s">
        <v>501</v>
      </c>
      <c r="L138" t="s">
        <v>61</v>
      </c>
      <c r="M138">
        <v>161</v>
      </c>
      <c r="N138">
        <v>13.5</v>
      </c>
      <c r="O138">
        <v>1</v>
      </c>
      <c r="P138" s="16" t="s">
        <v>564</v>
      </c>
      <c r="R138" t="s">
        <v>72</v>
      </c>
      <c r="S138" s="15" t="s">
        <v>560</v>
      </c>
      <c r="T138" t="s">
        <v>74</v>
      </c>
      <c r="U138" s="15" t="s">
        <v>561</v>
      </c>
      <c r="Y138" s="18" t="s">
        <v>165</v>
      </c>
      <c r="Z138" s="18" t="s">
        <v>558</v>
      </c>
      <c r="AA138" s="18" t="s">
        <v>100</v>
      </c>
      <c r="AB138">
        <f>IF(L138="Editorial",T138,"")</f>
      </c>
      <c r="AC138" s="19" t="str">
        <f>IF(OR(L138="Technical",L138="General"),T138,"")</f>
        <v>Principle</v>
      </c>
    </row>
    <row r="139" spans="1:29" ht="68.25">
      <c r="A139">
        <v>6288800023</v>
      </c>
      <c r="B139" t="s">
        <v>497</v>
      </c>
      <c r="C139">
        <v>70</v>
      </c>
      <c r="D139" t="s">
        <v>498</v>
      </c>
      <c r="E139" t="s">
        <v>499</v>
      </c>
      <c r="F139" t="s">
        <v>500</v>
      </c>
      <c r="G139" t="s">
        <v>66</v>
      </c>
      <c r="H139">
        <v>33</v>
      </c>
      <c r="I139" t="s">
        <v>67</v>
      </c>
      <c r="J139" t="s">
        <v>68</v>
      </c>
      <c r="K139" t="s">
        <v>501</v>
      </c>
      <c r="L139" t="s">
        <v>61</v>
      </c>
      <c r="M139">
        <v>35</v>
      </c>
      <c r="N139" t="s">
        <v>167</v>
      </c>
      <c r="O139">
        <v>16</v>
      </c>
      <c r="P139" s="15" t="s">
        <v>565</v>
      </c>
      <c r="R139" t="s">
        <v>72</v>
      </c>
      <c r="S139" s="15" t="s">
        <v>566</v>
      </c>
      <c r="T139" t="s">
        <v>74</v>
      </c>
      <c r="U139" s="15" t="s">
        <v>561</v>
      </c>
      <c r="Y139" s="18" t="s">
        <v>165</v>
      </c>
      <c r="Z139" s="18" t="s">
        <v>567</v>
      </c>
      <c r="AA139" s="18" t="s">
        <v>100</v>
      </c>
      <c r="AB139">
        <f>IF(L139="Editorial",T139,"")</f>
      </c>
      <c r="AC139" s="19" t="str">
        <f>IF(OR(L139="Technical",L139="General"),T139,"")</f>
        <v>Principle</v>
      </c>
    </row>
    <row r="140" spans="1:29" ht="23.25">
      <c r="A140">
        <v>6288700023</v>
      </c>
      <c r="B140" t="s">
        <v>497</v>
      </c>
      <c r="C140">
        <v>69</v>
      </c>
      <c r="D140" t="s">
        <v>498</v>
      </c>
      <c r="E140" t="s">
        <v>499</v>
      </c>
      <c r="F140" t="s">
        <v>500</v>
      </c>
      <c r="G140" t="s">
        <v>66</v>
      </c>
      <c r="H140">
        <v>32</v>
      </c>
      <c r="I140" t="s">
        <v>67</v>
      </c>
      <c r="J140" t="s">
        <v>68</v>
      </c>
      <c r="K140" t="s">
        <v>501</v>
      </c>
      <c r="L140" t="s">
        <v>61</v>
      </c>
      <c r="M140">
        <v>163</v>
      </c>
      <c r="N140" t="s">
        <v>568</v>
      </c>
      <c r="O140">
        <v>10</v>
      </c>
      <c r="P140" s="15" t="s">
        <v>569</v>
      </c>
      <c r="R140" t="s">
        <v>72</v>
      </c>
      <c r="S140" s="15" t="s">
        <v>510</v>
      </c>
      <c r="T140" t="s">
        <v>74</v>
      </c>
      <c r="U140" s="15" t="s">
        <v>570</v>
      </c>
      <c r="Y140" s="18"/>
      <c r="Z140" s="18"/>
      <c r="AA140" s="18"/>
      <c r="AB140">
        <f>IF(L140="Editorial",T140,"")</f>
      </c>
      <c r="AC140" s="19" t="str">
        <f>IF(OR(L140="Technical",L140="General"),T140,"")</f>
        <v>Principle</v>
      </c>
    </row>
    <row r="141" spans="1:29" ht="34.5">
      <c r="A141">
        <v>6288600023</v>
      </c>
      <c r="B141" t="s">
        <v>497</v>
      </c>
      <c r="C141">
        <v>68</v>
      </c>
      <c r="D141" t="s">
        <v>498</v>
      </c>
      <c r="E141" t="s">
        <v>499</v>
      </c>
      <c r="F141" t="s">
        <v>500</v>
      </c>
      <c r="G141" t="s">
        <v>66</v>
      </c>
      <c r="H141">
        <v>31</v>
      </c>
      <c r="I141" t="s">
        <v>67</v>
      </c>
      <c r="J141" t="s">
        <v>68</v>
      </c>
      <c r="K141" t="s">
        <v>501</v>
      </c>
      <c r="L141" t="s">
        <v>61</v>
      </c>
      <c r="M141">
        <v>163</v>
      </c>
      <c r="N141" t="s">
        <v>568</v>
      </c>
      <c r="O141">
        <v>10</v>
      </c>
      <c r="P141" s="15" t="s">
        <v>571</v>
      </c>
      <c r="R141" t="s">
        <v>72</v>
      </c>
      <c r="S141" s="15" t="s">
        <v>572</v>
      </c>
      <c r="T141" t="s">
        <v>74</v>
      </c>
      <c r="U141" s="15" t="s">
        <v>573</v>
      </c>
      <c r="Y141" s="18" t="s">
        <v>165</v>
      </c>
      <c r="Z141" s="18" t="s">
        <v>558</v>
      </c>
      <c r="AA141" s="18"/>
      <c r="AB141">
        <f>IF(L141="Editorial",T141,"")</f>
      </c>
      <c r="AC141" s="19" t="str">
        <f>IF(OR(L141="Technical",L141="General"),T141,"")</f>
        <v>Principle</v>
      </c>
    </row>
    <row r="142" spans="1:29" ht="214.5">
      <c r="A142">
        <v>6288500023</v>
      </c>
      <c r="B142" t="s">
        <v>497</v>
      </c>
      <c r="C142">
        <v>67</v>
      </c>
      <c r="D142" t="s">
        <v>498</v>
      </c>
      <c r="E142" t="s">
        <v>499</v>
      </c>
      <c r="F142" t="s">
        <v>500</v>
      </c>
      <c r="G142" t="s">
        <v>66</v>
      </c>
      <c r="H142">
        <v>30</v>
      </c>
      <c r="I142" t="s">
        <v>67</v>
      </c>
      <c r="J142" t="s">
        <v>68</v>
      </c>
      <c r="K142" t="s">
        <v>501</v>
      </c>
      <c r="L142" t="s">
        <v>61</v>
      </c>
      <c r="M142">
        <v>162</v>
      </c>
      <c r="N142" t="s">
        <v>574</v>
      </c>
      <c r="O142">
        <v>8</v>
      </c>
      <c r="P142" s="16" t="s">
        <v>575</v>
      </c>
      <c r="R142" t="s">
        <v>108</v>
      </c>
      <c r="S142" s="17" t="s">
        <v>576</v>
      </c>
      <c r="T142" t="s">
        <v>74</v>
      </c>
      <c r="U142" s="15" t="s">
        <v>577</v>
      </c>
      <c r="Y142" s="18" t="s">
        <v>165</v>
      </c>
      <c r="Z142" s="18" t="s">
        <v>558</v>
      </c>
      <c r="AA142" s="18" t="s">
        <v>340</v>
      </c>
      <c r="AB142">
        <f>IF(L142="Editorial",T142,"")</f>
      </c>
      <c r="AC142" s="19" t="str">
        <f>IF(OR(L142="Technical",L142="General"),T142,"")</f>
        <v>Principle</v>
      </c>
    </row>
    <row r="143" spans="1:29" ht="90.75">
      <c r="A143">
        <v>6288400023</v>
      </c>
      <c r="B143" t="s">
        <v>497</v>
      </c>
      <c r="C143">
        <v>66</v>
      </c>
      <c r="D143" t="s">
        <v>498</v>
      </c>
      <c r="E143" t="s">
        <v>499</v>
      </c>
      <c r="F143" t="s">
        <v>500</v>
      </c>
      <c r="G143" t="s">
        <v>66</v>
      </c>
      <c r="H143">
        <v>29</v>
      </c>
      <c r="I143" t="s">
        <v>67</v>
      </c>
      <c r="J143" t="s">
        <v>68</v>
      </c>
      <c r="K143" t="s">
        <v>501</v>
      </c>
      <c r="L143" t="s">
        <v>61</v>
      </c>
      <c r="M143">
        <v>162</v>
      </c>
      <c r="N143" t="s">
        <v>578</v>
      </c>
      <c r="O143">
        <v>8</v>
      </c>
      <c r="P143" s="16" t="s">
        <v>579</v>
      </c>
      <c r="R143" t="s">
        <v>72</v>
      </c>
      <c r="S143" s="15" t="s">
        <v>510</v>
      </c>
      <c r="T143" t="s">
        <v>80</v>
      </c>
      <c r="U143" s="15" t="s">
        <v>580</v>
      </c>
      <c r="Y143" s="18" t="s">
        <v>165</v>
      </c>
      <c r="Z143" s="18" t="s">
        <v>558</v>
      </c>
      <c r="AA143" s="18"/>
      <c r="AB143">
        <f>IF(L143="Editorial",T143,"")</f>
      </c>
      <c r="AC143" s="19" t="str">
        <f>IF(OR(L143="Technical",L143="General"),T143,"")</f>
        <v>Disagree</v>
      </c>
    </row>
    <row r="144" spans="1:29" ht="23.25">
      <c r="A144">
        <v>6288300023</v>
      </c>
      <c r="B144" t="s">
        <v>497</v>
      </c>
      <c r="C144">
        <v>65</v>
      </c>
      <c r="D144" t="s">
        <v>498</v>
      </c>
      <c r="E144" t="s">
        <v>499</v>
      </c>
      <c r="F144" t="s">
        <v>500</v>
      </c>
      <c r="G144" t="s">
        <v>66</v>
      </c>
      <c r="H144">
        <v>28</v>
      </c>
      <c r="I144" t="s">
        <v>67</v>
      </c>
      <c r="J144" t="s">
        <v>68</v>
      </c>
      <c r="K144" t="s">
        <v>501</v>
      </c>
      <c r="L144" t="s">
        <v>61</v>
      </c>
      <c r="M144">
        <v>49</v>
      </c>
      <c r="N144" t="s">
        <v>581</v>
      </c>
      <c r="O144">
        <v>9</v>
      </c>
      <c r="P144" s="15" t="s">
        <v>582</v>
      </c>
      <c r="R144" t="s">
        <v>72</v>
      </c>
      <c r="S144" s="15" t="s">
        <v>583</v>
      </c>
      <c r="T144" t="s">
        <v>74</v>
      </c>
      <c r="U144" s="15" t="s">
        <v>584</v>
      </c>
      <c r="Y144" s="18" t="s">
        <v>98</v>
      </c>
      <c r="Z144" s="18" t="s">
        <v>585</v>
      </c>
      <c r="AA144" s="18"/>
      <c r="AB144">
        <f>IF(L144="Editorial",T144,"")</f>
      </c>
      <c r="AC144" s="19" t="str">
        <f>IF(OR(L144="Technical",L144="General"),T144,"")</f>
        <v>Principle</v>
      </c>
    </row>
    <row r="145" spans="1:29" ht="23.25">
      <c r="A145">
        <v>6288200023</v>
      </c>
      <c r="B145" t="s">
        <v>497</v>
      </c>
      <c r="C145">
        <v>64</v>
      </c>
      <c r="D145" t="s">
        <v>498</v>
      </c>
      <c r="E145" t="s">
        <v>499</v>
      </c>
      <c r="F145" t="s">
        <v>500</v>
      </c>
      <c r="G145" t="s">
        <v>66</v>
      </c>
      <c r="H145">
        <v>27</v>
      </c>
      <c r="I145" t="s">
        <v>67</v>
      </c>
      <c r="J145" t="s">
        <v>68</v>
      </c>
      <c r="K145" t="s">
        <v>501</v>
      </c>
      <c r="L145" t="s">
        <v>61</v>
      </c>
      <c r="M145">
        <v>48</v>
      </c>
      <c r="N145" t="s">
        <v>586</v>
      </c>
      <c r="O145">
        <v>4</v>
      </c>
      <c r="P145" s="15" t="s">
        <v>582</v>
      </c>
      <c r="R145" t="s">
        <v>72</v>
      </c>
      <c r="S145" s="15" t="s">
        <v>583</v>
      </c>
      <c r="T145" t="s">
        <v>74</v>
      </c>
      <c r="U145" s="15" t="s">
        <v>584</v>
      </c>
      <c r="Y145" s="18" t="s">
        <v>98</v>
      </c>
      <c r="Z145" s="18" t="s">
        <v>585</v>
      </c>
      <c r="AA145" s="18"/>
      <c r="AB145">
        <f>IF(L145="Editorial",T145,"")</f>
      </c>
      <c r="AC145" s="19" t="str">
        <f>IF(OR(L145="Technical",L145="General"),T145,"")</f>
        <v>Principle</v>
      </c>
    </row>
    <row r="146" spans="1:29" ht="23.25">
      <c r="A146">
        <v>6288100023</v>
      </c>
      <c r="B146" t="s">
        <v>497</v>
      </c>
      <c r="C146">
        <v>63</v>
      </c>
      <c r="D146" t="s">
        <v>498</v>
      </c>
      <c r="E146" t="s">
        <v>499</v>
      </c>
      <c r="F146" t="s">
        <v>500</v>
      </c>
      <c r="G146" t="s">
        <v>66</v>
      </c>
      <c r="H146">
        <v>26</v>
      </c>
      <c r="I146" t="s">
        <v>67</v>
      </c>
      <c r="J146" t="s">
        <v>68</v>
      </c>
      <c r="K146" t="s">
        <v>501</v>
      </c>
      <c r="L146" t="s">
        <v>61</v>
      </c>
      <c r="M146">
        <v>45</v>
      </c>
      <c r="N146" t="s">
        <v>384</v>
      </c>
      <c r="O146">
        <v>17</v>
      </c>
      <c r="P146" s="15" t="s">
        <v>582</v>
      </c>
      <c r="R146" t="s">
        <v>72</v>
      </c>
      <c r="S146" s="15" t="s">
        <v>583</v>
      </c>
      <c r="T146" t="s">
        <v>74</v>
      </c>
      <c r="U146" s="15" t="s">
        <v>584</v>
      </c>
      <c r="Y146" s="18" t="s">
        <v>98</v>
      </c>
      <c r="Z146" s="18" t="s">
        <v>585</v>
      </c>
      <c r="AA146" s="18"/>
      <c r="AB146">
        <f>IF(L146="Editorial",T146,"")</f>
      </c>
      <c r="AC146" s="19" t="str">
        <f>IF(OR(L146="Technical",L146="General"),T146,"")</f>
        <v>Principle</v>
      </c>
    </row>
    <row r="147" spans="1:29" ht="90.75">
      <c r="A147">
        <v>6288000023</v>
      </c>
      <c r="B147" t="s">
        <v>497</v>
      </c>
      <c r="C147">
        <v>62</v>
      </c>
      <c r="D147" t="s">
        <v>498</v>
      </c>
      <c r="E147" t="s">
        <v>499</v>
      </c>
      <c r="F147" t="s">
        <v>500</v>
      </c>
      <c r="G147" t="s">
        <v>66</v>
      </c>
      <c r="H147">
        <v>25</v>
      </c>
      <c r="I147" t="s">
        <v>67</v>
      </c>
      <c r="J147" t="s">
        <v>68</v>
      </c>
      <c r="K147" t="s">
        <v>501</v>
      </c>
      <c r="L147" t="s">
        <v>61</v>
      </c>
      <c r="M147">
        <v>162</v>
      </c>
      <c r="N147" t="s">
        <v>578</v>
      </c>
      <c r="O147">
        <v>8</v>
      </c>
      <c r="P147" s="16" t="s">
        <v>587</v>
      </c>
      <c r="R147" t="s">
        <v>72</v>
      </c>
      <c r="S147" s="15" t="s">
        <v>583</v>
      </c>
      <c r="T147" t="s">
        <v>74</v>
      </c>
      <c r="U147" s="15" t="s">
        <v>588</v>
      </c>
      <c r="Y147" s="18" t="s">
        <v>165</v>
      </c>
      <c r="Z147" s="18" t="s">
        <v>589</v>
      </c>
      <c r="AA147" s="18"/>
      <c r="AB147">
        <f>IF(L147="Editorial",T147,"")</f>
      </c>
      <c r="AC147" s="19" t="str">
        <f>IF(OR(L147="Technical",L147="General"),T147,"")</f>
        <v>Principle</v>
      </c>
    </row>
    <row r="148" spans="1:29" ht="68.25">
      <c r="A148">
        <v>6287900023</v>
      </c>
      <c r="B148" t="s">
        <v>497</v>
      </c>
      <c r="C148">
        <v>61</v>
      </c>
      <c r="D148" t="s">
        <v>498</v>
      </c>
      <c r="E148" t="s">
        <v>499</v>
      </c>
      <c r="F148" t="s">
        <v>500</v>
      </c>
      <c r="G148" t="s">
        <v>66</v>
      </c>
      <c r="H148">
        <v>24</v>
      </c>
      <c r="I148" t="s">
        <v>67</v>
      </c>
      <c r="J148" t="s">
        <v>68</v>
      </c>
      <c r="K148" t="s">
        <v>501</v>
      </c>
      <c r="L148" t="s">
        <v>60</v>
      </c>
      <c r="M148">
        <v>45</v>
      </c>
      <c r="N148" t="s">
        <v>384</v>
      </c>
      <c r="O148">
        <v>51</v>
      </c>
      <c r="P148" s="15" t="s">
        <v>590</v>
      </c>
      <c r="R148" t="s">
        <v>72</v>
      </c>
      <c r="S148" s="15" t="s">
        <v>591</v>
      </c>
      <c r="T148" t="s">
        <v>80</v>
      </c>
      <c r="U148" s="15" t="s">
        <v>592</v>
      </c>
      <c r="Y148" s="18" t="s">
        <v>60</v>
      </c>
      <c r="Z148" s="18" t="s">
        <v>158</v>
      </c>
      <c r="AA148" s="18"/>
      <c r="AB148" s="19" t="str">
        <f>IF(L148="Editorial",T148,"")</f>
        <v>Disagree</v>
      </c>
      <c r="AC148" s="19">
        <f>IF(OR(L148="Technical",L148="General"),T148,"")</f>
      </c>
    </row>
    <row r="149" spans="1:29" ht="68.25">
      <c r="A149">
        <v>6287800023</v>
      </c>
      <c r="B149" t="s">
        <v>497</v>
      </c>
      <c r="C149">
        <v>60</v>
      </c>
      <c r="D149" t="s">
        <v>498</v>
      </c>
      <c r="E149" t="s">
        <v>499</v>
      </c>
      <c r="F149" t="s">
        <v>500</v>
      </c>
      <c r="G149" t="s">
        <v>66</v>
      </c>
      <c r="H149">
        <v>23</v>
      </c>
      <c r="I149" t="s">
        <v>67</v>
      </c>
      <c r="J149" t="s">
        <v>68</v>
      </c>
      <c r="K149" t="s">
        <v>501</v>
      </c>
      <c r="L149" t="s">
        <v>60</v>
      </c>
      <c r="M149">
        <v>45</v>
      </c>
      <c r="N149" t="s">
        <v>384</v>
      </c>
      <c r="O149">
        <v>44</v>
      </c>
      <c r="P149" s="17" t="s">
        <v>593</v>
      </c>
      <c r="R149" t="s">
        <v>72</v>
      </c>
      <c r="S149" s="15" t="s">
        <v>591</v>
      </c>
      <c r="T149" t="s">
        <v>80</v>
      </c>
      <c r="U149" s="15" t="s">
        <v>592</v>
      </c>
      <c r="Y149" s="18" t="s">
        <v>60</v>
      </c>
      <c r="Z149" s="18" t="s">
        <v>158</v>
      </c>
      <c r="AA149" s="18"/>
      <c r="AB149" s="19" t="str">
        <f>IF(L149="Editorial",T149,"")</f>
        <v>Disagree</v>
      </c>
      <c r="AC149" s="19">
        <f>IF(OR(L149="Technical",L149="General"),T149,"")</f>
      </c>
    </row>
    <row r="150" spans="1:29" ht="68.25">
      <c r="A150">
        <v>6287700023</v>
      </c>
      <c r="B150" t="s">
        <v>497</v>
      </c>
      <c r="C150">
        <v>59</v>
      </c>
      <c r="D150" t="s">
        <v>498</v>
      </c>
      <c r="E150" t="s">
        <v>499</v>
      </c>
      <c r="F150" t="s">
        <v>500</v>
      </c>
      <c r="G150" t="s">
        <v>66</v>
      </c>
      <c r="H150">
        <v>22</v>
      </c>
      <c r="I150" t="s">
        <v>67</v>
      </c>
      <c r="J150" t="s">
        <v>68</v>
      </c>
      <c r="K150" t="s">
        <v>501</v>
      </c>
      <c r="L150" t="s">
        <v>60</v>
      </c>
      <c r="N150" t="s">
        <v>594</v>
      </c>
      <c r="P150" s="15" t="s">
        <v>595</v>
      </c>
      <c r="R150" t="s">
        <v>72</v>
      </c>
      <c r="S150" s="15" t="s">
        <v>596</v>
      </c>
      <c r="T150" t="s">
        <v>80</v>
      </c>
      <c r="U150" s="15" t="s">
        <v>597</v>
      </c>
      <c r="Y150" s="18" t="s">
        <v>60</v>
      </c>
      <c r="Z150" s="18" t="s">
        <v>158</v>
      </c>
      <c r="AA150" s="18"/>
      <c r="AB150" s="19" t="str">
        <f>IF(L150="Editorial",T150,"")</f>
        <v>Disagree</v>
      </c>
      <c r="AC150" s="19">
        <f>IF(OR(L150="Technical",L150="General"),T150,"")</f>
      </c>
    </row>
    <row r="151" spans="1:29" ht="79.5">
      <c r="A151">
        <v>6287600023</v>
      </c>
      <c r="B151" t="s">
        <v>497</v>
      </c>
      <c r="C151">
        <v>58</v>
      </c>
      <c r="D151" t="s">
        <v>498</v>
      </c>
      <c r="E151" t="s">
        <v>499</v>
      </c>
      <c r="F151" t="s">
        <v>500</v>
      </c>
      <c r="G151" t="s">
        <v>66</v>
      </c>
      <c r="H151">
        <v>21</v>
      </c>
      <c r="I151" t="s">
        <v>67</v>
      </c>
      <c r="J151" t="s">
        <v>68</v>
      </c>
      <c r="K151" t="s">
        <v>501</v>
      </c>
      <c r="L151" t="s">
        <v>61</v>
      </c>
      <c r="M151">
        <v>115</v>
      </c>
      <c r="N151" t="s">
        <v>598</v>
      </c>
      <c r="O151">
        <v>4</v>
      </c>
      <c r="P151" s="16" t="s">
        <v>599</v>
      </c>
      <c r="R151" t="s">
        <v>72</v>
      </c>
      <c r="S151" s="15" t="s">
        <v>600</v>
      </c>
      <c r="T151" t="s">
        <v>80</v>
      </c>
      <c r="U151" s="15" t="s">
        <v>601</v>
      </c>
      <c r="Y151" s="18" t="s">
        <v>406</v>
      </c>
      <c r="Z151" s="18" t="s">
        <v>407</v>
      </c>
      <c r="AA151" s="18" t="s">
        <v>397</v>
      </c>
      <c r="AB151">
        <f>IF(L151="Editorial",T151,"")</f>
      </c>
      <c r="AC151" s="19" t="str">
        <f>IF(OR(L151="Technical",L151="General"),T151,"")</f>
        <v>Disagree</v>
      </c>
    </row>
    <row r="152" spans="1:29" ht="46.5">
      <c r="A152">
        <v>6287500023</v>
      </c>
      <c r="B152" t="s">
        <v>497</v>
      </c>
      <c r="C152">
        <v>57</v>
      </c>
      <c r="D152" t="s">
        <v>498</v>
      </c>
      <c r="E152" t="s">
        <v>499</v>
      </c>
      <c r="F152" t="s">
        <v>500</v>
      </c>
      <c r="G152" t="s">
        <v>66</v>
      </c>
      <c r="H152">
        <v>20</v>
      </c>
      <c r="I152" t="s">
        <v>67</v>
      </c>
      <c r="J152" t="s">
        <v>68</v>
      </c>
      <c r="K152" t="s">
        <v>501</v>
      </c>
      <c r="L152" t="s">
        <v>61</v>
      </c>
      <c r="M152">
        <v>86</v>
      </c>
      <c r="N152" t="s">
        <v>419</v>
      </c>
      <c r="O152">
        <v>41</v>
      </c>
      <c r="P152" s="15" t="s">
        <v>602</v>
      </c>
      <c r="R152" t="s">
        <v>72</v>
      </c>
      <c r="S152" s="15" t="s">
        <v>603</v>
      </c>
      <c r="T152" t="s">
        <v>74</v>
      </c>
      <c r="U152" s="15" t="s">
        <v>337</v>
      </c>
      <c r="Y152" s="18" t="s">
        <v>349</v>
      </c>
      <c r="Z152" s="18" t="s">
        <v>138</v>
      </c>
      <c r="AA152" s="18" t="s">
        <v>397</v>
      </c>
      <c r="AB152">
        <f>IF(L152="Editorial",T152,"")</f>
      </c>
      <c r="AC152" s="19" t="str">
        <f>IF(OR(L152="Technical",L152="General"),T152,"")</f>
        <v>Principle</v>
      </c>
    </row>
    <row r="153" spans="1:29" ht="102">
      <c r="A153">
        <v>6287400023</v>
      </c>
      <c r="B153" t="s">
        <v>497</v>
      </c>
      <c r="C153">
        <v>56</v>
      </c>
      <c r="D153" t="s">
        <v>498</v>
      </c>
      <c r="E153" t="s">
        <v>499</v>
      </c>
      <c r="F153" t="s">
        <v>500</v>
      </c>
      <c r="G153" t="s">
        <v>66</v>
      </c>
      <c r="H153">
        <v>19</v>
      </c>
      <c r="I153" t="s">
        <v>67</v>
      </c>
      <c r="J153" t="s">
        <v>68</v>
      </c>
      <c r="K153" t="s">
        <v>501</v>
      </c>
      <c r="L153" t="s">
        <v>61</v>
      </c>
      <c r="N153" t="s">
        <v>604</v>
      </c>
      <c r="P153" s="15" t="s">
        <v>605</v>
      </c>
      <c r="R153" t="s">
        <v>72</v>
      </c>
      <c r="S153" s="15" t="s">
        <v>606</v>
      </c>
      <c r="T153" t="s">
        <v>80</v>
      </c>
      <c r="U153" s="15" t="s">
        <v>607</v>
      </c>
      <c r="Y153" s="18" t="s">
        <v>98</v>
      </c>
      <c r="Z153" s="18"/>
      <c r="AA153" s="21"/>
      <c r="AB153">
        <f>IF(L153="Editorial",T153,"")</f>
      </c>
      <c r="AC153" s="19" t="str">
        <f>IF(OR(L153="Technical",L153="General"),T153,"")</f>
        <v>Disagree</v>
      </c>
    </row>
    <row r="154" spans="1:29" ht="102">
      <c r="A154">
        <v>6287300023</v>
      </c>
      <c r="B154" t="s">
        <v>497</v>
      </c>
      <c r="C154">
        <v>55</v>
      </c>
      <c r="D154" t="s">
        <v>498</v>
      </c>
      <c r="E154" t="s">
        <v>499</v>
      </c>
      <c r="F154" t="s">
        <v>500</v>
      </c>
      <c r="G154" t="s">
        <v>66</v>
      </c>
      <c r="H154">
        <v>18</v>
      </c>
      <c r="I154" t="s">
        <v>67</v>
      </c>
      <c r="J154" t="s">
        <v>68</v>
      </c>
      <c r="K154" t="s">
        <v>501</v>
      </c>
      <c r="L154" t="s">
        <v>61</v>
      </c>
      <c r="N154" t="s">
        <v>608</v>
      </c>
      <c r="P154" s="15" t="s">
        <v>605</v>
      </c>
      <c r="R154" t="s">
        <v>72</v>
      </c>
      <c r="S154" s="15" t="s">
        <v>606</v>
      </c>
      <c r="T154" t="s">
        <v>80</v>
      </c>
      <c r="U154" s="15" t="s">
        <v>607</v>
      </c>
      <c r="Y154" s="18" t="s">
        <v>98</v>
      </c>
      <c r="Z154" s="18"/>
      <c r="AA154" s="21"/>
      <c r="AB154">
        <f>IF(L154="Editorial",T154,"")</f>
      </c>
      <c r="AC154" s="19" t="str">
        <f>IF(OR(L154="Technical",L154="General"),T154,"")</f>
        <v>Disagree</v>
      </c>
    </row>
    <row r="155" spans="1:29" ht="57">
      <c r="A155">
        <v>6287200023</v>
      </c>
      <c r="B155" t="s">
        <v>497</v>
      </c>
      <c r="C155">
        <v>54</v>
      </c>
      <c r="D155" t="s">
        <v>498</v>
      </c>
      <c r="E155" t="s">
        <v>499</v>
      </c>
      <c r="F155" t="s">
        <v>500</v>
      </c>
      <c r="G155" t="s">
        <v>66</v>
      </c>
      <c r="H155">
        <v>17</v>
      </c>
      <c r="I155" t="s">
        <v>67</v>
      </c>
      <c r="J155" t="s">
        <v>68</v>
      </c>
      <c r="K155" t="s">
        <v>501</v>
      </c>
      <c r="L155" t="s">
        <v>60</v>
      </c>
      <c r="M155">
        <v>91</v>
      </c>
      <c r="N155" t="s">
        <v>609</v>
      </c>
      <c r="O155">
        <v>10</v>
      </c>
      <c r="P155" s="15" t="s">
        <v>610</v>
      </c>
      <c r="R155" t="s">
        <v>72</v>
      </c>
      <c r="S155" s="15" t="s">
        <v>611</v>
      </c>
      <c r="T155" t="s">
        <v>74</v>
      </c>
      <c r="U155" s="15" t="s">
        <v>612</v>
      </c>
      <c r="Y155" s="18" t="s">
        <v>60</v>
      </c>
      <c r="Z155" s="18" t="s">
        <v>158</v>
      </c>
      <c r="AA155" s="18"/>
      <c r="AB155" s="19" t="str">
        <f>IF(L155="Editorial",T155,"")</f>
        <v>Principle</v>
      </c>
      <c r="AC155" s="19">
        <f>IF(OR(L155="Technical",L155="General"),T155,"")</f>
      </c>
    </row>
    <row r="156" spans="1:29" ht="57">
      <c r="A156">
        <v>6287100023</v>
      </c>
      <c r="B156" t="s">
        <v>497</v>
      </c>
      <c r="C156">
        <v>53</v>
      </c>
      <c r="D156" t="s">
        <v>498</v>
      </c>
      <c r="E156" t="s">
        <v>499</v>
      </c>
      <c r="F156" t="s">
        <v>500</v>
      </c>
      <c r="G156" t="s">
        <v>66</v>
      </c>
      <c r="H156">
        <v>16</v>
      </c>
      <c r="I156" t="s">
        <v>67</v>
      </c>
      <c r="J156" t="s">
        <v>68</v>
      </c>
      <c r="K156" t="s">
        <v>501</v>
      </c>
      <c r="L156" t="s">
        <v>61</v>
      </c>
      <c r="M156">
        <v>89</v>
      </c>
      <c r="N156" t="s">
        <v>608</v>
      </c>
      <c r="O156">
        <v>51</v>
      </c>
      <c r="P156" s="15" t="s">
        <v>613</v>
      </c>
      <c r="R156" t="s">
        <v>72</v>
      </c>
      <c r="S156" s="15" t="s">
        <v>510</v>
      </c>
      <c r="T156" t="s">
        <v>74</v>
      </c>
      <c r="U156" s="15" t="s">
        <v>614</v>
      </c>
      <c r="Y156" s="18" t="s">
        <v>98</v>
      </c>
      <c r="Z156" s="18"/>
      <c r="AA156" s="21"/>
      <c r="AB156">
        <f>IF(L156="Editorial",T156,"")</f>
      </c>
      <c r="AC156" s="19" t="str">
        <f>IF(OR(L156="Technical",L156="General"),T156,"")</f>
        <v>Principle</v>
      </c>
    </row>
    <row r="157" spans="1:29" ht="79.5">
      <c r="A157">
        <v>6287000023</v>
      </c>
      <c r="B157" t="s">
        <v>497</v>
      </c>
      <c r="C157">
        <v>52</v>
      </c>
      <c r="D157" t="s">
        <v>498</v>
      </c>
      <c r="E157" t="s">
        <v>499</v>
      </c>
      <c r="F157" t="s">
        <v>500</v>
      </c>
      <c r="G157" t="s">
        <v>66</v>
      </c>
      <c r="H157">
        <v>15</v>
      </c>
      <c r="I157" t="s">
        <v>67</v>
      </c>
      <c r="J157" t="s">
        <v>68</v>
      </c>
      <c r="K157" t="s">
        <v>501</v>
      </c>
      <c r="L157" t="s">
        <v>61</v>
      </c>
      <c r="M157">
        <v>15</v>
      </c>
      <c r="N157" t="s">
        <v>288</v>
      </c>
      <c r="P157" s="15" t="s">
        <v>615</v>
      </c>
      <c r="R157" t="s">
        <v>72</v>
      </c>
      <c r="S157" s="15" t="s">
        <v>616</v>
      </c>
      <c r="T157" t="s">
        <v>80</v>
      </c>
      <c r="U157" s="15" t="s">
        <v>617</v>
      </c>
      <c r="Y157" s="18" t="s">
        <v>98</v>
      </c>
      <c r="Z157" s="18"/>
      <c r="AA157" s="21"/>
      <c r="AB157">
        <f>IF(L157="Editorial",T157,"")</f>
      </c>
      <c r="AC157" s="19" t="str">
        <f>IF(OR(L157="Technical",L157="General"),T157,"")</f>
        <v>Disagree</v>
      </c>
    </row>
    <row r="158" spans="1:29" ht="180">
      <c r="A158">
        <v>6286900023</v>
      </c>
      <c r="B158" t="s">
        <v>497</v>
      </c>
      <c r="C158">
        <v>51</v>
      </c>
      <c r="D158" t="s">
        <v>498</v>
      </c>
      <c r="E158" t="s">
        <v>499</v>
      </c>
      <c r="F158" t="s">
        <v>500</v>
      </c>
      <c r="G158" t="s">
        <v>66</v>
      </c>
      <c r="H158">
        <v>14</v>
      </c>
      <c r="I158" t="s">
        <v>67</v>
      </c>
      <c r="J158" t="s">
        <v>68</v>
      </c>
      <c r="K158" t="s">
        <v>501</v>
      </c>
      <c r="L158" t="s">
        <v>61</v>
      </c>
      <c r="M158">
        <v>64</v>
      </c>
      <c r="N158" t="s">
        <v>350</v>
      </c>
      <c r="P158" s="16" t="s">
        <v>618</v>
      </c>
      <c r="R158" t="s">
        <v>72</v>
      </c>
      <c r="S158" s="16" t="s">
        <v>619</v>
      </c>
      <c r="T158" t="s">
        <v>74</v>
      </c>
      <c r="U158" s="15" t="s">
        <v>620</v>
      </c>
      <c r="Y158" s="18" t="s">
        <v>344</v>
      </c>
      <c r="Z158" s="18" t="s">
        <v>138</v>
      </c>
      <c r="AA158" s="21" t="s">
        <v>621</v>
      </c>
      <c r="AB158">
        <f>IF(L158="Editorial",T158,"")</f>
      </c>
      <c r="AC158" s="19" t="str">
        <f>IF(OR(L158="Technical",L158="General"),T158,"")</f>
        <v>Principle</v>
      </c>
    </row>
    <row r="159" spans="1:29" ht="113.25">
      <c r="A159">
        <v>6286800023</v>
      </c>
      <c r="B159" t="s">
        <v>497</v>
      </c>
      <c r="C159">
        <v>50</v>
      </c>
      <c r="D159" t="s">
        <v>498</v>
      </c>
      <c r="E159" t="s">
        <v>499</v>
      </c>
      <c r="F159" t="s">
        <v>500</v>
      </c>
      <c r="G159" t="s">
        <v>66</v>
      </c>
      <c r="H159">
        <v>13</v>
      </c>
      <c r="I159" t="s">
        <v>67</v>
      </c>
      <c r="J159" t="s">
        <v>68</v>
      </c>
      <c r="K159" t="s">
        <v>501</v>
      </c>
      <c r="L159" t="s">
        <v>61</v>
      </c>
      <c r="M159">
        <v>19</v>
      </c>
      <c r="N159" t="s">
        <v>297</v>
      </c>
      <c r="O159">
        <v>37</v>
      </c>
      <c r="P159" s="15" t="s">
        <v>622</v>
      </c>
      <c r="R159" t="s">
        <v>72</v>
      </c>
      <c r="S159" s="15" t="s">
        <v>623</v>
      </c>
      <c r="T159" t="s">
        <v>74</v>
      </c>
      <c r="U159" s="15" t="s">
        <v>523</v>
      </c>
      <c r="Y159" s="18" t="s">
        <v>98</v>
      </c>
      <c r="Z159" s="18"/>
      <c r="AA159" s="21"/>
      <c r="AB159">
        <f>IF(L159="Editorial",T159,"")</f>
      </c>
      <c r="AC159" s="19" t="str">
        <f>IF(OR(L159="Technical",L159="General"),T159,"")</f>
        <v>Principle</v>
      </c>
    </row>
    <row r="160" spans="1:29" ht="34.5">
      <c r="A160">
        <v>6286700023</v>
      </c>
      <c r="B160" t="s">
        <v>497</v>
      </c>
      <c r="C160">
        <v>49</v>
      </c>
      <c r="D160" t="s">
        <v>498</v>
      </c>
      <c r="E160" t="s">
        <v>499</v>
      </c>
      <c r="F160" t="s">
        <v>500</v>
      </c>
      <c r="G160" t="s">
        <v>66</v>
      </c>
      <c r="H160">
        <v>12</v>
      </c>
      <c r="I160" t="s">
        <v>67</v>
      </c>
      <c r="J160" t="s">
        <v>68</v>
      </c>
      <c r="K160" t="s">
        <v>501</v>
      </c>
      <c r="L160" t="s">
        <v>61</v>
      </c>
      <c r="M160">
        <v>19</v>
      </c>
      <c r="N160" t="s">
        <v>297</v>
      </c>
      <c r="P160" s="15" t="s">
        <v>624</v>
      </c>
      <c r="R160" t="s">
        <v>72</v>
      </c>
      <c r="S160" s="15" t="s">
        <v>625</v>
      </c>
      <c r="T160" t="s">
        <v>74</v>
      </c>
      <c r="U160" s="15" t="s">
        <v>626</v>
      </c>
      <c r="Y160" s="18" t="s">
        <v>98</v>
      </c>
      <c r="Z160" s="18"/>
      <c r="AA160" s="21"/>
      <c r="AB160">
        <f>IF(L160="Editorial",T160,"")</f>
      </c>
      <c r="AC160" s="19" t="str">
        <f>IF(OR(L160="Technical",L160="General"),T160,"")</f>
        <v>Principle</v>
      </c>
    </row>
    <row r="161" spans="1:29" ht="57">
      <c r="A161">
        <v>6286600023</v>
      </c>
      <c r="B161" t="s">
        <v>497</v>
      </c>
      <c r="C161">
        <v>48</v>
      </c>
      <c r="D161" t="s">
        <v>498</v>
      </c>
      <c r="E161" t="s">
        <v>499</v>
      </c>
      <c r="F161" t="s">
        <v>500</v>
      </c>
      <c r="G161" t="s">
        <v>66</v>
      </c>
      <c r="H161">
        <v>11</v>
      </c>
      <c r="I161" t="s">
        <v>67</v>
      </c>
      <c r="J161" t="s">
        <v>68</v>
      </c>
      <c r="K161" t="s">
        <v>501</v>
      </c>
      <c r="L161" t="s">
        <v>61</v>
      </c>
      <c r="M161">
        <v>19</v>
      </c>
      <c r="N161" t="s">
        <v>297</v>
      </c>
      <c r="P161" s="15" t="s">
        <v>627</v>
      </c>
      <c r="R161" t="s">
        <v>72</v>
      </c>
      <c r="S161" s="15" t="s">
        <v>628</v>
      </c>
      <c r="T161" t="s">
        <v>74</v>
      </c>
      <c r="U161" s="15" t="s">
        <v>626</v>
      </c>
      <c r="Y161" s="18" t="s">
        <v>98</v>
      </c>
      <c r="Z161" s="18"/>
      <c r="AA161" s="21"/>
      <c r="AB161">
        <f>IF(L161="Editorial",T161,"")</f>
      </c>
      <c r="AC161" s="19" t="str">
        <f>IF(OR(L161="Technical",L161="General"),T161,"")</f>
        <v>Principle</v>
      </c>
    </row>
    <row r="162" spans="1:29" ht="79.5">
      <c r="A162">
        <v>6286500023</v>
      </c>
      <c r="B162" t="s">
        <v>497</v>
      </c>
      <c r="C162">
        <v>47</v>
      </c>
      <c r="D162" t="s">
        <v>498</v>
      </c>
      <c r="E162" t="s">
        <v>499</v>
      </c>
      <c r="F162" t="s">
        <v>500</v>
      </c>
      <c r="G162" t="s">
        <v>66</v>
      </c>
      <c r="H162">
        <v>10</v>
      </c>
      <c r="I162" t="s">
        <v>67</v>
      </c>
      <c r="J162" t="s">
        <v>68</v>
      </c>
      <c r="K162" t="s">
        <v>501</v>
      </c>
      <c r="L162" t="s">
        <v>61</v>
      </c>
      <c r="M162">
        <v>52</v>
      </c>
      <c r="N162" t="s">
        <v>265</v>
      </c>
      <c r="O162">
        <v>40</v>
      </c>
      <c r="P162" s="16" t="s">
        <v>629</v>
      </c>
      <c r="R162" t="s">
        <v>72</v>
      </c>
      <c r="S162" s="15" t="s">
        <v>630</v>
      </c>
      <c r="T162" t="s">
        <v>80</v>
      </c>
      <c r="U162" s="15" t="s">
        <v>631</v>
      </c>
      <c r="Y162" s="18" t="s">
        <v>98</v>
      </c>
      <c r="Z162" s="18"/>
      <c r="AA162" s="21"/>
      <c r="AB162">
        <f>IF(L162="Editorial",T162,"")</f>
      </c>
      <c r="AC162" s="19" t="str">
        <f>IF(OR(L162="Technical",L162="General"),T162,"")</f>
        <v>Disagree</v>
      </c>
    </row>
    <row r="163" spans="1:29" ht="45.75">
      <c r="A163">
        <v>6286400023</v>
      </c>
      <c r="B163" t="s">
        <v>497</v>
      </c>
      <c r="C163">
        <v>46</v>
      </c>
      <c r="D163" t="s">
        <v>498</v>
      </c>
      <c r="E163" t="s">
        <v>499</v>
      </c>
      <c r="F163" t="s">
        <v>500</v>
      </c>
      <c r="G163" t="s">
        <v>66</v>
      </c>
      <c r="H163">
        <v>9</v>
      </c>
      <c r="I163" t="s">
        <v>67</v>
      </c>
      <c r="J163" t="s">
        <v>68</v>
      </c>
      <c r="K163" t="s">
        <v>501</v>
      </c>
      <c r="L163" t="s">
        <v>60</v>
      </c>
      <c r="N163" t="s">
        <v>632</v>
      </c>
      <c r="P163" s="15" t="s">
        <v>633</v>
      </c>
      <c r="R163" t="s">
        <v>72</v>
      </c>
      <c r="S163" s="17" t="s">
        <v>634</v>
      </c>
      <c r="T163" t="s">
        <v>80</v>
      </c>
      <c r="U163" s="15" t="s">
        <v>635</v>
      </c>
      <c r="Y163" s="18" t="s">
        <v>60</v>
      </c>
      <c r="Z163" s="18" t="s">
        <v>158</v>
      </c>
      <c r="AA163" s="18"/>
      <c r="AB163" s="19" t="str">
        <f>IF(L163="Editorial",T163,"")</f>
        <v>Disagree</v>
      </c>
      <c r="AC163" s="19">
        <f>IF(OR(L163="Technical",L163="General"),T163,"")</f>
      </c>
    </row>
    <row r="164" spans="1:29" ht="45.75">
      <c r="A164">
        <v>6286300023</v>
      </c>
      <c r="B164" t="s">
        <v>497</v>
      </c>
      <c r="C164">
        <v>45</v>
      </c>
      <c r="D164" t="s">
        <v>498</v>
      </c>
      <c r="E164" t="s">
        <v>499</v>
      </c>
      <c r="F164" t="s">
        <v>500</v>
      </c>
      <c r="G164" t="s">
        <v>66</v>
      </c>
      <c r="H164">
        <v>8</v>
      </c>
      <c r="I164" t="s">
        <v>67</v>
      </c>
      <c r="J164" t="s">
        <v>68</v>
      </c>
      <c r="K164" t="s">
        <v>501</v>
      </c>
      <c r="L164" t="s">
        <v>61</v>
      </c>
      <c r="N164" t="s">
        <v>632</v>
      </c>
      <c r="P164" s="15" t="s">
        <v>636</v>
      </c>
      <c r="R164" t="s">
        <v>72</v>
      </c>
      <c r="S164" s="15" t="s">
        <v>637</v>
      </c>
      <c r="T164" t="s">
        <v>74</v>
      </c>
      <c r="U164" s="15" t="s">
        <v>638</v>
      </c>
      <c r="Y164" s="18" t="s">
        <v>98</v>
      </c>
      <c r="Z164" s="18" t="s">
        <v>585</v>
      </c>
      <c r="AA164" s="21" t="s">
        <v>621</v>
      </c>
      <c r="AB164">
        <f>IF(L164="Editorial",T164,"")</f>
      </c>
      <c r="AC164" s="19" t="str">
        <f>IF(OR(L164="Technical",L164="General"),T164,"")</f>
        <v>Principle</v>
      </c>
    </row>
    <row r="165" spans="1:29" ht="45.75">
      <c r="A165">
        <v>6286200023</v>
      </c>
      <c r="B165" t="s">
        <v>497</v>
      </c>
      <c r="C165">
        <v>44</v>
      </c>
      <c r="D165" t="s">
        <v>498</v>
      </c>
      <c r="E165" t="s">
        <v>499</v>
      </c>
      <c r="F165" t="s">
        <v>500</v>
      </c>
      <c r="G165" t="s">
        <v>66</v>
      </c>
      <c r="H165">
        <v>7</v>
      </c>
      <c r="I165" t="s">
        <v>67</v>
      </c>
      <c r="J165" t="s">
        <v>68</v>
      </c>
      <c r="K165" t="s">
        <v>501</v>
      </c>
      <c r="L165" t="s">
        <v>61</v>
      </c>
      <c r="N165" t="s">
        <v>632</v>
      </c>
      <c r="P165" s="15" t="s">
        <v>639</v>
      </c>
      <c r="R165" t="s">
        <v>72</v>
      </c>
      <c r="S165" s="15" t="s">
        <v>640</v>
      </c>
      <c r="T165" t="s">
        <v>74</v>
      </c>
      <c r="U165" s="15" t="s">
        <v>638</v>
      </c>
      <c r="Y165" s="18" t="s">
        <v>98</v>
      </c>
      <c r="Z165" s="18" t="s">
        <v>585</v>
      </c>
      <c r="AA165" s="21" t="s">
        <v>621</v>
      </c>
      <c r="AB165">
        <f>IF(L165="Editorial",T165,"")</f>
      </c>
      <c r="AC165" s="19" t="str">
        <f>IF(OR(L165="Technical",L165="General"),T165,"")</f>
        <v>Principle</v>
      </c>
    </row>
    <row r="166" spans="1:29" ht="12.75">
      <c r="A166">
        <v>6286100023</v>
      </c>
      <c r="B166" t="s">
        <v>497</v>
      </c>
      <c r="C166">
        <v>43</v>
      </c>
      <c r="D166" t="s">
        <v>498</v>
      </c>
      <c r="E166" t="s">
        <v>499</v>
      </c>
      <c r="F166" t="s">
        <v>500</v>
      </c>
      <c r="G166" t="s">
        <v>66</v>
      </c>
      <c r="H166">
        <v>6</v>
      </c>
      <c r="I166" t="s">
        <v>67</v>
      </c>
      <c r="J166" t="s">
        <v>68</v>
      </c>
      <c r="K166" t="s">
        <v>501</v>
      </c>
      <c r="L166" t="s">
        <v>60</v>
      </c>
      <c r="N166" t="s">
        <v>632</v>
      </c>
      <c r="P166" s="15" t="s">
        <v>641</v>
      </c>
      <c r="R166" t="s">
        <v>72</v>
      </c>
      <c r="S166" s="15" t="s">
        <v>642</v>
      </c>
      <c r="T166" t="s">
        <v>74</v>
      </c>
      <c r="U166" s="15" t="s">
        <v>643</v>
      </c>
      <c r="Y166" s="18" t="s">
        <v>60</v>
      </c>
      <c r="Z166" s="18" t="s">
        <v>60</v>
      </c>
      <c r="AA166" s="18"/>
      <c r="AB166" s="19" t="str">
        <f>IF(L166="Editorial",T166,"")</f>
        <v>Principle</v>
      </c>
      <c r="AC166" s="19">
        <f>IF(OR(L166="Technical",L166="General"),T166,"")</f>
      </c>
    </row>
    <row r="167" spans="1:29" ht="90.75">
      <c r="A167">
        <v>6286000023</v>
      </c>
      <c r="B167" t="s">
        <v>497</v>
      </c>
      <c r="C167">
        <v>42</v>
      </c>
      <c r="D167" t="s">
        <v>498</v>
      </c>
      <c r="E167" t="s">
        <v>499</v>
      </c>
      <c r="F167" t="s">
        <v>500</v>
      </c>
      <c r="G167" t="s">
        <v>66</v>
      </c>
      <c r="H167">
        <v>5</v>
      </c>
      <c r="I167" t="s">
        <v>67</v>
      </c>
      <c r="J167" t="s">
        <v>68</v>
      </c>
      <c r="K167" t="s">
        <v>501</v>
      </c>
      <c r="L167" t="s">
        <v>61</v>
      </c>
      <c r="N167" t="s">
        <v>644</v>
      </c>
      <c r="O167">
        <v>46</v>
      </c>
      <c r="P167" s="15" t="s">
        <v>645</v>
      </c>
      <c r="R167" t="s">
        <v>72</v>
      </c>
      <c r="S167" s="16" t="s">
        <v>646</v>
      </c>
      <c r="T167" t="s">
        <v>74</v>
      </c>
      <c r="U167" s="15" t="s">
        <v>647</v>
      </c>
      <c r="Y167" s="18" t="s">
        <v>98</v>
      </c>
      <c r="Z167" s="18" t="s">
        <v>585</v>
      </c>
      <c r="AA167" s="21" t="s">
        <v>100</v>
      </c>
      <c r="AB167">
        <f>IF(L167="Editorial",T167,"")</f>
      </c>
      <c r="AC167" s="19" t="str">
        <f>IF(OR(L167="Technical",L167="General"),T167,"")</f>
        <v>Principle</v>
      </c>
    </row>
    <row r="168" spans="1:29" ht="79.5">
      <c r="A168">
        <v>6285900023</v>
      </c>
      <c r="B168" t="s">
        <v>497</v>
      </c>
      <c r="C168">
        <v>41</v>
      </c>
      <c r="D168" t="s">
        <v>498</v>
      </c>
      <c r="E168" t="s">
        <v>499</v>
      </c>
      <c r="F168" t="s">
        <v>500</v>
      </c>
      <c r="G168" t="s">
        <v>66</v>
      </c>
      <c r="H168">
        <v>4</v>
      </c>
      <c r="I168" t="s">
        <v>67</v>
      </c>
      <c r="J168" t="s">
        <v>68</v>
      </c>
      <c r="K168" t="s">
        <v>501</v>
      </c>
      <c r="L168" t="s">
        <v>61</v>
      </c>
      <c r="M168">
        <v>51</v>
      </c>
      <c r="N168" t="s">
        <v>648</v>
      </c>
      <c r="O168">
        <v>22</v>
      </c>
      <c r="P168" s="15" t="s">
        <v>649</v>
      </c>
      <c r="R168" t="s">
        <v>72</v>
      </c>
      <c r="S168" s="15" t="s">
        <v>650</v>
      </c>
      <c r="T168" t="s">
        <v>74</v>
      </c>
      <c r="U168" s="15" t="s">
        <v>651</v>
      </c>
      <c r="Y168" s="18" t="s">
        <v>98</v>
      </c>
      <c r="Z168" s="18"/>
      <c r="AA168" s="21"/>
      <c r="AB168">
        <f>IF(L168="Editorial",T168,"")</f>
      </c>
      <c r="AC168" s="19" t="str">
        <f>IF(OR(L168="Technical",L168="General"),T168,"")</f>
        <v>Principle</v>
      </c>
    </row>
    <row r="169" spans="1:29" ht="57.75">
      <c r="A169">
        <v>6285800023</v>
      </c>
      <c r="B169" t="s">
        <v>497</v>
      </c>
      <c r="C169">
        <v>40</v>
      </c>
      <c r="D169" t="s">
        <v>498</v>
      </c>
      <c r="E169" t="s">
        <v>499</v>
      </c>
      <c r="F169" t="s">
        <v>500</v>
      </c>
      <c r="G169" t="s">
        <v>66</v>
      </c>
      <c r="H169">
        <v>3</v>
      </c>
      <c r="I169" t="s">
        <v>67</v>
      </c>
      <c r="J169" t="s">
        <v>68</v>
      </c>
      <c r="K169" t="s">
        <v>501</v>
      </c>
      <c r="L169" t="s">
        <v>61</v>
      </c>
      <c r="M169">
        <v>117</v>
      </c>
      <c r="N169" t="s">
        <v>652</v>
      </c>
      <c r="O169">
        <v>6</v>
      </c>
      <c r="P169" s="15" t="s">
        <v>653</v>
      </c>
      <c r="R169" t="s">
        <v>72</v>
      </c>
      <c r="S169" s="15" t="s">
        <v>654</v>
      </c>
      <c r="T169" t="s">
        <v>74</v>
      </c>
      <c r="U169" s="15" t="s">
        <v>655</v>
      </c>
      <c r="Y169" s="18" t="s">
        <v>406</v>
      </c>
      <c r="Z169" s="18" t="s">
        <v>407</v>
      </c>
      <c r="AA169" s="21"/>
      <c r="AB169">
        <f>IF(L169="Editorial",T169,"")</f>
      </c>
      <c r="AC169" s="19" t="str">
        <f>IF(OR(L169="Technical",L169="General"),T169,"")</f>
        <v>Principle</v>
      </c>
    </row>
    <row r="170" spans="1:29" ht="57.75">
      <c r="A170">
        <v>6285700023</v>
      </c>
      <c r="B170" t="s">
        <v>497</v>
      </c>
      <c r="C170">
        <v>39</v>
      </c>
      <c r="D170" t="s">
        <v>498</v>
      </c>
      <c r="E170" t="s">
        <v>499</v>
      </c>
      <c r="F170" t="s">
        <v>500</v>
      </c>
      <c r="G170" t="s">
        <v>66</v>
      </c>
      <c r="H170">
        <v>2</v>
      </c>
      <c r="I170" t="s">
        <v>67</v>
      </c>
      <c r="J170" t="s">
        <v>68</v>
      </c>
      <c r="K170" t="s">
        <v>501</v>
      </c>
      <c r="L170" t="s">
        <v>61</v>
      </c>
      <c r="M170">
        <v>93</v>
      </c>
      <c r="N170" t="s">
        <v>656</v>
      </c>
      <c r="O170">
        <v>24</v>
      </c>
      <c r="P170" s="15" t="s">
        <v>653</v>
      </c>
      <c r="R170" t="s">
        <v>72</v>
      </c>
      <c r="S170" s="15" t="s">
        <v>654</v>
      </c>
      <c r="T170" t="s">
        <v>74</v>
      </c>
      <c r="U170" s="15" t="s">
        <v>655</v>
      </c>
      <c r="Y170" s="18" t="s">
        <v>93</v>
      </c>
      <c r="Z170" s="18"/>
      <c r="AA170" s="21"/>
      <c r="AB170">
        <f>IF(L170="Editorial",T170,"")</f>
      </c>
      <c r="AC170" s="19" t="str">
        <f>IF(OR(L170="Technical",L170="General"),T170,"")</f>
        <v>Principle</v>
      </c>
    </row>
    <row r="171" spans="1:29" ht="102">
      <c r="A171">
        <v>6285600023</v>
      </c>
      <c r="B171" t="s">
        <v>497</v>
      </c>
      <c r="C171">
        <v>38</v>
      </c>
      <c r="D171" t="s">
        <v>498</v>
      </c>
      <c r="E171" t="s">
        <v>499</v>
      </c>
      <c r="F171" t="s">
        <v>500</v>
      </c>
      <c r="G171" t="s">
        <v>66</v>
      </c>
      <c r="H171">
        <v>1</v>
      </c>
      <c r="I171" t="s">
        <v>67</v>
      </c>
      <c r="J171" t="s">
        <v>68</v>
      </c>
      <c r="K171" t="s">
        <v>501</v>
      </c>
      <c r="L171" t="s">
        <v>61</v>
      </c>
      <c r="N171">
        <v>12.1</v>
      </c>
      <c r="P171" s="15" t="s">
        <v>657</v>
      </c>
      <c r="R171" t="s">
        <v>72</v>
      </c>
      <c r="S171" s="15" t="s">
        <v>658</v>
      </c>
      <c r="T171" t="s">
        <v>74</v>
      </c>
      <c r="U171" s="15" t="s">
        <v>659</v>
      </c>
      <c r="Y171" s="18" t="s">
        <v>338</v>
      </c>
      <c r="Z171" s="18"/>
      <c r="AA171" s="21"/>
      <c r="AB171">
        <f>IF(L171="Editorial",T171,"")</f>
      </c>
      <c r="AC171" s="19" t="str">
        <f>IF(OR(L171="Technical",L171="General"),T171,"")</f>
        <v>Principle</v>
      </c>
    </row>
    <row r="172" spans="1:29" ht="23.25">
      <c r="A172">
        <v>6272900023</v>
      </c>
      <c r="B172" t="s">
        <v>660</v>
      </c>
      <c r="C172">
        <v>37</v>
      </c>
      <c r="D172" t="s">
        <v>661</v>
      </c>
      <c r="E172" t="s">
        <v>662</v>
      </c>
      <c r="F172" t="s">
        <v>663</v>
      </c>
      <c r="G172" t="s">
        <v>66</v>
      </c>
      <c r="H172">
        <v>10</v>
      </c>
      <c r="I172" t="s">
        <v>67</v>
      </c>
      <c r="J172" t="s">
        <v>68</v>
      </c>
      <c r="K172" t="s">
        <v>664</v>
      </c>
      <c r="L172" t="s">
        <v>61</v>
      </c>
      <c r="M172">
        <v>190</v>
      </c>
      <c r="N172" t="s">
        <v>665</v>
      </c>
      <c r="O172">
        <v>54</v>
      </c>
      <c r="P172" s="15" t="s">
        <v>666</v>
      </c>
      <c r="R172" t="s">
        <v>72</v>
      </c>
      <c r="S172" s="15" t="s">
        <v>667</v>
      </c>
      <c r="T172" t="s">
        <v>74</v>
      </c>
      <c r="U172" s="15" t="s">
        <v>668</v>
      </c>
      <c r="Y172" s="18" t="s">
        <v>669</v>
      </c>
      <c r="Z172" s="18" t="s">
        <v>670</v>
      </c>
      <c r="AA172" s="21" t="s">
        <v>397</v>
      </c>
      <c r="AB172">
        <f>IF(L172="Editorial",T172,"")</f>
      </c>
      <c r="AC172" s="19" t="str">
        <f>IF(OR(L172="Technical",L172="General"),T172,"")</f>
        <v>Principle</v>
      </c>
    </row>
    <row r="173" spans="1:29" ht="23.25">
      <c r="A173">
        <v>6272800023</v>
      </c>
      <c r="B173" t="s">
        <v>660</v>
      </c>
      <c r="C173">
        <v>36</v>
      </c>
      <c r="D173" t="s">
        <v>661</v>
      </c>
      <c r="E173" t="s">
        <v>662</v>
      </c>
      <c r="F173" t="s">
        <v>663</v>
      </c>
      <c r="G173" t="s">
        <v>66</v>
      </c>
      <c r="H173">
        <v>9</v>
      </c>
      <c r="I173" t="s">
        <v>67</v>
      </c>
      <c r="J173" t="s">
        <v>68</v>
      </c>
      <c r="K173" t="s">
        <v>664</v>
      </c>
      <c r="L173" t="s">
        <v>60</v>
      </c>
      <c r="M173">
        <v>146</v>
      </c>
      <c r="N173" t="s">
        <v>216</v>
      </c>
      <c r="O173">
        <v>36</v>
      </c>
      <c r="P173" s="15" t="s">
        <v>671</v>
      </c>
      <c r="R173" t="s">
        <v>72</v>
      </c>
      <c r="S173" s="15" t="s">
        <v>672</v>
      </c>
      <c r="T173" t="s">
        <v>74</v>
      </c>
      <c r="U173" s="15" t="s">
        <v>673</v>
      </c>
      <c r="Y173" s="18" t="s">
        <v>60</v>
      </c>
      <c r="Z173" s="18" t="s">
        <v>158</v>
      </c>
      <c r="AA173" s="18"/>
      <c r="AB173" s="19" t="str">
        <f>IF(L173="Editorial",T173,"")</f>
        <v>Principle</v>
      </c>
      <c r="AC173" s="19">
        <f>IF(OR(L173="Technical",L173="General"),T173,"")</f>
      </c>
    </row>
    <row r="174" spans="1:29" ht="68.25">
      <c r="A174">
        <v>6272700023</v>
      </c>
      <c r="B174" t="s">
        <v>660</v>
      </c>
      <c r="C174">
        <v>35</v>
      </c>
      <c r="D174" t="s">
        <v>661</v>
      </c>
      <c r="E174" t="s">
        <v>662</v>
      </c>
      <c r="F174" t="s">
        <v>663</v>
      </c>
      <c r="G174" t="s">
        <v>66</v>
      </c>
      <c r="H174">
        <v>8</v>
      </c>
      <c r="I174" t="s">
        <v>67</v>
      </c>
      <c r="J174" t="s">
        <v>68</v>
      </c>
      <c r="K174" t="s">
        <v>664</v>
      </c>
      <c r="L174" t="s">
        <v>61</v>
      </c>
      <c r="M174">
        <v>126</v>
      </c>
      <c r="N174">
        <v>12.4</v>
      </c>
      <c r="O174">
        <v>32</v>
      </c>
      <c r="P174" s="15" t="s">
        <v>674</v>
      </c>
      <c r="R174" t="s">
        <v>72</v>
      </c>
      <c r="S174" s="15" t="s">
        <v>675</v>
      </c>
      <c r="T174" t="s">
        <v>80</v>
      </c>
      <c r="U174" s="15" t="s">
        <v>676</v>
      </c>
      <c r="Y174" s="18" t="s">
        <v>198</v>
      </c>
      <c r="Z174" s="18" t="s">
        <v>158</v>
      </c>
      <c r="AA174" s="21" t="s">
        <v>100</v>
      </c>
      <c r="AB174">
        <f>IF(L174="Editorial",T174,"")</f>
      </c>
      <c r="AC174" s="19" t="str">
        <f>IF(OR(L174="Technical",L174="General"),T174,"")</f>
        <v>Disagree</v>
      </c>
    </row>
    <row r="175" spans="1:29" ht="79.5">
      <c r="A175">
        <v>6272600023</v>
      </c>
      <c r="B175" t="s">
        <v>660</v>
      </c>
      <c r="C175">
        <v>34</v>
      </c>
      <c r="D175" t="s">
        <v>661</v>
      </c>
      <c r="E175" t="s">
        <v>662</v>
      </c>
      <c r="F175" t="s">
        <v>663</v>
      </c>
      <c r="G175" t="s">
        <v>66</v>
      </c>
      <c r="H175">
        <v>7</v>
      </c>
      <c r="I175" t="s">
        <v>67</v>
      </c>
      <c r="J175" t="s">
        <v>68</v>
      </c>
      <c r="K175" t="s">
        <v>664</v>
      </c>
      <c r="L175" t="s">
        <v>61</v>
      </c>
      <c r="M175">
        <v>99</v>
      </c>
      <c r="N175">
        <v>12.3</v>
      </c>
      <c r="O175">
        <v>1</v>
      </c>
      <c r="P175" s="15" t="s">
        <v>677</v>
      </c>
      <c r="R175" t="s">
        <v>72</v>
      </c>
      <c r="S175" s="15" t="s">
        <v>678</v>
      </c>
      <c r="T175" t="s">
        <v>80</v>
      </c>
      <c r="U175" s="15" t="s">
        <v>356</v>
      </c>
      <c r="Y175" s="18" t="s">
        <v>357</v>
      </c>
      <c r="Z175" s="18" t="s">
        <v>328</v>
      </c>
      <c r="AA175" s="21"/>
      <c r="AB175">
        <f>IF(L175="Editorial",T175,"")</f>
      </c>
      <c r="AC175" s="19" t="str">
        <f>IF(OR(L175="Technical",L175="General"),T175,"")</f>
        <v>Disagree</v>
      </c>
    </row>
    <row r="176" spans="1:29" ht="79.5">
      <c r="A176">
        <v>6272500023</v>
      </c>
      <c r="B176" t="s">
        <v>660</v>
      </c>
      <c r="C176">
        <v>33</v>
      </c>
      <c r="D176" t="s">
        <v>661</v>
      </c>
      <c r="E176" t="s">
        <v>662</v>
      </c>
      <c r="F176" t="s">
        <v>663</v>
      </c>
      <c r="G176" t="s">
        <v>66</v>
      </c>
      <c r="H176">
        <v>6</v>
      </c>
      <c r="I176" t="s">
        <v>67</v>
      </c>
      <c r="J176" t="s">
        <v>68</v>
      </c>
      <c r="K176" t="s">
        <v>664</v>
      </c>
      <c r="L176" t="s">
        <v>61</v>
      </c>
      <c r="M176">
        <v>62</v>
      </c>
      <c r="N176" t="s">
        <v>358</v>
      </c>
      <c r="O176">
        <v>33</v>
      </c>
      <c r="P176" s="15" t="s">
        <v>679</v>
      </c>
      <c r="R176" t="s">
        <v>72</v>
      </c>
      <c r="S176" s="15" t="s">
        <v>680</v>
      </c>
      <c r="T176" t="s">
        <v>74</v>
      </c>
      <c r="U176" s="15" t="s">
        <v>681</v>
      </c>
      <c r="Y176" s="18" t="s">
        <v>198</v>
      </c>
      <c r="Z176" s="18" t="s">
        <v>158</v>
      </c>
      <c r="AA176" s="21" t="s">
        <v>100</v>
      </c>
      <c r="AB176">
        <f>IF(L176="Editorial",T176,"")</f>
      </c>
      <c r="AC176" s="19" t="str">
        <f>IF(OR(L176="Technical",L176="General"),T176,"")</f>
        <v>Principle</v>
      </c>
    </row>
    <row r="177" spans="1:29" ht="23.25">
      <c r="A177">
        <v>6272400023</v>
      </c>
      <c r="B177" t="s">
        <v>660</v>
      </c>
      <c r="C177">
        <v>32</v>
      </c>
      <c r="D177" t="s">
        <v>661</v>
      </c>
      <c r="E177" t="s">
        <v>662</v>
      </c>
      <c r="F177" t="s">
        <v>663</v>
      </c>
      <c r="G177" t="s">
        <v>66</v>
      </c>
      <c r="H177">
        <v>5</v>
      </c>
      <c r="I177" t="s">
        <v>67</v>
      </c>
      <c r="J177" t="s">
        <v>68</v>
      </c>
      <c r="K177" t="s">
        <v>664</v>
      </c>
      <c r="L177" t="s">
        <v>61</v>
      </c>
      <c r="M177">
        <v>61</v>
      </c>
      <c r="N177" t="s">
        <v>682</v>
      </c>
      <c r="O177">
        <v>33</v>
      </c>
      <c r="P177" s="15" t="s">
        <v>683</v>
      </c>
      <c r="R177" t="s">
        <v>72</v>
      </c>
      <c r="S177" s="15" t="s">
        <v>667</v>
      </c>
      <c r="T177" t="s">
        <v>74</v>
      </c>
      <c r="U177" s="15" t="s">
        <v>684</v>
      </c>
      <c r="Y177" s="18" t="s">
        <v>685</v>
      </c>
      <c r="Z177" s="18" t="s">
        <v>158</v>
      </c>
      <c r="AA177" s="21" t="s">
        <v>100</v>
      </c>
      <c r="AB177">
        <f>IF(L177="Editorial",T177,"")</f>
      </c>
      <c r="AC177" s="19" t="str">
        <f>IF(OR(L177="Technical",L177="General"),T177,"")</f>
        <v>Principle</v>
      </c>
    </row>
    <row r="178" spans="1:29" ht="23.25">
      <c r="A178">
        <v>6272300023</v>
      </c>
      <c r="B178" t="s">
        <v>660</v>
      </c>
      <c r="C178">
        <v>31</v>
      </c>
      <c r="D178" t="s">
        <v>661</v>
      </c>
      <c r="E178" t="s">
        <v>662</v>
      </c>
      <c r="F178" t="s">
        <v>663</v>
      </c>
      <c r="G178" t="s">
        <v>66</v>
      </c>
      <c r="H178">
        <v>4</v>
      </c>
      <c r="I178" t="s">
        <v>67</v>
      </c>
      <c r="J178" t="s">
        <v>68</v>
      </c>
      <c r="K178" t="s">
        <v>664</v>
      </c>
      <c r="L178" t="s">
        <v>61</v>
      </c>
      <c r="M178">
        <v>54</v>
      </c>
      <c r="N178">
        <v>8.12</v>
      </c>
      <c r="O178">
        <v>21</v>
      </c>
      <c r="P178" s="15" t="s">
        <v>686</v>
      </c>
      <c r="R178" t="s">
        <v>72</v>
      </c>
      <c r="S178" s="15" t="s">
        <v>687</v>
      </c>
      <c r="T178" t="s">
        <v>74</v>
      </c>
      <c r="U178" s="15" t="s">
        <v>688</v>
      </c>
      <c r="Y178" s="18" t="s">
        <v>98</v>
      </c>
      <c r="Z178" s="18"/>
      <c r="AA178" s="21"/>
      <c r="AB178">
        <f>IF(L178="Editorial",T178,"")</f>
      </c>
      <c r="AC178" s="19" t="str">
        <f>IF(OR(L178="Technical",L178="General"),T178,"")</f>
        <v>Principle</v>
      </c>
    </row>
    <row r="179" spans="1:29" ht="68.25">
      <c r="A179">
        <v>6272200023</v>
      </c>
      <c r="B179" t="s">
        <v>660</v>
      </c>
      <c r="C179">
        <v>30</v>
      </c>
      <c r="D179" t="s">
        <v>661</v>
      </c>
      <c r="E179" t="s">
        <v>662</v>
      </c>
      <c r="F179" t="s">
        <v>663</v>
      </c>
      <c r="G179" t="s">
        <v>66</v>
      </c>
      <c r="H179">
        <v>3</v>
      </c>
      <c r="I179" t="s">
        <v>67</v>
      </c>
      <c r="J179" t="s">
        <v>68</v>
      </c>
      <c r="K179" t="s">
        <v>664</v>
      </c>
      <c r="L179" t="s">
        <v>61</v>
      </c>
      <c r="M179">
        <v>54</v>
      </c>
      <c r="N179">
        <v>8.12</v>
      </c>
      <c r="O179">
        <v>16</v>
      </c>
      <c r="P179" s="15" t="s">
        <v>689</v>
      </c>
      <c r="R179" t="s">
        <v>72</v>
      </c>
      <c r="S179" s="15" t="s">
        <v>690</v>
      </c>
      <c r="T179" t="s">
        <v>85</v>
      </c>
      <c r="U179" s="15" t="s">
        <v>691</v>
      </c>
      <c r="Y179" s="18" t="s">
        <v>98</v>
      </c>
      <c r="Z179" s="18" t="s">
        <v>158</v>
      </c>
      <c r="AA179" s="21" t="s">
        <v>100</v>
      </c>
      <c r="AB179">
        <f>IF(L179="Editorial",T179,"")</f>
      </c>
      <c r="AC179" s="19" t="str">
        <f>IF(OR(L179="Technical",L179="General"),T179,"")</f>
        <v>Agree</v>
      </c>
    </row>
    <row r="180" spans="1:29" ht="12.75">
      <c r="A180">
        <v>6272100023</v>
      </c>
      <c r="B180" t="s">
        <v>660</v>
      </c>
      <c r="C180">
        <v>29</v>
      </c>
      <c r="D180" t="s">
        <v>661</v>
      </c>
      <c r="E180" t="s">
        <v>662</v>
      </c>
      <c r="F180" t="s">
        <v>663</v>
      </c>
      <c r="G180" t="s">
        <v>66</v>
      </c>
      <c r="H180">
        <v>2</v>
      </c>
      <c r="I180" t="s">
        <v>67</v>
      </c>
      <c r="J180" t="s">
        <v>68</v>
      </c>
      <c r="K180" t="s">
        <v>664</v>
      </c>
      <c r="L180" t="s">
        <v>60</v>
      </c>
      <c r="M180">
        <v>53</v>
      </c>
      <c r="N180" t="s">
        <v>139</v>
      </c>
      <c r="O180">
        <v>52</v>
      </c>
      <c r="P180" s="15" t="s">
        <v>692</v>
      </c>
      <c r="R180" t="s">
        <v>72</v>
      </c>
      <c r="S180" s="15" t="s">
        <v>693</v>
      </c>
      <c r="T180" t="s">
        <v>85</v>
      </c>
      <c r="U180" s="15" t="s">
        <v>86</v>
      </c>
      <c r="Y180" s="18" t="s">
        <v>60</v>
      </c>
      <c r="Z180" s="18" t="s">
        <v>60</v>
      </c>
      <c r="AA180" s="18"/>
      <c r="AB180" s="19" t="str">
        <f>IF(L180="Editorial",T180,"")</f>
        <v>Agree</v>
      </c>
      <c r="AC180" s="19">
        <f>IF(OR(L180="Technical",L180="General"),T180,"")</f>
      </c>
    </row>
    <row r="181" spans="1:29" ht="102">
      <c r="A181">
        <v>6272000023</v>
      </c>
      <c r="B181" t="s">
        <v>660</v>
      </c>
      <c r="C181">
        <v>28</v>
      </c>
      <c r="D181" t="s">
        <v>661</v>
      </c>
      <c r="E181" t="s">
        <v>662</v>
      </c>
      <c r="F181" t="s">
        <v>663</v>
      </c>
      <c r="G181" t="s">
        <v>66</v>
      </c>
      <c r="H181">
        <v>1</v>
      </c>
      <c r="I181" t="s">
        <v>67</v>
      </c>
      <c r="J181" t="s">
        <v>68</v>
      </c>
      <c r="K181" t="s">
        <v>664</v>
      </c>
      <c r="L181" t="s">
        <v>93</v>
      </c>
      <c r="P181" s="15" t="s">
        <v>694</v>
      </c>
      <c r="R181" t="s">
        <v>72</v>
      </c>
      <c r="S181" s="15" t="s">
        <v>695</v>
      </c>
      <c r="T181" t="s">
        <v>80</v>
      </c>
      <c r="U181" s="15" t="s">
        <v>696</v>
      </c>
      <c r="Y181" s="18" t="s">
        <v>93</v>
      </c>
      <c r="Z181" s="18"/>
      <c r="AA181" s="21"/>
      <c r="AB181">
        <f>IF(L181="Editorial",T181,"")</f>
      </c>
      <c r="AC181" s="19" t="str">
        <f>IF(OR(L181="Technical",L181="General"),T181,"")</f>
        <v>Disagree</v>
      </c>
    </row>
    <row r="182" spans="1:29" ht="79.5">
      <c r="A182">
        <v>6254200023</v>
      </c>
      <c r="B182" t="s">
        <v>697</v>
      </c>
      <c r="C182">
        <v>27</v>
      </c>
      <c r="D182" t="s">
        <v>698</v>
      </c>
      <c r="E182" t="s">
        <v>699</v>
      </c>
      <c r="F182" t="s">
        <v>700</v>
      </c>
      <c r="G182" t="s">
        <v>66</v>
      </c>
      <c r="H182">
        <v>8</v>
      </c>
      <c r="I182" t="s">
        <v>67</v>
      </c>
      <c r="J182" t="s">
        <v>234</v>
      </c>
      <c r="K182" t="s">
        <v>501</v>
      </c>
      <c r="L182" t="s">
        <v>60</v>
      </c>
      <c r="M182">
        <v>86</v>
      </c>
      <c r="N182" t="s">
        <v>419</v>
      </c>
      <c r="O182">
        <v>49</v>
      </c>
      <c r="P182" s="15" t="s">
        <v>701</v>
      </c>
      <c r="R182" t="s">
        <v>108</v>
      </c>
      <c r="S182" s="16" t="s">
        <v>702</v>
      </c>
      <c r="T182" t="s">
        <v>74</v>
      </c>
      <c r="U182" s="15" t="s">
        <v>703</v>
      </c>
      <c r="Y182" s="18" t="s">
        <v>60</v>
      </c>
      <c r="Z182" s="18" t="s">
        <v>60</v>
      </c>
      <c r="AA182" s="18"/>
      <c r="AB182" s="19" t="str">
        <f>IF(L182="Editorial",T182,"")</f>
        <v>Principle</v>
      </c>
      <c r="AC182" s="19">
        <f>IF(OR(L182="Technical",L182="General"),T182,"")</f>
      </c>
    </row>
    <row r="183" spans="1:29" ht="12.75">
      <c r="A183">
        <v>6254100023</v>
      </c>
      <c r="B183" t="s">
        <v>697</v>
      </c>
      <c r="C183">
        <v>26</v>
      </c>
      <c r="D183" t="s">
        <v>698</v>
      </c>
      <c r="E183" t="s">
        <v>699</v>
      </c>
      <c r="F183" t="s">
        <v>700</v>
      </c>
      <c r="G183" t="s">
        <v>66</v>
      </c>
      <c r="H183">
        <v>7</v>
      </c>
      <c r="I183" t="s">
        <v>67</v>
      </c>
      <c r="J183" t="s">
        <v>234</v>
      </c>
      <c r="K183" t="s">
        <v>501</v>
      </c>
      <c r="L183" t="s">
        <v>61</v>
      </c>
      <c r="M183">
        <v>82</v>
      </c>
      <c r="N183" t="s">
        <v>111</v>
      </c>
      <c r="O183">
        <v>9</v>
      </c>
      <c r="P183" s="15" t="s">
        <v>704</v>
      </c>
      <c r="R183" t="s">
        <v>108</v>
      </c>
      <c r="S183" s="15" t="s">
        <v>705</v>
      </c>
      <c r="T183" t="s">
        <v>85</v>
      </c>
      <c r="U183" s="15" t="s">
        <v>86</v>
      </c>
      <c r="Y183" s="18" t="s">
        <v>706</v>
      </c>
      <c r="Z183" s="18"/>
      <c r="AA183" s="21"/>
      <c r="AB183">
        <f>IF(L183="Editorial",T183,"")</f>
      </c>
      <c r="AC183" s="19" t="str">
        <f>IF(OR(L183="Technical",L183="General"),T183,"")</f>
        <v>Agree</v>
      </c>
    </row>
    <row r="184" spans="1:29" ht="57.75">
      <c r="A184">
        <v>6254000023</v>
      </c>
      <c r="B184" t="s">
        <v>697</v>
      </c>
      <c r="C184">
        <v>25</v>
      </c>
      <c r="D184" t="s">
        <v>698</v>
      </c>
      <c r="E184" t="s">
        <v>699</v>
      </c>
      <c r="F184" t="s">
        <v>700</v>
      </c>
      <c r="G184" t="s">
        <v>66</v>
      </c>
      <c r="H184">
        <v>6</v>
      </c>
      <c r="I184" t="s">
        <v>67</v>
      </c>
      <c r="J184" t="s">
        <v>234</v>
      </c>
      <c r="K184" t="s">
        <v>501</v>
      </c>
      <c r="L184" t="s">
        <v>61</v>
      </c>
      <c r="M184">
        <v>117</v>
      </c>
      <c r="N184" t="s">
        <v>652</v>
      </c>
      <c r="O184">
        <v>6</v>
      </c>
      <c r="P184" s="15" t="s">
        <v>653</v>
      </c>
      <c r="R184" t="s">
        <v>108</v>
      </c>
      <c r="S184" s="15" t="s">
        <v>654</v>
      </c>
      <c r="T184" t="s">
        <v>74</v>
      </c>
      <c r="U184" s="15" t="s">
        <v>655</v>
      </c>
      <c r="Y184" s="18" t="s">
        <v>406</v>
      </c>
      <c r="Z184" s="18" t="s">
        <v>407</v>
      </c>
      <c r="AA184" s="21" t="s">
        <v>340</v>
      </c>
      <c r="AB184">
        <f>IF(L184="Editorial",T184,"")</f>
      </c>
      <c r="AC184" s="19" t="str">
        <f>IF(OR(L184="Technical",L184="General"),T184,"")</f>
        <v>Principle</v>
      </c>
    </row>
    <row r="185" spans="1:29" ht="57.75">
      <c r="A185">
        <v>6253900023</v>
      </c>
      <c r="B185" t="s">
        <v>697</v>
      </c>
      <c r="C185">
        <v>24</v>
      </c>
      <c r="D185" t="s">
        <v>698</v>
      </c>
      <c r="E185" t="s">
        <v>699</v>
      </c>
      <c r="F185" t="s">
        <v>700</v>
      </c>
      <c r="G185" t="s">
        <v>66</v>
      </c>
      <c r="H185">
        <v>5</v>
      </c>
      <c r="I185" t="s">
        <v>67</v>
      </c>
      <c r="J185" t="s">
        <v>234</v>
      </c>
      <c r="K185" t="s">
        <v>501</v>
      </c>
      <c r="L185" t="s">
        <v>61</v>
      </c>
      <c r="M185">
        <v>93</v>
      </c>
      <c r="N185" t="s">
        <v>656</v>
      </c>
      <c r="O185">
        <v>24</v>
      </c>
      <c r="P185" s="15" t="s">
        <v>653</v>
      </c>
      <c r="R185" t="s">
        <v>108</v>
      </c>
      <c r="S185" s="15" t="s">
        <v>654</v>
      </c>
      <c r="T185" t="s">
        <v>74</v>
      </c>
      <c r="U185" s="15" t="s">
        <v>655</v>
      </c>
      <c r="Y185" s="18" t="s">
        <v>93</v>
      </c>
      <c r="Z185" s="18" t="s">
        <v>138</v>
      </c>
      <c r="AA185" s="21"/>
      <c r="AB185">
        <f>IF(L185="Editorial",T185,"")</f>
      </c>
      <c r="AC185" s="19" t="str">
        <f>IF(OR(L185="Technical",L185="General"),T185,"")</f>
        <v>Principle</v>
      </c>
    </row>
    <row r="186" spans="1:29" ht="102">
      <c r="A186">
        <v>6253800023</v>
      </c>
      <c r="B186" t="s">
        <v>697</v>
      </c>
      <c r="C186">
        <v>23</v>
      </c>
      <c r="D186" t="s">
        <v>698</v>
      </c>
      <c r="E186" t="s">
        <v>699</v>
      </c>
      <c r="F186" t="s">
        <v>700</v>
      </c>
      <c r="G186" t="s">
        <v>66</v>
      </c>
      <c r="H186">
        <v>4</v>
      </c>
      <c r="I186" t="s">
        <v>67</v>
      </c>
      <c r="J186" t="s">
        <v>234</v>
      </c>
      <c r="K186" t="s">
        <v>501</v>
      </c>
      <c r="L186" t="s">
        <v>61</v>
      </c>
      <c r="N186">
        <v>12.1</v>
      </c>
      <c r="P186" s="15" t="s">
        <v>657</v>
      </c>
      <c r="R186" t="s">
        <v>108</v>
      </c>
      <c r="S186" s="15" t="s">
        <v>658</v>
      </c>
      <c r="T186" t="s">
        <v>74</v>
      </c>
      <c r="U186" s="15" t="s">
        <v>659</v>
      </c>
      <c r="Y186" s="18" t="s">
        <v>338</v>
      </c>
      <c r="Z186" s="18" t="s">
        <v>328</v>
      </c>
      <c r="AA186" s="21"/>
      <c r="AB186">
        <f>IF(L186="Editorial",T186,"")</f>
      </c>
      <c r="AC186" s="19" t="str">
        <f>IF(OR(L186="Technical",L186="General"),T186,"")</f>
        <v>Principle</v>
      </c>
    </row>
    <row r="187" spans="1:29" ht="45.75">
      <c r="A187">
        <v>6253700023</v>
      </c>
      <c r="B187" t="s">
        <v>697</v>
      </c>
      <c r="C187">
        <v>22</v>
      </c>
      <c r="D187" t="s">
        <v>698</v>
      </c>
      <c r="E187" t="s">
        <v>699</v>
      </c>
      <c r="F187" t="s">
        <v>700</v>
      </c>
      <c r="G187" t="s">
        <v>66</v>
      </c>
      <c r="H187">
        <v>3</v>
      </c>
      <c r="I187" t="s">
        <v>67</v>
      </c>
      <c r="J187" t="s">
        <v>234</v>
      </c>
      <c r="K187" t="s">
        <v>501</v>
      </c>
      <c r="L187" t="s">
        <v>60</v>
      </c>
      <c r="M187">
        <v>67</v>
      </c>
      <c r="N187" t="s">
        <v>594</v>
      </c>
      <c r="O187">
        <v>2</v>
      </c>
      <c r="P187" s="15" t="s">
        <v>707</v>
      </c>
      <c r="R187" t="s">
        <v>108</v>
      </c>
      <c r="S187" s="15" t="s">
        <v>708</v>
      </c>
      <c r="T187" t="s">
        <v>74</v>
      </c>
      <c r="U187" s="15" t="s">
        <v>709</v>
      </c>
      <c r="Y187" s="18" t="s">
        <v>60</v>
      </c>
      <c r="Z187" s="18" t="s">
        <v>60</v>
      </c>
      <c r="AA187" s="18"/>
      <c r="AB187" s="19" t="str">
        <f>IF(L187="Editorial",T187,"")</f>
        <v>Principle</v>
      </c>
      <c r="AC187" s="19">
        <f>IF(OR(L187="Technical",L187="General"),T187,"")</f>
      </c>
    </row>
    <row r="188" spans="1:29" ht="45.75">
      <c r="A188">
        <v>6253600023</v>
      </c>
      <c r="B188" t="s">
        <v>697</v>
      </c>
      <c r="C188">
        <v>21</v>
      </c>
      <c r="D188" t="s">
        <v>698</v>
      </c>
      <c r="E188" t="s">
        <v>699</v>
      </c>
      <c r="F188" t="s">
        <v>700</v>
      </c>
      <c r="G188" t="s">
        <v>66</v>
      </c>
      <c r="H188">
        <v>2</v>
      </c>
      <c r="I188" t="s">
        <v>67</v>
      </c>
      <c r="J188" t="s">
        <v>234</v>
      </c>
      <c r="K188" t="s">
        <v>501</v>
      </c>
      <c r="L188" t="s">
        <v>61</v>
      </c>
      <c r="M188">
        <v>84</v>
      </c>
      <c r="N188" t="s">
        <v>710</v>
      </c>
      <c r="O188">
        <v>46</v>
      </c>
      <c r="P188" s="15" t="s">
        <v>711</v>
      </c>
      <c r="R188" t="s">
        <v>108</v>
      </c>
      <c r="S188" s="15" t="s">
        <v>712</v>
      </c>
      <c r="T188" t="s">
        <v>74</v>
      </c>
      <c r="U188" s="15" t="s">
        <v>713</v>
      </c>
      <c r="Y188" s="18" t="s">
        <v>714</v>
      </c>
      <c r="Z188" s="18" t="s">
        <v>138</v>
      </c>
      <c r="AA188" s="21"/>
      <c r="AB188">
        <f>IF(L188="Editorial",T188,"")</f>
      </c>
      <c r="AC188" s="19" t="str">
        <f>IF(OR(L188="Technical",L188="General"),T188,"")</f>
        <v>Principle</v>
      </c>
    </row>
    <row r="189" spans="1:29" ht="34.5">
      <c r="A189">
        <v>6253500023</v>
      </c>
      <c r="B189" t="s">
        <v>697</v>
      </c>
      <c r="C189">
        <v>20</v>
      </c>
      <c r="D189" t="s">
        <v>698</v>
      </c>
      <c r="E189" t="s">
        <v>699</v>
      </c>
      <c r="F189" t="s">
        <v>700</v>
      </c>
      <c r="G189" t="s">
        <v>66</v>
      </c>
      <c r="H189">
        <v>1</v>
      </c>
      <c r="I189" t="s">
        <v>67</v>
      </c>
      <c r="J189" t="s">
        <v>234</v>
      </c>
      <c r="K189" t="s">
        <v>501</v>
      </c>
      <c r="L189" t="s">
        <v>61</v>
      </c>
      <c r="M189">
        <v>76</v>
      </c>
      <c r="N189" t="s">
        <v>456</v>
      </c>
      <c r="O189">
        <v>1</v>
      </c>
      <c r="P189" s="15" t="s">
        <v>715</v>
      </c>
      <c r="R189" t="s">
        <v>108</v>
      </c>
      <c r="S189" s="15" t="s">
        <v>716</v>
      </c>
      <c r="T189" t="s">
        <v>85</v>
      </c>
      <c r="U189" s="15" t="s">
        <v>459</v>
      </c>
      <c r="Y189" s="18" t="s">
        <v>496</v>
      </c>
      <c r="Z189" s="18" t="s">
        <v>138</v>
      </c>
      <c r="AA189" s="21"/>
      <c r="AB189">
        <f>IF(L189="Editorial",T189,"")</f>
      </c>
      <c r="AC189" s="19" t="str">
        <f>IF(OR(L189="Technical",L189="General"),T189,"")</f>
        <v>Agree</v>
      </c>
    </row>
    <row r="190" spans="1:29" ht="202.5">
      <c r="A190">
        <v>6242900023</v>
      </c>
      <c r="B190" t="s">
        <v>717</v>
      </c>
      <c r="C190">
        <v>19</v>
      </c>
      <c r="D190" t="s">
        <v>718</v>
      </c>
      <c r="E190" t="s">
        <v>719</v>
      </c>
      <c r="F190">
        <v>4804135241</v>
      </c>
      <c r="G190" t="s">
        <v>66</v>
      </c>
      <c r="H190">
        <v>1</v>
      </c>
      <c r="I190" t="s">
        <v>67</v>
      </c>
      <c r="J190" t="s">
        <v>234</v>
      </c>
      <c r="K190" t="s">
        <v>720</v>
      </c>
      <c r="L190" t="s">
        <v>93</v>
      </c>
      <c r="P190" s="16" t="s">
        <v>721</v>
      </c>
      <c r="R190" t="s">
        <v>108</v>
      </c>
      <c r="T190" t="s">
        <v>722</v>
      </c>
      <c r="U190" s="15" t="s">
        <v>723</v>
      </c>
      <c r="Y190" s="18" t="s">
        <v>357</v>
      </c>
      <c r="Z190" s="18" t="s">
        <v>328</v>
      </c>
      <c r="AA190" s="21" t="s">
        <v>724</v>
      </c>
      <c r="AB190">
        <f>IF(L190="Editorial",T190,"")</f>
      </c>
      <c r="AC190" s="19" t="str">
        <f>IF(OR(L190="Technical",L190="General"),T190,"")</f>
        <v>Unresolvable</v>
      </c>
    </row>
    <row r="191" spans="1:29" ht="23.25">
      <c r="A191">
        <v>6235500023</v>
      </c>
      <c r="B191" t="s">
        <v>725</v>
      </c>
      <c r="C191">
        <v>18</v>
      </c>
      <c r="D191" t="s">
        <v>726</v>
      </c>
      <c r="E191" t="s">
        <v>727</v>
      </c>
      <c r="F191" t="s">
        <v>728</v>
      </c>
      <c r="G191" t="s">
        <v>66</v>
      </c>
      <c r="H191">
        <v>18</v>
      </c>
      <c r="I191" t="s">
        <v>91</v>
      </c>
      <c r="J191" t="s">
        <v>68</v>
      </c>
      <c r="K191" t="s">
        <v>729</v>
      </c>
      <c r="L191" t="s">
        <v>60</v>
      </c>
      <c r="M191">
        <v>129</v>
      </c>
      <c r="N191" t="s">
        <v>730</v>
      </c>
      <c r="O191">
        <v>48</v>
      </c>
      <c r="P191" s="15" t="s">
        <v>731</v>
      </c>
      <c r="R191" t="s">
        <v>108</v>
      </c>
      <c r="S191" s="15" t="s">
        <v>732</v>
      </c>
      <c r="T191" t="s">
        <v>85</v>
      </c>
      <c r="U191" s="15" t="s">
        <v>86</v>
      </c>
      <c r="Y191" s="18" t="s">
        <v>60</v>
      </c>
      <c r="Z191" s="18" t="s">
        <v>60</v>
      </c>
      <c r="AA191" s="18"/>
      <c r="AB191" s="19" t="str">
        <f>IF(L191="Editorial",T191,"")</f>
        <v>Agree</v>
      </c>
      <c r="AC191" s="19">
        <f>IF(OR(L191="Technical",L191="General"),T191,"")</f>
      </c>
    </row>
    <row r="192" spans="1:29" ht="12.75">
      <c r="A192">
        <v>6235400023</v>
      </c>
      <c r="B192" t="s">
        <v>725</v>
      </c>
      <c r="C192">
        <v>17</v>
      </c>
      <c r="D192" t="s">
        <v>726</v>
      </c>
      <c r="E192" t="s">
        <v>727</v>
      </c>
      <c r="F192" t="s">
        <v>728</v>
      </c>
      <c r="G192" t="s">
        <v>66</v>
      </c>
      <c r="H192">
        <v>17</v>
      </c>
      <c r="I192" t="s">
        <v>91</v>
      </c>
      <c r="J192" t="s">
        <v>68</v>
      </c>
      <c r="K192" t="s">
        <v>729</v>
      </c>
      <c r="L192" t="s">
        <v>60</v>
      </c>
      <c r="M192">
        <v>129</v>
      </c>
      <c r="N192" t="s">
        <v>730</v>
      </c>
      <c r="O192">
        <v>47</v>
      </c>
      <c r="P192" s="15" t="s">
        <v>731</v>
      </c>
      <c r="R192" t="s">
        <v>108</v>
      </c>
      <c r="S192" s="15" t="s">
        <v>733</v>
      </c>
      <c r="T192" t="s">
        <v>85</v>
      </c>
      <c r="U192" s="15" t="s">
        <v>86</v>
      </c>
      <c r="Y192" s="18" t="s">
        <v>60</v>
      </c>
      <c r="Z192" s="18" t="s">
        <v>60</v>
      </c>
      <c r="AA192" s="18"/>
      <c r="AB192" s="19" t="str">
        <f>IF(L192="Editorial",T192,"")</f>
        <v>Agree</v>
      </c>
      <c r="AC192" s="19">
        <f>IF(OR(L192="Technical",L192="General"),T192,"")</f>
      </c>
    </row>
    <row r="193" spans="1:29" ht="34.5">
      <c r="A193">
        <v>6235300023</v>
      </c>
      <c r="B193" t="s">
        <v>725</v>
      </c>
      <c r="C193">
        <v>16</v>
      </c>
      <c r="D193" t="s">
        <v>726</v>
      </c>
      <c r="E193" t="s">
        <v>727</v>
      </c>
      <c r="F193" t="s">
        <v>728</v>
      </c>
      <c r="G193" t="s">
        <v>66</v>
      </c>
      <c r="H193">
        <v>16</v>
      </c>
      <c r="I193" t="s">
        <v>91</v>
      </c>
      <c r="J193" t="s">
        <v>68</v>
      </c>
      <c r="K193" t="s">
        <v>729</v>
      </c>
      <c r="L193" t="s">
        <v>60</v>
      </c>
      <c r="M193">
        <v>129</v>
      </c>
      <c r="N193" t="s">
        <v>195</v>
      </c>
      <c r="O193">
        <v>13</v>
      </c>
      <c r="P193" s="15" t="s">
        <v>734</v>
      </c>
      <c r="R193" t="s">
        <v>108</v>
      </c>
      <c r="S193" s="15" t="s">
        <v>735</v>
      </c>
      <c r="T193" t="s">
        <v>85</v>
      </c>
      <c r="U193" s="15" t="s">
        <v>86</v>
      </c>
      <c r="Y193" s="18" t="s">
        <v>60</v>
      </c>
      <c r="Z193" s="18" t="s">
        <v>60</v>
      </c>
      <c r="AA193" s="18"/>
      <c r="AB193" s="19" t="str">
        <f>IF(L193="Editorial",T193,"")</f>
        <v>Agree</v>
      </c>
      <c r="AC193" s="19">
        <f>IF(OR(L193="Technical",L193="General"),T193,"")</f>
      </c>
    </row>
    <row r="194" spans="1:29" ht="12.75">
      <c r="A194">
        <v>6235200023</v>
      </c>
      <c r="B194" t="s">
        <v>725</v>
      </c>
      <c r="C194">
        <v>15</v>
      </c>
      <c r="D194" t="s">
        <v>726</v>
      </c>
      <c r="E194" t="s">
        <v>727</v>
      </c>
      <c r="F194" t="s">
        <v>728</v>
      </c>
      <c r="G194" t="s">
        <v>66</v>
      </c>
      <c r="H194">
        <v>15</v>
      </c>
      <c r="I194" t="s">
        <v>91</v>
      </c>
      <c r="J194" t="s">
        <v>68</v>
      </c>
      <c r="K194" t="s">
        <v>729</v>
      </c>
      <c r="L194" t="s">
        <v>60</v>
      </c>
      <c r="M194">
        <v>128</v>
      </c>
      <c r="N194" t="s">
        <v>736</v>
      </c>
      <c r="O194">
        <v>33</v>
      </c>
      <c r="P194" s="15" t="s">
        <v>731</v>
      </c>
      <c r="R194" t="s">
        <v>108</v>
      </c>
      <c r="S194" s="15" t="s">
        <v>737</v>
      </c>
      <c r="T194" t="s">
        <v>74</v>
      </c>
      <c r="U194" s="15" t="s">
        <v>738</v>
      </c>
      <c r="Y194" s="18" t="s">
        <v>60</v>
      </c>
      <c r="Z194" s="18" t="s">
        <v>60</v>
      </c>
      <c r="AA194" s="18"/>
      <c r="AB194" s="19" t="str">
        <f>IF(L194="Editorial",T194,"")</f>
        <v>Principle</v>
      </c>
      <c r="AC194" s="19">
        <f>IF(OR(L194="Technical",L194="General"),T194,"")</f>
      </c>
    </row>
    <row r="195" spans="1:29" ht="12.75">
      <c r="A195">
        <v>6235100023</v>
      </c>
      <c r="B195" t="s">
        <v>725</v>
      </c>
      <c r="C195">
        <v>14</v>
      </c>
      <c r="D195" t="s">
        <v>726</v>
      </c>
      <c r="E195" t="s">
        <v>727</v>
      </c>
      <c r="F195" t="s">
        <v>728</v>
      </c>
      <c r="G195" t="s">
        <v>66</v>
      </c>
      <c r="H195">
        <v>14</v>
      </c>
      <c r="I195" t="s">
        <v>91</v>
      </c>
      <c r="J195" t="s">
        <v>68</v>
      </c>
      <c r="K195" t="s">
        <v>729</v>
      </c>
      <c r="L195" t="s">
        <v>60</v>
      </c>
      <c r="M195">
        <v>127</v>
      </c>
      <c r="N195" t="s">
        <v>210</v>
      </c>
      <c r="O195">
        <v>34</v>
      </c>
      <c r="P195" s="15" t="s">
        <v>731</v>
      </c>
      <c r="R195" t="s">
        <v>108</v>
      </c>
      <c r="S195" s="15" t="s">
        <v>739</v>
      </c>
      <c r="T195" t="s">
        <v>85</v>
      </c>
      <c r="U195" s="15" t="s">
        <v>86</v>
      </c>
      <c r="Y195" s="18" t="s">
        <v>60</v>
      </c>
      <c r="Z195" s="18" t="s">
        <v>60</v>
      </c>
      <c r="AA195" s="18"/>
      <c r="AB195" s="19" t="str">
        <f>IF(L195="Editorial",T195,"")</f>
        <v>Agree</v>
      </c>
      <c r="AC195" s="19">
        <f>IF(OR(L195="Technical",L195="General"),T195,"")</f>
      </c>
    </row>
    <row r="196" spans="1:29" ht="23.25">
      <c r="A196">
        <v>6235000023</v>
      </c>
      <c r="B196" t="s">
        <v>725</v>
      </c>
      <c r="C196">
        <v>13</v>
      </c>
      <c r="D196" t="s">
        <v>726</v>
      </c>
      <c r="E196" t="s">
        <v>727</v>
      </c>
      <c r="F196" t="s">
        <v>728</v>
      </c>
      <c r="G196" t="s">
        <v>66</v>
      </c>
      <c r="H196">
        <v>13</v>
      </c>
      <c r="I196" t="s">
        <v>91</v>
      </c>
      <c r="J196" t="s">
        <v>68</v>
      </c>
      <c r="K196" t="s">
        <v>729</v>
      </c>
      <c r="L196" t="s">
        <v>60</v>
      </c>
      <c r="M196">
        <v>126</v>
      </c>
      <c r="N196" t="s">
        <v>475</v>
      </c>
      <c r="O196">
        <v>26</v>
      </c>
      <c r="P196" s="15" t="s">
        <v>731</v>
      </c>
      <c r="R196" t="s">
        <v>108</v>
      </c>
      <c r="S196" s="15" t="s">
        <v>740</v>
      </c>
      <c r="T196" t="s">
        <v>85</v>
      </c>
      <c r="U196" s="15" t="s">
        <v>86</v>
      </c>
      <c r="Y196" s="18" t="s">
        <v>60</v>
      </c>
      <c r="Z196" s="18" t="s">
        <v>60</v>
      </c>
      <c r="AA196" s="18"/>
      <c r="AB196" s="19" t="str">
        <f>IF(L196="Editorial",T196,"")</f>
        <v>Agree</v>
      </c>
      <c r="AC196" s="19">
        <f>IF(OR(L196="Technical",L196="General"),T196,"")</f>
      </c>
    </row>
    <row r="197" spans="1:29" ht="23.25">
      <c r="A197">
        <v>6234900023</v>
      </c>
      <c r="B197" t="s">
        <v>725</v>
      </c>
      <c r="C197">
        <v>12</v>
      </c>
      <c r="D197" t="s">
        <v>726</v>
      </c>
      <c r="E197" t="s">
        <v>727</v>
      </c>
      <c r="F197" t="s">
        <v>728</v>
      </c>
      <c r="G197" t="s">
        <v>66</v>
      </c>
      <c r="H197">
        <v>12</v>
      </c>
      <c r="I197" t="s">
        <v>91</v>
      </c>
      <c r="J197" t="s">
        <v>68</v>
      </c>
      <c r="K197" t="s">
        <v>729</v>
      </c>
      <c r="L197" t="s">
        <v>60</v>
      </c>
      <c r="M197">
        <v>116</v>
      </c>
      <c r="N197" t="s">
        <v>741</v>
      </c>
      <c r="O197">
        <v>37</v>
      </c>
      <c r="P197" s="15" t="s">
        <v>742</v>
      </c>
      <c r="R197" t="s">
        <v>72</v>
      </c>
      <c r="S197" s="15" t="s">
        <v>743</v>
      </c>
      <c r="T197" t="s">
        <v>85</v>
      </c>
      <c r="U197" s="15" t="s">
        <v>86</v>
      </c>
      <c r="Y197" s="18" t="s">
        <v>60</v>
      </c>
      <c r="Z197" s="18" t="s">
        <v>60</v>
      </c>
      <c r="AA197" s="18"/>
      <c r="AB197" s="19" t="str">
        <f>IF(L197="Editorial",T197,"")</f>
        <v>Agree</v>
      </c>
      <c r="AC197" s="19">
        <f>IF(OR(L197="Technical",L197="General"),T197,"")</f>
      </c>
    </row>
    <row r="198" spans="1:29" ht="45.75">
      <c r="A198">
        <v>6234800023</v>
      </c>
      <c r="B198" t="s">
        <v>725</v>
      </c>
      <c r="C198">
        <v>11</v>
      </c>
      <c r="D198" t="s">
        <v>726</v>
      </c>
      <c r="E198" t="s">
        <v>727</v>
      </c>
      <c r="F198" t="s">
        <v>728</v>
      </c>
      <c r="G198" t="s">
        <v>66</v>
      </c>
      <c r="H198">
        <v>11</v>
      </c>
      <c r="I198" t="s">
        <v>91</v>
      </c>
      <c r="J198" t="s">
        <v>68</v>
      </c>
      <c r="K198" t="s">
        <v>729</v>
      </c>
      <c r="L198" t="s">
        <v>61</v>
      </c>
      <c r="M198">
        <v>115</v>
      </c>
      <c r="N198" t="s">
        <v>598</v>
      </c>
      <c r="O198">
        <v>32</v>
      </c>
      <c r="P198" s="15" t="s">
        <v>744</v>
      </c>
      <c r="R198" t="s">
        <v>72</v>
      </c>
      <c r="S198" s="15" t="s">
        <v>745</v>
      </c>
      <c r="T198" t="s">
        <v>85</v>
      </c>
      <c r="U198" s="15" t="s">
        <v>86</v>
      </c>
      <c r="Y198" s="18" t="s">
        <v>406</v>
      </c>
      <c r="Z198" s="18" t="s">
        <v>407</v>
      </c>
      <c r="AA198" s="21" t="s">
        <v>100</v>
      </c>
      <c r="AB198" s="19">
        <f>IF(L198="Editorial",T198,"")</f>
      </c>
      <c r="AC198" s="19" t="str">
        <f>IF(OR(L198="Technical",L198="General"),T198,"")</f>
        <v>Agree</v>
      </c>
    </row>
    <row r="199" spans="1:29" ht="23.25">
      <c r="A199">
        <v>6234700023</v>
      </c>
      <c r="B199" t="s">
        <v>725</v>
      </c>
      <c r="C199">
        <v>10</v>
      </c>
      <c r="D199" t="s">
        <v>726</v>
      </c>
      <c r="E199" t="s">
        <v>727</v>
      </c>
      <c r="F199" t="s">
        <v>728</v>
      </c>
      <c r="G199" t="s">
        <v>66</v>
      </c>
      <c r="H199">
        <v>10</v>
      </c>
      <c r="I199" t="s">
        <v>91</v>
      </c>
      <c r="J199" t="s">
        <v>68</v>
      </c>
      <c r="K199" t="s">
        <v>729</v>
      </c>
      <c r="L199" t="s">
        <v>61</v>
      </c>
      <c r="M199">
        <v>110</v>
      </c>
      <c r="N199" t="s">
        <v>746</v>
      </c>
      <c r="O199">
        <v>14</v>
      </c>
      <c r="P199" s="15" t="s">
        <v>747</v>
      </c>
      <c r="R199" t="s">
        <v>108</v>
      </c>
      <c r="S199" s="15" t="s">
        <v>748</v>
      </c>
      <c r="T199" s="22" t="s">
        <v>85</v>
      </c>
      <c r="U199" s="15" t="s">
        <v>86</v>
      </c>
      <c r="Y199" s="18" t="s">
        <v>406</v>
      </c>
      <c r="Z199" s="18" t="s">
        <v>407</v>
      </c>
      <c r="AA199" s="21" t="s">
        <v>100</v>
      </c>
      <c r="AB199" s="19">
        <f>IF(L199="Editorial",T199,"")</f>
      </c>
      <c r="AC199" s="19" t="str">
        <f>IF(OR(L199="Technical",L199="General"),T199,"")</f>
        <v>Agree</v>
      </c>
    </row>
    <row r="200" spans="1:29" ht="23.25">
      <c r="A200">
        <v>6234600023</v>
      </c>
      <c r="B200" t="s">
        <v>725</v>
      </c>
      <c r="C200">
        <v>9</v>
      </c>
      <c r="D200" t="s">
        <v>726</v>
      </c>
      <c r="E200" t="s">
        <v>727</v>
      </c>
      <c r="F200" t="s">
        <v>728</v>
      </c>
      <c r="G200" t="s">
        <v>66</v>
      </c>
      <c r="H200">
        <v>9</v>
      </c>
      <c r="I200" t="s">
        <v>91</v>
      </c>
      <c r="J200" t="s">
        <v>68</v>
      </c>
      <c r="K200" t="s">
        <v>729</v>
      </c>
      <c r="L200" t="s">
        <v>60</v>
      </c>
      <c r="M200">
        <v>104</v>
      </c>
      <c r="N200" t="s">
        <v>749</v>
      </c>
      <c r="O200">
        <v>43</v>
      </c>
      <c r="P200" s="15" t="s">
        <v>731</v>
      </c>
      <c r="R200" t="s">
        <v>108</v>
      </c>
      <c r="S200" s="15" t="s">
        <v>750</v>
      </c>
      <c r="T200" t="s">
        <v>85</v>
      </c>
      <c r="U200" s="15" t="s">
        <v>86</v>
      </c>
      <c r="Y200" s="18" t="s">
        <v>60</v>
      </c>
      <c r="Z200" s="18" t="s">
        <v>60</v>
      </c>
      <c r="AA200" s="18"/>
      <c r="AB200" s="19" t="str">
        <f>IF(L200="Editorial",T200,"")</f>
        <v>Agree</v>
      </c>
      <c r="AC200" s="19">
        <f>IF(OR(L200="Technical",L200="General"),T200,"")</f>
      </c>
    </row>
    <row r="201" spans="1:29" ht="12.75">
      <c r="A201">
        <v>6234500023</v>
      </c>
      <c r="B201" t="s">
        <v>725</v>
      </c>
      <c r="C201">
        <v>8</v>
      </c>
      <c r="D201" t="s">
        <v>726</v>
      </c>
      <c r="E201" t="s">
        <v>727</v>
      </c>
      <c r="F201" t="s">
        <v>728</v>
      </c>
      <c r="G201" t="s">
        <v>66</v>
      </c>
      <c r="H201">
        <v>8</v>
      </c>
      <c r="I201" t="s">
        <v>91</v>
      </c>
      <c r="J201" t="s">
        <v>68</v>
      </c>
      <c r="K201" t="s">
        <v>729</v>
      </c>
      <c r="L201" t="s">
        <v>60</v>
      </c>
      <c r="M201">
        <v>65</v>
      </c>
      <c r="N201" t="s">
        <v>127</v>
      </c>
      <c r="O201">
        <v>19</v>
      </c>
      <c r="P201" s="15" t="s">
        <v>751</v>
      </c>
      <c r="R201" t="s">
        <v>108</v>
      </c>
      <c r="S201" s="15" t="s">
        <v>752</v>
      </c>
      <c r="T201" t="s">
        <v>85</v>
      </c>
      <c r="U201" s="15" t="s">
        <v>86</v>
      </c>
      <c r="Y201" s="18" t="s">
        <v>60</v>
      </c>
      <c r="Z201" s="18" t="s">
        <v>60</v>
      </c>
      <c r="AA201" s="18"/>
      <c r="AB201" s="19" t="str">
        <f>IF(L201="Editorial",T201,"")</f>
        <v>Agree</v>
      </c>
      <c r="AC201" s="19">
        <f>IF(OR(L201="Technical",L201="General"),T201,"")</f>
      </c>
    </row>
    <row r="202" spans="1:29" ht="12.75">
      <c r="A202">
        <v>6234400023</v>
      </c>
      <c r="B202" t="s">
        <v>725</v>
      </c>
      <c r="C202">
        <v>7</v>
      </c>
      <c r="D202" t="s">
        <v>726</v>
      </c>
      <c r="E202" t="s">
        <v>727</v>
      </c>
      <c r="F202" t="s">
        <v>728</v>
      </c>
      <c r="G202" t="s">
        <v>66</v>
      </c>
      <c r="H202">
        <v>7</v>
      </c>
      <c r="I202" t="s">
        <v>91</v>
      </c>
      <c r="J202" t="s">
        <v>68</v>
      </c>
      <c r="K202" t="s">
        <v>729</v>
      </c>
      <c r="L202" t="s">
        <v>60</v>
      </c>
      <c r="M202">
        <v>65</v>
      </c>
      <c r="N202" t="s">
        <v>127</v>
      </c>
      <c r="O202">
        <v>16</v>
      </c>
      <c r="P202" s="15" t="s">
        <v>751</v>
      </c>
      <c r="R202" t="s">
        <v>108</v>
      </c>
      <c r="S202" s="15" t="s">
        <v>752</v>
      </c>
      <c r="T202" t="s">
        <v>85</v>
      </c>
      <c r="U202" s="15" t="s">
        <v>86</v>
      </c>
      <c r="Y202" s="18" t="s">
        <v>60</v>
      </c>
      <c r="Z202" s="18" t="s">
        <v>60</v>
      </c>
      <c r="AA202" s="18"/>
      <c r="AB202" s="19" t="str">
        <f>IF(L202="Editorial",T202,"")</f>
        <v>Agree</v>
      </c>
      <c r="AC202" s="19">
        <f>IF(OR(L202="Technical",L202="General"),T202,"")</f>
      </c>
    </row>
    <row r="203" spans="1:29" ht="23.25">
      <c r="A203">
        <v>6234300023</v>
      </c>
      <c r="B203" t="s">
        <v>725</v>
      </c>
      <c r="C203">
        <v>6</v>
      </c>
      <c r="D203" t="s">
        <v>726</v>
      </c>
      <c r="E203" t="s">
        <v>727</v>
      </c>
      <c r="F203" t="s">
        <v>728</v>
      </c>
      <c r="G203" t="s">
        <v>66</v>
      </c>
      <c r="H203">
        <v>6</v>
      </c>
      <c r="I203" t="s">
        <v>91</v>
      </c>
      <c r="J203" t="s">
        <v>68</v>
      </c>
      <c r="K203" t="s">
        <v>729</v>
      </c>
      <c r="L203" t="s">
        <v>60</v>
      </c>
      <c r="M203">
        <v>56</v>
      </c>
      <c r="N203">
        <v>8.17</v>
      </c>
      <c r="O203">
        <v>49</v>
      </c>
      <c r="P203" s="15" t="s">
        <v>753</v>
      </c>
      <c r="R203" t="s">
        <v>108</v>
      </c>
      <c r="S203" s="15" t="s">
        <v>754</v>
      </c>
      <c r="T203" t="s">
        <v>85</v>
      </c>
      <c r="U203" s="15" t="s">
        <v>86</v>
      </c>
      <c r="Y203" s="18" t="s">
        <v>60</v>
      </c>
      <c r="Z203" s="18" t="s">
        <v>60</v>
      </c>
      <c r="AA203" s="18"/>
      <c r="AB203" s="19" t="str">
        <f>IF(L203="Editorial",T203,"")</f>
        <v>Agree</v>
      </c>
      <c r="AC203" s="19">
        <f>IF(OR(L203="Technical",L203="General"),T203,"")</f>
      </c>
    </row>
    <row r="204" spans="1:29" ht="23.25">
      <c r="A204">
        <v>6234200023</v>
      </c>
      <c r="B204" t="s">
        <v>725</v>
      </c>
      <c r="C204">
        <v>5</v>
      </c>
      <c r="D204" t="s">
        <v>726</v>
      </c>
      <c r="E204" t="s">
        <v>727</v>
      </c>
      <c r="F204" t="s">
        <v>728</v>
      </c>
      <c r="G204" t="s">
        <v>66</v>
      </c>
      <c r="H204">
        <v>5</v>
      </c>
      <c r="I204" t="s">
        <v>91</v>
      </c>
      <c r="J204" t="s">
        <v>68</v>
      </c>
      <c r="K204" t="s">
        <v>729</v>
      </c>
      <c r="L204" t="s">
        <v>60</v>
      </c>
      <c r="M204">
        <v>54</v>
      </c>
      <c r="N204">
        <v>8.12</v>
      </c>
      <c r="O204">
        <v>15</v>
      </c>
      <c r="P204" s="15" t="s">
        <v>755</v>
      </c>
      <c r="R204" t="s">
        <v>108</v>
      </c>
      <c r="S204" s="15" t="s">
        <v>756</v>
      </c>
      <c r="T204" t="s">
        <v>74</v>
      </c>
      <c r="U204" s="15" t="s">
        <v>757</v>
      </c>
      <c r="Y204" s="18" t="s">
        <v>60</v>
      </c>
      <c r="Z204" s="18" t="s">
        <v>60</v>
      </c>
      <c r="AA204" s="18"/>
      <c r="AB204" s="19" t="str">
        <f>IF(L204="Editorial",T204,"")</f>
        <v>Principle</v>
      </c>
      <c r="AC204" s="19">
        <f>IF(OR(L204="Technical",L204="General"),T204,"")</f>
      </c>
    </row>
    <row r="205" spans="1:29" ht="45.75">
      <c r="A205">
        <v>6234100023</v>
      </c>
      <c r="B205" t="s">
        <v>725</v>
      </c>
      <c r="C205">
        <v>4</v>
      </c>
      <c r="D205" t="s">
        <v>726</v>
      </c>
      <c r="E205" t="s">
        <v>727</v>
      </c>
      <c r="F205" t="s">
        <v>728</v>
      </c>
      <c r="G205" t="s">
        <v>66</v>
      </c>
      <c r="H205">
        <v>4</v>
      </c>
      <c r="I205" t="s">
        <v>91</v>
      </c>
      <c r="J205" t="s">
        <v>68</v>
      </c>
      <c r="K205" t="s">
        <v>729</v>
      </c>
      <c r="L205" t="s">
        <v>60</v>
      </c>
      <c r="M205">
        <v>54</v>
      </c>
      <c r="N205" t="s">
        <v>139</v>
      </c>
      <c r="O205">
        <v>5</v>
      </c>
      <c r="P205" s="15" t="s">
        <v>758</v>
      </c>
      <c r="R205" t="s">
        <v>108</v>
      </c>
      <c r="S205" s="15" t="s">
        <v>759</v>
      </c>
      <c r="T205" t="s">
        <v>85</v>
      </c>
      <c r="U205" s="15" t="s">
        <v>86</v>
      </c>
      <c r="Y205" s="18" t="s">
        <v>60</v>
      </c>
      <c r="Z205" s="18" t="s">
        <v>60</v>
      </c>
      <c r="AA205" s="18"/>
      <c r="AB205" s="19" t="str">
        <f>IF(L205="Editorial",T205,"")</f>
        <v>Agree</v>
      </c>
      <c r="AC205" s="19">
        <f>IF(OR(L205="Technical",L205="General"),T205,"")</f>
      </c>
    </row>
    <row r="206" spans="1:29" ht="45.75">
      <c r="A206">
        <v>6234000023</v>
      </c>
      <c r="B206" t="s">
        <v>725</v>
      </c>
      <c r="C206">
        <v>3</v>
      </c>
      <c r="D206" t="s">
        <v>726</v>
      </c>
      <c r="E206" t="s">
        <v>727</v>
      </c>
      <c r="F206" t="s">
        <v>728</v>
      </c>
      <c r="G206" t="s">
        <v>66</v>
      </c>
      <c r="H206">
        <v>3</v>
      </c>
      <c r="I206" t="s">
        <v>91</v>
      </c>
      <c r="J206" t="s">
        <v>68</v>
      </c>
      <c r="K206" t="s">
        <v>729</v>
      </c>
      <c r="L206" t="s">
        <v>60</v>
      </c>
      <c r="M206">
        <v>52</v>
      </c>
      <c r="N206" t="s">
        <v>265</v>
      </c>
      <c r="O206">
        <v>53</v>
      </c>
      <c r="P206" s="15" t="s">
        <v>760</v>
      </c>
      <c r="R206" t="s">
        <v>108</v>
      </c>
      <c r="S206" s="15" t="s">
        <v>761</v>
      </c>
      <c r="T206" t="s">
        <v>85</v>
      </c>
      <c r="U206" s="15" t="s">
        <v>86</v>
      </c>
      <c r="Y206" s="18" t="s">
        <v>60</v>
      </c>
      <c r="Z206" s="18" t="s">
        <v>60</v>
      </c>
      <c r="AA206" s="18"/>
      <c r="AB206" s="19" t="str">
        <f>IF(L206="Editorial",T206,"")</f>
        <v>Agree</v>
      </c>
      <c r="AC206" s="19">
        <f>IF(OR(L206="Technical",L206="General"),T206,"")</f>
      </c>
    </row>
    <row r="207" spans="1:29" ht="23.25">
      <c r="A207">
        <v>6233900023</v>
      </c>
      <c r="B207" t="s">
        <v>725</v>
      </c>
      <c r="C207">
        <v>2</v>
      </c>
      <c r="D207" t="s">
        <v>726</v>
      </c>
      <c r="E207" t="s">
        <v>727</v>
      </c>
      <c r="F207" t="s">
        <v>728</v>
      </c>
      <c r="G207" t="s">
        <v>66</v>
      </c>
      <c r="H207">
        <v>2</v>
      </c>
      <c r="I207" t="s">
        <v>91</v>
      </c>
      <c r="J207" t="s">
        <v>68</v>
      </c>
      <c r="K207" t="s">
        <v>729</v>
      </c>
      <c r="L207" t="s">
        <v>60</v>
      </c>
      <c r="M207">
        <v>40</v>
      </c>
      <c r="N207" t="s">
        <v>762</v>
      </c>
      <c r="O207">
        <v>40</v>
      </c>
      <c r="P207" s="15" t="s">
        <v>763</v>
      </c>
      <c r="R207" t="s">
        <v>108</v>
      </c>
      <c r="S207" s="15" t="s">
        <v>764</v>
      </c>
      <c r="T207" t="s">
        <v>85</v>
      </c>
      <c r="U207" s="15" t="s">
        <v>86</v>
      </c>
      <c r="Y207" s="18" t="s">
        <v>60</v>
      </c>
      <c r="Z207" s="18" t="s">
        <v>60</v>
      </c>
      <c r="AA207" s="18"/>
      <c r="AB207" s="19" t="str">
        <f>IF(L207="Editorial",T207,"")</f>
        <v>Agree</v>
      </c>
      <c r="AC207" s="19">
        <f>IF(OR(L207="Technical",L207="General"),T207,"")</f>
      </c>
    </row>
    <row r="208" spans="1:29" ht="23.25">
      <c r="A208">
        <v>6233800023</v>
      </c>
      <c r="B208" t="s">
        <v>725</v>
      </c>
      <c r="C208">
        <v>1</v>
      </c>
      <c r="D208" t="s">
        <v>726</v>
      </c>
      <c r="E208" t="s">
        <v>727</v>
      </c>
      <c r="F208" t="s">
        <v>728</v>
      </c>
      <c r="G208" t="s">
        <v>66</v>
      </c>
      <c r="H208">
        <v>1</v>
      </c>
      <c r="I208" t="s">
        <v>91</v>
      </c>
      <c r="J208" t="s">
        <v>68</v>
      </c>
      <c r="K208" t="s">
        <v>729</v>
      </c>
      <c r="L208" t="s">
        <v>60</v>
      </c>
      <c r="M208">
        <v>40</v>
      </c>
      <c r="N208" t="s">
        <v>762</v>
      </c>
      <c r="O208">
        <v>34</v>
      </c>
      <c r="P208" s="15" t="s">
        <v>765</v>
      </c>
      <c r="R208" t="s">
        <v>108</v>
      </c>
      <c r="S208" s="15" t="s">
        <v>766</v>
      </c>
      <c r="T208" t="s">
        <v>85</v>
      </c>
      <c r="U208" s="15" t="s">
        <v>86</v>
      </c>
      <c r="Y208" s="18" t="s">
        <v>60</v>
      </c>
      <c r="Z208" s="18" t="s">
        <v>60</v>
      </c>
      <c r="AA208" s="18"/>
      <c r="AB208" s="19" t="str">
        <f>IF(L208="Editorial",T208,"")</f>
        <v>Agree</v>
      </c>
      <c r="AC208" s="19">
        <f>IF(OR(L208="Technical",L208="General"),T208,"")</f>
      </c>
    </row>
  </sheetData>
  <sheetProtection/>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dimension ref="A2:E20"/>
  <sheetViews>
    <sheetView tabSelected="1" zoomScale="150" zoomScaleNormal="150" workbookViewId="0" topLeftCell="A1">
      <selection activeCell="E10" sqref="E10"/>
    </sheetView>
  </sheetViews>
  <sheetFormatPr defaultColWidth="12.57421875" defaultRowHeight="12.75"/>
  <cols>
    <col min="1" max="1" width="13.140625" style="0" customWidth="1"/>
    <col min="2" max="2" width="6.421875" style="0" customWidth="1"/>
    <col min="3" max="3" width="11.57421875" style="0" customWidth="1"/>
    <col min="4" max="4" width="13.140625" style="0" customWidth="1"/>
    <col min="5" max="16384" width="11.57421875" style="0" customWidth="1"/>
  </cols>
  <sheetData>
    <row r="2" spans="1:5" ht="12.75">
      <c r="A2" t="s">
        <v>61</v>
      </c>
      <c r="B2" s="19">
        <f>SUM(B3:B8)</f>
        <v>133</v>
      </c>
      <c r="D2" t="s">
        <v>767</v>
      </c>
      <c r="E2" s="19">
        <f>SUM(E3:E8)</f>
        <v>207</v>
      </c>
    </row>
    <row r="3" spans="1:5" ht="12.75">
      <c r="A3" t="s">
        <v>768</v>
      </c>
      <c r="B3" s="19">
        <f>COUNTIF('Comment Entry'!AC$2:AC$208,"0")</f>
        <v>0</v>
      </c>
      <c r="D3" t="s">
        <v>768</v>
      </c>
      <c r="E3" s="19">
        <f>B3+B13</f>
        <v>0</v>
      </c>
    </row>
    <row r="4" spans="1:5" ht="12.75">
      <c r="A4" t="s">
        <v>85</v>
      </c>
      <c r="B4" s="19">
        <f>COUNTIF('Comment Entry'!AC$2:AC$208,"Agree")</f>
        <v>21</v>
      </c>
      <c r="D4" t="s">
        <v>85</v>
      </c>
      <c r="E4" s="19">
        <f>B4+B14</f>
        <v>65</v>
      </c>
    </row>
    <row r="5" spans="1:5" ht="12.75">
      <c r="A5" t="s">
        <v>80</v>
      </c>
      <c r="B5" s="19">
        <f>COUNTIF('Comment Entry'!AC$2:AC$208,"Disagree")</f>
        <v>33</v>
      </c>
      <c r="D5" t="s">
        <v>80</v>
      </c>
      <c r="E5" s="19">
        <f>B5+B15</f>
        <v>39</v>
      </c>
    </row>
    <row r="6" spans="1:5" ht="12.75">
      <c r="A6" t="s">
        <v>74</v>
      </c>
      <c r="B6" s="19">
        <f>COUNTIF('Comment Entry'!AC$2:AC$208,"Principle")</f>
        <v>77</v>
      </c>
      <c r="D6" t="s">
        <v>74</v>
      </c>
      <c r="E6" s="19">
        <f>B6+B16</f>
        <v>101</v>
      </c>
    </row>
    <row r="7" spans="1:5" ht="12.75">
      <c r="A7" t="s">
        <v>96</v>
      </c>
      <c r="B7" s="19">
        <f>COUNTIF('Comment Entry'!AC$2:AC$208,"Out of scope")</f>
        <v>1</v>
      </c>
      <c r="D7" t="s">
        <v>96</v>
      </c>
      <c r="E7" s="19">
        <f>B7+B17</f>
        <v>1</v>
      </c>
    </row>
    <row r="8" spans="1:5" ht="12.75">
      <c r="A8" t="s">
        <v>722</v>
      </c>
      <c r="B8" s="19">
        <f>COUNTIF('Comment Entry'!AC$2:AC$208,"Unresolvable")</f>
        <v>1</v>
      </c>
      <c r="D8" t="s">
        <v>722</v>
      </c>
      <c r="E8" s="19">
        <f>B8+B18</f>
        <v>1</v>
      </c>
    </row>
    <row r="9" spans="1:5" ht="12.75">
      <c r="A9" t="s">
        <v>769</v>
      </c>
      <c r="B9" s="19">
        <f>SUM(B4:B8)</f>
        <v>133</v>
      </c>
      <c r="D9" t="s">
        <v>769</v>
      </c>
      <c r="E9" s="19">
        <f>SUM(E4:E8)</f>
        <v>207</v>
      </c>
    </row>
    <row r="10" spans="1:5" ht="12.75">
      <c r="A10" t="s">
        <v>770</v>
      </c>
      <c r="B10" s="23">
        <f>B9/(B9+B3)</f>
        <v>1</v>
      </c>
      <c r="D10" t="s">
        <v>770</v>
      </c>
      <c r="E10" s="23">
        <f>E9/(E9+E3)</f>
        <v>1</v>
      </c>
    </row>
    <row r="12" spans="1:2" ht="12.75">
      <c r="A12" t="s">
        <v>60</v>
      </c>
      <c r="B12" s="19">
        <f>SUM(B13:B18)</f>
        <v>74</v>
      </c>
    </row>
    <row r="13" spans="1:2" ht="12.75">
      <c r="A13" t="s">
        <v>768</v>
      </c>
      <c r="B13" s="19">
        <f>COUNTIF('Comment Entry'!AB$2:AB$208,"0")</f>
        <v>0</v>
      </c>
    </row>
    <row r="14" spans="1:2" ht="12.75">
      <c r="A14" t="s">
        <v>85</v>
      </c>
      <c r="B14" s="19">
        <f>COUNTIF('Comment Entry'!AB$2:AB$208,"Agree")</f>
        <v>44</v>
      </c>
    </row>
    <row r="15" spans="1:2" ht="12.75">
      <c r="A15" t="s">
        <v>80</v>
      </c>
      <c r="B15" s="19">
        <f>COUNTIF('Comment Entry'!AB$2:AB$208,"Disagree")</f>
        <v>6</v>
      </c>
    </row>
    <row r="16" spans="1:2" ht="12.75">
      <c r="A16" t="s">
        <v>74</v>
      </c>
      <c r="B16" s="19">
        <f>COUNTIF('Comment Entry'!AB$2:AB$208,"Principle")</f>
        <v>24</v>
      </c>
    </row>
    <row r="17" spans="1:2" ht="12.75">
      <c r="A17" t="s">
        <v>96</v>
      </c>
      <c r="B17" s="19">
        <f>COUNTIF('Comment Entry'!AB$2:AB$208,"Out of scope")</f>
        <v>0</v>
      </c>
    </row>
    <row r="18" spans="1:2" ht="12.75">
      <c r="A18" t="s">
        <v>722</v>
      </c>
      <c r="B18" s="19">
        <f>COUNTIF('Comment Entry'!AB$2:AB$208,"Unresolvable")</f>
        <v>0</v>
      </c>
    </row>
    <row r="19" spans="1:2" ht="12.75">
      <c r="A19" t="s">
        <v>769</v>
      </c>
      <c r="B19" s="19">
        <f>SUM(B14:B18)</f>
        <v>74</v>
      </c>
    </row>
    <row r="20" spans="1:2" ht="12.75">
      <c r="A20" t="s">
        <v>770</v>
      </c>
      <c r="B20" s="23">
        <f>B19/(B19+B13)</f>
        <v>1</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cngo</cp:lastModifiedBy>
  <dcterms:created xsi:type="dcterms:W3CDTF">2009-04-21T16:51:05Z</dcterms:created>
  <dcterms:modified xsi:type="dcterms:W3CDTF">2009-04-21T17:17:39Z</dcterms:modified>
  <cp:category/>
  <cp:version/>
  <cp:contentType/>
  <cp:contentStatus/>
</cp:coreProperties>
</file>