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firstSheet="1" activeTab="2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 Summary" sheetId="7" r:id="rId7"/>
  </sheets>
  <definedNames>
    <definedName name="_xlnm._FilterDatabase" localSheetId="6" hidden="1">'Proposals Summary'!$G$1:$G$38</definedName>
    <definedName name="hour">'WG-graphic'!$G$75</definedName>
    <definedName name="_xlnm.Print_Area" localSheetId="6">'Proposals Summary'!$A$1:$F$28</definedName>
  </definedNames>
  <calcPr fullCalcOnLoad="1"/>
</workbook>
</file>

<file path=xl/sharedStrings.xml><?xml version="1.0" encoding="utf-8"?>
<sst xmlns="http://schemas.openxmlformats.org/spreadsheetml/2006/main" count="564" uniqueCount="312">
  <si>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</si>
  <si>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</si>
  <si>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</si>
  <si>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</si>
  <si>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</si>
  <si>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</si>
  <si>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</si>
  <si>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</si>
  <si>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</si>
  <si>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</si>
  <si>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</si>
  <si>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</si>
  <si>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</si>
  <si>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</si>
  <si>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</si>
  <si>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</si>
  <si>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</si>
  <si>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</si>
  <si>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</si>
  <si>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</si>
  <si>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</si>
  <si>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</si>
  <si>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</si>
  <si>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</si>
  <si>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</si>
  <si>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</si>
  <si>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</si>
  <si>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</si>
  <si>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</si>
  <si>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</si>
  <si>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</si>
  <si>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</si>
  <si>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</si>
  <si>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</si>
  <si>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</si>
  <si>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</si>
  <si>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</si>
  <si>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</si>
  <si>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</si>
  <si>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</si>
  <si>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</si>
  <si>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</si>
  <si>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</si>
  <si>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</si>
  <si>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</si>
  <si>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</si>
  <si>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</si>
  <si>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</si>
  <si>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</si>
  <si>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</si>
  <si>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</si>
  <si>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</si>
  <si>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</si>
  <si>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</si>
  <si>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</si>
  <si>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</si>
  <si>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</si>
  <si>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</si>
  <si>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</si>
  <si>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</si>
  <si>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</si>
  <si>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</si>
  <si>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</si>
  <si>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</si>
  <si>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</si>
  <si>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</si>
  <si>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</si>
  <si>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</si>
  <si>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</si>
  <si>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</si>
  <si>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</si>
  <si>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</si>
  <si>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</si>
  <si>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</si>
  <si>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</si>
  <si>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</si>
  <si>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</si>
  <si>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</si>
  <si>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</si>
  <si>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</si>
  <si>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</si>
  <si>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</si>
  <si>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</si>
  <si>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</si>
  <si>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</si>
  <si>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</si>
  <si>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</si>
  <si>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</si>
  <si>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</si>
  <si>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</si>
  <si>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</si>
  <si>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</si>
  <si>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</si>
  <si>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</si>
  <si>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</si>
  <si>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</si>
  <si>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</si>
  <si>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</si>
  <si>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</si>
  <si>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</si>
  <si>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</si>
  <si>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</si>
  <si>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</si>
  <si>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</si>
  <si>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</si>
  <si>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</si>
  <si>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</si>
  <si>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</si>
  <si>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</si>
  <si>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</si>
  <si>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</si>
  <si>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</si>
  <si>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</si>
  <si>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</si>
  <si>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</si>
  <si>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</si>
  <si>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</si>
  <si>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</si>
  <si>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</si>
  <si>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</si>
  <si>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</si>
  <si>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</si>
  <si>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</si>
  <si>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</si>
  <si>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</si>
  <si>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Fairmont The Queen Elizabeth, Montreal, Quebec Canada</t>
  </si>
  <si>
    <t>60th IEEE 802.15 WPAN MEETING</t>
  </si>
  <si>
    <t>May 10-14, 2009</t>
  </si>
  <si>
    <t>R0</t>
  </si>
  <si>
    <r>
      <t>TG4e/</t>
    </r>
    <r>
      <rPr>
        <b/>
        <sz val="10"/>
        <color indexed="21"/>
        <rFont val="Arial"/>
        <family val="2"/>
      </rPr>
      <t>TG4g joint</t>
    </r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</si>
  <si>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</si>
  <si>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</si>
  <si>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</si>
  <si>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</si>
  <si>
    <t>Meeting Objectives / Session Focus -TG4g (SUN)</t>
  </si>
  <si>
    <t>NOTE: Document Server is at</t>
  </si>
  <si>
    <t>ftp://ieee:wireless@ftp.802wirelessworld.com/15/</t>
  </si>
  <si>
    <t>Monday AM2 - Agenda/Objectives/Minutes</t>
  </si>
  <si>
    <t>Monday PM1 - Responses to Call for Proposals</t>
  </si>
  <si>
    <t>Monday PM2 - Joint session with TG4e</t>
  </si>
  <si>
    <t>Tuesday AM1 - Responses to Call for Proposals</t>
  </si>
  <si>
    <t>Tuesday AM2 - Responses to Call for Proposals</t>
  </si>
  <si>
    <t>Wednesday AM1 - Responses to Call for Proposals</t>
  </si>
  <si>
    <t>Wednesday PM1 - Responses to Call for Proposals</t>
  </si>
  <si>
    <t>Thursday AM2 - Next Steps</t>
  </si>
  <si>
    <t>Wednesday PM2 - Responses to Call for Proposals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</si>
  <si>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</si>
  <si>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</si>
  <si>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</si>
  <si>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</si>
  <si>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</si>
  <si>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</si>
  <si>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</si>
  <si>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Responses to Call for Proposals</t>
  </si>
  <si>
    <t>?</t>
  </si>
  <si>
    <t>Objectives</t>
  </si>
  <si>
    <t>Pat Kinney / Phil Beecher</t>
  </si>
  <si>
    <t>All</t>
  </si>
  <si>
    <t>Liaison</t>
  </si>
  <si>
    <t>Topics for TG4e / topics for TG4g</t>
  </si>
  <si>
    <t>Next Steps</t>
  </si>
  <si>
    <t>Thursday AM1 - Discussion of Proposals</t>
  </si>
  <si>
    <t>Adjourn</t>
  </si>
  <si>
    <t>Discussion of Proposals</t>
  </si>
  <si>
    <t>5-09-0312-00-004g</t>
  </si>
  <si>
    <t>PHY and MAC Proposals for low-power consumption SUN</t>
  </si>
  <si>
    <t>NICT</t>
  </si>
  <si>
    <t>15-09-0310-00-004g</t>
  </si>
  <si>
    <t>Coronis-FT-proposal-for-802-15-tg4-phy-amendment.doc</t>
  </si>
  <si>
    <t>Jean Schwoerer (France Telecom R&amp;D) / John Rouse - Christophe Dugas (Coronis)</t>
  </si>
  <si>
    <t>15-09-0308-00-004g</t>
  </si>
  <si>
    <t>robust-multi-channel-adaptation-description</t>
  </si>
  <si>
    <t>Myung Lee, CUNY</t>
  </si>
  <si>
    <t>15-09-0307-00-004g</t>
  </si>
  <si>
    <t>Dynamic DSSS draft proposal for SUN</t>
  </si>
  <si>
    <t>15-09-0306-00-004g</t>
  </si>
  <si>
    <t>robust-multi-channel-adaptation</t>
  </si>
  <si>
    <t>15-09-0305-00-004g</t>
  </si>
  <si>
    <t>2.4 GHz NBFH Proposal to TG4g</t>
  </si>
  <si>
    <t>Dr Soumitri Kolavennu (Honeywell)</t>
  </si>
  <si>
    <t>15-09-0304-00-004g</t>
  </si>
  <si>
    <t>Draft for 802.15 TG4g PHY amendment FHSS PHY w/ Interoperable Battery Powered Devices</t>
  </si>
  <si>
    <t>David Hart (Elster Electricity)</t>
  </si>
  <si>
    <t>15-09-0303-00-004g</t>
  </si>
  <si>
    <t>DSSS Neighborhood Area Network Communications Proposal</t>
  </si>
  <si>
    <t>Scott Weikel (Elster Electricity)</t>
  </si>
  <si>
    <t>15-09-0302-00-004g</t>
  </si>
  <si>
    <t>FHSS Neighborhood Area Network Communications Proposal</t>
  </si>
  <si>
    <t>15-09-0301-00-004g</t>
  </si>
  <si>
    <t>Two Rate DSSS for SUN</t>
  </si>
  <si>
    <t>Seong-Soon Joo</t>
  </si>
  <si>
    <t>15-09-0299-00-004g</t>
  </si>
  <si>
    <t>Sensus'_Proposal_to_TG4g</t>
  </si>
  <si>
    <t>Britton Sanderford (Sensus)</t>
  </si>
  <si>
    <t>15-09-0298-01-004g</t>
  </si>
  <si>
    <t>Common Platform for narrow bandwidth frequency hopping PHY</t>
  </si>
  <si>
    <t>Benjamin Rolfe et al (BCA)</t>
  </si>
  <si>
    <t>15-09-0295-00-004g</t>
  </si>
  <si>
    <t>4g-flexible-dsss-final-proposal</t>
  </si>
  <si>
    <t>Kuor-Hsin Chang (Freescale Semiconductor)</t>
  </si>
  <si>
    <t>15-09-0294-00-004g</t>
  </si>
  <si>
    <t>Affordable OFDM for SUN - detailed proposal</t>
  </si>
  <si>
    <t>Steve Shearer (self)</t>
  </si>
  <si>
    <t>15-09-0293-00-004g</t>
  </si>
  <si>
    <t>OFDM PHY proposal for SUN</t>
  </si>
  <si>
    <t>Rishi Mohindra (MAXIM)</t>
  </si>
  <si>
    <t>15-09-0292-00-004g</t>
  </si>
  <si>
    <t>Itron Proposal for 802.15 TG4g PHY Amendment</t>
  </si>
  <si>
    <t>Daniel Popa, John Buffington (ITRON)</t>
  </si>
  <si>
    <t>15-09-0291-00-004g</t>
  </si>
  <si>
    <t>It's all about Future-Proofing</t>
  </si>
  <si>
    <t>Emmanuel Monnerie (Landis+Gyr)</t>
  </si>
  <si>
    <t>15-09-0290-00-004g</t>
  </si>
  <si>
    <t>Power and Spectrum Efficient PHY Proposal for 802.15.4g</t>
  </si>
  <si>
    <t>Khanh Tuan Le (Texas Instruments)</t>
  </si>
  <si>
    <t>15-09-0289-00-004g</t>
  </si>
  <si>
    <t>Affordable OFDM for the SUN PHY</t>
  </si>
  <si>
    <t>15-09-0288-00-004g</t>
  </si>
  <si>
    <t>Battery Operated Sensing Device Operations in 802.15.4g</t>
  </si>
  <si>
    <t>Mark Thompson, Kendall Smith (Aclara RF)</t>
  </si>
  <si>
    <t>15-09-0285-00-004g</t>
  </si>
  <si>
    <t>MAC and PHY proposal for 802.15.4g for Smart Utility Networks</t>
  </si>
  <si>
    <t>Takaaki Hatauchi (Fuji Electric Systems Co., Ltd)</t>
  </si>
  <si>
    <t>15-09-0283-00-004g</t>
  </si>
  <si>
    <t>Adopting Flexible DSSS Modulation for PHY Layer</t>
  </si>
  <si>
    <t>Yaoxian Fu, Jie Shen, Tao Xing, Haitao Liu, Liang Li, Liang Zhang, Zhuang Zhao</t>
  </si>
  <si>
    <t>15-09-0280-00-004g</t>
  </si>
  <si>
    <t>NBFH Detailed PHY Proposal for 802.15.4g</t>
  </si>
  <si>
    <t>Cristina Seibert (Silver Spring Networks)</t>
  </si>
  <si>
    <t>15-09-0278-00-004g</t>
  </si>
  <si>
    <t>GFSK PHY proposal for Smart Utility Networks</t>
  </si>
  <si>
    <t>Henk de Ruijter (Silicon Labs)</t>
  </si>
  <si>
    <t>15-09-0275-01-004g</t>
  </si>
  <si>
    <t>PHY Proposal for 802.15.4g based on OFDM technology using TV White Space</t>
  </si>
  <si>
    <t>Sangsung Choi , Cheolho Shin and Byounghak Kim(ETRI)</t>
  </si>
  <si>
    <t>15-09-0274-00-004g</t>
  </si>
  <si>
    <t>Low power features for SUN</t>
  </si>
  <si>
    <t>Hirohito Nishiyama (Mitsubishi Electric Corp.)</t>
  </si>
  <si>
    <t>15-09-0124-03-004g</t>
  </si>
  <si>
    <t>Multi-Rate PHY Proposal</t>
  </si>
  <si>
    <t>Michael Schmidt (Atmel)</t>
  </si>
  <si>
    <t>Doc #</t>
  </si>
  <si>
    <t>Title</t>
  </si>
  <si>
    <t>Submitter</t>
  </si>
  <si>
    <t>Monday PM3 - Responses to Call for Proposals</t>
  </si>
  <si>
    <t>Tuesday PM3 - Responses to Call for Proposals</t>
  </si>
  <si>
    <t>group</t>
  </si>
  <si>
    <t>DSSS</t>
  </si>
  <si>
    <t>OFDM</t>
  </si>
  <si>
    <t>MAC</t>
  </si>
  <si>
    <t>doc</t>
  </si>
  <si>
    <t>Battery</t>
  </si>
  <si>
    <t>20 (doc)</t>
  </si>
  <si>
    <t>5 (doc)</t>
  </si>
  <si>
    <t>15-09-0124-03-004g Multi-Rate PHY Proposal</t>
  </si>
  <si>
    <t>15-09-0295-00-004g 4g-flexible-dsss-final-proposal</t>
  </si>
  <si>
    <t>Kuor-Hsin Chang</t>
  </si>
  <si>
    <t>15-09-0303-00-004g DSSS SUN Communications Proposal</t>
  </si>
  <si>
    <t>Scott Weikel</t>
  </si>
  <si>
    <t>15-09-0283-00-004g Adopting Flexible DSSS Modulation for PHY Layer</t>
  </si>
  <si>
    <t>Liang Li</t>
  </si>
  <si>
    <t>15-09-0301-00-004g Two Rate DSSS for SUN</t>
  </si>
  <si>
    <t>15-09-0307-00-004g Dynamic DSSS draft proposal for SUN</t>
  </si>
  <si>
    <t>David Howard, Ted Myers, On-Ramp Wireless</t>
  </si>
  <si>
    <t>David Howard, Ted Myers</t>
  </si>
  <si>
    <t>Frank Poegel</t>
  </si>
  <si>
    <t>FSK/FHSS</t>
  </si>
  <si>
    <t>supp</t>
  </si>
  <si>
    <t>15-09-0305-00-004g 2.4 GHz NBFH Proposal to TG4g</t>
  </si>
  <si>
    <t>Soumitri Kolavennu</t>
  </si>
  <si>
    <t>15-09-0299-00-004g Sensus'_Proposal_to_TG4g</t>
  </si>
  <si>
    <t>Britton Sanderford</t>
  </si>
  <si>
    <t>15-09-0278-00-004g GFSK PHY proposal for Smart Utility Networks</t>
  </si>
  <si>
    <t>Henk De Ruijter</t>
  </si>
  <si>
    <t>15-09-0302-00-004g FHSS SUN Communications Proposal</t>
  </si>
  <si>
    <t>David Hart</t>
  </si>
  <si>
    <t>15-09-0290-00-004g Power and Spectrum Efficient PHY Proposal for 802.15.4g</t>
  </si>
  <si>
    <t>Khanh Tuan Le</t>
  </si>
  <si>
    <t>15-09-0280-00-004g NBFH Detailed PHY Proposal for 802.15.4g</t>
  </si>
  <si>
    <t>Cristina Seibert</t>
  </si>
  <si>
    <t>15-09-0312-00-004g PHY and MAC Proposals for low-power consumption SUN</t>
  </si>
  <si>
    <t>John Buffington</t>
  </si>
  <si>
    <t>15-09-0292-00-004g Itron Proposal for 802.15 TG4g PHY Amendment</t>
  </si>
  <si>
    <t>15-09-0293-00-004g OFDM PHY proposal for SUN</t>
  </si>
  <si>
    <t>Rishi Mohindra</t>
  </si>
  <si>
    <t>15-09-0289-00-004g Affordable OFDM for the SUN PHY</t>
  </si>
  <si>
    <t>Steve Shearer</t>
  </si>
  <si>
    <t>15-09-0291-00-004g It's all about Future-Proofing</t>
  </si>
  <si>
    <t>Emmanuel Monnerie</t>
  </si>
  <si>
    <t>15-09-0275-01-004g PHY Proposal for 802.15.4g based on OFDM technology using TV White Space</t>
  </si>
  <si>
    <t>Sangsung Choi , Cheolho Shin and Byounghak Kim</t>
  </si>
  <si>
    <t>Overview of PHY Characteristics document (15-09-075)</t>
  </si>
  <si>
    <t>15-09-0310-00-004g Coronis-FT-proposal-for-802-15-tg4-phy-amendment.doc</t>
  </si>
  <si>
    <t>Jean Schwoerer , John Rouse, Christophe Dugas</t>
  </si>
  <si>
    <t>15-09-0285-00-004g MAC and PHY proposal for 802.15.4g for Smart Utility Networks</t>
  </si>
  <si>
    <t>Takaaki Hatauchi</t>
  </si>
  <si>
    <t>Review of Proposals</t>
  </si>
  <si>
    <t>Discussion of Proposals (cont)</t>
  </si>
  <si>
    <t>15-09-0288-00-004g Battery Operated Sensing Device Operations in 802.15.4g</t>
  </si>
  <si>
    <t>Mark Thompson, Kendall Smith</t>
  </si>
  <si>
    <t>15-09-0306-00-004g robust-multi-channel-adaptation</t>
  </si>
  <si>
    <t>Myung Lee</t>
  </si>
  <si>
    <t># Slides</t>
  </si>
  <si>
    <t>Time allocated</t>
  </si>
  <si>
    <t>Low power, header reduction, security, channel hopping, FCS</t>
  </si>
  <si>
    <t>summary</t>
  </si>
  <si>
    <t>time est (2.5m /slide)</t>
  </si>
  <si>
    <t>Approval of Vancouver Minutes 15-09-0251-01-004g</t>
  </si>
  <si>
    <t>Thursday PM1 - Overflow</t>
  </si>
  <si>
    <t>Presentation</t>
  </si>
  <si>
    <t>Brian Seal</t>
  </si>
  <si>
    <t>Review of PHY Characteristics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</si>
</sst>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>
      <alignment/>
      <protection/>
    </xf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73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73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73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73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73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73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73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73" fontId="38" fillId="12" borderId="23" xfId="0" applyNumberFormat="1" applyFont="1" applyFill="1" applyBorder="1" applyAlignment="1">
      <alignment horizontal="center" vertical="center"/>
    </xf>
    <xf numFmtId="173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73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73" fontId="23" fillId="11" borderId="0" xfId="0" applyNumberFormat="1" applyFont="1" applyFill="1" applyBorder="1" applyAlignment="1">
      <alignment horizontal="center" vertical="center"/>
    </xf>
    <xf numFmtId="174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73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73" fontId="27" fillId="11" borderId="0" xfId="0" applyNumberFormat="1" applyFont="1" applyFill="1" applyBorder="1" applyAlignment="1">
      <alignment vertical="center"/>
    </xf>
    <xf numFmtId="174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73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73" fontId="21" fillId="12" borderId="21" xfId="0" applyNumberFormat="1" applyFont="1" applyFill="1" applyBorder="1" applyAlignment="1" applyProtection="1">
      <alignment horizontal="center" vertical="center"/>
      <protection/>
    </xf>
    <xf numFmtId="173" fontId="21" fillId="12" borderId="23" xfId="0" applyNumberFormat="1" applyFont="1" applyFill="1" applyBorder="1" applyAlignment="1" applyProtection="1">
      <alignment horizontal="center" vertical="center"/>
      <protection/>
    </xf>
    <xf numFmtId="173" fontId="21" fillId="12" borderId="24" xfId="0" applyNumberFormat="1" applyFont="1" applyFill="1" applyBorder="1" applyAlignment="1" applyProtection="1">
      <alignment horizontal="center" vertical="center"/>
      <protection/>
    </xf>
    <xf numFmtId="173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0" borderId="0" xfId="21" applyNumberFormat="1" applyFont="1">
      <alignment/>
      <protection/>
    </xf>
    <xf numFmtId="49" fontId="58" fillId="0" borderId="0" xfId="0" applyNumberFormat="1" applyFont="1" applyAlignment="1">
      <alignment horizontal="left"/>
    </xf>
    <xf numFmtId="0" fontId="58" fillId="0" borderId="0" xfId="21" applyFont="1" applyAlignment="1">
      <alignment horizontal="center"/>
      <protection/>
    </xf>
    <xf numFmtId="0" fontId="58" fillId="0" borderId="0" xfId="21" applyFont="1">
      <alignment/>
      <protection/>
    </xf>
    <xf numFmtId="18" fontId="58" fillId="0" borderId="0" xfId="21" applyNumberFormat="1" applyFont="1" applyProtection="1">
      <alignment/>
      <protection/>
    </xf>
    <xf numFmtId="0" fontId="58" fillId="0" borderId="0" xfId="0" applyFont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8" fillId="0" borderId="0" xfId="0" applyFont="1" applyBorder="1" applyAlignment="1">
      <alignment horizontal="left" vertical="top" wrapText="1" inden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58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58" fillId="0" borderId="0" xfId="21" applyFont="1" applyAlignment="1">
      <alignment horizontal="center" vertical="top" wrapText="1"/>
      <protection/>
    </xf>
    <xf numFmtId="0" fontId="6" fillId="0" borderId="0" xfId="0" applyFont="1" applyAlignment="1">
      <alignment vertical="top" wrapText="1"/>
    </xf>
    <xf numFmtId="0" fontId="58" fillId="0" borderId="0" xfId="21" applyNumberFormat="1" applyFont="1" applyAlignment="1">
      <alignment vertical="top" wrapText="1"/>
      <protection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 vertical="top" wrapText="1"/>
    </xf>
    <xf numFmtId="0" fontId="0" fillId="5" borderId="30" xfId="0" applyFont="1" applyFill="1" applyBorder="1" applyAlignment="1">
      <alignment vertical="top" wrapText="1"/>
    </xf>
    <xf numFmtId="0" fontId="0" fillId="5" borderId="30" xfId="0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top" wrapText="1"/>
    </xf>
    <xf numFmtId="0" fontId="6" fillId="2" borderId="37" xfId="0" applyFont="1" applyFill="1" applyBorder="1" applyAlignment="1">
      <alignment vertical="top" wrapText="1"/>
    </xf>
    <xf numFmtId="0" fontId="6" fillId="2" borderId="38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50" fillId="14" borderId="43" xfId="0" applyFont="1" applyFill="1" applyBorder="1" applyAlignment="1">
      <alignment horizontal="center" vertical="center" wrapText="1"/>
    </xf>
    <xf numFmtId="0" fontId="50" fillId="14" borderId="44" xfId="0" applyFont="1" applyFill="1" applyBorder="1" applyAlignment="1">
      <alignment horizontal="center" vertical="center" wrapText="1"/>
    </xf>
    <xf numFmtId="0" fontId="51" fillId="15" borderId="16" xfId="0" applyFont="1" applyFill="1" applyBorder="1" applyAlignment="1">
      <alignment horizontal="center" vertical="center" wrapText="1"/>
    </xf>
    <xf numFmtId="0" fontId="51" fillId="15" borderId="4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44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 wrapText="1"/>
    </xf>
    <xf numFmtId="0" fontId="9" fillId="16" borderId="40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49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9" fillId="16" borderId="5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M22" sqref="M22:M25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65" t="s">
        <v>128</v>
      </c>
      <c r="C2" s="7"/>
      <c r="D2" s="240" t="s">
        <v>126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66"/>
      <c r="C3" s="12"/>
      <c r="D3" s="241" t="s">
        <v>125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66"/>
      <c r="C4" s="18"/>
      <c r="D4" s="242" t="s">
        <v>127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66"/>
      <c r="C5" s="20"/>
      <c r="D5" s="336" t="s">
        <v>0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67" t="s">
        <v>4</v>
      </c>
      <c r="G7" s="338"/>
      <c r="H7" s="338"/>
      <c r="I7" s="332"/>
      <c r="J7" s="25"/>
      <c r="K7" s="333" t="s">
        <v>5</v>
      </c>
      <c r="L7" s="333"/>
      <c r="M7" s="333"/>
      <c r="N7" s="333"/>
      <c r="O7" s="25"/>
      <c r="P7" s="334" t="s">
        <v>6</v>
      </c>
      <c r="Q7" s="333"/>
      <c r="R7" s="333"/>
      <c r="S7" s="335"/>
      <c r="T7" s="25"/>
      <c r="U7" s="334" t="s">
        <v>7</v>
      </c>
      <c r="V7" s="333"/>
      <c r="W7" s="333"/>
      <c r="X7" s="335"/>
      <c r="Y7" s="25"/>
      <c r="Z7" s="334" t="s">
        <v>8</v>
      </c>
      <c r="AA7" s="333"/>
      <c r="AB7" s="333"/>
      <c r="AC7" s="335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68" t="s">
        <v>10</v>
      </c>
      <c r="Q9" s="369"/>
      <c r="R9" s="369"/>
      <c r="S9" s="370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71"/>
      <c r="Q10" s="372"/>
      <c r="R10" s="372"/>
      <c r="S10" s="373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355" t="s">
        <v>94</v>
      </c>
      <c r="G11" s="356"/>
      <c r="H11" s="356"/>
      <c r="I11" s="357"/>
      <c r="J11" s="48"/>
      <c r="K11" s="352" t="s">
        <v>99</v>
      </c>
      <c r="L11" s="374" t="s">
        <v>115</v>
      </c>
      <c r="M11" s="375" t="s">
        <v>130</v>
      </c>
      <c r="N11" s="344" t="s">
        <v>113</v>
      </c>
      <c r="O11" s="48"/>
      <c r="P11" s="352" t="s">
        <v>99</v>
      </c>
      <c r="Q11" s="349" t="s">
        <v>97</v>
      </c>
      <c r="R11" s="344" t="s">
        <v>113</v>
      </c>
      <c r="S11" s="364" t="s">
        <v>13</v>
      </c>
      <c r="T11" s="48"/>
      <c r="U11" s="364" t="s">
        <v>13</v>
      </c>
      <c r="V11" s="344" t="s">
        <v>113</v>
      </c>
      <c r="W11" s="374" t="s">
        <v>115</v>
      </c>
      <c r="X11" s="352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358"/>
      <c r="G12" s="359"/>
      <c r="H12" s="359"/>
      <c r="I12" s="360"/>
      <c r="J12" s="48"/>
      <c r="K12" s="352"/>
      <c r="L12" s="374"/>
      <c r="M12" s="376"/>
      <c r="N12" s="345"/>
      <c r="O12" s="48"/>
      <c r="P12" s="352"/>
      <c r="Q12" s="350"/>
      <c r="R12" s="345"/>
      <c r="S12" s="343"/>
      <c r="T12" s="48"/>
      <c r="U12" s="343"/>
      <c r="V12" s="345"/>
      <c r="W12" s="374"/>
      <c r="X12" s="352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346" t="s">
        <v>20</v>
      </c>
      <c r="G13" s="347"/>
      <c r="H13" s="347"/>
      <c r="I13" s="348"/>
      <c r="J13" s="48"/>
      <c r="K13" s="352"/>
      <c r="L13" s="374"/>
      <c r="M13" s="376"/>
      <c r="N13" s="345"/>
      <c r="O13" s="48"/>
      <c r="P13" s="352"/>
      <c r="Q13" s="350"/>
      <c r="R13" s="345"/>
      <c r="S13" s="343"/>
      <c r="T13" s="48"/>
      <c r="U13" s="343"/>
      <c r="V13" s="345"/>
      <c r="W13" s="374"/>
      <c r="X13" s="352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361" t="s">
        <v>28</v>
      </c>
      <c r="G14" s="362"/>
      <c r="H14" s="362"/>
      <c r="I14" s="363"/>
      <c r="J14" s="48"/>
      <c r="K14" s="352"/>
      <c r="L14" s="374"/>
      <c r="M14" s="377"/>
      <c r="N14" s="345"/>
      <c r="O14" s="48"/>
      <c r="P14" s="352"/>
      <c r="Q14" s="351"/>
      <c r="R14" s="345"/>
      <c r="S14" s="343"/>
      <c r="T14" s="48"/>
      <c r="U14" s="343"/>
      <c r="V14" s="345"/>
      <c r="W14" s="374"/>
      <c r="X14" s="352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346" t="s">
        <v>20</v>
      </c>
      <c r="G15" s="347"/>
      <c r="H15" s="347"/>
      <c r="I15" s="348"/>
      <c r="J15" s="48"/>
      <c r="K15" s="346" t="s">
        <v>20</v>
      </c>
      <c r="L15" s="347"/>
      <c r="M15" s="347"/>
      <c r="N15" s="348"/>
      <c r="O15" s="48"/>
      <c r="P15" s="346" t="s">
        <v>20</v>
      </c>
      <c r="Q15" s="347"/>
      <c r="R15" s="347"/>
      <c r="S15" s="348"/>
      <c r="T15" s="48"/>
      <c r="U15" s="346" t="s">
        <v>20</v>
      </c>
      <c r="V15" s="347"/>
      <c r="W15" s="347"/>
      <c r="X15" s="348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64" t="s">
        <v>13</v>
      </c>
      <c r="G16" s="344" t="s">
        <v>113</v>
      </c>
      <c r="H16" s="349" t="s">
        <v>97</v>
      </c>
      <c r="I16" s="352" t="s">
        <v>99</v>
      </c>
      <c r="J16" s="48"/>
      <c r="K16" s="352" t="s">
        <v>99</v>
      </c>
      <c r="L16" s="374" t="s">
        <v>115</v>
      </c>
      <c r="M16" s="349" t="s">
        <v>97</v>
      </c>
      <c r="N16" s="344" t="s">
        <v>113</v>
      </c>
      <c r="O16" s="48"/>
      <c r="P16" s="378" t="s">
        <v>95</v>
      </c>
      <c r="Q16" s="379"/>
      <c r="R16" s="379"/>
      <c r="S16" s="380"/>
      <c r="T16" s="48"/>
      <c r="U16" s="364" t="s">
        <v>13</v>
      </c>
      <c r="V16" s="344" t="s">
        <v>113</v>
      </c>
      <c r="W16" s="374" t="s">
        <v>115</v>
      </c>
      <c r="X16" s="352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43"/>
      <c r="G17" s="345"/>
      <c r="H17" s="350"/>
      <c r="I17" s="352"/>
      <c r="J17" s="48"/>
      <c r="K17" s="352"/>
      <c r="L17" s="374"/>
      <c r="M17" s="350"/>
      <c r="N17" s="345"/>
      <c r="O17" s="48"/>
      <c r="P17" s="381"/>
      <c r="Q17" s="382"/>
      <c r="R17" s="382"/>
      <c r="S17" s="383"/>
      <c r="T17" s="48"/>
      <c r="U17" s="343"/>
      <c r="V17" s="345"/>
      <c r="W17" s="374"/>
      <c r="X17" s="352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43"/>
      <c r="G18" s="345"/>
      <c r="H18" s="350"/>
      <c r="I18" s="352"/>
      <c r="J18" s="48"/>
      <c r="K18" s="352"/>
      <c r="L18" s="374"/>
      <c r="M18" s="350"/>
      <c r="N18" s="345"/>
      <c r="O18" s="48"/>
      <c r="P18" s="384" t="s">
        <v>31</v>
      </c>
      <c r="Q18" s="385"/>
      <c r="R18" s="385"/>
      <c r="S18" s="386"/>
      <c r="T18" s="48"/>
      <c r="U18" s="343"/>
      <c r="V18" s="345"/>
      <c r="W18" s="374"/>
      <c r="X18" s="352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43"/>
      <c r="G19" s="345"/>
      <c r="H19" s="351"/>
      <c r="I19" s="352"/>
      <c r="J19" s="48"/>
      <c r="K19" s="352"/>
      <c r="L19" s="374"/>
      <c r="M19" s="351"/>
      <c r="N19" s="345"/>
      <c r="O19" s="48"/>
      <c r="P19" s="387"/>
      <c r="Q19" s="388"/>
      <c r="R19" s="388"/>
      <c r="S19" s="389"/>
      <c r="T19" s="48"/>
      <c r="U19" s="343"/>
      <c r="V19" s="345"/>
      <c r="W19" s="374"/>
      <c r="X19" s="352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90" t="s">
        <v>93</v>
      </c>
      <c r="G20" s="391"/>
      <c r="H20" s="391"/>
      <c r="I20" s="392"/>
      <c r="J20" s="37"/>
      <c r="K20" s="390" t="s">
        <v>93</v>
      </c>
      <c r="L20" s="391"/>
      <c r="M20" s="391"/>
      <c r="N20" s="392"/>
      <c r="O20" s="37"/>
      <c r="P20" s="390" t="s">
        <v>93</v>
      </c>
      <c r="Q20" s="391"/>
      <c r="R20" s="391"/>
      <c r="S20" s="392"/>
      <c r="T20" s="37"/>
      <c r="U20" s="390" t="s">
        <v>93</v>
      </c>
      <c r="V20" s="391"/>
      <c r="W20" s="391"/>
      <c r="X20" s="392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93"/>
      <c r="G21" s="394"/>
      <c r="H21" s="394"/>
      <c r="I21" s="395"/>
      <c r="J21" s="37"/>
      <c r="K21" s="393"/>
      <c r="L21" s="394"/>
      <c r="M21" s="394"/>
      <c r="N21" s="395"/>
      <c r="O21" s="37"/>
      <c r="P21" s="393"/>
      <c r="Q21" s="394"/>
      <c r="R21" s="394"/>
      <c r="S21" s="395"/>
      <c r="T21" s="37"/>
      <c r="U21" s="393"/>
      <c r="V21" s="394"/>
      <c r="W21" s="394"/>
      <c r="X21" s="39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43" t="s">
        <v>13</v>
      </c>
      <c r="G22" s="344" t="s">
        <v>113</v>
      </c>
      <c r="H22" s="349" t="s">
        <v>97</v>
      </c>
      <c r="I22" s="352" t="s">
        <v>99</v>
      </c>
      <c r="J22" s="48"/>
      <c r="K22" s="352" t="s">
        <v>99</v>
      </c>
      <c r="L22" s="364" t="s">
        <v>13</v>
      </c>
      <c r="M22" s="349" t="s">
        <v>97</v>
      </c>
      <c r="N22" s="375" t="s">
        <v>114</v>
      </c>
      <c r="O22" s="48"/>
      <c r="P22" s="352" t="s">
        <v>99</v>
      </c>
      <c r="Q22" s="375" t="s">
        <v>114</v>
      </c>
      <c r="R22" s="344" t="s">
        <v>113</v>
      </c>
      <c r="S22" s="364" t="s">
        <v>13</v>
      </c>
      <c r="T22" s="48"/>
      <c r="U22" s="343" t="s">
        <v>13</v>
      </c>
      <c r="V22" s="349" t="s">
        <v>97</v>
      </c>
      <c r="W22" s="374" t="s">
        <v>115</v>
      </c>
      <c r="X22" s="352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43"/>
      <c r="G23" s="345"/>
      <c r="H23" s="350"/>
      <c r="I23" s="352"/>
      <c r="J23" s="48"/>
      <c r="K23" s="352"/>
      <c r="L23" s="343"/>
      <c r="M23" s="350"/>
      <c r="N23" s="376"/>
      <c r="O23" s="48"/>
      <c r="P23" s="352"/>
      <c r="Q23" s="376"/>
      <c r="R23" s="345"/>
      <c r="S23" s="343"/>
      <c r="T23" s="48"/>
      <c r="U23" s="343"/>
      <c r="V23" s="350"/>
      <c r="W23" s="374"/>
      <c r="X23" s="352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339" t="s">
        <v>35</v>
      </c>
      <c r="E24" s="48"/>
      <c r="F24" s="343"/>
      <c r="G24" s="345"/>
      <c r="H24" s="350"/>
      <c r="I24" s="352"/>
      <c r="J24" s="48"/>
      <c r="K24" s="352"/>
      <c r="L24" s="343"/>
      <c r="M24" s="350"/>
      <c r="N24" s="376"/>
      <c r="O24" s="48"/>
      <c r="P24" s="352"/>
      <c r="Q24" s="376"/>
      <c r="R24" s="345"/>
      <c r="S24" s="343"/>
      <c r="T24" s="48"/>
      <c r="U24" s="343"/>
      <c r="V24" s="350"/>
      <c r="W24" s="374"/>
      <c r="X24" s="352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340"/>
      <c r="E25" s="53"/>
      <c r="F25" s="343"/>
      <c r="G25" s="345"/>
      <c r="H25" s="351"/>
      <c r="I25" s="352"/>
      <c r="J25" s="53"/>
      <c r="K25" s="352"/>
      <c r="L25" s="343"/>
      <c r="M25" s="351"/>
      <c r="N25" s="377"/>
      <c r="O25" s="53"/>
      <c r="P25" s="352"/>
      <c r="Q25" s="377"/>
      <c r="R25" s="345"/>
      <c r="S25" s="343"/>
      <c r="T25" s="53"/>
      <c r="U25" s="343"/>
      <c r="V25" s="351"/>
      <c r="W25" s="374"/>
      <c r="X25" s="352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346" t="s">
        <v>20</v>
      </c>
      <c r="G26" s="347"/>
      <c r="H26" s="347"/>
      <c r="I26" s="348"/>
      <c r="J26" s="53"/>
      <c r="K26" s="346" t="s">
        <v>20</v>
      </c>
      <c r="L26" s="347"/>
      <c r="M26" s="347"/>
      <c r="N26" s="348"/>
      <c r="O26" s="53"/>
      <c r="P26" s="346" t="s">
        <v>20</v>
      </c>
      <c r="Q26" s="347"/>
      <c r="R26" s="347"/>
      <c r="S26" s="348"/>
      <c r="T26" s="53"/>
      <c r="U26" s="346" t="s">
        <v>20</v>
      </c>
      <c r="V26" s="347"/>
      <c r="W26" s="347"/>
      <c r="X26" s="348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41" t="s">
        <v>38</v>
      </c>
      <c r="E27" s="55"/>
      <c r="F27" s="343" t="s">
        <v>13</v>
      </c>
      <c r="G27" s="374" t="s">
        <v>115</v>
      </c>
      <c r="H27" s="349" t="s">
        <v>129</v>
      </c>
      <c r="I27" s="352" t="s">
        <v>99</v>
      </c>
      <c r="J27" s="55"/>
      <c r="K27" s="352" t="s">
        <v>99</v>
      </c>
      <c r="L27" s="364" t="s">
        <v>13</v>
      </c>
      <c r="M27" s="349" t="s">
        <v>97</v>
      </c>
      <c r="N27" s="375" t="s">
        <v>114</v>
      </c>
      <c r="O27" s="55"/>
      <c r="P27" s="352" t="s">
        <v>99</v>
      </c>
      <c r="Q27" s="375" t="s">
        <v>114</v>
      </c>
      <c r="R27" s="344" t="s">
        <v>113</v>
      </c>
      <c r="S27" s="364" t="s">
        <v>13</v>
      </c>
      <c r="T27" s="55"/>
      <c r="U27" s="364" t="s">
        <v>13</v>
      </c>
      <c r="V27" s="349" t="s">
        <v>97</v>
      </c>
      <c r="W27" s="375" t="s">
        <v>130</v>
      </c>
      <c r="X27" s="352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341"/>
      <c r="E28" s="55"/>
      <c r="F28" s="343"/>
      <c r="G28" s="374"/>
      <c r="H28" s="350"/>
      <c r="I28" s="352"/>
      <c r="J28" s="55"/>
      <c r="K28" s="352"/>
      <c r="L28" s="343"/>
      <c r="M28" s="350"/>
      <c r="N28" s="376"/>
      <c r="O28" s="55"/>
      <c r="P28" s="352"/>
      <c r="Q28" s="376"/>
      <c r="R28" s="345"/>
      <c r="S28" s="343"/>
      <c r="T28" s="55"/>
      <c r="U28" s="343"/>
      <c r="V28" s="350"/>
      <c r="W28" s="376"/>
      <c r="X28" s="352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42"/>
      <c r="E29" s="55"/>
      <c r="F29" s="343"/>
      <c r="G29" s="374"/>
      <c r="H29" s="350"/>
      <c r="I29" s="352"/>
      <c r="J29" s="55"/>
      <c r="K29" s="352"/>
      <c r="L29" s="343"/>
      <c r="M29" s="350"/>
      <c r="N29" s="376"/>
      <c r="O29" s="55"/>
      <c r="P29" s="352"/>
      <c r="Q29" s="376"/>
      <c r="R29" s="345"/>
      <c r="S29" s="343"/>
      <c r="T29" s="55"/>
      <c r="U29" s="343"/>
      <c r="V29" s="350"/>
      <c r="W29" s="376"/>
      <c r="X29" s="352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43"/>
      <c r="G30" s="374"/>
      <c r="H30" s="351"/>
      <c r="I30" s="352"/>
      <c r="J30" s="55"/>
      <c r="K30" s="352"/>
      <c r="L30" s="343"/>
      <c r="M30" s="351"/>
      <c r="N30" s="377"/>
      <c r="O30" s="55"/>
      <c r="P30" s="352"/>
      <c r="Q30" s="377"/>
      <c r="R30" s="345"/>
      <c r="S30" s="343"/>
      <c r="T30" s="55"/>
      <c r="U30" s="343"/>
      <c r="V30" s="351"/>
      <c r="W30" s="377"/>
      <c r="X30" s="352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90" t="s">
        <v>41</v>
      </c>
      <c r="G31" s="391"/>
      <c r="H31" s="391"/>
      <c r="I31" s="392"/>
      <c r="J31" s="55"/>
      <c r="K31" s="390" t="s">
        <v>41</v>
      </c>
      <c r="L31" s="391"/>
      <c r="M31" s="391"/>
      <c r="N31" s="392"/>
      <c r="O31" s="55"/>
      <c r="P31" s="346" t="s">
        <v>20</v>
      </c>
      <c r="Q31" s="347"/>
      <c r="R31" s="347"/>
      <c r="S31" s="348"/>
      <c r="T31" s="55"/>
      <c r="U31" s="406" t="s">
        <v>20</v>
      </c>
      <c r="V31" s="407"/>
      <c r="W31" s="407"/>
      <c r="X31" s="408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53" t="s">
        <v>10</v>
      </c>
      <c r="E32" s="55"/>
      <c r="F32" s="396"/>
      <c r="G32" s="397"/>
      <c r="H32" s="397"/>
      <c r="I32" s="398"/>
      <c r="J32" s="55"/>
      <c r="K32" s="396"/>
      <c r="L32" s="397"/>
      <c r="M32" s="397"/>
      <c r="N32" s="398"/>
      <c r="O32" s="55"/>
      <c r="P32" s="390" t="s">
        <v>43</v>
      </c>
      <c r="Q32" s="391"/>
      <c r="R32" s="391"/>
      <c r="S32" s="392"/>
      <c r="T32" s="55"/>
      <c r="U32" s="399" t="s">
        <v>46</v>
      </c>
      <c r="V32" s="379"/>
      <c r="W32" s="379"/>
      <c r="X32" s="400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54"/>
      <c r="E33" s="56"/>
      <c r="F33" s="393"/>
      <c r="G33" s="394"/>
      <c r="H33" s="394"/>
      <c r="I33" s="395"/>
      <c r="J33" s="56"/>
      <c r="K33" s="393"/>
      <c r="L33" s="394"/>
      <c r="M33" s="394"/>
      <c r="N33" s="395"/>
      <c r="O33" s="56"/>
      <c r="P33" s="396"/>
      <c r="Q33" s="397"/>
      <c r="R33" s="397"/>
      <c r="S33" s="398"/>
      <c r="T33" s="56"/>
      <c r="U33" s="401"/>
      <c r="V33" s="402"/>
      <c r="W33" s="402"/>
      <c r="X33" s="403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43"/>
      <c r="G34" s="344" t="s">
        <v>113</v>
      </c>
      <c r="H34" s="349"/>
      <c r="I34" s="352" t="s">
        <v>99</v>
      </c>
      <c r="J34" s="57"/>
      <c r="K34" s="352" t="s">
        <v>99</v>
      </c>
      <c r="L34" s="343"/>
      <c r="M34" s="349"/>
      <c r="N34" s="344" t="s">
        <v>113</v>
      </c>
      <c r="O34" s="57"/>
      <c r="P34" s="396"/>
      <c r="Q34" s="397"/>
      <c r="R34" s="397"/>
      <c r="S34" s="398"/>
      <c r="T34" s="252"/>
      <c r="U34" s="401"/>
      <c r="V34" s="402"/>
      <c r="W34" s="402"/>
      <c r="X34" s="403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343"/>
      <c r="G35" s="345"/>
      <c r="H35" s="350"/>
      <c r="I35" s="352"/>
      <c r="J35" s="58"/>
      <c r="K35" s="352"/>
      <c r="L35" s="343"/>
      <c r="M35" s="350"/>
      <c r="N35" s="345"/>
      <c r="O35" s="58"/>
      <c r="P35" s="396"/>
      <c r="Q35" s="397"/>
      <c r="R35" s="397"/>
      <c r="S35" s="398"/>
      <c r="T35" s="253"/>
      <c r="U35" s="404"/>
      <c r="V35" s="372"/>
      <c r="W35" s="372"/>
      <c r="X35" s="405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343"/>
      <c r="G36" s="345"/>
      <c r="H36" s="350"/>
      <c r="I36" s="352"/>
      <c r="J36" s="58"/>
      <c r="K36" s="352"/>
      <c r="L36" s="343"/>
      <c r="M36" s="350"/>
      <c r="N36" s="345"/>
      <c r="O36" s="58"/>
      <c r="P36" s="396"/>
      <c r="Q36" s="397"/>
      <c r="R36" s="397"/>
      <c r="S36" s="398"/>
      <c r="T36" s="58"/>
      <c r="U36" s="390" t="s">
        <v>41</v>
      </c>
      <c r="V36" s="391"/>
      <c r="W36" s="391"/>
      <c r="X36" s="392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343"/>
      <c r="G37" s="345"/>
      <c r="H37" s="351"/>
      <c r="I37" s="352"/>
      <c r="J37" s="58"/>
      <c r="K37" s="352"/>
      <c r="L37" s="343"/>
      <c r="M37" s="351"/>
      <c r="N37" s="345"/>
      <c r="O37" s="58"/>
      <c r="P37" s="396"/>
      <c r="Q37" s="397"/>
      <c r="R37" s="397"/>
      <c r="S37" s="398"/>
      <c r="T37" s="58"/>
      <c r="U37" s="396"/>
      <c r="V37" s="397"/>
      <c r="W37" s="397"/>
      <c r="X37" s="398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96"/>
      <c r="Q38" s="397"/>
      <c r="R38" s="397"/>
      <c r="S38" s="398"/>
      <c r="T38" s="62"/>
      <c r="U38" s="393"/>
      <c r="V38" s="394"/>
      <c r="W38" s="394"/>
      <c r="X38" s="39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93"/>
      <c r="Q39" s="394"/>
      <c r="R39" s="394"/>
      <c r="S39" s="39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434" t="s">
        <v>52</v>
      </c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435"/>
      <c r="G43" s="435"/>
      <c r="H43" s="435"/>
      <c r="I43" s="435"/>
      <c r="J43" s="435"/>
      <c r="K43" s="435"/>
      <c r="L43" s="435"/>
      <c r="M43" s="435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448" t="s">
        <v>57</v>
      </c>
      <c r="G44" s="449"/>
      <c r="H44" s="449"/>
      <c r="I44" s="449"/>
      <c r="J44" s="449"/>
      <c r="K44" s="449"/>
      <c r="L44" s="449"/>
      <c r="M44" s="450"/>
      <c r="N44" s="85"/>
      <c r="O44" s="85"/>
      <c r="P44" s="232" t="s">
        <v>31</v>
      </c>
      <c r="Q44" s="86"/>
      <c r="R44" s="451" t="s">
        <v>53</v>
      </c>
      <c r="S44" s="452"/>
      <c r="T44" s="452"/>
      <c r="U44" s="452"/>
      <c r="V44" s="452"/>
      <c r="W44" s="452"/>
      <c r="X44" s="452"/>
      <c r="Y44" s="452"/>
      <c r="Z44" s="453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436" t="s">
        <v>107</v>
      </c>
      <c r="G45" s="437"/>
      <c r="H45" s="437"/>
      <c r="I45" s="437"/>
      <c r="J45" s="437"/>
      <c r="K45" s="437"/>
      <c r="L45" s="437"/>
      <c r="M45" s="438"/>
      <c r="N45" s="88"/>
      <c r="O45" s="88"/>
      <c r="P45" s="233" t="s">
        <v>55</v>
      </c>
      <c r="Q45" s="89"/>
      <c r="R45" s="439" t="s">
        <v>56</v>
      </c>
      <c r="S45" s="440"/>
      <c r="T45" s="440"/>
      <c r="U45" s="440"/>
      <c r="V45" s="440"/>
      <c r="W45" s="440"/>
      <c r="X45" s="440"/>
      <c r="Y45" s="440"/>
      <c r="Z45" s="441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442" t="s">
        <v>54</v>
      </c>
      <c r="G46" s="443"/>
      <c r="H46" s="443"/>
      <c r="I46" s="443"/>
      <c r="J46" s="443"/>
      <c r="K46" s="443"/>
      <c r="L46" s="443"/>
      <c r="M46" s="444"/>
      <c r="N46" s="90"/>
      <c r="O46" s="90"/>
      <c r="P46" s="234" t="s">
        <v>109</v>
      </c>
      <c r="Q46" s="91"/>
      <c r="R46" s="445" t="s">
        <v>108</v>
      </c>
      <c r="S46" s="446"/>
      <c r="T46" s="446"/>
      <c r="U46" s="446"/>
      <c r="V46" s="446"/>
      <c r="W46" s="446"/>
      <c r="X46" s="446"/>
      <c r="Y46" s="446"/>
      <c r="Z46" s="447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422" t="s">
        <v>98</v>
      </c>
      <c r="G47" s="423"/>
      <c r="H47" s="423"/>
      <c r="I47" s="423"/>
      <c r="J47" s="423"/>
      <c r="K47" s="423"/>
      <c r="L47" s="423"/>
      <c r="M47" s="424"/>
      <c r="N47" s="88"/>
      <c r="O47" s="88"/>
      <c r="P47" s="235" t="s">
        <v>58</v>
      </c>
      <c r="Q47" s="94"/>
      <c r="R47" s="413" t="s">
        <v>59</v>
      </c>
      <c r="S47" s="414"/>
      <c r="T47" s="414"/>
      <c r="U47" s="414"/>
      <c r="V47" s="414"/>
      <c r="W47" s="414"/>
      <c r="X47" s="414"/>
      <c r="Y47" s="414"/>
      <c r="Z47" s="415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416" t="s">
        <v>117</v>
      </c>
      <c r="G48" s="417"/>
      <c r="H48" s="417"/>
      <c r="I48" s="417"/>
      <c r="J48" s="417"/>
      <c r="K48" s="417"/>
      <c r="L48" s="417"/>
      <c r="M48" s="418"/>
      <c r="N48" s="92"/>
      <c r="O48" s="92"/>
      <c r="P48" s="236" t="s">
        <v>99</v>
      </c>
      <c r="Q48" s="94"/>
      <c r="R48" s="419" t="s">
        <v>100</v>
      </c>
      <c r="S48" s="420"/>
      <c r="T48" s="420"/>
      <c r="U48" s="420"/>
      <c r="V48" s="420"/>
      <c r="W48" s="420"/>
      <c r="X48" s="420"/>
      <c r="Y48" s="420"/>
      <c r="Z48" s="421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428" t="s">
        <v>118</v>
      </c>
      <c r="G49" s="429"/>
      <c r="H49" s="429"/>
      <c r="I49" s="429"/>
      <c r="J49" s="429"/>
      <c r="K49" s="429"/>
      <c r="L49" s="429"/>
      <c r="M49" s="430"/>
      <c r="N49" s="92"/>
      <c r="O49" s="92"/>
      <c r="P49" s="243" t="s">
        <v>115</v>
      </c>
      <c r="Q49" s="94"/>
      <c r="R49" s="409" t="s">
        <v>119</v>
      </c>
      <c r="S49" s="410"/>
      <c r="T49" s="410"/>
      <c r="U49" s="410"/>
      <c r="V49" s="410"/>
      <c r="W49" s="410"/>
      <c r="X49" s="410"/>
      <c r="Y49" s="410"/>
      <c r="Z49" s="411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431" t="s">
        <v>60</v>
      </c>
      <c r="G50" s="432"/>
      <c r="H50" s="432"/>
      <c r="I50" s="432"/>
      <c r="J50" s="432"/>
      <c r="K50" s="432"/>
      <c r="L50" s="432"/>
      <c r="M50" s="433"/>
      <c r="N50" s="412" t="s">
        <v>101</v>
      </c>
      <c r="O50" s="412"/>
      <c r="P50" s="412"/>
      <c r="Q50" s="412"/>
      <c r="R50" s="425" t="s">
        <v>102</v>
      </c>
      <c r="S50" s="426"/>
      <c r="T50" s="426"/>
      <c r="U50" s="426"/>
      <c r="V50" s="426"/>
      <c r="W50" s="426"/>
      <c r="X50" s="426"/>
      <c r="Y50" s="426"/>
      <c r="Z50" s="427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458" t="s">
        <v>61</v>
      </c>
      <c r="C55" s="459"/>
      <c r="D55" s="459"/>
      <c r="E55" s="459"/>
      <c r="F55" s="459"/>
      <c r="G55" s="459"/>
      <c r="H55" s="459"/>
      <c r="I55" s="459"/>
      <c r="J55" s="459"/>
      <c r="K55" s="460"/>
      <c r="L55" s="132"/>
      <c r="M55" s="133"/>
      <c r="N55" s="133"/>
      <c r="O55" s="134"/>
      <c r="P55" s="133"/>
      <c r="Q55" s="133"/>
      <c r="R55" s="454" t="s">
        <v>62</v>
      </c>
      <c r="S55" s="454"/>
      <c r="T55" s="454"/>
      <c r="U55" s="454"/>
      <c r="V55" s="454"/>
      <c r="W55" s="454"/>
      <c r="X55" s="454"/>
      <c r="Y55" s="454"/>
      <c r="Z55" s="454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132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131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130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133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455" t="s">
        <v>82</v>
      </c>
      <c r="C73" s="456"/>
      <c r="D73" s="456"/>
      <c r="E73" s="456"/>
      <c r="F73" s="457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455" t="s">
        <v>111</v>
      </c>
      <c r="C75" s="456"/>
      <c r="D75" s="456"/>
      <c r="E75" s="456"/>
      <c r="F75" s="457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454" t="s">
        <v>92</v>
      </c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R78:AB78"/>
    <mergeCell ref="R55:Z55"/>
    <mergeCell ref="B73:F73"/>
    <mergeCell ref="B75:F75"/>
    <mergeCell ref="B55:K55"/>
    <mergeCell ref="F46:M46"/>
    <mergeCell ref="R46:Z46"/>
    <mergeCell ref="F44:M44"/>
    <mergeCell ref="R44:Z44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X27:X30"/>
    <mergeCell ref="R22:R25"/>
    <mergeCell ref="U26:X26"/>
    <mergeCell ref="W22:W25"/>
    <mergeCell ref="U22:U25"/>
    <mergeCell ref="V22:V25"/>
    <mergeCell ref="U20:X21"/>
    <mergeCell ref="W16:W19"/>
    <mergeCell ref="X22:X25"/>
    <mergeCell ref="X16:X19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F20:I21"/>
    <mergeCell ref="K20:N21"/>
    <mergeCell ref="P20:S21"/>
    <mergeCell ref="N22:N25"/>
    <mergeCell ref="N16:N19"/>
    <mergeCell ref="U16:U19"/>
    <mergeCell ref="V16:V19"/>
    <mergeCell ref="K16:K19"/>
    <mergeCell ref="L16:L19"/>
    <mergeCell ref="M16:M19"/>
    <mergeCell ref="P16:S17"/>
    <mergeCell ref="P18:S19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1" zoomScaleNormal="121" workbookViewId="0" topLeftCell="A1">
      <selection activeCell="A20" sqref="A20:B20"/>
    </sheetView>
  </sheetViews>
  <sheetFormatPr defaultColWidth="9.140625" defaultRowHeight="12.75"/>
  <cols>
    <col min="2" max="2" width="52.00390625" style="0" customWidth="1"/>
  </cols>
  <sheetData>
    <row r="1" spans="1:6" ht="18.75">
      <c r="A1" s="277"/>
      <c r="B1" s="278" t="s">
        <v>126</v>
      </c>
      <c r="C1" s="279"/>
      <c r="D1" s="279"/>
      <c r="E1" s="275"/>
      <c r="F1" s="275"/>
    </row>
    <row r="2" spans="1:6" ht="18.75">
      <c r="A2" s="277"/>
      <c r="B2" s="280" t="s">
        <v>125</v>
      </c>
      <c r="C2" s="279"/>
      <c r="D2" s="279"/>
      <c r="E2" s="275"/>
      <c r="F2" s="275"/>
    </row>
    <row r="3" spans="1:6" ht="18.75">
      <c r="A3" s="277"/>
      <c r="B3" s="281" t="s">
        <v>127</v>
      </c>
      <c r="C3" s="279"/>
      <c r="D3" s="279"/>
      <c r="E3" s="275"/>
      <c r="F3" s="275"/>
    </row>
    <row r="6" spans="1:9" ht="12.75">
      <c r="A6" s="28"/>
      <c r="B6" s="28" t="s">
        <v>134</v>
      </c>
      <c r="C6" s="28"/>
      <c r="D6" s="28"/>
      <c r="E6" s="28"/>
      <c r="F6" s="28"/>
      <c r="G6" s="28"/>
      <c r="H6" s="274"/>
      <c r="I6" s="274"/>
    </row>
    <row r="7" spans="1:9" ht="12.75">
      <c r="A7" s="28"/>
      <c r="B7" s="28"/>
      <c r="C7" s="28"/>
      <c r="D7" s="28"/>
      <c r="E7" s="28"/>
      <c r="F7" s="28"/>
      <c r="G7" s="28"/>
      <c r="H7" s="274"/>
      <c r="I7" s="274"/>
    </row>
    <row r="8" spans="1:9" ht="12.75">
      <c r="A8" s="28">
        <v>1</v>
      </c>
      <c r="B8" s="28" t="s">
        <v>137</v>
      </c>
      <c r="C8" s="28"/>
      <c r="D8" s="28"/>
      <c r="E8" s="28"/>
      <c r="F8" s="28"/>
      <c r="G8" s="28"/>
      <c r="H8" s="274"/>
      <c r="I8" s="274"/>
    </row>
    <row r="9" spans="1:9" ht="12.75">
      <c r="A9" s="28">
        <v>2</v>
      </c>
      <c r="B9" s="28" t="s">
        <v>138</v>
      </c>
      <c r="C9" s="28"/>
      <c r="D9" s="28"/>
      <c r="E9" s="28"/>
      <c r="F9" s="28"/>
      <c r="G9" s="28"/>
      <c r="H9" s="274"/>
      <c r="I9" s="274"/>
    </row>
    <row r="10" spans="1:9" ht="12.75">
      <c r="A10" s="28">
        <v>3</v>
      </c>
      <c r="B10" s="28" t="s">
        <v>139</v>
      </c>
      <c r="C10" s="28"/>
      <c r="D10" s="28"/>
      <c r="E10" s="28"/>
      <c r="F10" s="28"/>
      <c r="G10" s="28"/>
      <c r="H10" s="274"/>
      <c r="I10" s="274"/>
    </row>
    <row r="11" spans="1:9" ht="12.75">
      <c r="A11" s="28">
        <f aca="true" t="shared" si="0" ref="A11:A20">A10+1</f>
        <v>4</v>
      </c>
      <c r="B11" s="28" t="s">
        <v>244</v>
      </c>
      <c r="C11" s="28"/>
      <c r="D11" s="28"/>
      <c r="E11" s="28"/>
      <c r="F11" s="28"/>
      <c r="G11" s="28"/>
      <c r="H11" s="274"/>
      <c r="I11" s="274"/>
    </row>
    <row r="12" spans="1:9" ht="12.75">
      <c r="A12" s="28">
        <f t="shared" si="0"/>
        <v>5</v>
      </c>
      <c r="B12" s="28" t="s">
        <v>140</v>
      </c>
      <c r="C12" s="28"/>
      <c r="D12" s="28"/>
      <c r="E12" s="28"/>
      <c r="F12" s="28"/>
      <c r="G12" s="28"/>
      <c r="H12" s="274"/>
      <c r="I12" s="274"/>
    </row>
    <row r="13" spans="1:9" ht="12.75">
      <c r="A13" s="28">
        <f t="shared" si="0"/>
        <v>6</v>
      </c>
      <c r="B13" s="28" t="s">
        <v>141</v>
      </c>
      <c r="C13" s="28"/>
      <c r="D13" s="28"/>
      <c r="E13" s="28"/>
      <c r="F13" s="28"/>
      <c r="G13" s="28"/>
      <c r="H13" s="274"/>
      <c r="I13" s="274"/>
    </row>
    <row r="14" spans="1:9" ht="12.75">
      <c r="A14" s="28">
        <f t="shared" si="0"/>
        <v>7</v>
      </c>
      <c r="B14" s="28" t="s">
        <v>245</v>
      </c>
      <c r="C14" s="28"/>
      <c r="D14" s="28"/>
      <c r="E14" s="28"/>
      <c r="F14" s="28"/>
      <c r="G14" s="28"/>
      <c r="H14" s="274"/>
      <c r="I14" s="274"/>
    </row>
    <row r="15" spans="1:9" ht="12.75">
      <c r="A15" s="28">
        <f t="shared" si="0"/>
        <v>8</v>
      </c>
      <c r="B15" s="28" t="s">
        <v>142</v>
      </c>
      <c r="C15" s="28"/>
      <c r="D15" s="28"/>
      <c r="E15" s="28"/>
      <c r="F15" s="28"/>
      <c r="G15" s="28"/>
      <c r="H15" s="274"/>
      <c r="I15" s="274"/>
    </row>
    <row r="16" spans="1:9" ht="12.75">
      <c r="A16" s="28">
        <f t="shared" si="0"/>
        <v>9</v>
      </c>
      <c r="B16" s="28" t="s">
        <v>143</v>
      </c>
      <c r="C16" s="28"/>
      <c r="D16" s="28"/>
      <c r="E16" s="28"/>
      <c r="F16" s="28"/>
      <c r="G16" s="28"/>
      <c r="H16" s="274"/>
      <c r="I16" s="274"/>
    </row>
    <row r="17" spans="1:9" ht="12.75">
      <c r="A17" s="28">
        <f t="shared" si="0"/>
        <v>10</v>
      </c>
      <c r="B17" s="28" t="s">
        <v>145</v>
      </c>
      <c r="C17" s="28"/>
      <c r="D17" s="28"/>
      <c r="E17" s="28"/>
      <c r="F17" s="28"/>
      <c r="G17" s="28"/>
      <c r="H17" s="274"/>
      <c r="I17" s="274"/>
    </row>
    <row r="18" spans="1:9" ht="12.75">
      <c r="A18" s="28">
        <f t="shared" si="0"/>
        <v>11</v>
      </c>
      <c r="B18" s="28" t="s">
        <v>161</v>
      </c>
      <c r="C18" s="28"/>
      <c r="D18" s="28"/>
      <c r="E18" s="28"/>
      <c r="F18" s="28"/>
      <c r="G18" s="28"/>
      <c r="H18" s="274"/>
      <c r="I18" s="274"/>
    </row>
    <row r="19" spans="1:9" ht="12.75">
      <c r="A19" s="28">
        <f t="shared" si="0"/>
        <v>12</v>
      </c>
      <c r="B19" s="28" t="s">
        <v>144</v>
      </c>
      <c r="C19" s="28"/>
      <c r="D19" s="28"/>
      <c r="E19" s="28"/>
      <c r="F19" s="28"/>
      <c r="G19" s="28"/>
      <c r="H19" s="274"/>
      <c r="I19" s="274"/>
    </row>
    <row r="20" spans="1:7" ht="12.75">
      <c r="A20" s="28">
        <f t="shared" si="0"/>
        <v>13</v>
      </c>
      <c r="B20" s="28" t="s">
        <v>308</v>
      </c>
      <c r="C20" s="276"/>
      <c r="D20" s="276"/>
      <c r="E20" s="276"/>
      <c r="F20" s="276"/>
      <c r="G20" s="276"/>
    </row>
    <row r="21" spans="1:7" ht="12.75">
      <c r="A21" s="276"/>
      <c r="B21" s="276"/>
      <c r="C21" s="276"/>
      <c r="D21" s="276"/>
      <c r="E21" s="276"/>
      <c r="F21" s="276"/>
      <c r="G21" s="276"/>
    </row>
    <row r="22" spans="1:7" ht="12.75">
      <c r="A22" s="276"/>
      <c r="B22" s="276"/>
      <c r="C22" s="276"/>
      <c r="D22" s="276"/>
      <c r="E22" s="276"/>
      <c r="F22" s="276"/>
      <c r="G22" s="276"/>
    </row>
    <row r="23" spans="1:7" ht="12.75">
      <c r="A23" s="276"/>
      <c r="B23" s="276" t="s">
        <v>135</v>
      </c>
      <c r="C23" s="276"/>
      <c r="D23" s="276"/>
      <c r="E23" s="276"/>
      <c r="F23" s="276"/>
      <c r="G23" s="276"/>
    </row>
    <row r="24" ht="12.75">
      <c r="B24" t="s">
        <v>136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3" zoomScaleNormal="73" workbookViewId="0" topLeftCell="A1">
      <selection activeCell="G11" sqref="G11"/>
    </sheetView>
  </sheetViews>
  <sheetFormatPr defaultColWidth="9.140625" defaultRowHeight="12.75"/>
  <cols>
    <col min="2" max="2" width="71.8515625" style="0" bestFit="1" customWidth="1"/>
    <col min="3" max="3" width="20.57421875" style="0" bestFit="1" customWidth="1"/>
    <col min="4" max="4" width="7.421875" style="0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5" spans="1:3" ht="15.75">
      <c r="A5" s="28">
        <v>1</v>
      </c>
      <c r="B5" s="284" t="s">
        <v>137</v>
      </c>
      <c r="C5" s="283"/>
    </row>
    <row r="6" spans="1:5" ht="12.75">
      <c r="A6" s="285">
        <f aca="true" t="shared" si="0" ref="A6:A12">A5+0.1</f>
        <v>1.1</v>
      </c>
      <c r="B6" s="286" t="s">
        <v>146</v>
      </c>
      <c r="C6" s="287" t="s">
        <v>147</v>
      </c>
      <c r="D6" s="288">
        <v>5</v>
      </c>
      <c r="E6" s="289">
        <v>0.4375</v>
      </c>
    </row>
    <row r="7" spans="1:5" ht="12.75">
      <c r="A7" s="285">
        <f t="shared" si="0"/>
        <v>1.2000000000000002</v>
      </c>
      <c r="B7" s="274" t="s">
        <v>148</v>
      </c>
      <c r="C7" s="287" t="s">
        <v>147</v>
      </c>
      <c r="D7" s="288">
        <v>20</v>
      </c>
      <c r="E7" s="289">
        <f>E6+TIME(0,D6,0)</f>
        <v>0.4409722222222222</v>
      </c>
    </row>
    <row r="8" spans="1:5" ht="12.75">
      <c r="A8" s="285">
        <f t="shared" si="0"/>
        <v>1.3000000000000003</v>
      </c>
      <c r="B8" s="274" t="s">
        <v>149</v>
      </c>
      <c r="C8" s="287" t="s">
        <v>147</v>
      </c>
      <c r="D8" s="288">
        <v>10</v>
      </c>
      <c r="E8" s="289">
        <f aca="true" t="shared" si="1" ref="E8:E15">E7+TIME(0,D7,0)</f>
        <v>0.4548611111111111</v>
      </c>
    </row>
    <row r="9" spans="1:5" ht="12.75">
      <c r="A9" s="285">
        <f t="shared" si="0"/>
        <v>1.4000000000000004</v>
      </c>
      <c r="B9" s="274" t="s">
        <v>150</v>
      </c>
      <c r="C9" s="287" t="s">
        <v>147</v>
      </c>
      <c r="D9" s="288">
        <v>5</v>
      </c>
      <c r="E9" s="289">
        <f t="shared" si="1"/>
        <v>0.4618055555555555</v>
      </c>
    </row>
    <row r="10" spans="1:5" ht="12.75">
      <c r="A10" s="285">
        <f t="shared" si="0"/>
        <v>1.5000000000000004</v>
      </c>
      <c r="B10" s="274" t="s">
        <v>307</v>
      </c>
      <c r="C10" s="287" t="s">
        <v>147</v>
      </c>
      <c r="D10" s="288">
        <v>5</v>
      </c>
      <c r="E10" s="289">
        <f t="shared" si="1"/>
        <v>0.46527777777777773</v>
      </c>
    </row>
    <row r="11" spans="1:5" ht="12.75">
      <c r="A11" s="285">
        <f t="shared" si="0"/>
        <v>1.6000000000000005</v>
      </c>
      <c r="B11" s="461" t="s">
        <v>309</v>
      </c>
      <c r="C11" s="287" t="s">
        <v>310</v>
      </c>
      <c r="D11" s="288">
        <v>15</v>
      </c>
      <c r="E11" s="289">
        <f t="shared" si="1"/>
        <v>0.46874999999999994</v>
      </c>
    </row>
    <row r="12" spans="1:5" ht="12.75">
      <c r="A12" s="285">
        <f t="shared" si="0"/>
        <v>1.7000000000000006</v>
      </c>
      <c r="B12" s="274" t="s">
        <v>291</v>
      </c>
      <c r="C12" s="287" t="s">
        <v>151</v>
      </c>
      <c r="D12" s="288">
        <v>15</v>
      </c>
      <c r="E12" s="289">
        <f t="shared" si="1"/>
        <v>0.47916666666666663</v>
      </c>
    </row>
    <row r="13" spans="1:5" ht="15" customHeight="1">
      <c r="A13" s="285">
        <f>A12+0.1</f>
        <v>1.8000000000000007</v>
      </c>
      <c r="B13" s="274" t="s">
        <v>153</v>
      </c>
      <c r="C13" s="287"/>
      <c r="D13" s="288"/>
      <c r="E13" s="289"/>
    </row>
    <row r="14" spans="1:5" s="274" customFormat="1" ht="12.75">
      <c r="A14" s="285"/>
      <c r="B14" s="294" t="s">
        <v>255</v>
      </c>
      <c r="C14" s="295" t="s">
        <v>256</v>
      </c>
      <c r="D14" s="274">
        <v>30</v>
      </c>
      <c r="E14" s="289">
        <f t="shared" si="1"/>
        <v>0</v>
      </c>
    </row>
    <row r="15" spans="1:5" ht="12.75">
      <c r="A15" s="285">
        <f>A13+0.1</f>
        <v>1.9000000000000008</v>
      </c>
      <c r="B15" s="274" t="s">
        <v>152</v>
      </c>
      <c r="C15" s="287" t="s">
        <v>147</v>
      </c>
      <c r="D15" s="290">
        <v>0</v>
      </c>
      <c r="E15" s="289">
        <f t="shared" si="1"/>
        <v>0.020833333333333332</v>
      </c>
    </row>
    <row r="17" spans="1:2" s="283" customFormat="1" ht="15.75">
      <c r="A17" s="282">
        <v>2</v>
      </c>
      <c r="B17" s="284" t="s">
        <v>138</v>
      </c>
    </row>
    <row r="18" spans="1:5" s="274" customFormat="1" ht="12.75">
      <c r="A18" s="285">
        <f>A17+0.1</f>
        <v>2.1</v>
      </c>
      <c r="B18" s="286" t="s">
        <v>146</v>
      </c>
      <c r="C18" s="287" t="s">
        <v>147</v>
      </c>
      <c r="D18" s="288">
        <v>5</v>
      </c>
      <c r="E18" s="289">
        <v>0.5625</v>
      </c>
    </row>
    <row r="19" spans="1:5" s="274" customFormat="1" ht="12.75">
      <c r="A19" s="285">
        <f>A18+0.1</f>
        <v>2.2</v>
      </c>
      <c r="B19" s="274" t="s">
        <v>153</v>
      </c>
      <c r="C19" s="287"/>
      <c r="E19" s="289">
        <f>E18+TIME(0,D18,0)</f>
        <v>0.5659722222222222</v>
      </c>
    </row>
    <row r="20" spans="1:5" s="274" customFormat="1" ht="12.75">
      <c r="A20" s="285"/>
      <c r="B20" s="294" t="s">
        <v>254</v>
      </c>
      <c r="C20" s="295" t="s">
        <v>265</v>
      </c>
      <c r="D20" s="274">
        <v>50</v>
      </c>
      <c r="E20" s="289">
        <f>E19+TIME(0,D19,0)</f>
        <v>0.5659722222222222</v>
      </c>
    </row>
    <row r="21" spans="1:5" s="274" customFormat="1" ht="12.75">
      <c r="A21" s="285"/>
      <c r="B21" s="294" t="s">
        <v>257</v>
      </c>
      <c r="C21" s="295" t="s">
        <v>258</v>
      </c>
      <c r="D21" s="274">
        <v>35</v>
      </c>
      <c r="E21" s="289">
        <f>E20+TIME(0,D20,0)</f>
        <v>0.6006944444444444</v>
      </c>
    </row>
    <row r="22" spans="1:5" s="274" customFormat="1" ht="12.75">
      <c r="A22" s="285">
        <f>A19+0.1</f>
        <v>2.3000000000000003</v>
      </c>
      <c r="B22" s="274" t="s">
        <v>152</v>
      </c>
      <c r="C22" s="287" t="s">
        <v>147</v>
      </c>
      <c r="D22" s="290">
        <v>0</v>
      </c>
      <c r="E22" s="289">
        <f>E21+TIME(0,D21,0)</f>
        <v>0.625</v>
      </c>
    </row>
    <row r="24" spans="1:2" s="283" customFormat="1" ht="15.75">
      <c r="A24" s="282">
        <v>3</v>
      </c>
      <c r="B24" s="284" t="s">
        <v>139</v>
      </c>
    </row>
    <row r="25" spans="1:5" ht="12.75">
      <c r="A25" s="285">
        <f>A24+0.1</f>
        <v>3.1</v>
      </c>
      <c r="B25" s="286" t="s">
        <v>146</v>
      </c>
      <c r="C25" s="287" t="s">
        <v>156</v>
      </c>
      <c r="D25" s="288">
        <v>5</v>
      </c>
      <c r="E25" s="289">
        <v>0.6666666666666666</v>
      </c>
    </row>
    <row r="26" spans="1:5" ht="12.75">
      <c r="A26" s="285">
        <f>A25+0.1</f>
        <v>3.2</v>
      </c>
      <c r="B26" s="274" t="s">
        <v>155</v>
      </c>
      <c r="C26" s="287" t="s">
        <v>156</v>
      </c>
      <c r="D26" s="274">
        <v>15</v>
      </c>
      <c r="E26" s="289">
        <f>E25+TIME(0,D25,0)</f>
        <v>0.6701388888888888</v>
      </c>
    </row>
    <row r="27" spans="1:5" ht="12.75">
      <c r="A27" s="285">
        <f>A26+0.1</f>
        <v>3.3000000000000003</v>
      </c>
      <c r="B27" s="274" t="s">
        <v>159</v>
      </c>
      <c r="C27" s="287" t="s">
        <v>157</v>
      </c>
      <c r="D27" s="274">
        <v>70</v>
      </c>
      <c r="E27" s="289">
        <f>E26+TIME(0,D26,0)</f>
        <v>0.6805555555555555</v>
      </c>
    </row>
    <row r="28" spans="1:5" ht="12.75">
      <c r="A28" s="285"/>
      <c r="B28" s="296" t="s">
        <v>304</v>
      </c>
      <c r="C28" s="287"/>
      <c r="D28" s="274"/>
      <c r="E28" s="289"/>
    </row>
    <row r="29" spans="1:5" ht="12.75">
      <c r="A29" s="285">
        <f>A27+0.1</f>
        <v>3.4000000000000004</v>
      </c>
      <c r="B29" s="274" t="s">
        <v>158</v>
      </c>
      <c r="C29" s="287" t="s">
        <v>157</v>
      </c>
      <c r="D29" s="274">
        <v>10</v>
      </c>
      <c r="E29" s="289">
        <f>E27+TIME(0,D27,0)</f>
        <v>0.7291666666666666</v>
      </c>
    </row>
    <row r="30" spans="1:5" ht="12.75">
      <c r="A30" s="285">
        <f>A29+0.1</f>
        <v>3.5000000000000004</v>
      </c>
      <c r="B30" s="274" t="s">
        <v>153</v>
      </c>
      <c r="C30" s="287"/>
      <c r="D30" s="274"/>
      <c r="E30" s="289">
        <f>E29+TIME(0,D29,0)</f>
        <v>0.736111111111111</v>
      </c>
    </row>
    <row r="31" spans="1:5" ht="12.75">
      <c r="A31" s="285"/>
      <c r="B31" s="296" t="s">
        <v>300</v>
      </c>
      <c r="C31" s="287" t="s">
        <v>301</v>
      </c>
      <c r="D31" s="274">
        <v>20</v>
      </c>
      <c r="E31" s="289">
        <f>E30+TIME(0,D30,0)</f>
        <v>0.736111111111111</v>
      </c>
    </row>
    <row r="32" spans="1:5" ht="12.75">
      <c r="A32" s="285">
        <f>A30+0.1</f>
        <v>3.6000000000000005</v>
      </c>
      <c r="B32" s="274" t="s">
        <v>152</v>
      </c>
      <c r="C32" s="287" t="s">
        <v>156</v>
      </c>
      <c r="D32" s="290">
        <v>0</v>
      </c>
      <c r="E32" s="289">
        <f>E31+TIME(0,D31,0)</f>
        <v>0.7499999999999999</v>
      </c>
    </row>
    <row r="34" spans="1:2" s="283" customFormat="1" ht="15.75">
      <c r="A34" s="282">
        <f>Objectives!A11</f>
        <v>4</v>
      </c>
      <c r="B34" s="284" t="str">
        <f>Objectives!B11</f>
        <v>Monday PM3 - Responses to Call for Proposals</v>
      </c>
    </row>
    <row r="35" spans="1:5" s="274" customFormat="1" ht="12.75">
      <c r="A35" s="285">
        <f>A34+0.1</f>
        <v>4.1</v>
      </c>
      <c r="B35" s="286" t="s">
        <v>146</v>
      </c>
      <c r="C35" s="287" t="s">
        <v>147</v>
      </c>
      <c r="D35" s="288">
        <v>5</v>
      </c>
      <c r="E35" s="289">
        <v>0.8125</v>
      </c>
    </row>
    <row r="36" spans="1:5" s="274" customFormat="1" ht="12.75">
      <c r="A36" s="285">
        <f>A35+0.1</f>
        <v>4.199999999999999</v>
      </c>
      <c r="B36" s="274" t="s">
        <v>153</v>
      </c>
      <c r="C36" s="287"/>
      <c r="E36" s="289">
        <f>E35+TIME(0,D35,0)</f>
        <v>0.8159722222222222</v>
      </c>
    </row>
    <row r="37" spans="1:5" s="274" customFormat="1" ht="12.75">
      <c r="A37" s="285"/>
      <c r="B37" s="296" t="s">
        <v>262</v>
      </c>
      <c r="C37" s="287" t="s">
        <v>264</v>
      </c>
      <c r="D37" s="274">
        <v>60</v>
      </c>
      <c r="E37" s="289">
        <f>E36+TIME(0,D36,0)</f>
        <v>0.8159722222222222</v>
      </c>
    </row>
    <row r="38" spans="1:5" s="274" customFormat="1" ht="12.75">
      <c r="A38" s="285"/>
      <c r="B38" s="296" t="s">
        <v>261</v>
      </c>
      <c r="C38" s="287" t="s">
        <v>190</v>
      </c>
      <c r="D38" s="274">
        <v>25</v>
      </c>
      <c r="E38" s="289">
        <f>E37+TIME(0,D37,0)</f>
        <v>0.8576388888888888</v>
      </c>
    </row>
    <row r="39" spans="1:5" s="274" customFormat="1" ht="12.75">
      <c r="A39" s="285"/>
      <c r="B39" s="294" t="s">
        <v>259</v>
      </c>
      <c r="C39" s="287" t="s">
        <v>260</v>
      </c>
      <c r="D39" s="274">
        <v>25</v>
      </c>
      <c r="E39" s="289">
        <f>E38+TIME(0,D38,0)</f>
        <v>0.875</v>
      </c>
    </row>
    <row r="40" spans="1:5" s="274" customFormat="1" ht="12.75">
      <c r="A40" s="285">
        <f>A36+0.1</f>
        <v>4.299999999999999</v>
      </c>
      <c r="B40" s="274" t="s">
        <v>152</v>
      </c>
      <c r="C40" s="287" t="s">
        <v>147</v>
      </c>
      <c r="D40" s="290">
        <v>0</v>
      </c>
      <c r="E40" s="289">
        <f>E39+TIME(0,D39,0)</f>
        <v>0.8923611111111112</v>
      </c>
    </row>
    <row r="45" spans="2:3" ht="12.75">
      <c r="B45" s="297"/>
      <c r="C45" s="29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102" zoomScaleNormal="102" workbookViewId="0" topLeftCell="A1">
      <selection activeCell="C1" sqref="C1"/>
    </sheetView>
  </sheetViews>
  <sheetFormatPr defaultColWidth="9.140625" defaultRowHeight="12.75"/>
  <cols>
    <col min="2" max="2" width="71.8515625" style="0" bestFit="1" customWidth="1"/>
    <col min="3" max="3" width="16.28125" style="0" bestFit="1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6" spans="1:2" ht="15.75">
      <c r="A6" s="282">
        <f>Objectives!A12</f>
        <v>5</v>
      </c>
      <c r="B6" s="284" t="str">
        <f>Objectives!B12</f>
        <v>Tuesday AM1 - Responses to Call for Proposals</v>
      </c>
    </row>
    <row r="7" spans="1:5" s="274" customFormat="1" ht="12.75">
      <c r="A7" s="285">
        <f>A6+0.1</f>
        <v>5.1</v>
      </c>
      <c r="B7" s="286" t="s">
        <v>146</v>
      </c>
      <c r="C7" s="287" t="s">
        <v>147</v>
      </c>
      <c r="D7" s="288">
        <v>5</v>
      </c>
      <c r="E7" s="289">
        <v>0.3333333333333333</v>
      </c>
    </row>
    <row r="8" spans="1:5" s="274" customFormat="1" ht="12.75">
      <c r="A8" s="285">
        <f>A7+0.1</f>
        <v>5.199999999999999</v>
      </c>
      <c r="B8" s="274" t="s">
        <v>153</v>
      </c>
      <c r="C8" s="287"/>
      <c r="E8" s="289">
        <f>E7+TIME(0,D7,0)</f>
        <v>0.3368055555555555</v>
      </c>
    </row>
    <row r="9" spans="1:5" s="274" customFormat="1" ht="12.75">
      <c r="A9" s="285"/>
      <c r="B9" s="294" t="s">
        <v>272</v>
      </c>
      <c r="C9" s="287" t="s">
        <v>273</v>
      </c>
      <c r="D9" s="274">
        <v>40</v>
      </c>
      <c r="E9" s="289">
        <f>E8+TIME(0,D8,0)</f>
        <v>0.3368055555555555</v>
      </c>
    </row>
    <row r="10" spans="1:5" s="274" customFormat="1" ht="12.75">
      <c r="A10" s="285"/>
      <c r="B10" s="294" t="s">
        <v>280</v>
      </c>
      <c r="C10" s="287" t="s">
        <v>166</v>
      </c>
      <c r="D10" s="274">
        <v>25</v>
      </c>
      <c r="E10" s="289">
        <f>E9+TIME(0,D9,0)</f>
        <v>0.3645833333333333</v>
      </c>
    </row>
    <row r="11" spans="1:5" s="274" customFormat="1" ht="12.75">
      <c r="A11" s="285"/>
      <c r="B11" s="296" t="s">
        <v>276</v>
      </c>
      <c r="C11" s="287" t="s">
        <v>277</v>
      </c>
      <c r="D11" s="274">
        <v>50</v>
      </c>
      <c r="E11" s="289">
        <f>E10+TIME(0,D10,0)</f>
        <v>0.3819444444444444</v>
      </c>
    </row>
    <row r="12" spans="1:5" s="274" customFormat="1" ht="12.75">
      <c r="A12" s="285">
        <f>A8+0.1</f>
        <v>5.299999999999999</v>
      </c>
      <c r="B12" s="274" t="s">
        <v>152</v>
      </c>
      <c r="C12" s="287" t="s">
        <v>147</v>
      </c>
      <c r="D12" s="290">
        <v>0</v>
      </c>
      <c r="E12" s="289">
        <f>E11+TIME(0,D11,0)</f>
        <v>0.41666666666666663</v>
      </c>
    </row>
    <row r="13" spans="1:2" ht="15.75">
      <c r="A13" s="282"/>
      <c r="B13" s="282"/>
    </row>
    <row r="14" spans="1:2" ht="15.75">
      <c r="A14" s="282">
        <f>Objectives!A13</f>
        <v>6</v>
      </c>
      <c r="B14" s="284" t="str">
        <f>Objectives!B13</f>
        <v>Tuesday AM2 - Responses to Call for Proposals</v>
      </c>
    </row>
    <row r="15" spans="1:5" s="274" customFormat="1" ht="12.75">
      <c r="A15" s="285">
        <f>A14+0.1</f>
        <v>6.1</v>
      </c>
      <c r="B15" s="286" t="s">
        <v>146</v>
      </c>
      <c r="C15" s="287" t="s">
        <v>147</v>
      </c>
      <c r="D15" s="288">
        <v>5</v>
      </c>
      <c r="E15" s="289">
        <v>0.4375</v>
      </c>
    </row>
    <row r="16" spans="1:5" s="274" customFormat="1" ht="12.75">
      <c r="A16" s="285">
        <f>A15+0.1</f>
        <v>6.199999999999999</v>
      </c>
      <c r="B16" s="274" t="s">
        <v>153</v>
      </c>
      <c r="C16" s="287"/>
      <c r="E16" s="289">
        <f>E15+TIME(0,D15,0)</f>
        <v>0.4409722222222222</v>
      </c>
    </row>
    <row r="17" spans="1:5" s="274" customFormat="1" ht="12.75">
      <c r="A17" s="285"/>
      <c r="B17" s="294" t="s">
        <v>274</v>
      </c>
      <c r="C17" s="287" t="s">
        <v>275</v>
      </c>
      <c r="D17" s="274">
        <v>40</v>
      </c>
      <c r="E17" s="289">
        <f>E16+TIME(0,D16,0)</f>
        <v>0.4409722222222222</v>
      </c>
    </row>
    <row r="18" spans="2:5" ht="12.75">
      <c r="B18" s="296" t="s">
        <v>278</v>
      </c>
      <c r="C18" s="287" t="s">
        <v>279</v>
      </c>
      <c r="D18" s="274">
        <v>60</v>
      </c>
      <c r="E18" s="289">
        <f>E17+TIME(0,D17,0)</f>
        <v>0.46875</v>
      </c>
    </row>
    <row r="19" spans="1:5" s="274" customFormat="1" ht="12.75">
      <c r="A19" s="285">
        <f>A16+0.1</f>
        <v>6.299999999999999</v>
      </c>
      <c r="B19" s="274" t="s">
        <v>152</v>
      </c>
      <c r="C19" s="287" t="s">
        <v>147</v>
      </c>
      <c r="D19" s="290">
        <v>0</v>
      </c>
      <c r="E19" s="289">
        <f>E18+TIME(0,D18,0)</f>
        <v>0.5104166666666666</v>
      </c>
    </row>
    <row r="21" spans="1:2" ht="15.75">
      <c r="A21" s="282">
        <f>Objectives!A14</f>
        <v>7</v>
      </c>
      <c r="B21" s="284" t="str">
        <f>Objectives!B14</f>
        <v>Tuesday PM3 - Responses to Call for Proposals</v>
      </c>
    </row>
    <row r="22" spans="1:5" s="274" customFormat="1" ht="12.75">
      <c r="A22" s="285">
        <f>A21+0.1</f>
        <v>7.1</v>
      </c>
      <c r="B22" s="286" t="s">
        <v>146</v>
      </c>
      <c r="C22" s="287" t="s">
        <v>147</v>
      </c>
      <c r="D22" s="288">
        <v>5</v>
      </c>
      <c r="E22" s="289">
        <v>0.8125</v>
      </c>
    </row>
    <row r="23" spans="1:5" s="274" customFormat="1" ht="12.75">
      <c r="A23" s="285">
        <f>A22+0.1</f>
        <v>7.199999999999999</v>
      </c>
      <c r="B23" s="274" t="s">
        <v>153</v>
      </c>
      <c r="C23" s="287"/>
      <c r="E23" s="289">
        <f>E22+TIME(0,D22,0)</f>
        <v>0.8159722222222222</v>
      </c>
    </row>
    <row r="24" spans="1:5" s="274" customFormat="1" ht="12.75">
      <c r="A24" s="285"/>
      <c r="B24" s="296" t="s">
        <v>282</v>
      </c>
      <c r="C24" s="287" t="s">
        <v>281</v>
      </c>
      <c r="D24" s="274">
        <v>40</v>
      </c>
      <c r="E24" s="289">
        <f>E23+TIME(0,D23,0)</f>
        <v>0.8159722222222222</v>
      </c>
    </row>
    <row r="25" spans="1:5" s="274" customFormat="1" ht="12.75">
      <c r="A25" s="285"/>
      <c r="B25" s="294" t="s">
        <v>268</v>
      </c>
      <c r="C25" s="287" t="s">
        <v>269</v>
      </c>
      <c r="D25" s="274">
        <v>30</v>
      </c>
      <c r="E25" s="289">
        <f>E24+TIME(0,D24,0)</f>
        <v>0.84375</v>
      </c>
    </row>
    <row r="26" spans="1:5" s="274" customFormat="1" ht="12.75">
      <c r="A26" s="285"/>
      <c r="B26" s="298" t="s">
        <v>270</v>
      </c>
      <c r="C26" s="287" t="s">
        <v>271</v>
      </c>
      <c r="D26" s="274">
        <v>40</v>
      </c>
      <c r="E26" s="289">
        <f>E25+TIME(0,D25,0)</f>
        <v>0.8645833333333334</v>
      </c>
    </row>
    <row r="27" spans="1:5" s="274" customFormat="1" ht="12.75">
      <c r="A27" s="285">
        <f>A23+0.1</f>
        <v>7.299999999999999</v>
      </c>
      <c r="B27" s="274" t="s">
        <v>152</v>
      </c>
      <c r="C27" s="287" t="s">
        <v>147</v>
      </c>
      <c r="D27" s="290">
        <v>0</v>
      </c>
      <c r="E27" s="289">
        <f>E26+TIME(0,D26,0)</f>
        <v>0.8923611111111112</v>
      </c>
    </row>
    <row r="30" s="277" customFormat="1" ht="12.75">
      <c r="C30" s="29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101" zoomScaleNormal="101" workbookViewId="0" topLeftCell="A3">
      <selection activeCell="B29" sqref="B29"/>
    </sheetView>
  </sheetViews>
  <sheetFormatPr defaultColWidth="9.140625" defaultRowHeight="12.75"/>
  <cols>
    <col min="2" max="2" width="66.8515625" style="0" customWidth="1"/>
    <col min="3" max="3" width="24.7109375" style="0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6" spans="1:2" ht="15.75">
      <c r="A6" s="282">
        <f>Objectives!A15</f>
        <v>8</v>
      </c>
      <c r="B6" s="284" t="str">
        <f>Objectives!B15</f>
        <v>Wednesday AM1 - Responses to Call for Proposals</v>
      </c>
    </row>
    <row r="7" spans="1:5" s="274" customFormat="1" ht="12.75">
      <c r="A7" s="285">
        <f>A6+0.1</f>
        <v>8.1</v>
      </c>
      <c r="B7" s="286" t="s">
        <v>146</v>
      </c>
      <c r="C7" s="287" t="s">
        <v>147</v>
      </c>
      <c r="D7" s="288">
        <v>5</v>
      </c>
      <c r="E7" s="289">
        <v>0.3333333333333333</v>
      </c>
    </row>
    <row r="8" spans="1:5" s="274" customFormat="1" ht="12.75">
      <c r="A8" s="285">
        <f>A7+0.1</f>
        <v>8.2</v>
      </c>
      <c r="B8" s="274" t="s">
        <v>153</v>
      </c>
      <c r="C8" s="287"/>
      <c r="E8" s="289">
        <f>E7+TIME(0,D7,0)</f>
        <v>0.3368055555555555</v>
      </c>
    </row>
    <row r="9" spans="1:5" s="303" customFormat="1" ht="25.5">
      <c r="A9" s="302"/>
      <c r="B9" s="304" t="s">
        <v>292</v>
      </c>
      <c r="C9" s="300" t="s">
        <v>293</v>
      </c>
      <c r="D9" s="303">
        <v>50</v>
      </c>
      <c r="E9" s="289">
        <f>E8+TIME(0,D8,0)</f>
        <v>0.3368055555555555</v>
      </c>
    </row>
    <row r="10" spans="1:5" s="274" customFormat="1" ht="12.75">
      <c r="A10" s="285"/>
      <c r="B10" s="296" t="s">
        <v>294</v>
      </c>
      <c r="C10" s="287" t="s">
        <v>295</v>
      </c>
      <c r="D10" s="274">
        <v>50</v>
      </c>
      <c r="E10" s="289">
        <f>E9+TIME(0,D9,0)</f>
        <v>0.37152777777777773</v>
      </c>
    </row>
    <row r="11" spans="1:5" s="274" customFormat="1" ht="12.75">
      <c r="A11" s="285"/>
      <c r="B11" s="296" t="s">
        <v>298</v>
      </c>
      <c r="C11" s="274" t="s">
        <v>299</v>
      </c>
      <c r="D11" s="274">
        <v>20</v>
      </c>
      <c r="E11" s="289">
        <f>E10+TIME(0,D10,0)</f>
        <v>0.40624999999999994</v>
      </c>
    </row>
    <row r="12" spans="1:5" s="274" customFormat="1" ht="12.75">
      <c r="A12" s="285">
        <f>A8+0.1</f>
        <v>8.299999999999999</v>
      </c>
      <c r="B12" s="274" t="s">
        <v>152</v>
      </c>
      <c r="C12" s="287" t="s">
        <v>147</v>
      </c>
      <c r="D12" s="290">
        <v>0</v>
      </c>
      <c r="E12" s="289">
        <f>E11+TIME(0,D11,0)</f>
        <v>0.42013888888888884</v>
      </c>
    </row>
    <row r="13" spans="1:2" ht="15.75">
      <c r="A13" s="282"/>
      <c r="B13" s="282"/>
    </row>
    <row r="14" spans="1:2" ht="15.75">
      <c r="A14" s="282">
        <f>Objectives!A16</f>
        <v>9</v>
      </c>
      <c r="B14" s="284" t="str">
        <f>Objectives!B16</f>
        <v>Wednesday PM1 - Responses to Call for Proposals</v>
      </c>
    </row>
    <row r="15" spans="1:5" s="274" customFormat="1" ht="12.75">
      <c r="A15" s="285">
        <f>A14+0.1</f>
        <v>9.1</v>
      </c>
      <c r="B15" s="286" t="s">
        <v>146</v>
      </c>
      <c r="C15" s="287" t="s">
        <v>147</v>
      </c>
      <c r="D15" s="288">
        <v>5</v>
      </c>
      <c r="E15" s="289">
        <v>0.5625</v>
      </c>
    </row>
    <row r="16" spans="1:5" s="274" customFormat="1" ht="12.75">
      <c r="A16" s="285">
        <f>A15+0.1</f>
        <v>9.2</v>
      </c>
      <c r="B16" s="274" t="s">
        <v>153</v>
      </c>
      <c r="C16" s="287"/>
      <c r="E16" s="289">
        <f>E15+TIME(0,D15,0)</f>
        <v>0.5659722222222222</v>
      </c>
    </row>
    <row r="17" spans="1:5" s="274" customFormat="1" ht="12.75">
      <c r="A17" s="285"/>
      <c r="B17" s="331" t="s">
        <v>285</v>
      </c>
      <c r="C17" s="287" t="s">
        <v>286</v>
      </c>
      <c r="D17" s="274">
        <v>60</v>
      </c>
      <c r="E17" s="289">
        <f>E16+TIME(0,D16,0)</f>
        <v>0.5659722222222222</v>
      </c>
    </row>
    <row r="18" spans="1:5" s="274" customFormat="1" ht="12.75">
      <c r="A18" s="285"/>
      <c r="B18" s="274" t="s">
        <v>283</v>
      </c>
      <c r="C18" s="287" t="s">
        <v>284</v>
      </c>
      <c r="D18" s="274">
        <v>40</v>
      </c>
      <c r="E18" s="289">
        <f>E17+TIME(0,D17,0)</f>
        <v>0.6076388888888888</v>
      </c>
    </row>
    <row r="19" spans="1:5" s="274" customFormat="1" ht="12.75">
      <c r="A19" s="285">
        <f>A16+0.1</f>
        <v>9.299999999999999</v>
      </c>
      <c r="B19" s="274" t="s">
        <v>152</v>
      </c>
      <c r="C19" s="287" t="s">
        <v>147</v>
      </c>
      <c r="D19" s="290">
        <v>0</v>
      </c>
      <c r="E19" s="289">
        <f>E18+TIME(0,D18,0)</f>
        <v>0.6354166666666666</v>
      </c>
    </row>
    <row r="21" spans="1:2" ht="15.75">
      <c r="A21" s="282">
        <f>Objectives!A17</f>
        <v>10</v>
      </c>
      <c r="B21" s="284" t="str">
        <f>Objectives!B17</f>
        <v>Wednesday PM2 - Responses to Call for Proposals</v>
      </c>
    </row>
    <row r="22" spans="1:5" ht="12.75">
      <c r="A22" s="285">
        <f>A21+0.1</f>
        <v>10.1</v>
      </c>
      <c r="B22" s="286" t="s">
        <v>146</v>
      </c>
      <c r="C22" s="287" t="s">
        <v>147</v>
      </c>
      <c r="D22" s="288">
        <v>5</v>
      </c>
      <c r="E22" s="289">
        <v>0.6666666666666666</v>
      </c>
    </row>
    <row r="23" spans="1:5" ht="12.75">
      <c r="A23" s="285">
        <f>A22+0.1</f>
        <v>10.2</v>
      </c>
      <c r="B23" s="274" t="s">
        <v>153</v>
      </c>
      <c r="C23" s="287"/>
      <c r="D23" s="274"/>
      <c r="E23" s="289">
        <f>E22+TIME(0,D22,0)</f>
        <v>0.6701388888888888</v>
      </c>
    </row>
    <row r="24" spans="1:5" ht="12.75">
      <c r="A24" s="285"/>
      <c r="B24" s="274" t="s">
        <v>287</v>
      </c>
      <c r="C24" s="287" t="s">
        <v>288</v>
      </c>
      <c r="D24" s="274">
        <v>50</v>
      </c>
      <c r="E24" s="289">
        <f>E23+TIME(0,D23,0)</f>
        <v>0.6701388888888888</v>
      </c>
    </row>
    <row r="25" spans="1:5" s="274" customFormat="1" ht="25.5">
      <c r="A25" s="285"/>
      <c r="B25" s="331" t="s">
        <v>289</v>
      </c>
      <c r="C25" s="300" t="s">
        <v>290</v>
      </c>
      <c r="D25" s="274">
        <v>60</v>
      </c>
      <c r="E25" s="289">
        <f>E24+TIME(0,D24,0)</f>
        <v>0.704861111111111</v>
      </c>
    </row>
    <row r="26" spans="1:5" ht="12.75">
      <c r="A26" s="285">
        <f>A23+0.1</f>
        <v>10.299999999999999</v>
      </c>
      <c r="B26" s="274" t="s">
        <v>152</v>
      </c>
      <c r="C26" s="287" t="s">
        <v>147</v>
      </c>
      <c r="D26" s="290">
        <v>0</v>
      </c>
      <c r="E26" s="289">
        <f>E25+TIME(0,D25,0)</f>
        <v>0.7465277777777777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2" max="2" width="71.8515625" style="0" bestFit="1" customWidth="1"/>
    <col min="3" max="3" width="10.421875" style="0" bestFit="1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6" spans="1:2" ht="15.75">
      <c r="A6" s="282">
        <f>Objectives!$A$18</f>
        <v>11</v>
      </c>
      <c r="B6" s="284" t="str">
        <f>Objectives!$B$18</f>
        <v>Thursday AM1 - Discussion of Proposals</v>
      </c>
    </row>
    <row r="7" spans="1:5" s="274" customFormat="1" ht="12.75">
      <c r="A7" s="285">
        <f>A6+0.1</f>
        <v>11.1</v>
      </c>
      <c r="B7" s="286" t="s">
        <v>146</v>
      </c>
      <c r="C7" s="287" t="s">
        <v>147</v>
      </c>
      <c r="D7" s="288">
        <v>5</v>
      </c>
      <c r="E7" s="289">
        <v>0.3333333333333333</v>
      </c>
    </row>
    <row r="8" spans="1:5" s="274" customFormat="1" ht="12.75">
      <c r="A8" s="285">
        <f>A7+0.1</f>
        <v>11.2</v>
      </c>
      <c r="B8" s="286" t="s">
        <v>296</v>
      </c>
      <c r="C8" s="287" t="s">
        <v>154</v>
      </c>
      <c r="D8" s="288">
        <v>90</v>
      </c>
      <c r="E8" s="289">
        <f>E7+TIME(0,D7,0)</f>
        <v>0.3368055555555555</v>
      </c>
    </row>
    <row r="9" spans="1:5" s="274" customFormat="1" ht="12.75">
      <c r="A9" s="285">
        <f>A8+0.1</f>
        <v>11.299999999999999</v>
      </c>
      <c r="B9" s="274" t="s">
        <v>163</v>
      </c>
      <c r="C9" s="287" t="s">
        <v>157</v>
      </c>
      <c r="D9" s="274">
        <v>30</v>
      </c>
      <c r="E9" s="289">
        <f>E8+TIME(0,D8,0)</f>
        <v>0.3993055555555555</v>
      </c>
    </row>
    <row r="10" spans="1:5" s="274" customFormat="1" ht="12.75">
      <c r="A10" s="285">
        <f>A9+0.1</f>
        <v>11.399999999999999</v>
      </c>
      <c r="B10" s="274" t="s">
        <v>152</v>
      </c>
      <c r="C10" s="287" t="s">
        <v>147</v>
      </c>
      <c r="D10" s="290">
        <v>0</v>
      </c>
      <c r="E10" s="289">
        <f>E9+TIME(0,D9,0)</f>
        <v>0.42013888888888884</v>
      </c>
    </row>
    <row r="11" spans="1:2" ht="15.75">
      <c r="A11" s="282"/>
      <c r="B11" s="282"/>
    </row>
    <row r="12" spans="1:2" ht="15.75">
      <c r="A12" s="282">
        <f>Objectives!$A$19</f>
        <v>12</v>
      </c>
      <c r="B12" s="284" t="str">
        <f>Objectives!$B$19</f>
        <v>Thursday AM2 - Next Steps</v>
      </c>
    </row>
    <row r="13" spans="1:5" s="274" customFormat="1" ht="12.75">
      <c r="A13" s="285">
        <f>A12+0.1</f>
        <v>12.1</v>
      </c>
      <c r="B13" s="286" t="s">
        <v>146</v>
      </c>
      <c r="C13" s="287" t="s">
        <v>147</v>
      </c>
      <c r="D13" s="288">
        <v>5</v>
      </c>
      <c r="E13" s="289">
        <v>0.4375</v>
      </c>
    </row>
    <row r="14" spans="1:5" s="274" customFormat="1" ht="12.75">
      <c r="A14" s="285">
        <f>A13+0.1</f>
        <v>12.2</v>
      </c>
      <c r="B14" s="274" t="s">
        <v>297</v>
      </c>
      <c r="C14" s="287" t="s">
        <v>157</v>
      </c>
      <c r="D14" s="274">
        <v>60</v>
      </c>
      <c r="E14" s="289">
        <f>E13+TIME(0,D13,0)</f>
        <v>0.4409722222222222</v>
      </c>
    </row>
    <row r="15" spans="1:5" s="274" customFormat="1" ht="12.75">
      <c r="A15" s="285">
        <f>A14+0.1</f>
        <v>12.299999999999999</v>
      </c>
      <c r="B15" s="274" t="s">
        <v>311</v>
      </c>
      <c r="C15" s="287" t="s">
        <v>157</v>
      </c>
      <c r="D15" s="274">
        <v>55</v>
      </c>
      <c r="E15" s="289">
        <f>E14+TIME(0,D14,0)</f>
        <v>0.4826388888888889</v>
      </c>
    </row>
    <row r="16" spans="1:5" s="274" customFormat="1" ht="12.75">
      <c r="A16" s="285">
        <f>A15+0.1</f>
        <v>12.399999999999999</v>
      </c>
      <c r="B16" s="274" t="s">
        <v>152</v>
      </c>
      <c r="C16" s="287" t="s">
        <v>147</v>
      </c>
      <c r="D16" s="290">
        <v>0</v>
      </c>
      <c r="E16" s="289">
        <f>E15+TIME(0,D15,0)</f>
        <v>0.5208333333333334</v>
      </c>
    </row>
    <row r="17" s="274" customFormat="1" ht="12.75"/>
    <row r="19" spans="1:5" ht="15.75">
      <c r="A19" s="282">
        <f>Objectives!A20</f>
        <v>13</v>
      </c>
      <c r="B19" s="284" t="str">
        <f>Objectives!B20</f>
        <v>Thursday PM1 - Overflow</v>
      </c>
      <c r="C19" s="287" t="s">
        <v>147</v>
      </c>
      <c r="E19" s="289">
        <v>0.5625</v>
      </c>
    </row>
    <row r="20" spans="1:5" ht="12.75">
      <c r="A20" s="285">
        <f>A19+0.1</f>
        <v>13.1</v>
      </c>
      <c r="B20" s="274" t="s">
        <v>160</v>
      </c>
      <c r="C20" s="287" t="s">
        <v>147</v>
      </c>
      <c r="D20" s="274">
        <v>50</v>
      </c>
      <c r="E20" s="289">
        <f>E19+D20</f>
        <v>50.5625</v>
      </c>
    </row>
    <row r="21" spans="1:5" ht="12.75">
      <c r="A21" s="285">
        <f>A20+0.1</f>
        <v>13.2</v>
      </c>
      <c r="B21" s="274" t="s">
        <v>162</v>
      </c>
      <c r="C21" s="287" t="s">
        <v>147</v>
      </c>
      <c r="D21" s="290">
        <v>0</v>
      </c>
      <c r="E21" s="289">
        <f>E20+TIME(0,D20,0)</f>
        <v>50.59722222222222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7" zoomScaleNormal="77" workbookViewId="0" topLeftCell="A2">
      <selection activeCell="C28" sqref="C28"/>
    </sheetView>
  </sheetViews>
  <sheetFormatPr defaultColWidth="9.140625" defaultRowHeight="12.75"/>
  <cols>
    <col min="1" max="1" width="17.57421875" style="0" bestFit="1" customWidth="1"/>
    <col min="2" max="2" width="43.28125" style="0" customWidth="1"/>
    <col min="3" max="3" width="40.8515625" style="0" bestFit="1" customWidth="1"/>
    <col min="4" max="4" width="7.28125" style="0" bestFit="1" customWidth="1"/>
    <col min="5" max="5" width="9.57421875" style="0" customWidth="1"/>
    <col min="6" max="6" width="10.421875" style="0" customWidth="1"/>
    <col min="7" max="7" width="10.8515625" style="0" customWidth="1"/>
  </cols>
  <sheetData>
    <row r="1" spans="1:7" s="301" customFormat="1" ht="38.25">
      <c r="A1" s="328" t="s">
        <v>241</v>
      </c>
      <c r="B1" s="329" t="s">
        <v>242</v>
      </c>
      <c r="C1" s="329" t="s">
        <v>243</v>
      </c>
      <c r="D1" s="329" t="s">
        <v>302</v>
      </c>
      <c r="E1" s="329" t="s">
        <v>306</v>
      </c>
      <c r="F1" s="329" t="s">
        <v>303</v>
      </c>
      <c r="G1" s="330" t="s">
        <v>246</v>
      </c>
    </row>
    <row r="2" spans="1:7" s="305" customFormat="1" ht="25.5">
      <c r="A2" s="316" t="s">
        <v>164</v>
      </c>
      <c r="B2" s="317" t="s">
        <v>165</v>
      </c>
      <c r="C2" s="317" t="s">
        <v>166</v>
      </c>
      <c r="D2" s="318">
        <v>9</v>
      </c>
      <c r="E2" s="318">
        <v>25</v>
      </c>
      <c r="F2" s="318">
        <v>25</v>
      </c>
      <c r="G2" s="319" t="s">
        <v>266</v>
      </c>
    </row>
    <row r="3" spans="1:7" s="305" customFormat="1" ht="25.5">
      <c r="A3" s="306" t="s">
        <v>167</v>
      </c>
      <c r="B3" s="307" t="s">
        <v>168</v>
      </c>
      <c r="C3" s="307" t="s">
        <v>169</v>
      </c>
      <c r="D3" s="308" t="s">
        <v>250</v>
      </c>
      <c r="E3" s="308">
        <v>50</v>
      </c>
      <c r="F3" s="308">
        <v>50</v>
      </c>
      <c r="G3" s="309" t="s">
        <v>266</v>
      </c>
    </row>
    <row r="4" spans="1:7" s="305" customFormat="1" ht="12.75">
      <c r="A4" s="310" t="s">
        <v>170</v>
      </c>
      <c r="B4" s="311" t="s">
        <v>171</v>
      </c>
      <c r="C4" s="311" t="s">
        <v>172</v>
      </c>
      <c r="D4" s="312" t="s">
        <v>250</v>
      </c>
      <c r="E4" s="312">
        <v>0</v>
      </c>
      <c r="F4" s="312"/>
      <c r="G4" s="313" t="s">
        <v>267</v>
      </c>
    </row>
    <row r="5" spans="1:7" s="305" customFormat="1" ht="12.75">
      <c r="A5" s="306" t="s">
        <v>173</v>
      </c>
      <c r="B5" s="307" t="s">
        <v>174</v>
      </c>
      <c r="C5" s="307" t="s">
        <v>263</v>
      </c>
      <c r="D5" s="308" t="s">
        <v>252</v>
      </c>
      <c r="E5" s="308" t="s">
        <v>154</v>
      </c>
      <c r="F5" s="308">
        <v>60</v>
      </c>
      <c r="G5" s="309" t="s">
        <v>247</v>
      </c>
    </row>
    <row r="6" spans="1:7" s="305" customFormat="1" ht="12.75">
      <c r="A6" s="306" t="s">
        <v>175</v>
      </c>
      <c r="B6" s="307" t="s">
        <v>176</v>
      </c>
      <c r="C6" s="307" t="s">
        <v>172</v>
      </c>
      <c r="D6" s="308">
        <v>33</v>
      </c>
      <c r="E6" s="308">
        <f aca="true" t="shared" si="0" ref="E6:E28">D6*2.5</f>
        <v>82.5</v>
      </c>
      <c r="F6" s="308">
        <v>20</v>
      </c>
      <c r="G6" s="309" t="s">
        <v>249</v>
      </c>
    </row>
    <row r="7" spans="1:7" s="305" customFormat="1" ht="12.75">
      <c r="A7" s="306" t="s">
        <v>177</v>
      </c>
      <c r="B7" s="307" t="s">
        <v>178</v>
      </c>
      <c r="C7" s="307" t="s">
        <v>179</v>
      </c>
      <c r="D7" s="308">
        <v>12</v>
      </c>
      <c r="E7" s="308">
        <f t="shared" si="0"/>
        <v>30</v>
      </c>
      <c r="F7" s="308">
        <v>30</v>
      </c>
      <c r="G7" s="309" t="s">
        <v>266</v>
      </c>
    </row>
    <row r="8" spans="1:7" ht="25.5">
      <c r="A8" s="310" t="s">
        <v>180</v>
      </c>
      <c r="B8" s="311" t="s">
        <v>181</v>
      </c>
      <c r="C8" s="311" t="s">
        <v>182</v>
      </c>
      <c r="D8" s="312" t="s">
        <v>253</v>
      </c>
      <c r="E8" s="312">
        <v>0</v>
      </c>
      <c r="F8" s="312"/>
      <c r="G8" s="313" t="s">
        <v>267</v>
      </c>
    </row>
    <row r="9" spans="1:7" s="305" customFormat="1" ht="25.5">
      <c r="A9" s="306" t="s">
        <v>183</v>
      </c>
      <c r="B9" s="307" t="s">
        <v>184</v>
      </c>
      <c r="C9" s="307" t="s">
        <v>185</v>
      </c>
      <c r="D9" s="308">
        <v>13</v>
      </c>
      <c r="E9" s="308">
        <f t="shared" si="0"/>
        <v>32.5</v>
      </c>
      <c r="F9" s="308">
        <v>35</v>
      </c>
      <c r="G9" s="309" t="s">
        <v>247</v>
      </c>
    </row>
    <row r="10" spans="1:7" s="305" customFormat="1" ht="25.5">
      <c r="A10" s="306" t="s">
        <v>186</v>
      </c>
      <c r="B10" s="307" t="s">
        <v>187</v>
      </c>
      <c r="C10" s="307" t="s">
        <v>182</v>
      </c>
      <c r="D10" s="308">
        <v>14</v>
      </c>
      <c r="E10" s="308">
        <f t="shared" si="0"/>
        <v>35</v>
      </c>
      <c r="F10" s="308">
        <v>40</v>
      </c>
      <c r="G10" s="309" t="s">
        <v>266</v>
      </c>
    </row>
    <row r="11" spans="1:7" s="305" customFormat="1" ht="12.75">
      <c r="A11" s="306" t="s">
        <v>188</v>
      </c>
      <c r="B11" s="307" t="s">
        <v>189</v>
      </c>
      <c r="C11" s="307" t="s">
        <v>190</v>
      </c>
      <c r="D11" s="308">
        <v>6</v>
      </c>
      <c r="E11" s="308">
        <f t="shared" si="0"/>
        <v>15</v>
      </c>
      <c r="F11" s="308">
        <v>25</v>
      </c>
      <c r="G11" s="309" t="s">
        <v>247</v>
      </c>
    </row>
    <row r="12" spans="1:7" s="299" customFormat="1" ht="12.75">
      <c r="A12" s="320" t="s">
        <v>191</v>
      </c>
      <c r="B12" s="321" t="s">
        <v>192</v>
      </c>
      <c r="C12" s="321" t="s">
        <v>193</v>
      </c>
      <c r="D12" s="322">
        <v>15</v>
      </c>
      <c r="E12" s="308">
        <f t="shared" si="0"/>
        <v>37.5</v>
      </c>
      <c r="F12" s="322">
        <v>40</v>
      </c>
      <c r="G12" s="323" t="s">
        <v>266</v>
      </c>
    </row>
    <row r="13" spans="1:7" ht="25.5">
      <c r="A13" s="310" t="s">
        <v>194</v>
      </c>
      <c r="B13" s="311" t="s">
        <v>195</v>
      </c>
      <c r="C13" s="311" t="s">
        <v>196</v>
      </c>
      <c r="D13" s="312"/>
      <c r="E13" s="312"/>
      <c r="F13" s="312"/>
      <c r="G13" s="314" t="s">
        <v>305</v>
      </c>
    </row>
    <row r="14" spans="1:7" s="305" customFormat="1" ht="12.75">
      <c r="A14" s="306" t="s">
        <v>197</v>
      </c>
      <c r="B14" s="307" t="s">
        <v>198</v>
      </c>
      <c r="C14" s="307" t="s">
        <v>199</v>
      </c>
      <c r="D14" s="308">
        <v>10</v>
      </c>
      <c r="E14" s="308">
        <f t="shared" si="0"/>
        <v>25</v>
      </c>
      <c r="F14" s="308">
        <v>30</v>
      </c>
      <c r="G14" s="309" t="s">
        <v>247</v>
      </c>
    </row>
    <row r="15" spans="1:7" ht="12.75">
      <c r="A15" s="310" t="s">
        <v>200</v>
      </c>
      <c r="B15" s="311" t="s">
        <v>201</v>
      </c>
      <c r="C15" s="311" t="s">
        <v>202</v>
      </c>
      <c r="D15" s="312" t="s">
        <v>250</v>
      </c>
      <c r="E15" s="312">
        <v>0</v>
      </c>
      <c r="F15" s="312"/>
      <c r="G15" s="315" t="s">
        <v>267</v>
      </c>
    </row>
    <row r="16" spans="1:7" s="305" customFormat="1" ht="12.75">
      <c r="A16" s="306" t="s">
        <v>203</v>
      </c>
      <c r="B16" s="307" t="s">
        <v>204</v>
      </c>
      <c r="C16" s="307" t="s">
        <v>205</v>
      </c>
      <c r="D16" s="308">
        <v>16</v>
      </c>
      <c r="E16" s="308">
        <f t="shared" si="0"/>
        <v>40</v>
      </c>
      <c r="F16" s="308">
        <v>40</v>
      </c>
      <c r="G16" s="309" t="s">
        <v>248</v>
      </c>
    </row>
    <row r="17" spans="1:7" s="305" customFormat="1" ht="12.75">
      <c r="A17" s="306" t="s">
        <v>206</v>
      </c>
      <c r="B17" s="307" t="s">
        <v>207</v>
      </c>
      <c r="C17" s="307" t="s">
        <v>208</v>
      </c>
      <c r="D17" s="308" t="s">
        <v>250</v>
      </c>
      <c r="E17" s="308">
        <v>30</v>
      </c>
      <c r="F17" s="308">
        <v>40</v>
      </c>
      <c r="G17" s="309" t="s">
        <v>266</v>
      </c>
    </row>
    <row r="18" spans="1:7" s="305" customFormat="1" ht="12.75">
      <c r="A18" s="306" t="s">
        <v>209</v>
      </c>
      <c r="B18" s="307" t="s">
        <v>210</v>
      </c>
      <c r="C18" s="307" t="s">
        <v>211</v>
      </c>
      <c r="D18" s="308">
        <v>18</v>
      </c>
      <c r="E18" s="308">
        <f t="shared" si="0"/>
        <v>45</v>
      </c>
      <c r="F18" s="308">
        <v>50</v>
      </c>
      <c r="G18" s="309" t="s">
        <v>248</v>
      </c>
    </row>
    <row r="19" spans="1:7" s="305" customFormat="1" ht="25.5">
      <c r="A19" s="306" t="s">
        <v>212</v>
      </c>
      <c r="B19" s="307" t="s">
        <v>213</v>
      </c>
      <c r="C19" s="307" t="s">
        <v>214</v>
      </c>
      <c r="D19" s="308">
        <v>29</v>
      </c>
      <c r="E19" s="308">
        <v>50</v>
      </c>
      <c r="F19" s="308">
        <v>50</v>
      </c>
      <c r="G19" s="309" t="s">
        <v>266</v>
      </c>
    </row>
    <row r="20" spans="1:7" s="305" customFormat="1" ht="12.75">
      <c r="A20" s="306" t="s">
        <v>215</v>
      </c>
      <c r="B20" s="307" t="s">
        <v>216</v>
      </c>
      <c r="C20" s="307" t="s">
        <v>202</v>
      </c>
      <c r="D20" s="308">
        <v>24</v>
      </c>
      <c r="E20" s="308">
        <f t="shared" si="0"/>
        <v>60</v>
      </c>
      <c r="F20" s="308">
        <v>60</v>
      </c>
      <c r="G20" s="309" t="s">
        <v>248</v>
      </c>
    </row>
    <row r="21" spans="1:7" s="305" customFormat="1" ht="25.5">
      <c r="A21" s="306" t="s">
        <v>217</v>
      </c>
      <c r="B21" s="307" t="s">
        <v>218</v>
      </c>
      <c r="C21" s="307" t="s">
        <v>219</v>
      </c>
      <c r="D21" s="308">
        <v>7</v>
      </c>
      <c r="E21" s="308">
        <f t="shared" si="0"/>
        <v>17.5</v>
      </c>
      <c r="F21" s="308">
        <v>20</v>
      </c>
      <c r="G21" s="309" t="s">
        <v>251</v>
      </c>
    </row>
    <row r="22" spans="1:7" s="305" customFormat="1" ht="25.5">
      <c r="A22" s="306" t="s">
        <v>220</v>
      </c>
      <c r="B22" s="307" t="s">
        <v>221</v>
      </c>
      <c r="C22" s="307" t="s">
        <v>222</v>
      </c>
      <c r="D22" s="308">
        <v>20</v>
      </c>
      <c r="E22" s="308">
        <f t="shared" si="0"/>
        <v>50</v>
      </c>
      <c r="F22" s="308">
        <v>50</v>
      </c>
      <c r="G22" s="309" t="s">
        <v>266</v>
      </c>
    </row>
    <row r="23" spans="1:7" s="305" customFormat="1" ht="25.5">
      <c r="A23" s="306" t="s">
        <v>223</v>
      </c>
      <c r="B23" s="307" t="s">
        <v>224</v>
      </c>
      <c r="C23" s="307" t="s">
        <v>225</v>
      </c>
      <c r="D23" s="308">
        <v>5</v>
      </c>
      <c r="E23" s="308">
        <f t="shared" si="0"/>
        <v>12.5</v>
      </c>
      <c r="F23" s="308">
        <v>15</v>
      </c>
      <c r="G23" s="309" t="s">
        <v>247</v>
      </c>
    </row>
    <row r="24" spans="1:7" s="305" customFormat="1" ht="12.75">
      <c r="A24" s="306" t="s">
        <v>226</v>
      </c>
      <c r="B24" s="307" t="s">
        <v>227</v>
      </c>
      <c r="C24" s="307" t="s">
        <v>228</v>
      </c>
      <c r="D24" s="308"/>
      <c r="E24" s="308">
        <f t="shared" si="0"/>
        <v>0</v>
      </c>
      <c r="F24" s="308">
        <v>60</v>
      </c>
      <c r="G24" s="309" t="s">
        <v>266</v>
      </c>
    </row>
    <row r="25" spans="1:7" s="305" customFormat="1" ht="12.75">
      <c r="A25" s="306" t="s">
        <v>229</v>
      </c>
      <c r="B25" s="307" t="s">
        <v>230</v>
      </c>
      <c r="C25" s="307" t="s">
        <v>231</v>
      </c>
      <c r="D25" s="308">
        <v>16</v>
      </c>
      <c r="E25" s="308">
        <f t="shared" si="0"/>
        <v>40</v>
      </c>
      <c r="F25" s="308">
        <v>40</v>
      </c>
      <c r="G25" s="309" t="s">
        <v>266</v>
      </c>
    </row>
    <row r="26" spans="1:7" s="305" customFormat="1" ht="25.5">
      <c r="A26" s="306" t="s">
        <v>232</v>
      </c>
      <c r="B26" s="307" t="s">
        <v>233</v>
      </c>
      <c r="C26" s="307" t="s">
        <v>234</v>
      </c>
      <c r="D26" s="308">
        <v>24</v>
      </c>
      <c r="E26" s="308">
        <f t="shared" si="0"/>
        <v>60</v>
      </c>
      <c r="F26" s="308">
        <v>60</v>
      </c>
      <c r="G26" s="309" t="s">
        <v>248</v>
      </c>
    </row>
    <row r="27" spans="1:7" s="305" customFormat="1" ht="12.75">
      <c r="A27" s="306" t="s">
        <v>235</v>
      </c>
      <c r="B27" s="307" t="s">
        <v>236</v>
      </c>
      <c r="C27" s="307" t="s">
        <v>237</v>
      </c>
      <c r="D27" s="308">
        <v>20</v>
      </c>
      <c r="E27" s="308">
        <f t="shared" si="0"/>
        <v>50</v>
      </c>
      <c r="F27" s="308">
        <v>50</v>
      </c>
      <c r="G27" s="309" t="s">
        <v>266</v>
      </c>
    </row>
    <row r="28" spans="1:7" s="305" customFormat="1" ht="12.75">
      <c r="A28" s="324" t="s">
        <v>238</v>
      </c>
      <c r="B28" s="325" t="s">
        <v>239</v>
      </c>
      <c r="C28" s="325" t="s">
        <v>240</v>
      </c>
      <c r="D28" s="326">
        <v>27</v>
      </c>
      <c r="E28" s="326">
        <f t="shared" si="0"/>
        <v>67.5</v>
      </c>
      <c r="F28" s="326">
        <v>60</v>
      </c>
      <c r="G28" s="327" t="s">
        <v>247</v>
      </c>
    </row>
    <row r="29" ht="12.75">
      <c r="E29" s="293"/>
    </row>
    <row r="32" spans="1:5" ht="12.75">
      <c r="A32" s="277"/>
      <c r="B32" s="277"/>
      <c r="C32" s="277"/>
      <c r="D32" s="277"/>
      <c r="E32" s="277"/>
    </row>
    <row r="33" spans="1:5" ht="12.75">
      <c r="A33" s="277"/>
      <c r="B33" s="277"/>
      <c r="C33" s="277"/>
      <c r="D33" s="277"/>
      <c r="E33" s="277"/>
    </row>
    <row r="34" spans="1:5" ht="12.75">
      <c r="A34" s="277"/>
      <c r="B34" s="277"/>
      <c r="C34" s="277"/>
      <c r="D34" s="277"/>
      <c r="E34" s="277"/>
    </row>
    <row r="35" spans="1:5" ht="12.75">
      <c r="A35" s="297"/>
      <c r="B35" s="297"/>
      <c r="C35" s="277"/>
      <c r="D35" s="277"/>
      <c r="E35" s="277"/>
    </row>
    <row r="36" spans="1:5" ht="12.75">
      <c r="A36" s="277"/>
      <c r="B36" s="277"/>
      <c r="C36" s="277"/>
      <c r="D36" s="277"/>
      <c r="E36" s="277"/>
    </row>
    <row r="37" spans="1:5" ht="12.75">
      <c r="A37" s="277"/>
      <c r="B37" s="277"/>
      <c r="C37" s="277"/>
      <c r="D37" s="277"/>
      <c r="E37" s="277"/>
    </row>
    <row r="38" spans="1:5" ht="12.75">
      <c r="A38" s="297"/>
      <c r="B38" s="297"/>
      <c r="C38" s="277"/>
      <c r="D38" s="277"/>
      <c r="E38" s="277"/>
    </row>
    <row r="42" spans="2:3" ht="12.75">
      <c r="B42" s="297"/>
      <c r="C42" s="297"/>
    </row>
    <row r="43" spans="2:3" ht="12.75">
      <c r="B43" s="297"/>
      <c r="C43" s="297"/>
    </row>
    <row r="44" spans="2:3" ht="12.75">
      <c r="B44" s="277"/>
      <c r="C44" s="277"/>
    </row>
    <row r="45" spans="1:3" ht="12.75">
      <c r="A45" s="291"/>
      <c r="B45" s="292"/>
      <c r="C45" s="292"/>
    </row>
    <row r="46" spans="2:3" ht="12.75">
      <c r="B46" s="297"/>
      <c r="C46" s="297"/>
    </row>
    <row r="47" spans="2:3" ht="12.75">
      <c r="B47" s="277"/>
      <c r="C47" s="277"/>
    </row>
    <row r="48" spans="2:3" ht="12.75">
      <c r="B48" s="297"/>
      <c r="C48" s="297"/>
    </row>
    <row r="49" spans="2:3" ht="12.75">
      <c r="B49" s="277"/>
      <c r="C49" s="277"/>
    </row>
  </sheetData>
  <autoFilter ref="G1:G38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May 2009 Agenda</dc:title>
  <dc:subject>TG4g - SUN</dc:subject>
  <dc:creator>Phil Beecher</dc:creator>
  <cp:keywords>15-09-0266-01-004g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2009-05-11T15:40:01Z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