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5" activeTab="1"/>
  </bookViews>
  <sheets>
    <sheet name="IEEE_Cover" sheetId="1" r:id="rId1"/>
    <sheet name="Comment entry" sheetId="2" r:id="rId2"/>
    <sheet name="Status" sheetId="3" r:id="rId3"/>
    <sheet name="Commenter summary" sheetId="4" r:id="rId4"/>
  </sheets>
  <definedNames>
    <definedName name="_xlnm.Print_Area" localSheetId="1">'Comment entry'!$A$1:$L$122</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<sst xmlns="http://schemas.openxmlformats.org/spreadsheetml/2006/main" count="1561" uniqueCount="504">
  <si>
    <t>January, 2009</t>
  </si>
  <si>
    <t>IEEE P802.15.3-09/0008r01</t>
  </si>
  <si>
    <t>IEEE P802.15</t>
  </si>
  <si>
    <t>Wireless Personal Area Networks</t>
  </si>
  <si>
    <t>Project</t>
  </si>
  <si>
    <t>IEEE P802.15 Working Group for Wireless Personal Area Networks (WPANs)</t>
  </si>
  <si>
    <t>Title</t>
  </si>
  <si>
    <t>LB48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</si>
  <si>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</si>
  <si>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</si>
  <si>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</si>
  <si>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</si>
  <si>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</si>
  <si>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</si>
  <si>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</si>
  <si>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</si>
  <si>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</si>
  <si>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</si>
  <si>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</si>
  <si>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</si>
  <si>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LB48.]</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</si>
  <si>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</si>
  <si>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</si>
  <si>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</si>
  <si>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</si>
  <si>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</si>
  <si>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</si>
  <si>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</si>
  <si>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</si>
  <si>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</si>
  <si>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</si>
  <si>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</si>
  <si>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</si>
  <si>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</si>
  <si>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</si>
  <si>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</si>
  <si>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</si>
  <si>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</si>
  <si>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</si>
  <si>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</si>
  <si>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</si>
  <si>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</si>
  <si>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Chin-Sean Sum</t>
  </si>
  <si>
    <t>Y</t>
  </si>
  <si>
    <t>12</t>
  </si>
  <si>
    <t>12.2</t>
  </si>
  <si>
    <t>75</t>
  </si>
  <si>
    <t>9</t>
  </si>
  <si>
    <t>E</t>
  </si>
  <si>
    <t>N</t>
  </si>
  <si>
    <t>The name "Mandatory Low Rate (MLR)" is confusing.</t>
  </si>
  <si>
    <t>Change name to "Mandatory Transmission Rate" or other more suitable names</t>
  </si>
  <si>
    <t>Accept in principle: Change to MPR, mandatory PHY rate.</t>
  </si>
  <si>
    <t>C</t>
  </si>
  <si>
    <t>Editorial</t>
  </si>
  <si>
    <t>JPKG</t>
  </si>
  <si>
    <t>Raymond Yu Zhan</t>
  </si>
  <si>
    <t>12.2.8</t>
  </si>
  <si>
    <t>101</t>
  </si>
  <si>
    <t>24-26</t>
  </si>
  <si>
    <t>T</t>
  </si>
  <si>
    <t>At Table 121, why does OOK and DAMI adopt pilot word length of 64? This pilot word with legnth of 64 in 12.2.3.4.1 is modulated using Pi/2-BPSK. OOK pilot word design is descibed as in D2.5.</t>
  </si>
  <si>
    <t>Change back the data rate calculation. For OOK, the OOK pilot word design as in D2.5 can be used for data rate calculation.</t>
  </si>
  <si>
    <t>Accept in principle: Resolve as indicated in 15-09-0036-00.</t>
  </si>
  <si>
    <t>OOK</t>
  </si>
  <si>
    <t>Raymond</t>
  </si>
  <si>
    <t>12.2.8.4</t>
  </si>
  <si>
    <t>40-42</t>
  </si>
  <si>
    <t xml:space="preserve">The "code repetition" of OOK spreading scheme is conflicted with the "code repetition" of Golay sequence at the preamble of CMS </t>
  </si>
  <si>
    <t>Change the "code repetition"  to "spreading scheme" at the title.  
Change the "code repetition"  to "bit repetition" at the Line 42.</t>
  </si>
  <si>
    <t>A</t>
  </si>
  <si>
    <t>D2</t>
  </si>
  <si>
    <t>D2.4</t>
  </si>
  <si>
    <t>195</t>
  </si>
  <si>
    <t>12-18</t>
  </si>
  <si>
    <t xml:space="preserve">At Table D2.2, "00", "01", "10" and "11" of "SFD3 SFD4" do not match the "+" and "-" at the Figure D2.1 </t>
  </si>
  <si>
    <t xml:space="preserve">Change "00" to "++", "01" to "+-", "10" to "-+" and "00" to "--". </t>
  </si>
  <si>
    <t>27</t>
  </si>
  <si>
    <t>Subclause 12.2.3.1.3 is no longer valid as a reference.</t>
  </si>
  <si>
    <t xml:space="preserve">Need to clearly define how to define the cyclic prefix and cyclic postfix. </t>
  </si>
  <si>
    <t>28</t>
  </si>
  <si>
    <t>Change "12.2.3.1.3" to "Table 100".</t>
  </si>
  <si>
    <t>D2.5</t>
  </si>
  <si>
    <t>36</t>
  </si>
  <si>
    <t xml:space="preserve">Change the "code repetition"  to "bit repetition". </t>
  </si>
  <si>
    <t>43</t>
  </si>
  <si>
    <t>Change the "code repetition"  to "bit repetition".</t>
  </si>
  <si>
    <t>46-48</t>
  </si>
  <si>
    <t xml:space="preserve">At the Figure D2.2, the "code repetition" of OOK spreading scheme is conflicted with the "code repetition" of Golay sequence at the preamble of CMS </t>
  </si>
  <si>
    <t>Michael Sim</t>
  </si>
  <si>
    <t>196</t>
  </si>
  <si>
    <t>5-7</t>
  </si>
  <si>
    <t xml:space="preserve">For consistence, at the Figure D2.3, the block sequence should be transmitted from right to left. So the Np pilot symbols should be on the left of N transmit symbols. </t>
  </si>
  <si>
    <t>Change the order of "N transmit symbols" and "Np pilot symbols".</t>
  </si>
  <si>
    <t>Accept</t>
  </si>
  <si>
    <t>Junyi Wang</t>
  </si>
  <si>
    <t>13</t>
  </si>
  <si>
    <t>157</t>
  </si>
  <si>
    <t>It is better to add a figure in the introduction of BF to show the relation between BF operation and directional association. The figure shall contain two cases, (1) omni-antenna: assocaiation follows 802.15.3, (2) directional antenna: directional associatoin, the part shall be further divided into 2 subpart: proactive and on-demand BF.</t>
  </si>
  <si>
    <t>Add a figure at the end of introduction part of 13</t>
  </si>
  <si>
    <t>Accept in principle: Resolve as indicated in 15-09-0027-00. Add not applicable to AV PHY for IE support</t>
  </si>
  <si>
    <t>Beamforming</t>
  </si>
  <si>
    <t>Wang</t>
  </si>
  <si>
    <t>13.3</t>
  </si>
  <si>
    <t>160</t>
  </si>
  <si>
    <t>23</t>
  </si>
  <si>
    <t>We think the cluster encoding is only used in PET, if it is true please clarify it L23, "The following cluster encoding scheme is only used in PET."</t>
  </si>
  <si>
    <t xml:space="preserve">Change as recommended </t>
  </si>
  <si>
    <t>Accept in principle: Resolve as indicated in 15-09-0027-00.</t>
  </si>
  <si>
    <t>13.3.1</t>
  </si>
  <si>
    <t>162</t>
  </si>
  <si>
    <t>53</t>
  </si>
  <si>
    <t xml:space="preserve">There is no clear reason why the cases that K&lt;M and K/=M/2 are not of interest. </t>
  </si>
  <si>
    <t>Delete the sentence if there is no clear reason.</t>
  </si>
  <si>
    <t>Accept. Remove the sentences.</t>
  </si>
  <si>
    <t>163</t>
  </si>
  <si>
    <t>1-2</t>
  </si>
  <si>
    <t>It seems that the codebook ID is only useful in PET, if it is true, clarify the fact on the related places</t>
  </si>
  <si>
    <t>13.5.1.1.2</t>
  </si>
  <si>
    <t>169</t>
  </si>
  <si>
    <t xml:space="preserve">It is better to remove SAS sector level and beam level training, since they are the spectial cases of AAS, and for a DEV, it is hard to decide wether the system is AAS or SAS, because AAS or SAS is not only depends on Antenna configuration but also depends on channel. Since the channel may not  reciprocal for uplink and dowlink in NLOS channel, it may result different optimal patterns for transmission and receiption even for the same antenna configuration. </t>
  </si>
  <si>
    <t>Withdraw, 19 January, 2009. No change required.</t>
  </si>
  <si>
    <t>13.5.1.2.1</t>
  </si>
  <si>
    <t>174</t>
  </si>
  <si>
    <t>1/5</t>
  </si>
  <si>
    <t>There is no definition of "phase vector" and "amplitude vector"</t>
  </si>
  <si>
    <t>Define them or delete "vector"</t>
  </si>
  <si>
    <t>2/7</t>
  </si>
  <si>
    <t>It is said there that "phase resolution" and "amplitude resolution" are greater than one, which are conflict with what defined in L38 and L42 of page 40. Furhtermore there is no mapping talbe for these two fields.</t>
  </si>
  <si>
    <t>Clarify them. And aliagn two explainations.</t>
  </si>
  <si>
    <t>13.5.2</t>
  </si>
  <si>
    <t>178</t>
  </si>
  <si>
    <t>45-46</t>
  </si>
  <si>
    <t>It is said here that "When beam switching criterion is used, pattern tracking reduces to beam tracking", Is it true? And what is beam switching criterion, what is pattern tracking, what is the difference from beam tracking?</t>
  </si>
  <si>
    <t>To be discussed</t>
  </si>
  <si>
    <t>Accept in principle: Remove the sentence “When beam switching ... beam tracking.”</t>
  </si>
  <si>
    <t>48</t>
  </si>
  <si>
    <t>There is no definiation of "beam grouping method"</t>
  </si>
  <si>
    <t>Define it</t>
  </si>
  <si>
    <t>8</t>
  </si>
  <si>
    <t>8.6.6.1</t>
  </si>
  <si>
    <t>47</t>
  </si>
  <si>
    <t>Figure 125 b</t>
  </si>
  <si>
    <t xml:space="preserve">In the last  block of  "beacon frame Tx direction #0", I^{(1,t)-1} shall be I^(1,t) -1, -1 shall not be in the superscript. </t>
  </si>
  <si>
    <t>revise it</t>
  </si>
  <si>
    <t>Accept.</t>
  </si>
  <si>
    <t xml:space="preserve">Add a reference to clause 13 for Sector Training Field  and  clarify that it is used in pro-active BF, </t>
  </si>
  <si>
    <t xml:space="preserve">The codebook is called beam forming codebook in 13.3 but called beam codebook in 13.3.1. </t>
  </si>
  <si>
    <t>Unify them</t>
  </si>
  <si>
    <t>161</t>
  </si>
  <si>
    <t>Figure 216</t>
  </si>
  <si>
    <t>for the fourth figure of the first line, the code "000000111" has 9 bits, one bit 0 is redundant</t>
  </si>
  <si>
    <t>Delete the redundant bit</t>
  </si>
  <si>
    <t>31</t>
  </si>
  <si>
    <t>"beams" shall be "beam patterns"</t>
  </si>
  <si>
    <t>There is no definition of "mod"</t>
  </si>
  <si>
    <t>13.4</t>
  </si>
  <si>
    <t>164</t>
  </si>
  <si>
    <t xml:space="preserve">There is no "burst size" used in the standard anymore, use "subblock length" instead. </t>
  </si>
  <si>
    <t xml:space="preserve">Repalce "SC" with "SC PHY", "HSI-OFDM" with "HSI-OFDM PHY" </t>
  </si>
  <si>
    <t>13.5.1</t>
  </si>
  <si>
    <t>165</t>
  </si>
  <si>
    <t>19</t>
  </si>
  <si>
    <t xml:space="preserve">"BCV" is never used in the following context. </t>
  </si>
  <si>
    <t>Delete it.</t>
  </si>
  <si>
    <t>13.5.1.1.1/13.5.1.2.1</t>
  </si>
  <si>
    <t>165/172</t>
  </si>
  <si>
    <t>Figure 219 / 242</t>
  </si>
  <si>
    <t>Delete Figure 219, 242, but explain the four steps in text since the figure is inconsistent with the standard, we never use such a kind of figure to express the time sequential events</t>
  </si>
  <si>
    <t>13.5.1.1.1</t>
  </si>
  <si>
    <t>166</t>
  </si>
  <si>
    <t>1-2/35-36</t>
  </si>
  <si>
    <t xml:space="preserve">Since the definition for long preamble is changed in Dallas, the long preamble, long SYNC and long CES shall be changed into CMS preamble, CMS SYNC and CMS CES respectively. </t>
  </si>
  <si>
    <t>It is better to move sentence in L27 of page 164 to the end of L21 of page 162 and combine Figure 224 and Figure 225, since it is  hard to understand the relationship of these two figures.</t>
  </si>
  <si>
    <t xml:space="preserve">13 </t>
  </si>
  <si>
    <t>39</t>
  </si>
  <si>
    <t>"transmit sector" shall be "receive sector"</t>
  </si>
  <si>
    <t xml:space="preserve">Delete "process" </t>
  </si>
  <si>
    <t>47-48</t>
  </si>
  <si>
    <t>Delete "For the AV-PHY … repetitions block" since the same sentence  apears later in L1-2 of page 165.</t>
  </si>
  <si>
    <t>167</t>
  </si>
  <si>
    <t>8-9</t>
  </si>
  <si>
    <t xml:space="preserve">Delete "The LQI is a measure that … dependent" since LQI has already explained in 7.4.27. </t>
  </si>
  <si>
    <t>Figure 227</t>
  </si>
  <si>
    <t xml:space="preserve">Figure 227 is just the second part of Figure 225, It is no meaning to show here again, delete Figure 227 and give reference in L12 of page 165. And then add "annouce command with Imp-ACK" in Figure 225 </t>
  </si>
  <si>
    <t>Figure 228</t>
  </si>
  <si>
    <t xml:space="preserve">The title of Figure 228 shall be "AAS Setor to Beam mapping" to keep consisitent with context. </t>
  </si>
  <si>
    <t>167/168/173/174</t>
  </si>
  <si>
    <t>Figure 229/230/250/ 251/ 253/ 254</t>
  </si>
  <si>
    <t>Delete the first row of Figure 229 and figure 230 and change the title into "The payload of Announce comamnd for feedback" . The number of bits of each field  has already defined in clause 7 and do need to emphasize the length here again.</t>
  </si>
  <si>
    <t>13.5.1.2</t>
  </si>
  <si>
    <t>172</t>
  </si>
  <si>
    <t>7</t>
  </si>
  <si>
    <t>"clusters" shall be "cluster mapping"</t>
  </si>
  <si>
    <t>15</t>
  </si>
  <si>
    <t>"beam level " shall be "beam level training"</t>
  </si>
  <si>
    <t>173/174</t>
  </si>
  <si>
    <t>Figure 248/252</t>
  </si>
  <si>
    <t>"Annouce command" shall be added in each block of DEV1-&gt;DEV2 and DEV2-&gt;DEV1 feedback in these figures and then delete the meanless Figure 249</t>
  </si>
  <si>
    <t>173</t>
  </si>
  <si>
    <t>Do not use term "frame"</t>
  </si>
  <si>
    <t>Delete "frame"</t>
  </si>
  <si>
    <t>The word "stage" is not necessary</t>
  </si>
  <si>
    <t>31/32 and title of figure 252</t>
  </si>
  <si>
    <t xml:space="preserve">Replace ''HR" with "HRS"  </t>
  </si>
  <si>
    <t>"beams mapping" shall be "beam mapping"</t>
  </si>
  <si>
    <t>175</t>
  </si>
  <si>
    <t>5</t>
  </si>
  <si>
    <t xml:space="preserve">"z-axis" and "x-axis" shall be "pollar angle" and "Azimuth angle" respectively.  </t>
  </si>
  <si>
    <t>18</t>
  </si>
  <si>
    <t>Delete "as illustrated in Figure 242" since it is not illustrated there.</t>
  </si>
  <si>
    <t>179</t>
  </si>
  <si>
    <t>Figure 266</t>
  </si>
  <si>
    <t>It is not clear what Figure 266 explains for,  from the figure, I can not find that the tracking frequency of the best cluster is higher than the second best cluster.</t>
  </si>
  <si>
    <t>Revise or delete  the figure</t>
  </si>
  <si>
    <t>10</t>
  </si>
  <si>
    <t>"Drection Tracking field " shall be "Beam Tracking Field"</t>
  </si>
  <si>
    <t>"Beam level phase" shall be "Beam level training"</t>
  </si>
  <si>
    <t>Figure 267</t>
  </si>
  <si>
    <t>"tracking feild" shall be "Beam Tracking field "; "HR beams" shall be "HRS beams"</t>
  </si>
  <si>
    <t>21-26</t>
  </si>
  <si>
    <t xml:space="preserve">We do not know why to explain the simple procedure  in such a hard way. Why don't we just say "The odd tracking frame is used to estimate the best cluster and the even tracking frame is used to estimate the second best cluster " </t>
  </si>
  <si>
    <t>Suggest to state as recommended and Revise the related figures.</t>
  </si>
  <si>
    <t>181</t>
  </si>
  <si>
    <t>Delete the sentence "The PNC number of sectors…Figure 42a", it is no reason to mention J^(1,t) again.</t>
  </si>
  <si>
    <t>beam level phase' shall be 'beam level training'</t>
  </si>
  <si>
    <t>Ismail Lakkis</t>
  </si>
  <si>
    <t>12.1.11</t>
  </si>
  <si>
    <t>Add a line stating that "CMS is the base rate for the SC PHY mode."  The objective is not to mention CMS anymore in the SC PHY mode clause so we should make the CMS subclause complete.</t>
  </si>
  <si>
    <t>replace "dependant" with "dependent".</t>
  </si>
  <si>
    <t>1-25</t>
  </si>
  <si>
    <t>Replace lines 1-25 by: "The CMS is designed for NLOS operation and is based on a chip rate of 1728 Mchips/s, 
spreading codes of length 64, and Reed Solomon coding.
The CMS frame shall be formatted as illustrated in Figure 129. (than put figure)
The CMS frame header shall be formatted as illustrated in Figure 130. The goal of
the frame header is to convey necessary information about both the PHY and the MAC to aid 
decoding of the data field at the receiver.
When transmitting a CMS frame, the PHY preamble is sent first, followed by the frame header, 
and finally by the data field.
The PHY preamble is defined in 12.1.11.5.
The MAC header is defined in 7.2. The frame header construction is detailed in 12.1.11.6.
The data field is constrcuted as specified in 12.1.11.7."</t>
  </si>
  <si>
    <t>23-25</t>
  </si>
  <si>
    <t>Delete "The chips in the frame ... of length 512 chips."
This is not necessary since CMS has its own subclause and there is not need to create blocks.</t>
  </si>
  <si>
    <t>12.1.11.1</t>
  </si>
  <si>
    <t>51-54</t>
  </si>
  <si>
    <t>12.1.11.1 is too long since it is not detailing the p/2-BPSK. It is enought to say "The CMS shall be modulated using p/2-BPSK/pre-coded (G)MSK as outlined in 12.2.2.1.1."</t>
  </si>
  <si>
    <t>12.1.11.3</t>
  </si>
  <si>
    <t>Add the following after line 16:
"As shown in Figure 131, a PRBS generated using an LFSR is used to vary the spreading code 
from one bit to another, i.e. each bit is spread with Golay code a64 or golay code  b64
depending on the LFSR output. The LFSR shall be run at a rate equals to 1/64 the bit rate and 
shall be initialized with the following 15bit seed value: 
[x-1, x-2, ..., x-15] =[0101 0000 0011 111]. Each input bit shall be held for 64 chips 
as it is XORed with Golay code a64 or Golay code b64 operating at the chip rate."</t>
  </si>
  <si>
    <t>12.1.11.4</t>
  </si>
  <si>
    <t>Replace "To avoid spikes in the spectrum, scrambling shall be ..." with 
"Scrambling shall be employed to whiten the CMS frames. Scrambling shall be used for the MAC header,
HCS, and the entire data field as detailed in 12.2.5.1."</t>
  </si>
  <si>
    <t>12.1.11.5</t>
  </si>
  <si>
    <t>68-69</t>
  </si>
  <si>
    <t>51,11-21</t>
  </si>
  <si>
    <t>Replace lines 51 and 11-22, that is "The CMS premable is shown ... repetitions of u512" by
"The CMS preamble can be subdivided into three distinct portions as shown in Figure 132: a SYNC
field used primarly for frame detection, an SFD field used to establish frame timing, and a CES field
used for channel estimation.
A pair of Golay complementary sequences of length 128, a128 and b128 listed in Table 100, are used
to construct the different portions of the preamble.
The SYNC field shall consist of 128 repetitions of a128. The SFD field shall consist of 
[u512 u512 ubar512 u512]. The CES field shall consist of 6 repetitions of u512 followed by bbar128.
The golay code u512 is constructed as follows:
u512 = [a128 bbar128 abar128 bbar128]"</t>
  </si>
  <si>
    <t>12.1.11.6</t>
  </si>
  <si>
    <t>35-39</t>
  </si>
  <si>
    <t>Remove the sentence "The CMS frame header consists ... frame header."
add the following to the end of line 38:
"1) Constrcut .... by the MAC as specified in 12.1.11.6.1,"
This is necessary since we dont know what is the PHY header.</t>
  </si>
  <si>
    <t>12.2.3.2.1</t>
  </si>
  <si>
    <t>Fig 149</t>
  </si>
  <si>
    <t>Test does not explain the order of transmission since the header is broken into 2 subfigures. Why don’t we use Figure 134 which is clearer and remove Figure 134 from 12.1.11.6.1</t>
  </si>
  <si>
    <t>Accept in principle: Cross reference to Figure 134 rather than Figure 149.  Delete Figure 149 as it is the same as Figure 134 and replace with a cross reference.</t>
  </si>
  <si>
    <t>12.1.11.8</t>
  </si>
  <si>
    <t>33-37</t>
  </si>
  <si>
    <t>Remove "A compliant ... signal bandwidth."
CCA is not necessarly done using energy detection, there are other ways to fo it.
So let us use similar text as 802.11.</t>
  </si>
  <si>
    <t>Accept in principle: Remove “by using energy detection”</t>
  </si>
  <si>
    <t>12.2.2.6.3</t>
  </si>
  <si>
    <t>83-84</t>
  </si>
  <si>
    <t>Table 110</t>
  </si>
  <si>
    <t>Table 110 and Figure 139 are mingled together, please separate them.</t>
  </si>
  <si>
    <t>12.2.2.6.2</t>
  </si>
  <si>
    <t>Fig 139</t>
  </si>
  <si>
    <t>LDPC matrices are optimized for AWGN, if possible provide better matrices for Multipath</t>
  </si>
  <si>
    <t>12.2.3.1</t>
  </si>
  <si>
    <t>Fig 147</t>
  </si>
  <si>
    <t>Figure is pregnant in the horizental direction</t>
  </si>
  <si>
    <t>12.3.3.1</t>
  </si>
  <si>
    <t>Unify Golay sequences with SC if possible</t>
  </si>
  <si>
    <t>HSI</t>
  </si>
  <si>
    <t>Lakkis</t>
  </si>
  <si>
    <t>Rick Roberts</t>
  </si>
  <si>
    <t>12.1</t>
  </si>
  <si>
    <t>Merger of OFDM PHY types.</t>
  </si>
  <si>
    <t>I still feel that we don't need both an AV OFDM PHY and an HSI OFDM PHY.  Merge these two OFDM PHYs together and have only one OFDM PHY option.  It would be acceptable to incorporate the low rate AV PHY concept in doing this merger.</t>
  </si>
  <si>
    <t>Reject: Different PHYs are a result of demands of different market segments, which are stated in the usage models. For example usage model 5 is for Kiosk applications. It demands 1.5 Gbps in 1 m range. SC-PHY can provide such a data rate in such a short range with less complexity thus lower cost than an OFDM PHY. Whereas usage model 1 requires uncompressed video streaming. Due to the nature of uncompressed video signals a special PHY (AV PHY) is selected to provide high throughput.  Usage model 4 requires a Conference ad hoc system in which all devices inside the WPAN will have bidirectiona, NLOS high speed, low latency communication which is answered by HSI PHY. Mandatory data rates of all those PHYs are selected according to specific usage models. As with any other standard we want to give implementers more options than the mandatory ones, therefore for SC PHY higher data rates are introduced which require equalization. However it is not appropriate to compare optional features of SC PHY with mandatory features of any OFDM PHY. Although AV and HSI OFDM PHYs share the same modulation technique, their frame design and approach to communication is very different.</t>
  </si>
  <si>
    <t>Multiple PHYs</t>
  </si>
  <si>
    <t>Baykas</t>
  </si>
  <si>
    <t>Different PHYs are a result of demands of different market segments, which are stated in the usage models. For example usage model 5 is for Kiosk applications. It demands 1.5 Gbps in 1 m range. SC-PHY can provide such a data rate in such a short range with less complexity thus lower cost than an OFDM PHY. Whereas usage model 1 requires uncompressed video streaming. Due to the nature of video signals, a special PHY (AV PHY) is selected.  Usage model 4 requires a Conference ad hoc system in which all devices inside the WPAN will have bidirectional NLOS high speed communication which is answered by HSI PHY. Mandatory data rates of all those PHYs are selected according to specific usage models. As with any other standard we want to give implementers more options than the mandatory ones, therefore for SC PHY higher data rates are introduced which require equalization. However it is not appropriate to compare optional features of SC PHY with mandatory features of any OFDM PHY. Although AV and HSI OFDM phys share the same modulation technique, their frame design and approach to communication is very different.</t>
  </si>
  <si>
    <t>Lack of common mode for all 802.15.3c devices</t>
  </si>
  <si>
    <t>Only AV and HSI PNC devices are required to support the common mode.  How does a consumer know if they are buying a PNC or not?  This leaves the problem of 15.3c compliant devices not being able to interop, which is unacceptable.  Make the CM mandatory for all 15.3c compliant devices, not just the PNC.  And note: the previous rejection of this comment missed the point; and that is, we need complete interoperability of all and every PHY, not just coexistence!</t>
  </si>
  <si>
    <t>Reject: The SC and HSI PHYs are interoperable since they are both sending CMS beacons for coexistence and interoperability.  For other cases, the CMS sync frame shall be use for interference mitigation.  Therefore no change is required.</t>
  </si>
  <si>
    <t>Common mode</t>
  </si>
  <si>
    <t>Sum</t>
  </si>
  <si>
    <t>Christopher Hansen</t>
  </si>
  <si>
    <t>DAMI and OOK are inefficient.</t>
  </si>
  <si>
    <t>Remove section 12.2.8</t>
  </si>
  <si>
    <t>Reject: The OOK/DAMI modes are designed for low complexity and low power consumption.  The OOK mode can adopt the simplest envelope detection for low complexity, power consumption and cost implementation  DAMI is for high data rate applications, and offers low power consumption and complexity</t>
  </si>
  <si>
    <t>Bosco</t>
  </si>
  <si>
    <t>1</t>
  </si>
  <si>
    <t>It doesn't make sense to have 2 complete OFDM PHY modes that are so similar.</t>
  </si>
  <si>
    <t>Unify the two OFDM PHYs in 12.3 and 12.4.</t>
  </si>
  <si>
    <t>12.3.2.6</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</si>
  <si>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</si>
  <si>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</si>
  <si>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as an option provides different advantages as compared with coding schemes.</t>
  </si>
  <si>
    <t>UEP</t>
  </si>
  <si>
    <t>Huai Rong</t>
  </si>
  <si>
    <t>Henk de Ruijter</t>
  </si>
  <si>
    <t>The second adder (or exor) at the bottom of Figure 131 has only one input.</t>
  </si>
  <si>
    <t>Connect the missing input signal to the adder (or exor) at the bottom of Figure 131.</t>
  </si>
  <si>
    <t>Yongsun Kim</t>
  </si>
  <si>
    <t>7.2.1.4</t>
  </si>
  <si>
    <t>"... are defined Table 40."</t>
  </si>
  <si>
    <t>"... are defined in Table 40."</t>
  </si>
  <si>
    <t>7.2.8.1</t>
  </si>
  <si>
    <t>"subframe were correctly or incorrectly received."</t>
  </si>
  <si>
    <t>"subframe were correctly received."</t>
  </si>
  <si>
    <t>"The bit position zero corresponds to …"</t>
  </si>
  <si>
    <t>"The bit position zero of the ACK or lsb ACK field corresponds to …"</t>
  </si>
  <si>
    <t>7.2.8.2</t>
  </si>
  <si>
    <t>"MPDU response number"</t>
  </si>
  <si>
    <t>"MSDU response number"</t>
  </si>
  <si>
    <t>40-41</t>
  </si>
  <si>
    <t>"MPDU Response Number"</t>
  </si>
  <si>
    <t>"MSDU Response Number"</t>
  </si>
  <si>
    <t>43-44</t>
  </si>
  <si>
    <t>"MPSDU Request Number"</t>
  </si>
  <si>
    <t>"MSDU Request Number"</t>
  </si>
  <si>
    <t>8.7a.1</t>
  </si>
  <si>
    <t>"as defined in Figure 10aa." The Figure 10aa does not show how two FCSs are attached.</t>
  </si>
  <si>
    <t>give correct figure number</t>
  </si>
  <si>
    <t>8.8.3b.1</t>
  </si>
  <si>
    <t>"subframes
contained will be the same to those of the previous transmitted frame."</t>
  </si>
  <si>
    <t>"subframes
contained will be the same as those of the previous transmitted frame."</t>
  </si>
  <si>
    <t>8.8.3b.2</t>
  </si>
  <si>
    <t>24, 25, 26</t>
  </si>
  <si>
    <t>"MPDU"</t>
  </si>
  <si>
    <t>"MSDU"</t>
  </si>
  <si>
    <t>32, 37</t>
  </si>
  <si>
    <t>"MAC sub header"</t>
  </si>
  <si>
    <t>"MAC subheader"</t>
  </si>
  <si>
    <t>7.2.1</t>
  </si>
  <si>
    <t>In Fig. 9 Frame control field format, 'b8-7"for Ack Policy field and "b5-3"for Frame type field need "b" for consistency.</t>
  </si>
  <si>
    <t>"b8-b7", "b5-b3"</t>
  </si>
  <si>
    <t>7.2.9.1.1</t>
  </si>
  <si>
    <t xml:space="preserve"> Spelling error </t>
  </si>
  <si>
    <t xml:space="preserve">"~will be ignored~" </t>
  </si>
  <si>
    <t xml:space="preserve">Need to add "field" for clarify the term. </t>
  </si>
  <si>
    <t xml:space="preserve">"The MAC subheader field for low latency aggregation shall be formatted as ~" </t>
  </si>
  <si>
    <t>Accept in principle: Add “field” and change the from 10 bits to 9 bits for MSDU subheader number, add reserved bit.  Also 9 bits in figure 10j.</t>
  </si>
  <si>
    <t>Benjamin Rolfe</t>
  </si>
  <si>
    <t>6.6</t>
  </si>
  <si>
    <t>What is the purpose of the InterlacedFieldIndication, VideoFrameNumber, HPosition, VPosition parameters and how are they used? Why does the MAC need these paremeters? These appear to be uppre layer responsibility. I do not see these used in MAC procedures or other text.</t>
  </si>
  <si>
    <t xml:space="preserve">Clarify the purpose of the parameters or remove them.  If they are provided for upper layer use, why are they part of the MAC and not payload?  If they are used BY the MAC, this needs to be explained.  </t>
  </si>
  <si>
    <t>Accept in principle: Add the following paragraph to 6.6, “The parameters InterlacedFieldIndication, VideoFrameNumber, HPosition and VPosition are used by the AV PHY in the Video Subheader field, as described in 7.2.9.1.4.  These fields are sent in the MAC header because it has lower error rate than the subpackets carrying video data.  For uncompressed video applications, video data that is in error can still be displayed, but only if the position of the pixel data is known.”</t>
  </si>
  <si>
    <t>Video</t>
  </si>
  <si>
    <t>Wed PM2</t>
  </si>
  <si>
    <t>6.5.1</t>
  </si>
  <si>
    <t xml:space="preserve">How is the parameter MACPIB_QuasiOmniBeaconEndTime and how is the value determined? </t>
  </si>
  <si>
    <t xml:space="preserve">Clarify the purpose of the group parameter and how it is used and/or set by the MAC. </t>
  </si>
  <si>
    <t>Accept in princple: MACPIB_QuasiOmniBeaconEndTime is used to indicate the start point of the CAP in the case of Quasi-omni beacon is present.  The value is determined by the number of Quasi-omni beacons.  For naming consistency, change “MACPIB_QuasiOmniBeaconEndTime” to be “MACPIB_CAPStartTime”.</t>
  </si>
  <si>
    <t>MAC</t>
  </si>
  <si>
    <t>Pyo</t>
  </si>
  <si>
    <t xml:space="preserve">DataType: why specify the type of applciation data being carried. I see that this is used by the MAC to determine if errored frames are discarded or passed up. I think what this is saying is that the FCS ignored for video data. Allowing upper layers to specify how errors are handled is appropriate, without the MAC making application layer decisions or knowing this much about the payload. The application can decide if errored frames are needed by setting 'ignore'.  And where is this special handling of video data described? </t>
  </si>
  <si>
    <t xml:space="preserve">Remove "DataType" and replace with an appropriate MAC layer parameter such as "ignoreErrors". </t>
  </si>
  <si>
    <t>General Comment: in the text, direct references should be made to PID and parameter names as lised in the tables. For example: on page 21, line 44 in clause 6.6.4  "Data identified as video" should be something like "if the DataType field of the received MAC frame is VIDEO or UNCOMPRESSED_VIDEO...".</t>
  </si>
  <si>
    <t>Clarify as required</t>
  </si>
  <si>
    <t>6.6.5</t>
  </si>
  <si>
    <t xml:space="preserve">Use of "DataType" should be eliminated and replaced with an indication that the errored frames should be passed up anyway. </t>
  </si>
  <si>
    <t>7.2.9.1.4</t>
  </si>
  <si>
    <t>Why is the MAC decoding video data?</t>
  </si>
  <si>
    <t>Clarify why application functions are defined in the MAC.</t>
  </si>
  <si>
    <t>7.4.24</t>
  </si>
  <si>
    <t xml:space="preserve">UEP may be used on other kinds of data other than video.  The type of data passed to the MAC is application specific. Use of UEP should not be determined by data type. The msb/lsb separation is used for just that, regardless of the type of data. </t>
  </si>
  <si>
    <t>None of the text regarding video is necessary.  Remove it, or at least indicate is is a "for example" illustrative  elaboration.</t>
  </si>
  <si>
    <t>Accept in principle: Resolve as indicated in 15-09-0032-00.</t>
  </si>
  <si>
    <t>8.71.2</t>
  </si>
  <si>
    <t>States that "MSDUs that are incorrectly received are discarded' but elsewhere it is implied some MSDUs that have errors can be passed up if the type is video (see prior comments). This is confusing - are agregated frames never video?</t>
  </si>
  <si>
    <t>Clarify how this relates to different data types.</t>
  </si>
  <si>
    <t xml:space="preserve">There seem to be a lot of MAC requirements in this subclause of the PHY specification. </t>
  </si>
  <si>
    <t>Put MAC requirements in the right MAC sections?</t>
  </si>
  <si>
    <t>Chang woo Pyo</t>
  </si>
  <si>
    <t>8.6.6.2</t>
  </si>
  <si>
    <t>Better to improve the hidden node in CAP for DEV-DEV communication</t>
  </si>
  <si>
    <t>Need to discuss</t>
  </si>
  <si>
    <t xml:space="preserve">Tuncer Baykas </t>
  </si>
  <si>
    <t xml:space="preserve">Current CMS has a fixed range. Different applications may need different ranges. </t>
  </si>
  <si>
    <t>Make CMS range variable.</t>
  </si>
  <si>
    <t xml:space="preserve">Change the design of current SCPHY preambles to offer higher frame efficiency, without reducing overall frame error rate.  </t>
  </si>
  <si>
    <t>If possible shorten preambles.</t>
  </si>
  <si>
    <t>Accept in principle: Resolve as indicated in 15-09-0021-00.</t>
  </si>
  <si>
    <t>Eduardo Casas</t>
  </si>
  <si>
    <t>1 to 4</t>
  </si>
  <si>
    <t>61-156</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</si>
  <si>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</si>
  <si>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 --&gt; Comment for LB48: the stock justification for rejecting my comment did not address the substance of my previous comments (that SC implementations will not have lower power consumption for typical use cases or significantly lower costs than OFDM implementations and that both OFDM modes offer low latency).</t>
  </si>
  <si>
    <t>Remove any two of sections 12.2, 12.3 and 12.4 and make editorial changes as required.</t>
  </si>
  <si>
    <t>12.4.1.2</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</si>
  <si>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  --&gt; Comment for LB48: It was acknolwedged in the LB47 comment that achieving low SIFS times is technically challenging.  However, for many applications it will be latency, not the raw data rate that limits throughput.  Aggregation is not a solution for protocols that involve command-response exchanges or small windows sizes.  Without short SIFS the AV PHY will only be suitable for streaming and file transfer applications and would thus not be a suitable PHY for 802.15.3c.</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</si>
  <si>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</si>
  <si>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 Additional information for LB 48: For video streaming, the subframes are longer, approximately 50 us with aggregated frames having a duration &gt; 200 us of which the 2 us SIFS is a small percentage.  For data networking, the low latency aggregation is used with the HSI PHY.   This PHY allows the negotiation of lower SIFS time, if supported by the devices.  In addition, up to 256 subframes can be aggregated with the low latency aggregation, making longer packets.  Finally, the latency of the system has a lower bound based on the duration of the beacon and CAP, which will be on the order of 100s of us.</t>
  </si>
  <si>
    <t>AV PHY</t>
  </si>
  <si>
    <t>8.16.2.2</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</si>
  <si>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</si>
  <si>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</si>
  <si>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 --&gt; Comment for LB48: This comment is not related to interference mitigation but to efficient sharing of spectrum.  The response to my LB47 comment does not address the issue that was raised which is that the specification does not require multi-mode PNCs to receive CR -- it only requires that they transmit it.</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</si>
  <si>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</si>
  <si>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12.1.10</t>
  </si>
  <si>
    <t>66</t>
  </si>
  <si>
    <t>28-42</t>
  </si>
  <si>
    <t>examples are not normative</t>
  </si>
  <si>
    <t>move all except the first sentence of this section back to an informative annex, label as informative or remove it</t>
  </si>
  <si>
    <t>Bruce Bosco</t>
  </si>
  <si>
    <t>Subclause title may cause confusion</t>
  </si>
  <si>
    <t>change to "Bit repetition"</t>
  </si>
  <si>
    <t>"Code repetition" may cause confusion</t>
  </si>
  <si>
    <t>Change "code repetition" to "bit repetition"</t>
  </si>
  <si>
    <t>Fig. D2.1</t>
  </si>
  <si>
    <t>Change "code repetition" to "bit repetition" in figure</t>
  </si>
  <si>
    <t>Fig. D2.2</t>
  </si>
  <si>
    <t xml:space="preserve">12.2.8 is description of optional PHY modes. Seems like following other PHY modes, many of which are optional, directly. We accept the description of OOK/DAMI in 12.2.8 with details in Annex D2. </t>
  </si>
  <si>
    <t xml:space="preserve">Consider moving 12.2.8 immediately following 12.2.2.1. Moving MCS table (Table 121) would be sufficient. Remainder can stay in 12.2.8. </t>
  </si>
  <si>
    <t>Hiroshi Harada</t>
  </si>
  <si>
    <t>12.1.11.6.1</t>
  </si>
  <si>
    <t xml:space="preserve"> "Seed" must be "seed" by talking Figure 134 expression into account</t>
  </si>
  <si>
    <t>Change it.</t>
  </si>
  <si>
    <t>12.2.2.1</t>
  </si>
  <si>
    <t>42-42</t>
  </si>
  <si>
    <t>A modulation scheme pi/2 QPSK+RS(255,239)+SF=1 must be included. This scheme can easily  increase data rate by using 2 streams of LR1-SF1 (mandatory mode). The circuti size of the modululation and demodulation size is much lower than that used LDPC. This is very useful for short range and broadband communication for KIOSK and video transmission with the rate of around 3Gbps. The data rate may be similar with MR4. To include both or either of them, is discussion point.</t>
  </si>
  <si>
    <t>Please include (or recover) pi/2 QPSK+RS(255,239)+SF=1 to realize simple short range communciation system.</t>
  </si>
  <si>
    <t>Accept. Use numbers from D00</t>
  </si>
  <si>
    <t>SC PHY</t>
  </si>
  <si>
    <t>121.2.2.9</t>
  </si>
  <si>
    <t>Please cleary state "UEP is an optional function "in this section. This is because the readers who only read PHY part misunderstand that UEP is mandatory mode.</t>
  </si>
  <si>
    <t>Please cleary state "UEP is an optional function".</t>
  </si>
  <si>
    <t>12.3.2.1</t>
  </si>
  <si>
    <t>25-48</t>
  </si>
  <si>
    <t>Please use same notation between Table 122 and Tables 137 and 138. Nevertheless both use OFDM, this feels quite strange if differenct expression is used.</t>
  </si>
  <si>
    <t>Please use same same index in colum and row for both figure.</t>
  </si>
  <si>
    <t>12.3.2.3</t>
  </si>
  <si>
    <t>Please unify the expression, variables between Table 125 and Tables 143 and 144. Nevertheless both use OFDM, this feels quite strange if differenct expression is used.</t>
  </si>
  <si>
    <t xml:space="preserve">HIS-OFDM and AV-OFDM use OFDM, so please use same notation to express general parameters in order to make the standardized document easy to read. </t>
  </si>
  <si>
    <t>12.3.2.4</t>
  </si>
  <si>
    <t>What means of doted line to express the block of bit inter leaver.</t>
  </si>
  <si>
    <t>Please explain why doted line is needed ortherwize remove it.</t>
  </si>
  <si>
    <t>12.4</t>
  </si>
  <si>
    <t>12.4.2</t>
  </si>
  <si>
    <t>10 -48</t>
  </si>
  <si>
    <t>HIS-OFDM and AV-OFDM use OFDM, so please use same notation to express general parameters in order to make the standardized document easy to read.</t>
  </si>
  <si>
    <t>2-24</t>
  </si>
  <si>
    <t>Is the block "upconversion" needed in Figures 187 and 188? This is because somebody may be use D/A converter after symbol shaping. This is not unpconversion.</t>
  </si>
  <si>
    <t>Remove it.</t>
  </si>
  <si>
    <t>Technical comments</t>
  </si>
  <si>
    <t>Percent complete</t>
  </si>
  <si>
    <t>Open</t>
  </si>
  <si>
    <t>O</t>
  </si>
  <si>
    <t>Assigned</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</si>
  <si>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</si>
  <si>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</si>
  <si>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</si>
  <si>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</si>
  <si>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</si>
  <si>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</si>
  <si>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</si>
  <si>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</si>
  <si>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</si>
  <si>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</si>
  <si>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</si>
  <si>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</si>
  <si>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</si>
  <si>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</si>
  <si>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</si>
  <si>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sum@nict.go.jp</t>
  </si>
  <si>
    <t>NICT</t>
  </si>
  <si>
    <t>TG3c-comment-sheet-Chin-Sean-Sum.xls</t>
  </si>
  <si>
    <t>Raymond.Yuz@sg.panasonic.com</t>
  </si>
  <si>
    <t>Panasonic</t>
  </si>
  <si>
    <t>TG3c-comment-form (Raymond Yu Zhan).xls</t>
  </si>
  <si>
    <t>Michael.Simhc@sg.panasonic.com</t>
  </si>
  <si>
    <t>TG3c-comment-form (Michael Sim).xls</t>
  </si>
  <si>
    <t>junyi.wang@nict.go.jp</t>
  </si>
  <si>
    <t>LB48-WANG-JUNYI-YES.xls</t>
  </si>
  <si>
    <t>ilakkis@yahoo.com</t>
  </si>
  <si>
    <t>Tensorcom</t>
  </si>
  <si>
    <t>TG3c-comment-form.xls</t>
  </si>
  <si>
    <t>richard.d.roberts@intel.com</t>
  </si>
  <si>
    <t>Intel</t>
  </si>
  <si>
    <t>Rick-Roberts-TG3c-comment-entry-form.xls</t>
  </si>
  <si>
    <t>chansen@broadcom.com</t>
  </si>
  <si>
    <t>Broadcom</t>
  </si>
  <si>
    <t>TG3c-comment-entry-form-lb-48-Hansen.xls</t>
  </si>
  <si>
    <t>Hendricus.DeRuijter@silabs.com</t>
  </si>
  <si>
    <t>Silicon Lab</t>
  </si>
  <si>
    <t>TG3c-comment-entry-form.xls</t>
  </si>
  <si>
    <t>doori@etri.re.kr</t>
  </si>
  <si>
    <t>ETRI</t>
  </si>
  <si>
    <t>LB48comments_yongsunkim.xls</t>
  </si>
  <si>
    <t>ben@blindcreek.com</t>
  </si>
  <si>
    <t>Self</t>
  </si>
  <si>
    <t>TG3c-comment-entry-form-LB48-BRolfe.xls</t>
  </si>
  <si>
    <t>cwpyo@nict.go.jp</t>
  </si>
  <si>
    <t>TG3c-comment-entry-form-changwoopyo.xls</t>
  </si>
  <si>
    <t>tbaykas@gmail.com</t>
  </si>
  <si>
    <t>TG3c-comment-sheet-D04-Baykas.xls</t>
  </si>
  <si>
    <t>eduardo.casas@intel.com</t>
  </si>
  <si>
    <t>TG3c-comment-sheet.xls</t>
  </si>
  <si>
    <t>Bruce.A.Bosco@motorola.com</t>
  </si>
  <si>
    <t>Motorola</t>
  </si>
  <si>
    <t>lb48-comments-Bruce_Bosco.xls</t>
  </si>
  <si>
    <t>harada@nict.go.jp</t>
  </si>
  <si>
    <t>TG3c-comment-entry-form_Harada.xls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</si>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</sst>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center"/>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4" fontId="0" fillId="0" borderId="0" xfId="0" applyFont="1" applyAlignment="1">
      <alignment/>
    </xf>
    <xf numFmtId="164" fontId="0" fillId="0" borderId="0" xfId="0" applyAlignment="1">
      <alignment horizontal="center"/>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ill>
        <patternFill patternType="solid">
          <fgColor rgb="FFCCCCFF"/>
          <bgColor rgb="FF99CC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workbookViewId="0" topLeftCell="A1">
      <selection activeCell="D1" sqref="D1"/>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January,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tToHeight="7" fitToWidth="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86"/>
  <sheetViews>
    <sheetView tabSelected="1" workbookViewId="0" topLeftCell="I106">
      <selection activeCell="L116" sqref="L116"/>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38.25">
      <c r="A2" s="13">
        <v>1</v>
      </c>
      <c r="B2" s="13" t="s">
        <v>42</v>
      </c>
      <c r="C2" s="13" t="s">
        <v>43</v>
      </c>
      <c r="D2" s="17" t="s">
        <v>44</v>
      </c>
      <c r="E2" s="13" t="s">
        <v>45</v>
      </c>
      <c r="F2" s="13" t="s">
        <v>46</v>
      </c>
      <c r="G2" s="13" t="s">
        <v>47</v>
      </c>
      <c r="H2" s="13" t="s">
        <v>48</v>
      </c>
      <c r="I2" s="13" t="s">
        <v>49</v>
      </c>
      <c r="J2" s="18" t="s">
        <v>50</v>
      </c>
      <c r="K2" s="18" t="s">
        <v>51</v>
      </c>
      <c r="L2" s="18" t="s">
        <v>52</v>
      </c>
      <c r="M2" s="13" t="s">
        <v>53</v>
      </c>
      <c r="N2" s="13" t="s">
        <v>54</v>
      </c>
      <c r="O2" s="13" t="s">
        <v>55</v>
      </c>
      <c r="P2" s="13" t="str">
        <f aca="true" t="shared" si="0" ref="P2:P65">IF(H2="E",M2,"")</f>
        <v>C</v>
      </c>
      <c r="Q2" s="13">
        <f aca="true" t="shared" si="1" ref="Q2:Q65">IF(H2="T",M2,"")</f>
      </c>
    </row>
    <row r="3" spans="1:17" ht="57">
      <c r="A3" s="13">
        <v>2</v>
      </c>
      <c r="B3" s="13" t="s">
        <v>56</v>
      </c>
      <c r="C3" s="13" t="s">
        <v>43</v>
      </c>
      <c r="D3" s="17" t="s">
        <v>44</v>
      </c>
      <c r="E3" s="13" t="s">
        <v>57</v>
      </c>
      <c r="F3" s="13" t="s">
        <v>58</v>
      </c>
      <c r="G3" s="13" t="s">
        <v>59</v>
      </c>
      <c r="H3" s="13" t="s">
        <v>60</v>
      </c>
      <c r="I3" s="13" t="s">
        <v>49</v>
      </c>
      <c r="J3" s="18" t="s">
        <v>61</v>
      </c>
      <c r="K3" s="18" t="s">
        <v>62</v>
      </c>
      <c r="L3" s="18" t="s">
        <v>63</v>
      </c>
      <c r="M3" s="13" t="s">
        <v>53</v>
      </c>
      <c r="N3" s="13" t="s">
        <v>64</v>
      </c>
      <c r="O3" s="13" t="s">
        <v>65</v>
      </c>
      <c r="P3" s="13">
        <f t="shared" si="0"/>
      </c>
      <c r="Q3" s="13" t="str">
        <f t="shared" si="1"/>
        <v>C</v>
      </c>
    </row>
    <row r="4" spans="1:17" ht="45.75">
      <c r="A4" s="13">
        <v>3</v>
      </c>
      <c r="B4" s="13" t="s">
        <v>56</v>
      </c>
      <c r="C4" s="13" t="s">
        <v>43</v>
      </c>
      <c r="D4" s="17" t="s">
        <v>44</v>
      </c>
      <c r="E4" s="13" t="s">
        <v>66</v>
      </c>
      <c r="F4" s="13" t="s">
        <v>58</v>
      </c>
      <c r="G4" s="13" t="s">
        <v>67</v>
      </c>
      <c r="H4" s="13" t="s">
        <v>48</v>
      </c>
      <c r="I4" s="13" t="s">
        <v>49</v>
      </c>
      <c r="J4" s="18" t="s">
        <v>68</v>
      </c>
      <c r="K4" s="18" t="s">
        <v>69</v>
      </c>
      <c r="L4" s="18"/>
      <c r="M4" s="13" t="s">
        <v>70</v>
      </c>
      <c r="N4" s="13" t="s">
        <v>54</v>
      </c>
      <c r="O4" s="13" t="s">
        <v>55</v>
      </c>
      <c r="P4" s="13" t="str">
        <f t="shared" si="0"/>
        <v>A</v>
      </c>
      <c r="Q4" s="13">
        <f t="shared" si="1"/>
      </c>
    </row>
    <row r="5" spans="1:17" ht="34.5">
      <c r="A5" s="13">
        <v>4</v>
      </c>
      <c r="B5" s="13" t="s">
        <v>56</v>
      </c>
      <c r="C5" s="13" t="s">
        <v>43</v>
      </c>
      <c r="D5" s="17" t="s">
        <v>71</v>
      </c>
      <c r="E5" s="13" t="s">
        <v>72</v>
      </c>
      <c r="F5" s="13" t="s">
        <v>73</v>
      </c>
      <c r="G5" s="13" t="s">
        <v>74</v>
      </c>
      <c r="H5" s="13" t="s">
        <v>48</v>
      </c>
      <c r="I5" s="13" t="s">
        <v>49</v>
      </c>
      <c r="J5" s="18" t="s">
        <v>75</v>
      </c>
      <c r="K5" s="18" t="s">
        <v>76</v>
      </c>
      <c r="L5" s="18"/>
      <c r="M5" s="13" t="s">
        <v>70</v>
      </c>
      <c r="N5" s="13" t="s">
        <v>54</v>
      </c>
      <c r="O5" s="13" t="s">
        <v>55</v>
      </c>
      <c r="P5" s="13" t="str">
        <f t="shared" si="0"/>
        <v>A</v>
      </c>
      <c r="Q5" s="13">
        <f t="shared" si="1"/>
      </c>
    </row>
    <row r="6" spans="1:17" ht="23.25">
      <c r="A6" s="13">
        <v>5</v>
      </c>
      <c r="B6" s="13" t="s">
        <v>56</v>
      </c>
      <c r="C6" s="13" t="s">
        <v>43</v>
      </c>
      <c r="D6" s="17" t="s">
        <v>71</v>
      </c>
      <c r="E6" s="13" t="s">
        <v>72</v>
      </c>
      <c r="F6" s="13" t="s">
        <v>73</v>
      </c>
      <c r="G6" s="13" t="s">
        <v>77</v>
      </c>
      <c r="H6" s="13" t="s">
        <v>48</v>
      </c>
      <c r="I6" s="13" t="s">
        <v>49</v>
      </c>
      <c r="J6" s="18" t="s">
        <v>78</v>
      </c>
      <c r="K6" s="18" t="s">
        <v>79</v>
      </c>
      <c r="L6" s="18"/>
      <c r="M6" s="13" t="s">
        <v>70</v>
      </c>
      <c r="N6" s="13" t="s">
        <v>54</v>
      </c>
      <c r="O6" s="13" t="s">
        <v>55</v>
      </c>
      <c r="P6" s="13" t="str">
        <f t="shared" si="0"/>
        <v>A</v>
      </c>
      <c r="Q6" s="13">
        <f t="shared" si="1"/>
      </c>
    </row>
    <row r="7" spans="1:17" ht="23.25">
      <c r="A7" s="13">
        <v>6</v>
      </c>
      <c r="B7" s="13" t="s">
        <v>56</v>
      </c>
      <c r="C7" s="13" t="s">
        <v>43</v>
      </c>
      <c r="D7" s="17" t="s">
        <v>71</v>
      </c>
      <c r="E7" s="13" t="s">
        <v>72</v>
      </c>
      <c r="F7" s="13" t="s">
        <v>73</v>
      </c>
      <c r="G7" s="13" t="s">
        <v>80</v>
      </c>
      <c r="H7" s="13" t="s">
        <v>48</v>
      </c>
      <c r="I7" s="13" t="s">
        <v>49</v>
      </c>
      <c r="J7" s="18" t="s">
        <v>78</v>
      </c>
      <c r="K7" s="18" t="s">
        <v>81</v>
      </c>
      <c r="L7" s="18"/>
      <c r="M7" s="13" t="s">
        <v>70</v>
      </c>
      <c r="N7" s="13" t="s">
        <v>54</v>
      </c>
      <c r="O7" s="13" t="s">
        <v>55</v>
      </c>
      <c r="P7" s="13" t="str">
        <f t="shared" si="0"/>
        <v>A</v>
      </c>
      <c r="Q7" s="13">
        <f t="shared" si="1"/>
      </c>
    </row>
    <row r="8" spans="1:17" ht="34.5">
      <c r="A8" s="13">
        <v>7</v>
      </c>
      <c r="B8" s="13" t="s">
        <v>56</v>
      </c>
      <c r="C8" s="13" t="s">
        <v>43</v>
      </c>
      <c r="D8" s="17" t="s">
        <v>71</v>
      </c>
      <c r="E8" s="13" t="s">
        <v>82</v>
      </c>
      <c r="F8" s="13" t="s">
        <v>73</v>
      </c>
      <c r="G8" s="13" t="s">
        <v>83</v>
      </c>
      <c r="H8" s="13" t="s">
        <v>48</v>
      </c>
      <c r="I8" s="13" t="s">
        <v>49</v>
      </c>
      <c r="J8" s="18" t="s">
        <v>68</v>
      </c>
      <c r="K8" s="18" t="s">
        <v>84</v>
      </c>
      <c r="L8" s="18"/>
      <c r="M8" s="13" t="s">
        <v>70</v>
      </c>
      <c r="N8" s="13" t="s">
        <v>54</v>
      </c>
      <c r="O8" s="13" t="s">
        <v>55</v>
      </c>
      <c r="P8" s="13" t="str">
        <f t="shared" si="0"/>
        <v>A</v>
      </c>
      <c r="Q8" s="13">
        <f t="shared" si="1"/>
      </c>
    </row>
    <row r="9" spans="1:17" ht="34.5">
      <c r="A9" s="13">
        <v>8</v>
      </c>
      <c r="B9" s="13" t="s">
        <v>56</v>
      </c>
      <c r="C9" s="13" t="s">
        <v>43</v>
      </c>
      <c r="D9" s="17" t="s">
        <v>71</v>
      </c>
      <c r="E9" s="13" t="s">
        <v>82</v>
      </c>
      <c r="F9" s="13" t="s">
        <v>73</v>
      </c>
      <c r="G9" s="13" t="s">
        <v>85</v>
      </c>
      <c r="H9" s="13" t="s">
        <v>48</v>
      </c>
      <c r="I9" s="13" t="s">
        <v>49</v>
      </c>
      <c r="J9" s="18" t="s">
        <v>68</v>
      </c>
      <c r="K9" s="18" t="s">
        <v>86</v>
      </c>
      <c r="L9" s="18"/>
      <c r="M9" s="13" t="s">
        <v>70</v>
      </c>
      <c r="N9" s="13" t="s">
        <v>54</v>
      </c>
      <c r="O9" s="13" t="s">
        <v>55</v>
      </c>
      <c r="P9" s="13" t="str">
        <f t="shared" si="0"/>
        <v>A</v>
      </c>
      <c r="Q9" s="13">
        <f t="shared" si="1"/>
      </c>
    </row>
    <row r="10" spans="1:17" ht="45.75">
      <c r="A10" s="13">
        <v>9</v>
      </c>
      <c r="B10" s="13" t="s">
        <v>56</v>
      </c>
      <c r="C10" s="13" t="s">
        <v>43</v>
      </c>
      <c r="D10" s="17" t="s">
        <v>71</v>
      </c>
      <c r="E10" s="13" t="s">
        <v>82</v>
      </c>
      <c r="F10" s="13" t="s">
        <v>73</v>
      </c>
      <c r="G10" s="13" t="s">
        <v>87</v>
      </c>
      <c r="H10" s="13" t="s">
        <v>48</v>
      </c>
      <c r="I10" s="13" t="s">
        <v>49</v>
      </c>
      <c r="J10" s="18" t="s">
        <v>88</v>
      </c>
      <c r="K10" s="18" t="s">
        <v>86</v>
      </c>
      <c r="L10" s="18"/>
      <c r="M10" s="13" t="s">
        <v>70</v>
      </c>
      <c r="N10" s="13" t="s">
        <v>54</v>
      </c>
      <c r="O10" s="13" t="s">
        <v>55</v>
      </c>
      <c r="P10" s="13" t="str">
        <f t="shared" si="0"/>
        <v>A</v>
      </c>
      <c r="Q10" s="13">
        <f t="shared" si="1"/>
      </c>
    </row>
    <row r="11" spans="1:17" ht="57">
      <c r="A11" s="13">
        <v>10</v>
      </c>
      <c r="B11" s="13" t="s">
        <v>89</v>
      </c>
      <c r="C11" s="13" t="s">
        <v>43</v>
      </c>
      <c r="D11" s="17" t="s">
        <v>44</v>
      </c>
      <c r="E11" s="13" t="s">
        <v>57</v>
      </c>
      <c r="F11" s="13" t="s">
        <v>58</v>
      </c>
      <c r="G11" s="13" t="s">
        <v>59</v>
      </c>
      <c r="H11" s="13" t="s">
        <v>60</v>
      </c>
      <c r="I11" s="13" t="s">
        <v>49</v>
      </c>
      <c r="J11" s="18" t="s">
        <v>61</v>
      </c>
      <c r="K11" s="18" t="s">
        <v>62</v>
      </c>
      <c r="L11" s="18" t="s">
        <v>63</v>
      </c>
      <c r="M11" s="13" t="s">
        <v>53</v>
      </c>
      <c r="N11" s="13" t="s">
        <v>64</v>
      </c>
      <c r="O11" s="13" t="s">
        <v>65</v>
      </c>
      <c r="P11" s="13">
        <f t="shared" si="0"/>
      </c>
      <c r="Q11" s="13" t="str">
        <f t="shared" si="1"/>
        <v>C</v>
      </c>
    </row>
    <row r="12" spans="1:17" ht="45.75">
      <c r="A12" s="13">
        <v>11</v>
      </c>
      <c r="B12" s="13" t="s">
        <v>89</v>
      </c>
      <c r="C12" s="13" t="s">
        <v>43</v>
      </c>
      <c r="D12" s="17" t="s">
        <v>71</v>
      </c>
      <c r="E12" s="13" t="s">
        <v>82</v>
      </c>
      <c r="F12" s="13" t="s">
        <v>90</v>
      </c>
      <c r="G12" s="13" t="s">
        <v>91</v>
      </c>
      <c r="H12" s="13" t="s">
        <v>48</v>
      </c>
      <c r="I12" s="13" t="s">
        <v>49</v>
      </c>
      <c r="J12" s="18" t="s">
        <v>92</v>
      </c>
      <c r="K12" s="18" t="s">
        <v>93</v>
      </c>
      <c r="L12" s="18" t="s">
        <v>94</v>
      </c>
      <c r="M12" s="13" t="s">
        <v>53</v>
      </c>
      <c r="N12" s="13" t="s">
        <v>54</v>
      </c>
      <c r="O12" s="13" t="s">
        <v>55</v>
      </c>
      <c r="P12" s="13" t="str">
        <f t="shared" si="0"/>
        <v>C</v>
      </c>
      <c r="Q12" s="13">
        <f t="shared" si="1"/>
      </c>
    </row>
    <row r="13" spans="1:17" ht="90.75">
      <c r="A13" s="13">
        <v>12</v>
      </c>
      <c r="B13" s="13" t="s">
        <v>95</v>
      </c>
      <c r="C13" s="13" t="s">
        <v>43</v>
      </c>
      <c r="D13" s="17" t="s">
        <v>96</v>
      </c>
      <c r="E13" s="13" t="s">
        <v>96</v>
      </c>
      <c r="F13" s="13" t="s">
        <v>97</v>
      </c>
      <c r="H13" s="13" t="s">
        <v>60</v>
      </c>
      <c r="I13" s="13" t="s">
        <v>49</v>
      </c>
      <c r="J13" s="18" t="s">
        <v>98</v>
      </c>
      <c r="K13" s="18" t="s">
        <v>99</v>
      </c>
      <c r="L13" s="18" t="s">
        <v>100</v>
      </c>
      <c r="M13" s="13" t="s">
        <v>53</v>
      </c>
      <c r="N13" s="13" t="s">
        <v>101</v>
      </c>
      <c r="O13" s="13" t="s">
        <v>102</v>
      </c>
      <c r="P13" s="13">
        <f t="shared" si="0"/>
      </c>
      <c r="Q13" s="13" t="str">
        <f t="shared" si="1"/>
        <v>C</v>
      </c>
    </row>
    <row r="14" spans="1:17" ht="45.75">
      <c r="A14" s="13">
        <v>13</v>
      </c>
      <c r="B14" s="13" t="s">
        <v>95</v>
      </c>
      <c r="C14" s="13" t="s">
        <v>43</v>
      </c>
      <c r="D14" s="17" t="s">
        <v>96</v>
      </c>
      <c r="E14" s="13" t="s">
        <v>103</v>
      </c>
      <c r="F14" s="13" t="s">
        <v>104</v>
      </c>
      <c r="G14" s="13" t="s">
        <v>105</v>
      </c>
      <c r="H14" s="13" t="s">
        <v>60</v>
      </c>
      <c r="I14" s="13" t="s">
        <v>49</v>
      </c>
      <c r="J14" s="18" t="s">
        <v>106</v>
      </c>
      <c r="K14" s="18" t="s">
        <v>107</v>
      </c>
      <c r="L14" s="18" t="s">
        <v>108</v>
      </c>
      <c r="M14" s="13" t="s">
        <v>53</v>
      </c>
      <c r="N14" s="13" t="s">
        <v>101</v>
      </c>
      <c r="O14" s="13" t="s">
        <v>102</v>
      </c>
      <c r="P14" s="13">
        <f t="shared" si="0"/>
      </c>
      <c r="Q14" s="13" t="str">
        <f t="shared" si="1"/>
        <v>C</v>
      </c>
    </row>
    <row r="15" spans="1:17" ht="23.25">
      <c r="A15" s="13">
        <v>14</v>
      </c>
      <c r="B15" s="13" t="s">
        <v>95</v>
      </c>
      <c r="C15" s="13" t="s">
        <v>43</v>
      </c>
      <c r="D15" s="17" t="s">
        <v>96</v>
      </c>
      <c r="E15" s="13" t="s">
        <v>109</v>
      </c>
      <c r="F15" s="13" t="s">
        <v>110</v>
      </c>
      <c r="G15" s="13" t="s">
        <v>111</v>
      </c>
      <c r="H15" s="13" t="s">
        <v>60</v>
      </c>
      <c r="I15" s="13" t="s">
        <v>49</v>
      </c>
      <c r="J15" s="18" t="s">
        <v>112</v>
      </c>
      <c r="K15" s="18" t="s">
        <v>113</v>
      </c>
      <c r="L15" s="18" t="s">
        <v>114</v>
      </c>
      <c r="M15" s="13" t="s">
        <v>53</v>
      </c>
      <c r="N15" s="13" t="s">
        <v>101</v>
      </c>
      <c r="O15" s="13" t="s">
        <v>102</v>
      </c>
      <c r="P15" s="13">
        <f t="shared" si="0"/>
      </c>
      <c r="Q15" s="13" t="str">
        <f t="shared" si="1"/>
        <v>C</v>
      </c>
    </row>
    <row r="16" spans="1:17" ht="34.5">
      <c r="A16" s="13">
        <v>15</v>
      </c>
      <c r="B16" s="13" t="s">
        <v>95</v>
      </c>
      <c r="C16" s="13" t="s">
        <v>43</v>
      </c>
      <c r="D16" s="17" t="s">
        <v>96</v>
      </c>
      <c r="E16" s="13" t="s">
        <v>109</v>
      </c>
      <c r="F16" s="13" t="s">
        <v>115</v>
      </c>
      <c r="G16" s="13" t="s">
        <v>116</v>
      </c>
      <c r="H16" s="13" t="s">
        <v>48</v>
      </c>
      <c r="I16" s="13" t="s">
        <v>49</v>
      </c>
      <c r="J16" s="18" t="s">
        <v>117</v>
      </c>
      <c r="K16" s="18" t="s">
        <v>107</v>
      </c>
      <c r="L16" s="18"/>
      <c r="M16" s="13" t="s">
        <v>70</v>
      </c>
      <c r="N16" s="13" t="s">
        <v>54</v>
      </c>
      <c r="O16" s="13" t="s">
        <v>55</v>
      </c>
      <c r="P16" s="13" t="str">
        <f t="shared" si="0"/>
        <v>A</v>
      </c>
      <c r="Q16" s="13">
        <f t="shared" si="1"/>
      </c>
    </row>
    <row r="17" spans="1:17" ht="124.5">
      <c r="A17" s="13">
        <v>16</v>
      </c>
      <c r="B17" s="13" t="s">
        <v>95</v>
      </c>
      <c r="C17" s="13" t="s">
        <v>43</v>
      </c>
      <c r="D17" s="17" t="s">
        <v>96</v>
      </c>
      <c r="E17" s="13" t="s">
        <v>118</v>
      </c>
      <c r="F17" s="13" t="s">
        <v>119</v>
      </c>
      <c r="H17" s="13" t="s">
        <v>60</v>
      </c>
      <c r="I17" s="13" t="s">
        <v>49</v>
      </c>
      <c r="J17" s="18" t="s">
        <v>120</v>
      </c>
      <c r="K17" s="18" t="s">
        <v>107</v>
      </c>
      <c r="L17" s="18" t="s">
        <v>121</v>
      </c>
      <c r="M17" s="13" t="s">
        <v>53</v>
      </c>
      <c r="N17" s="13" t="s">
        <v>101</v>
      </c>
      <c r="O17" s="13" t="s">
        <v>102</v>
      </c>
      <c r="P17" s="13">
        <f t="shared" si="0"/>
      </c>
      <c r="Q17" s="13" t="str">
        <f t="shared" si="1"/>
        <v>C</v>
      </c>
    </row>
    <row r="18" spans="1:17" ht="23.25">
      <c r="A18" s="13">
        <v>17</v>
      </c>
      <c r="B18" s="13" t="s">
        <v>95</v>
      </c>
      <c r="C18" s="13" t="s">
        <v>43</v>
      </c>
      <c r="D18" s="17" t="s">
        <v>96</v>
      </c>
      <c r="E18" s="13" t="s">
        <v>122</v>
      </c>
      <c r="F18" s="13" t="s">
        <v>123</v>
      </c>
      <c r="G18" s="13" t="s">
        <v>124</v>
      </c>
      <c r="H18" s="13" t="s">
        <v>60</v>
      </c>
      <c r="I18" s="13" t="s">
        <v>49</v>
      </c>
      <c r="J18" s="18" t="s">
        <v>125</v>
      </c>
      <c r="K18" s="18" t="s">
        <v>126</v>
      </c>
      <c r="L18" s="18" t="s">
        <v>108</v>
      </c>
      <c r="M18" s="13" t="s">
        <v>53</v>
      </c>
      <c r="N18" s="13" t="s">
        <v>101</v>
      </c>
      <c r="O18" s="13" t="s">
        <v>102</v>
      </c>
      <c r="P18" s="13">
        <f t="shared" si="0"/>
      </c>
      <c r="Q18" s="13" t="str">
        <f t="shared" si="1"/>
        <v>C</v>
      </c>
    </row>
    <row r="19" spans="1:17" ht="57">
      <c r="A19" s="13">
        <v>18</v>
      </c>
      <c r="B19" s="13" t="s">
        <v>95</v>
      </c>
      <c r="C19" s="13" t="s">
        <v>43</v>
      </c>
      <c r="D19" s="17" t="s">
        <v>96</v>
      </c>
      <c r="E19" s="13" t="s">
        <v>122</v>
      </c>
      <c r="F19" s="13" t="s">
        <v>123</v>
      </c>
      <c r="G19" s="13" t="s">
        <v>127</v>
      </c>
      <c r="H19" s="13" t="s">
        <v>60</v>
      </c>
      <c r="I19" s="13" t="s">
        <v>49</v>
      </c>
      <c r="J19" s="18" t="s">
        <v>128</v>
      </c>
      <c r="K19" s="18" t="s">
        <v>129</v>
      </c>
      <c r="L19" s="18" t="s">
        <v>108</v>
      </c>
      <c r="M19" s="13" t="s">
        <v>53</v>
      </c>
      <c r="N19" s="13" t="s">
        <v>101</v>
      </c>
      <c r="O19" s="13" t="s">
        <v>102</v>
      </c>
      <c r="P19" s="13">
        <f t="shared" si="0"/>
      </c>
      <c r="Q19" s="13" t="str">
        <f t="shared" si="1"/>
        <v>C</v>
      </c>
    </row>
    <row r="20" spans="1:17" ht="57">
      <c r="A20" s="13">
        <v>19</v>
      </c>
      <c r="B20" s="13" t="s">
        <v>95</v>
      </c>
      <c r="C20" s="13" t="s">
        <v>43</v>
      </c>
      <c r="D20" s="17" t="s">
        <v>96</v>
      </c>
      <c r="E20" s="13" t="s">
        <v>130</v>
      </c>
      <c r="F20" s="13" t="s">
        <v>131</v>
      </c>
      <c r="G20" s="13" t="s">
        <v>132</v>
      </c>
      <c r="H20" s="13" t="s">
        <v>60</v>
      </c>
      <c r="I20" s="13" t="s">
        <v>49</v>
      </c>
      <c r="J20" s="18" t="s">
        <v>133</v>
      </c>
      <c r="K20" s="18" t="s">
        <v>134</v>
      </c>
      <c r="L20" s="18" t="s">
        <v>135</v>
      </c>
      <c r="M20" s="13" t="s">
        <v>53</v>
      </c>
      <c r="N20" s="13" t="s">
        <v>101</v>
      </c>
      <c r="O20" s="13" t="s">
        <v>102</v>
      </c>
      <c r="P20" s="13">
        <f t="shared" si="0"/>
      </c>
      <c r="Q20" s="13" t="str">
        <f t="shared" si="1"/>
        <v>C</v>
      </c>
    </row>
    <row r="21" spans="1:17" ht="23.25">
      <c r="A21" s="13">
        <v>20</v>
      </c>
      <c r="B21" s="13" t="s">
        <v>95</v>
      </c>
      <c r="C21" s="13" t="s">
        <v>43</v>
      </c>
      <c r="D21" s="17" t="s">
        <v>96</v>
      </c>
      <c r="E21" s="13" t="s">
        <v>130</v>
      </c>
      <c r="F21" s="13" t="s">
        <v>131</v>
      </c>
      <c r="G21" s="13" t="s">
        <v>136</v>
      </c>
      <c r="H21" s="13" t="s">
        <v>60</v>
      </c>
      <c r="I21" s="13" t="s">
        <v>49</v>
      </c>
      <c r="J21" s="18" t="s">
        <v>137</v>
      </c>
      <c r="K21" s="18" t="s">
        <v>138</v>
      </c>
      <c r="L21" s="18" t="s">
        <v>108</v>
      </c>
      <c r="M21" s="13" t="s">
        <v>53</v>
      </c>
      <c r="N21" s="13" t="s">
        <v>101</v>
      </c>
      <c r="O21" s="13" t="s">
        <v>102</v>
      </c>
      <c r="P21" s="13">
        <f t="shared" si="0"/>
      </c>
      <c r="Q21" s="13" t="str">
        <f t="shared" si="1"/>
        <v>C</v>
      </c>
    </row>
    <row r="22" spans="1:17" ht="34.5">
      <c r="A22" s="13">
        <v>21</v>
      </c>
      <c r="B22" s="13" t="s">
        <v>95</v>
      </c>
      <c r="C22" s="13" t="s">
        <v>43</v>
      </c>
      <c r="D22" s="17" t="s">
        <v>139</v>
      </c>
      <c r="E22" s="13" t="s">
        <v>140</v>
      </c>
      <c r="F22" s="13" t="s">
        <v>141</v>
      </c>
      <c r="G22" s="13" t="s">
        <v>142</v>
      </c>
      <c r="H22" s="13" t="s">
        <v>48</v>
      </c>
      <c r="I22" s="13" t="s">
        <v>49</v>
      </c>
      <c r="J22" s="18" t="s">
        <v>143</v>
      </c>
      <c r="K22" s="18" t="s">
        <v>144</v>
      </c>
      <c r="L22" s="18" t="s">
        <v>145</v>
      </c>
      <c r="M22" s="13" t="s">
        <v>53</v>
      </c>
      <c r="N22" s="13" t="s">
        <v>54</v>
      </c>
      <c r="O22" s="13" t="s">
        <v>55</v>
      </c>
      <c r="P22" s="13" t="str">
        <f t="shared" si="0"/>
        <v>C</v>
      </c>
      <c r="Q22" s="13">
        <f t="shared" si="1"/>
      </c>
    </row>
    <row r="23" spans="1:17" ht="34.5">
      <c r="A23" s="13">
        <v>22</v>
      </c>
      <c r="B23" s="13" t="s">
        <v>95</v>
      </c>
      <c r="C23" s="13" t="s">
        <v>43</v>
      </c>
      <c r="D23" s="17" t="s">
        <v>139</v>
      </c>
      <c r="E23" s="13" t="s">
        <v>140</v>
      </c>
      <c r="F23" s="13" t="s">
        <v>141</v>
      </c>
      <c r="G23" s="13" t="s">
        <v>141</v>
      </c>
      <c r="H23" s="13" t="s">
        <v>48</v>
      </c>
      <c r="I23" s="13" t="s">
        <v>49</v>
      </c>
      <c r="J23" s="18" t="s">
        <v>146</v>
      </c>
      <c r="K23" s="18" t="s">
        <v>107</v>
      </c>
      <c r="L23" s="18"/>
      <c r="M23" s="13" t="s">
        <v>70</v>
      </c>
      <c r="N23" s="13" t="s">
        <v>54</v>
      </c>
      <c r="O23" s="13" t="s">
        <v>55</v>
      </c>
      <c r="P23" s="13" t="str">
        <f t="shared" si="0"/>
        <v>A</v>
      </c>
      <c r="Q23" s="13">
        <f t="shared" si="1"/>
      </c>
    </row>
    <row r="24" spans="1:17" ht="34.5">
      <c r="A24" s="13">
        <v>23</v>
      </c>
      <c r="B24" s="13" t="s">
        <v>95</v>
      </c>
      <c r="C24" s="13" t="s">
        <v>43</v>
      </c>
      <c r="D24" s="17" t="s">
        <v>96</v>
      </c>
      <c r="E24" s="13" t="s">
        <v>103</v>
      </c>
      <c r="H24" s="13" t="s">
        <v>48</v>
      </c>
      <c r="I24" s="13" t="s">
        <v>49</v>
      </c>
      <c r="J24" s="18" t="s">
        <v>147</v>
      </c>
      <c r="K24" s="18" t="s">
        <v>148</v>
      </c>
      <c r="L24" s="18"/>
      <c r="M24" s="13" t="s">
        <v>70</v>
      </c>
      <c r="N24" s="13" t="s">
        <v>54</v>
      </c>
      <c r="O24" s="13" t="s">
        <v>55</v>
      </c>
      <c r="P24" s="13" t="str">
        <f t="shared" si="0"/>
        <v>A</v>
      </c>
      <c r="Q24" s="13">
        <f t="shared" si="1"/>
      </c>
    </row>
    <row r="25" spans="1:17" ht="23.25">
      <c r="A25" s="13">
        <v>24</v>
      </c>
      <c r="B25" s="13" t="s">
        <v>95</v>
      </c>
      <c r="C25" s="13" t="s">
        <v>43</v>
      </c>
      <c r="D25" s="17" t="s">
        <v>96</v>
      </c>
      <c r="E25" s="13" t="s">
        <v>103</v>
      </c>
      <c r="F25" s="13" t="s">
        <v>149</v>
      </c>
      <c r="G25" s="13" t="s">
        <v>150</v>
      </c>
      <c r="H25" s="13" t="s">
        <v>48</v>
      </c>
      <c r="I25" s="13" t="s">
        <v>49</v>
      </c>
      <c r="J25" s="18" t="s">
        <v>151</v>
      </c>
      <c r="K25" s="18" t="s">
        <v>152</v>
      </c>
      <c r="L25" s="18"/>
      <c r="M25" s="13" t="s">
        <v>70</v>
      </c>
      <c r="N25" s="13" t="s">
        <v>54</v>
      </c>
      <c r="O25" s="13" t="s">
        <v>55</v>
      </c>
      <c r="P25" s="13" t="str">
        <f t="shared" si="0"/>
        <v>A</v>
      </c>
      <c r="Q25" s="13">
        <f t="shared" si="1"/>
      </c>
    </row>
    <row r="26" spans="1:17" ht="12.75">
      <c r="A26" s="13">
        <v>25</v>
      </c>
      <c r="B26" s="13" t="s">
        <v>95</v>
      </c>
      <c r="C26" s="13" t="s">
        <v>43</v>
      </c>
      <c r="D26" s="17" t="s">
        <v>96</v>
      </c>
      <c r="E26" s="13" t="s">
        <v>109</v>
      </c>
      <c r="F26" s="13" t="s">
        <v>110</v>
      </c>
      <c r="G26" s="13" t="s">
        <v>153</v>
      </c>
      <c r="H26" s="13" t="s">
        <v>48</v>
      </c>
      <c r="I26" s="13" t="s">
        <v>49</v>
      </c>
      <c r="J26" s="18" t="s">
        <v>154</v>
      </c>
      <c r="K26" s="18" t="s">
        <v>107</v>
      </c>
      <c r="L26" s="18"/>
      <c r="M26" s="13" t="s">
        <v>70</v>
      </c>
      <c r="N26" s="13" t="s">
        <v>54</v>
      </c>
      <c r="O26" s="13" t="s">
        <v>55</v>
      </c>
      <c r="P26" s="13" t="str">
        <f t="shared" si="0"/>
        <v>A</v>
      </c>
      <c r="Q26" s="13">
        <f t="shared" si="1"/>
      </c>
    </row>
    <row r="27" spans="1:17" ht="12.75">
      <c r="A27" s="13">
        <v>26</v>
      </c>
      <c r="B27" s="13" t="s">
        <v>95</v>
      </c>
      <c r="C27" s="13" t="s">
        <v>43</v>
      </c>
      <c r="D27" s="17" t="s">
        <v>96</v>
      </c>
      <c r="E27" s="13" t="s">
        <v>109</v>
      </c>
      <c r="F27" s="13" t="s">
        <v>110</v>
      </c>
      <c r="H27" s="13" t="s">
        <v>48</v>
      </c>
      <c r="I27" s="13" t="s">
        <v>49</v>
      </c>
      <c r="J27" s="18" t="s">
        <v>155</v>
      </c>
      <c r="K27" s="18" t="s">
        <v>138</v>
      </c>
      <c r="L27" s="18"/>
      <c r="M27" s="13" t="s">
        <v>70</v>
      </c>
      <c r="N27" s="13" t="s">
        <v>54</v>
      </c>
      <c r="O27" s="13" t="s">
        <v>55</v>
      </c>
      <c r="P27" s="13" t="str">
        <f t="shared" si="0"/>
        <v>A</v>
      </c>
      <c r="Q27" s="13">
        <f t="shared" si="1"/>
      </c>
    </row>
    <row r="28" spans="1:17" ht="23.25">
      <c r="A28" s="13">
        <v>27</v>
      </c>
      <c r="B28" s="13" t="s">
        <v>95</v>
      </c>
      <c r="C28" s="13" t="s">
        <v>43</v>
      </c>
      <c r="D28" s="17" t="s">
        <v>96</v>
      </c>
      <c r="E28" s="13" t="s">
        <v>156</v>
      </c>
      <c r="F28" s="13" t="s">
        <v>157</v>
      </c>
      <c r="G28" s="13" t="s">
        <v>44</v>
      </c>
      <c r="H28" s="13" t="s">
        <v>48</v>
      </c>
      <c r="I28" s="13" t="s">
        <v>49</v>
      </c>
      <c r="J28" s="18" t="s">
        <v>158</v>
      </c>
      <c r="K28" s="18" t="s">
        <v>107</v>
      </c>
      <c r="L28" s="18"/>
      <c r="M28" s="13" t="s">
        <v>70</v>
      </c>
      <c r="N28" s="13" t="s">
        <v>54</v>
      </c>
      <c r="O28" s="13" t="s">
        <v>55</v>
      </c>
      <c r="P28" s="13" t="str">
        <f t="shared" si="0"/>
        <v>A</v>
      </c>
      <c r="Q28" s="13">
        <f t="shared" si="1"/>
      </c>
    </row>
    <row r="29" spans="1:17" ht="23.25">
      <c r="A29" s="13">
        <v>28</v>
      </c>
      <c r="B29" s="13" t="s">
        <v>95</v>
      </c>
      <c r="C29" s="13" t="s">
        <v>43</v>
      </c>
      <c r="D29" s="17" t="s">
        <v>96</v>
      </c>
      <c r="E29" s="13" t="s">
        <v>156</v>
      </c>
      <c r="F29" s="13" t="s">
        <v>110</v>
      </c>
      <c r="G29" s="13" t="s">
        <v>96</v>
      </c>
      <c r="H29" s="13" t="s">
        <v>48</v>
      </c>
      <c r="I29" s="13" t="s">
        <v>49</v>
      </c>
      <c r="J29" s="18" t="s">
        <v>159</v>
      </c>
      <c r="K29" s="18" t="s">
        <v>107</v>
      </c>
      <c r="L29" s="18"/>
      <c r="M29" s="13" t="s">
        <v>70</v>
      </c>
      <c r="N29" s="13" t="s">
        <v>54</v>
      </c>
      <c r="O29" s="13" t="s">
        <v>55</v>
      </c>
      <c r="P29" s="13" t="str">
        <f t="shared" si="0"/>
        <v>A</v>
      </c>
      <c r="Q29" s="13">
        <f t="shared" si="1"/>
      </c>
    </row>
    <row r="30" spans="1:17" ht="12.75">
      <c r="A30" s="13">
        <v>29</v>
      </c>
      <c r="B30" s="13" t="s">
        <v>95</v>
      </c>
      <c r="C30" s="13" t="s">
        <v>43</v>
      </c>
      <c r="D30" s="17" t="s">
        <v>96</v>
      </c>
      <c r="E30" s="13" t="s">
        <v>160</v>
      </c>
      <c r="F30" s="13" t="s">
        <v>161</v>
      </c>
      <c r="G30" s="13" t="s">
        <v>162</v>
      </c>
      <c r="H30" s="13" t="s">
        <v>48</v>
      </c>
      <c r="I30" s="13" t="s">
        <v>49</v>
      </c>
      <c r="J30" s="18" t="s">
        <v>163</v>
      </c>
      <c r="K30" s="18" t="s">
        <v>164</v>
      </c>
      <c r="L30" s="18"/>
      <c r="M30" s="13" t="s">
        <v>70</v>
      </c>
      <c r="N30" s="13" t="s">
        <v>54</v>
      </c>
      <c r="O30" s="13" t="s">
        <v>55</v>
      </c>
      <c r="P30" s="13" t="str">
        <f t="shared" si="0"/>
        <v>A</v>
      </c>
      <c r="Q30" s="13">
        <f t="shared" si="1"/>
      </c>
    </row>
    <row r="31" spans="1:17" ht="45.75">
      <c r="A31" s="13">
        <v>30</v>
      </c>
      <c r="B31" s="13" t="s">
        <v>95</v>
      </c>
      <c r="C31" s="13" t="s">
        <v>43</v>
      </c>
      <c r="D31" s="17" t="s">
        <v>96</v>
      </c>
      <c r="E31" s="13" t="s">
        <v>165</v>
      </c>
      <c r="F31" s="13" t="s">
        <v>166</v>
      </c>
      <c r="G31" s="13" t="s">
        <v>167</v>
      </c>
      <c r="H31" s="13" t="s">
        <v>48</v>
      </c>
      <c r="I31" s="13" t="s">
        <v>49</v>
      </c>
      <c r="J31" s="18" t="s">
        <v>168</v>
      </c>
      <c r="K31" s="18" t="s">
        <v>107</v>
      </c>
      <c r="L31" s="18"/>
      <c r="M31" s="13" t="s">
        <v>70</v>
      </c>
      <c r="N31" s="13" t="s">
        <v>54</v>
      </c>
      <c r="O31" s="13" t="s">
        <v>55</v>
      </c>
      <c r="P31" s="13" t="str">
        <f t="shared" si="0"/>
        <v>A</v>
      </c>
      <c r="Q31" s="13">
        <f t="shared" si="1"/>
      </c>
    </row>
    <row r="32" spans="1:17" ht="57">
      <c r="A32" s="13">
        <v>31</v>
      </c>
      <c r="B32" s="13" t="s">
        <v>95</v>
      </c>
      <c r="C32" s="13" t="s">
        <v>43</v>
      </c>
      <c r="D32" s="17" t="s">
        <v>96</v>
      </c>
      <c r="E32" s="13" t="s">
        <v>169</v>
      </c>
      <c r="F32" s="13" t="s">
        <v>170</v>
      </c>
      <c r="G32" s="13" t="s">
        <v>171</v>
      </c>
      <c r="H32" s="13" t="s">
        <v>48</v>
      </c>
      <c r="I32" s="13" t="s">
        <v>49</v>
      </c>
      <c r="J32" s="18" t="s">
        <v>172</v>
      </c>
      <c r="K32" s="18" t="s">
        <v>107</v>
      </c>
      <c r="L32" s="18"/>
      <c r="M32" s="13" t="s">
        <v>70</v>
      </c>
      <c r="N32" s="13" t="s">
        <v>54</v>
      </c>
      <c r="O32" s="13" t="s">
        <v>55</v>
      </c>
      <c r="P32" s="13" t="str">
        <f t="shared" si="0"/>
        <v>A</v>
      </c>
      <c r="Q32" s="13">
        <f t="shared" si="1"/>
      </c>
    </row>
    <row r="33" spans="1:17" ht="57">
      <c r="A33" s="13">
        <v>32</v>
      </c>
      <c r="B33" s="13" t="s">
        <v>95</v>
      </c>
      <c r="C33" s="13" t="s">
        <v>43</v>
      </c>
      <c r="D33" s="17" t="s">
        <v>96</v>
      </c>
      <c r="E33" s="13" t="s">
        <v>169</v>
      </c>
      <c r="F33" s="13" t="s">
        <v>170</v>
      </c>
      <c r="G33" s="13" t="s">
        <v>77</v>
      </c>
      <c r="H33" s="13" t="s">
        <v>48</v>
      </c>
      <c r="I33" s="13" t="s">
        <v>49</v>
      </c>
      <c r="J33" s="18" t="s">
        <v>173</v>
      </c>
      <c r="K33" s="18" t="s">
        <v>107</v>
      </c>
      <c r="L33" s="18"/>
      <c r="M33" s="13" t="s">
        <v>70</v>
      </c>
      <c r="N33" s="13" t="s">
        <v>54</v>
      </c>
      <c r="O33" s="13" t="s">
        <v>55</v>
      </c>
      <c r="P33" s="13" t="str">
        <f t="shared" si="0"/>
        <v>A</v>
      </c>
      <c r="Q33" s="13">
        <f t="shared" si="1"/>
      </c>
    </row>
    <row r="34" spans="1:17" ht="12.75">
      <c r="A34" s="13">
        <v>33</v>
      </c>
      <c r="B34" s="13" t="s">
        <v>95</v>
      </c>
      <c r="C34" s="13" t="s">
        <v>43</v>
      </c>
      <c r="D34" s="17" t="s">
        <v>174</v>
      </c>
      <c r="E34" s="13" t="s">
        <v>169</v>
      </c>
      <c r="F34" s="13" t="s">
        <v>170</v>
      </c>
      <c r="G34" s="13" t="s">
        <v>175</v>
      </c>
      <c r="H34" s="13" t="s">
        <v>48</v>
      </c>
      <c r="I34" s="13" t="s">
        <v>49</v>
      </c>
      <c r="J34" s="18" t="s">
        <v>176</v>
      </c>
      <c r="K34" s="18" t="s">
        <v>107</v>
      </c>
      <c r="L34" s="18"/>
      <c r="M34" s="13" t="s">
        <v>70</v>
      </c>
      <c r="N34" s="13" t="s">
        <v>54</v>
      </c>
      <c r="O34" s="13" t="s">
        <v>55</v>
      </c>
      <c r="P34" s="13" t="str">
        <f t="shared" si="0"/>
        <v>A</v>
      </c>
      <c r="Q34" s="13">
        <f t="shared" si="1"/>
      </c>
    </row>
    <row r="35" spans="1:17" ht="12.75">
      <c r="A35" s="13">
        <v>34</v>
      </c>
      <c r="B35" s="13" t="s">
        <v>95</v>
      </c>
      <c r="C35" s="13" t="s">
        <v>43</v>
      </c>
      <c r="D35" s="17" t="s">
        <v>96</v>
      </c>
      <c r="E35" s="13" t="s">
        <v>169</v>
      </c>
      <c r="F35" s="13" t="s">
        <v>170</v>
      </c>
      <c r="G35" s="13" t="s">
        <v>141</v>
      </c>
      <c r="H35" s="13" t="s">
        <v>48</v>
      </c>
      <c r="I35" s="13" t="s">
        <v>49</v>
      </c>
      <c r="J35" s="18" t="s">
        <v>177</v>
      </c>
      <c r="K35" s="18" t="s">
        <v>107</v>
      </c>
      <c r="L35" s="18"/>
      <c r="M35" s="13" t="s">
        <v>70</v>
      </c>
      <c r="N35" s="13" t="s">
        <v>54</v>
      </c>
      <c r="O35" s="13" t="s">
        <v>55</v>
      </c>
      <c r="P35" s="13" t="str">
        <f t="shared" si="0"/>
        <v>A</v>
      </c>
      <c r="Q35" s="13">
        <f t="shared" si="1"/>
      </c>
    </row>
    <row r="36" spans="1:17" ht="34.5">
      <c r="A36" s="13">
        <v>35</v>
      </c>
      <c r="B36" s="13" t="s">
        <v>95</v>
      </c>
      <c r="C36" s="13" t="s">
        <v>43</v>
      </c>
      <c r="D36" s="17" t="s">
        <v>96</v>
      </c>
      <c r="E36" s="13" t="s">
        <v>169</v>
      </c>
      <c r="F36" s="13" t="s">
        <v>170</v>
      </c>
      <c r="G36" s="13" t="s">
        <v>178</v>
      </c>
      <c r="H36" s="13" t="s">
        <v>48</v>
      </c>
      <c r="I36" s="13" t="s">
        <v>49</v>
      </c>
      <c r="J36" s="18" t="s">
        <v>179</v>
      </c>
      <c r="K36" s="18" t="s">
        <v>107</v>
      </c>
      <c r="L36" s="18"/>
      <c r="M36" s="13" t="s">
        <v>70</v>
      </c>
      <c r="N36" s="13" t="s">
        <v>54</v>
      </c>
      <c r="O36" s="13" t="s">
        <v>55</v>
      </c>
      <c r="P36" s="13" t="str">
        <f t="shared" si="0"/>
        <v>A</v>
      </c>
      <c r="Q36" s="13">
        <f t="shared" si="1"/>
      </c>
    </row>
    <row r="37" spans="1:17" ht="34.5">
      <c r="A37" s="13">
        <v>36</v>
      </c>
      <c r="B37" s="13" t="s">
        <v>95</v>
      </c>
      <c r="C37" s="13" t="s">
        <v>43</v>
      </c>
      <c r="D37" s="17" t="s">
        <v>96</v>
      </c>
      <c r="E37" s="13" t="s">
        <v>169</v>
      </c>
      <c r="F37" s="13" t="s">
        <v>180</v>
      </c>
      <c r="G37" s="13" t="s">
        <v>181</v>
      </c>
      <c r="H37" s="13" t="s">
        <v>48</v>
      </c>
      <c r="I37" s="13" t="s">
        <v>49</v>
      </c>
      <c r="J37" s="18" t="s">
        <v>182</v>
      </c>
      <c r="K37" s="18" t="s">
        <v>107</v>
      </c>
      <c r="L37" s="18"/>
      <c r="M37" s="13" t="s">
        <v>70</v>
      </c>
      <c r="N37" s="13" t="s">
        <v>54</v>
      </c>
      <c r="O37" s="13" t="s">
        <v>55</v>
      </c>
      <c r="P37" s="13" t="str">
        <f t="shared" si="0"/>
        <v>A</v>
      </c>
      <c r="Q37" s="13">
        <f t="shared" si="1"/>
      </c>
    </row>
    <row r="38" spans="1:17" ht="57">
      <c r="A38" s="13">
        <v>37</v>
      </c>
      <c r="B38" s="13" t="s">
        <v>95</v>
      </c>
      <c r="C38" s="13" t="s">
        <v>43</v>
      </c>
      <c r="D38" s="17" t="s">
        <v>96</v>
      </c>
      <c r="E38" s="13" t="s">
        <v>169</v>
      </c>
      <c r="F38" s="13" t="s">
        <v>180</v>
      </c>
      <c r="G38" s="13" t="s">
        <v>183</v>
      </c>
      <c r="H38" s="13" t="s">
        <v>48</v>
      </c>
      <c r="I38" s="13" t="s">
        <v>49</v>
      </c>
      <c r="J38" s="18" t="s">
        <v>184</v>
      </c>
      <c r="K38" s="18" t="s">
        <v>107</v>
      </c>
      <c r="L38" s="18"/>
      <c r="M38" s="13" t="s">
        <v>70</v>
      </c>
      <c r="N38" s="13" t="s">
        <v>54</v>
      </c>
      <c r="O38" s="13" t="s">
        <v>55</v>
      </c>
      <c r="P38" s="13" t="str">
        <f t="shared" si="0"/>
        <v>A</v>
      </c>
      <c r="Q38" s="13">
        <f t="shared" si="1"/>
      </c>
    </row>
    <row r="39" spans="1:17" ht="34.5">
      <c r="A39" s="13">
        <v>38</v>
      </c>
      <c r="B39" s="13" t="s">
        <v>95</v>
      </c>
      <c r="C39" s="13" t="s">
        <v>43</v>
      </c>
      <c r="D39" s="17" t="s">
        <v>96</v>
      </c>
      <c r="E39" s="13" t="s">
        <v>169</v>
      </c>
      <c r="F39" s="13" t="s">
        <v>180</v>
      </c>
      <c r="G39" s="13" t="s">
        <v>185</v>
      </c>
      <c r="H39" s="13" t="s">
        <v>48</v>
      </c>
      <c r="I39" s="13" t="s">
        <v>49</v>
      </c>
      <c r="J39" s="18" t="s">
        <v>186</v>
      </c>
      <c r="K39" s="18" t="s">
        <v>107</v>
      </c>
      <c r="L39" s="18"/>
      <c r="M39" s="13" t="s">
        <v>70</v>
      </c>
      <c r="N39" s="13" t="s">
        <v>54</v>
      </c>
      <c r="O39" s="13" t="s">
        <v>55</v>
      </c>
      <c r="P39" s="13" t="str">
        <f t="shared" si="0"/>
        <v>A</v>
      </c>
      <c r="Q39" s="13">
        <f t="shared" si="1"/>
      </c>
    </row>
    <row r="40" spans="1:17" ht="68.25">
      <c r="A40" s="13">
        <v>39</v>
      </c>
      <c r="B40" s="13" t="s">
        <v>95</v>
      </c>
      <c r="C40" s="13" t="s">
        <v>43</v>
      </c>
      <c r="D40" s="17" t="s">
        <v>96</v>
      </c>
      <c r="E40" s="13" t="s">
        <v>169</v>
      </c>
      <c r="F40" s="13" t="s">
        <v>187</v>
      </c>
      <c r="G40" s="13" t="s">
        <v>188</v>
      </c>
      <c r="H40" s="13" t="s">
        <v>48</v>
      </c>
      <c r="I40" s="13" t="s">
        <v>49</v>
      </c>
      <c r="J40" s="18" t="s">
        <v>189</v>
      </c>
      <c r="K40" s="18" t="s">
        <v>107</v>
      </c>
      <c r="L40" s="18"/>
      <c r="M40" s="13" t="s">
        <v>70</v>
      </c>
      <c r="N40" s="13" t="s">
        <v>54</v>
      </c>
      <c r="O40" s="13" t="s">
        <v>55</v>
      </c>
      <c r="P40" s="13" t="str">
        <f t="shared" si="0"/>
        <v>A</v>
      </c>
      <c r="Q40" s="13">
        <f t="shared" si="1"/>
      </c>
    </row>
    <row r="41" spans="1:17" ht="12.75">
      <c r="A41" s="13">
        <v>40</v>
      </c>
      <c r="B41" s="13" t="s">
        <v>95</v>
      </c>
      <c r="C41" s="13" t="s">
        <v>43</v>
      </c>
      <c r="D41" s="17" t="s">
        <v>96</v>
      </c>
      <c r="E41" s="13" t="s">
        <v>190</v>
      </c>
      <c r="F41" s="13" t="s">
        <v>191</v>
      </c>
      <c r="G41" s="13" t="s">
        <v>192</v>
      </c>
      <c r="H41" s="13" t="s">
        <v>48</v>
      </c>
      <c r="I41" s="13" t="s">
        <v>49</v>
      </c>
      <c r="J41" s="18" t="s">
        <v>193</v>
      </c>
      <c r="K41" s="18" t="s">
        <v>107</v>
      </c>
      <c r="L41" s="18"/>
      <c r="M41" s="13" t="s">
        <v>70</v>
      </c>
      <c r="N41" s="13" t="s">
        <v>54</v>
      </c>
      <c r="O41" s="13" t="s">
        <v>55</v>
      </c>
      <c r="P41" s="13" t="str">
        <f t="shared" si="0"/>
        <v>A</v>
      </c>
      <c r="Q41" s="13">
        <f t="shared" si="1"/>
      </c>
    </row>
    <row r="42" spans="1:17" ht="12.75">
      <c r="A42" s="13">
        <v>41</v>
      </c>
      <c r="B42" s="13" t="s">
        <v>95</v>
      </c>
      <c r="C42" s="13" t="s">
        <v>43</v>
      </c>
      <c r="D42" s="17" t="s">
        <v>96</v>
      </c>
      <c r="E42" s="13" t="s">
        <v>122</v>
      </c>
      <c r="F42" s="13" t="s">
        <v>191</v>
      </c>
      <c r="G42" s="13" t="s">
        <v>194</v>
      </c>
      <c r="H42" s="13" t="s">
        <v>48</v>
      </c>
      <c r="I42" s="13" t="s">
        <v>49</v>
      </c>
      <c r="J42" s="18" t="s">
        <v>195</v>
      </c>
      <c r="K42" s="18" t="s">
        <v>107</v>
      </c>
      <c r="L42" s="18"/>
      <c r="M42" s="13" t="s">
        <v>70</v>
      </c>
      <c r="N42" s="13" t="s">
        <v>54</v>
      </c>
      <c r="O42" s="13" t="s">
        <v>55</v>
      </c>
      <c r="P42" s="13" t="str">
        <f t="shared" si="0"/>
        <v>A</v>
      </c>
      <c r="Q42" s="13">
        <f t="shared" si="1"/>
      </c>
    </row>
    <row r="43" spans="1:17" ht="45.75">
      <c r="A43" s="13">
        <v>42</v>
      </c>
      <c r="B43" s="13" t="s">
        <v>95</v>
      </c>
      <c r="C43" s="13" t="s">
        <v>43</v>
      </c>
      <c r="D43" s="17" t="s">
        <v>96</v>
      </c>
      <c r="E43" s="13" t="s">
        <v>122</v>
      </c>
      <c r="F43" s="13" t="s">
        <v>196</v>
      </c>
      <c r="G43" s="13" t="s">
        <v>197</v>
      </c>
      <c r="H43" s="13" t="s">
        <v>48</v>
      </c>
      <c r="I43" s="13" t="s">
        <v>49</v>
      </c>
      <c r="J43" s="18" t="s">
        <v>198</v>
      </c>
      <c r="K43" s="18" t="s">
        <v>107</v>
      </c>
      <c r="L43" s="18"/>
      <c r="M43" s="13" t="s">
        <v>70</v>
      </c>
      <c r="N43" s="13" t="s">
        <v>54</v>
      </c>
      <c r="O43" s="13" t="s">
        <v>55</v>
      </c>
      <c r="P43" s="13" t="str">
        <f t="shared" si="0"/>
        <v>A</v>
      </c>
      <c r="Q43" s="13">
        <f t="shared" si="1"/>
      </c>
    </row>
    <row r="44" spans="1:17" ht="12.75">
      <c r="A44" s="13">
        <v>43</v>
      </c>
      <c r="B44" s="13" t="s">
        <v>95</v>
      </c>
      <c r="C44" s="13" t="s">
        <v>43</v>
      </c>
      <c r="D44" s="17" t="s">
        <v>96</v>
      </c>
      <c r="E44" s="13" t="s">
        <v>122</v>
      </c>
      <c r="F44" s="13" t="s">
        <v>199</v>
      </c>
      <c r="G44" s="13" t="s">
        <v>83</v>
      </c>
      <c r="H44" s="13" t="s">
        <v>48</v>
      </c>
      <c r="I44" s="13" t="s">
        <v>49</v>
      </c>
      <c r="J44" s="18" t="s">
        <v>200</v>
      </c>
      <c r="K44" s="18" t="s">
        <v>201</v>
      </c>
      <c r="L44" s="18"/>
      <c r="M44" s="13" t="s">
        <v>70</v>
      </c>
      <c r="N44" s="13" t="s">
        <v>54</v>
      </c>
      <c r="O44" s="13" t="s">
        <v>55</v>
      </c>
      <c r="P44" s="13" t="str">
        <f t="shared" si="0"/>
        <v>A</v>
      </c>
      <c r="Q44" s="13">
        <f t="shared" si="1"/>
      </c>
    </row>
    <row r="45" spans="1:17" ht="12.75">
      <c r="A45" s="13">
        <v>44</v>
      </c>
      <c r="B45" s="13" t="s">
        <v>95</v>
      </c>
      <c r="C45" s="13" t="s">
        <v>43</v>
      </c>
      <c r="D45" s="17" t="s">
        <v>96</v>
      </c>
      <c r="E45" s="13" t="s">
        <v>122</v>
      </c>
      <c r="F45" s="13" t="s">
        <v>123</v>
      </c>
      <c r="G45" s="13" t="s">
        <v>153</v>
      </c>
      <c r="H45" s="13" t="s">
        <v>48</v>
      </c>
      <c r="I45" s="13" t="s">
        <v>49</v>
      </c>
      <c r="J45" s="18" t="s">
        <v>202</v>
      </c>
      <c r="K45" s="18" t="s">
        <v>164</v>
      </c>
      <c r="L45" s="18"/>
      <c r="M45" s="13" t="s">
        <v>70</v>
      </c>
      <c r="N45" s="13" t="s">
        <v>54</v>
      </c>
      <c r="O45" s="13" t="s">
        <v>55</v>
      </c>
      <c r="P45" s="13" t="str">
        <f t="shared" si="0"/>
        <v>A</v>
      </c>
      <c r="Q45" s="13">
        <f t="shared" si="1"/>
      </c>
    </row>
    <row r="46" spans="1:17" ht="12.75">
      <c r="A46" s="13">
        <v>45</v>
      </c>
      <c r="B46" s="13" t="s">
        <v>95</v>
      </c>
      <c r="C46" s="13" t="s">
        <v>43</v>
      </c>
      <c r="D46" s="17" t="s">
        <v>96</v>
      </c>
      <c r="E46" s="13" t="s">
        <v>122</v>
      </c>
      <c r="F46" s="13" t="s">
        <v>123</v>
      </c>
      <c r="G46" s="13" t="s">
        <v>203</v>
      </c>
      <c r="H46" s="13" t="s">
        <v>48</v>
      </c>
      <c r="I46" s="13" t="s">
        <v>49</v>
      </c>
      <c r="J46" s="18" t="s">
        <v>204</v>
      </c>
      <c r="K46" s="18" t="s">
        <v>107</v>
      </c>
      <c r="L46" s="18"/>
      <c r="M46" s="13" t="s">
        <v>70</v>
      </c>
      <c r="N46" s="13" t="s">
        <v>54</v>
      </c>
      <c r="O46" s="13" t="s">
        <v>55</v>
      </c>
      <c r="P46" s="13" t="str">
        <f t="shared" si="0"/>
        <v>A</v>
      </c>
      <c r="Q46" s="13">
        <f t="shared" si="1"/>
      </c>
    </row>
    <row r="47" spans="1:17" ht="12.75">
      <c r="A47" s="13">
        <v>46</v>
      </c>
      <c r="B47" s="13" t="s">
        <v>95</v>
      </c>
      <c r="C47" s="13" t="s">
        <v>43</v>
      </c>
      <c r="D47" s="17" t="s">
        <v>96</v>
      </c>
      <c r="E47" s="13" t="s">
        <v>122</v>
      </c>
      <c r="F47" s="13" t="s">
        <v>123</v>
      </c>
      <c r="G47" s="13" t="s">
        <v>175</v>
      </c>
      <c r="H47" s="13" t="s">
        <v>48</v>
      </c>
      <c r="I47" s="13" t="s">
        <v>49</v>
      </c>
      <c r="J47" s="18" t="s">
        <v>205</v>
      </c>
      <c r="K47" s="18" t="s">
        <v>107</v>
      </c>
      <c r="L47" s="18"/>
      <c r="M47" s="13" t="s">
        <v>70</v>
      </c>
      <c r="N47" s="13" t="s">
        <v>54</v>
      </c>
      <c r="O47" s="13" t="s">
        <v>55</v>
      </c>
      <c r="P47" s="13" t="str">
        <f t="shared" si="0"/>
        <v>A</v>
      </c>
      <c r="Q47" s="13">
        <f t="shared" si="1"/>
      </c>
    </row>
    <row r="48" spans="1:17" ht="23.25">
      <c r="A48" s="13">
        <v>47</v>
      </c>
      <c r="B48" s="13" t="s">
        <v>95</v>
      </c>
      <c r="C48" s="13" t="s">
        <v>43</v>
      </c>
      <c r="D48" s="17" t="s">
        <v>96</v>
      </c>
      <c r="E48" s="13" t="s">
        <v>122</v>
      </c>
      <c r="F48" s="13" t="s">
        <v>206</v>
      </c>
      <c r="G48" s="13" t="s">
        <v>207</v>
      </c>
      <c r="H48" s="13" t="s">
        <v>48</v>
      </c>
      <c r="I48" s="13" t="s">
        <v>49</v>
      </c>
      <c r="J48" s="18" t="s">
        <v>208</v>
      </c>
      <c r="K48" s="18" t="s">
        <v>107</v>
      </c>
      <c r="L48" s="18"/>
      <c r="M48" s="13" t="s">
        <v>70</v>
      </c>
      <c r="N48" s="13" t="s">
        <v>54</v>
      </c>
      <c r="O48" s="13" t="s">
        <v>55</v>
      </c>
      <c r="P48" s="13" t="str">
        <f t="shared" si="0"/>
        <v>A</v>
      </c>
      <c r="Q48" s="13">
        <f t="shared" si="1"/>
      </c>
    </row>
    <row r="49" spans="1:17" ht="23.25">
      <c r="A49" s="13">
        <v>48</v>
      </c>
      <c r="B49" s="13" t="s">
        <v>95</v>
      </c>
      <c r="C49" s="13" t="s">
        <v>43</v>
      </c>
      <c r="D49" s="17" t="s">
        <v>96</v>
      </c>
      <c r="E49" s="13" t="s">
        <v>122</v>
      </c>
      <c r="F49" s="13" t="s">
        <v>206</v>
      </c>
      <c r="G49" s="13" t="s">
        <v>209</v>
      </c>
      <c r="H49" s="13" t="s">
        <v>48</v>
      </c>
      <c r="I49" s="13" t="s">
        <v>49</v>
      </c>
      <c r="J49" s="18" t="s">
        <v>210</v>
      </c>
      <c r="K49" s="18" t="s">
        <v>107</v>
      </c>
      <c r="L49" s="18"/>
      <c r="M49" s="13" t="s">
        <v>70</v>
      </c>
      <c r="N49" s="13" t="s">
        <v>54</v>
      </c>
      <c r="O49" s="13" t="s">
        <v>55</v>
      </c>
      <c r="P49" s="13" t="str">
        <f t="shared" si="0"/>
        <v>A</v>
      </c>
      <c r="Q49" s="13">
        <f t="shared" si="1"/>
      </c>
    </row>
    <row r="50" spans="1:17" ht="45.75">
      <c r="A50" s="13">
        <v>49</v>
      </c>
      <c r="B50" s="13" t="s">
        <v>95</v>
      </c>
      <c r="C50" s="13" t="s">
        <v>43</v>
      </c>
      <c r="D50" s="17" t="s">
        <v>96</v>
      </c>
      <c r="E50" s="13" t="s">
        <v>130</v>
      </c>
      <c r="F50" s="13" t="s">
        <v>211</v>
      </c>
      <c r="G50" s="13" t="s">
        <v>212</v>
      </c>
      <c r="H50" s="13" t="s">
        <v>48</v>
      </c>
      <c r="I50" s="13" t="s">
        <v>49</v>
      </c>
      <c r="J50" s="18" t="s">
        <v>213</v>
      </c>
      <c r="K50" s="18" t="s">
        <v>214</v>
      </c>
      <c r="L50" s="18"/>
      <c r="M50" s="13" t="s">
        <v>70</v>
      </c>
      <c r="N50" s="13" t="s">
        <v>54</v>
      </c>
      <c r="O50" s="13" t="s">
        <v>55</v>
      </c>
      <c r="P50" s="13" t="str">
        <f t="shared" si="0"/>
        <v>A</v>
      </c>
      <c r="Q50" s="13">
        <f t="shared" si="1"/>
      </c>
    </row>
    <row r="51" spans="1:17" ht="23.25">
      <c r="A51" s="13">
        <v>50</v>
      </c>
      <c r="B51" s="13" t="s">
        <v>95</v>
      </c>
      <c r="C51" s="13" t="s">
        <v>43</v>
      </c>
      <c r="D51" s="17" t="s">
        <v>96</v>
      </c>
      <c r="E51" s="13" t="s">
        <v>130</v>
      </c>
      <c r="F51" s="13" t="s">
        <v>211</v>
      </c>
      <c r="G51" s="13" t="s">
        <v>215</v>
      </c>
      <c r="H51" s="13" t="s">
        <v>48</v>
      </c>
      <c r="I51" s="13" t="s">
        <v>49</v>
      </c>
      <c r="J51" s="18" t="s">
        <v>216</v>
      </c>
      <c r="K51" s="18" t="s">
        <v>107</v>
      </c>
      <c r="L51" s="18"/>
      <c r="M51" s="13" t="s">
        <v>70</v>
      </c>
      <c r="N51" s="13" t="s">
        <v>54</v>
      </c>
      <c r="O51" s="13" t="s">
        <v>55</v>
      </c>
      <c r="P51" s="13" t="str">
        <f t="shared" si="0"/>
        <v>A</v>
      </c>
      <c r="Q51" s="13">
        <f t="shared" si="1"/>
      </c>
    </row>
    <row r="52" spans="1:17" ht="23.25">
      <c r="A52" s="13">
        <v>51</v>
      </c>
      <c r="B52" s="13" t="s">
        <v>95</v>
      </c>
      <c r="C52" s="13" t="s">
        <v>43</v>
      </c>
      <c r="D52" s="17" t="s">
        <v>96</v>
      </c>
      <c r="E52" s="13" t="s">
        <v>130</v>
      </c>
      <c r="F52" s="13" t="s">
        <v>211</v>
      </c>
      <c r="G52" s="13" t="s">
        <v>44</v>
      </c>
      <c r="H52" s="13" t="s">
        <v>48</v>
      </c>
      <c r="I52" s="13" t="s">
        <v>49</v>
      </c>
      <c r="J52" s="18" t="s">
        <v>217</v>
      </c>
      <c r="K52" s="18" t="s">
        <v>107</v>
      </c>
      <c r="L52" s="18"/>
      <c r="M52" s="13" t="s">
        <v>70</v>
      </c>
      <c r="N52" s="13" t="s">
        <v>54</v>
      </c>
      <c r="O52" s="13" t="s">
        <v>55</v>
      </c>
      <c r="P52" s="13" t="str">
        <f t="shared" si="0"/>
        <v>A</v>
      </c>
      <c r="Q52" s="13">
        <f t="shared" si="1"/>
      </c>
    </row>
    <row r="53" spans="1:17" ht="23.25">
      <c r="A53" s="13">
        <v>52</v>
      </c>
      <c r="B53" s="13" t="s">
        <v>95</v>
      </c>
      <c r="C53" s="13" t="s">
        <v>43</v>
      </c>
      <c r="D53" s="17" t="s">
        <v>96</v>
      </c>
      <c r="E53" s="13" t="s">
        <v>130</v>
      </c>
      <c r="F53" s="13" t="s">
        <v>211</v>
      </c>
      <c r="G53" s="13" t="s">
        <v>218</v>
      </c>
      <c r="H53" s="13" t="s">
        <v>48</v>
      </c>
      <c r="I53" s="13" t="s">
        <v>49</v>
      </c>
      <c r="J53" s="18" t="s">
        <v>219</v>
      </c>
      <c r="K53" s="18" t="s">
        <v>107</v>
      </c>
      <c r="L53" s="18"/>
      <c r="M53" s="13" t="s">
        <v>70</v>
      </c>
      <c r="N53" s="13" t="s">
        <v>54</v>
      </c>
      <c r="O53" s="13" t="s">
        <v>55</v>
      </c>
      <c r="P53" s="13" t="str">
        <f t="shared" si="0"/>
        <v>A</v>
      </c>
      <c r="Q53" s="13">
        <f t="shared" si="1"/>
      </c>
    </row>
    <row r="54" spans="1:17" ht="68.25">
      <c r="A54" s="13">
        <v>53</v>
      </c>
      <c r="B54" s="13" t="s">
        <v>95</v>
      </c>
      <c r="C54" s="13" t="s">
        <v>43</v>
      </c>
      <c r="D54" s="17" t="s">
        <v>96</v>
      </c>
      <c r="E54" s="13" t="s">
        <v>130</v>
      </c>
      <c r="F54" s="13" t="s">
        <v>211</v>
      </c>
      <c r="G54" s="13" t="s">
        <v>220</v>
      </c>
      <c r="H54" s="13" t="s">
        <v>48</v>
      </c>
      <c r="I54" s="13" t="s">
        <v>49</v>
      </c>
      <c r="J54" s="18" t="s">
        <v>221</v>
      </c>
      <c r="K54" s="18" t="s">
        <v>222</v>
      </c>
      <c r="L54" s="18"/>
      <c r="M54" s="13" t="s">
        <v>70</v>
      </c>
      <c r="N54" s="13" t="s">
        <v>54</v>
      </c>
      <c r="O54" s="13" t="s">
        <v>55</v>
      </c>
      <c r="P54" s="13" t="str">
        <f t="shared" si="0"/>
        <v>A</v>
      </c>
      <c r="Q54" s="13">
        <f t="shared" si="1"/>
      </c>
    </row>
    <row r="55" spans="1:17" ht="34.5">
      <c r="A55" s="13">
        <v>54</v>
      </c>
      <c r="B55" s="13" t="s">
        <v>95</v>
      </c>
      <c r="C55" s="13" t="s">
        <v>43</v>
      </c>
      <c r="D55" s="17" t="s">
        <v>96</v>
      </c>
      <c r="E55" s="13" t="s">
        <v>130</v>
      </c>
      <c r="F55" s="13" t="s">
        <v>223</v>
      </c>
      <c r="G55" s="13" t="s">
        <v>116</v>
      </c>
      <c r="H55" s="13" t="s">
        <v>48</v>
      </c>
      <c r="I55" s="13" t="s">
        <v>49</v>
      </c>
      <c r="J55" s="18" t="s">
        <v>224</v>
      </c>
      <c r="K55" s="18" t="s">
        <v>107</v>
      </c>
      <c r="L55" s="18"/>
      <c r="M55" s="13" t="s">
        <v>70</v>
      </c>
      <c r="N55" s="13" t="s">
        <v>54</v>
      </c>
      <c r="O55" s="13" t="s">
        <v>55</v>
      </c>
      <c r="P55" s="13" t="str">
        <f t="shared" si="0"/>
        <v>A</v>
      </c>
      <c r="Q55" s="13">
        <f t="shared" si="1"/>
      </c>
    </row>
    <row r="56" spans="1:17" ht="12.75">
      <c r="A56" s="13">
        <v>55</v>
      </c>
      <c r="B56" s="13" t="s">
        <v>95</v>
      </c>
      <c r="C56" s="13" t="s">
        <v>43</v>
      </c>
      <c r="D56" s="17" t="s">
        <v>96</v>
      </c>
      <c r="E56" s="13" t="s">
        <v>130</v>
      </c>
      <c r="F56" s="13" t="s">
        <v>223</v>
      </c>
      <c r="G56" s="13" t="s">
        <v>47</v>
      </c>
      <c r="H56" s="13" t="s">
        <v>48</v>
      </c>
      <c r="I56" s="13" t="s">
        <v>49</v>
      </c>
      <c r="J56" s="18" t="s">
        <v>225</v>
      </c>
      <c r="K56" s="18" t="s">
        <v>107</v>
      </c>
      <c r="L56" s="18"/>
      <c r="M56" s="13" t="s">
        <v>70</v>
      </c>
      <c r="N56" s="13" t="s">
        <v>54</v>
      </c>
      <c r="O56" s="13" t="s">
        <v>55</v>
      </c>
      <c r="P56" s="13" t="str">
        <f t="shared" si="0"/>
        <v>A</v>
      </c>
      <c r="Q56" s="13">
        <f t="shared" si="1"/>
      </c>
    </row>
    <row r="57" spans="1:17" ht="57">
      <c r="A57" s="13">
        <v>56</v>
      </c>
      <c r="B57" s="13" t="s">
        <v>226</v>
      </c>
      <c r="C57" s="13" t="s">
        <v>43</v>
      </c>
      <c r="D57" s="17">
        <v>12</v>
      </c>
      <c r="E57" s="13" t="s">
        <v>227</v>
      </c>
      <c r="F57" s="13">
        <v>66</v>
      </c>
      <c r="G57" s="13">
        <v>50</v>
      </c>
      <c r="H57" s="13" t="s">
        <v>48</v>
      </c>
      <c r="I57" s="13" t="s">
        <v>49</v>
      </c>
      <c r="J57" s="18" t="s">
        <v>228</v>
      </c>
      <c r="K57" s="18"/>
      <c r="L57" s="18"/>
      <c r="M57" s="13" t="s">
        <v>70</v>
      </c>
      <c r="N57" s="13" t="s">
        <v>54</v>
      </c>
      <c r="O57" s="13" t="s">
        <v>55</v>
      </c>
      <c r="P57" s="13" t="str">
        <f t="shared" si="0"/>
        <v>A</v>
      </c>
      <c r="Q57" s="13">
        <f t="shared" si="1"/>
      </c>
    </row>
    <row r="58" spans="1:17" ht="12.75">
      <c r="A58" s="13">
        <v>57</v>
      </c>
      <c r="B58" s="13" t="s">
        <v>226</v>
      </c>
      <c r="C58" s="13" t="s">
        <v>43</v>
      </c>
      <c r="D58" s="17">
        <v>12</v>
      </c>
      <c r="E58" s="13" t="s">
        <v>227</v>
      </c>
      <c r="F58" s="13">
        <v>67</v>
      </c>
      <c r="H58" s="13" t="s">
        <v>48</v>
      </c>
      <c r="I58" s="13" t="s">
        <v>49</v>
      </c>
      <c r="J58" s="18" t="s">
        <v>229</v>
      </c>
      <c r="K58" s="18"/>
      <c r="L58" s="18"/>
      <c r="M58" s="13" t="s">
        <v>70</v>
      </c>
      <c r="N58" s="13" t="s">
        <v>54</v>
      </c>
      <c r="O58" s="13" t="s">
        <v>55</v>
      </c>
      <c r="P58" s="13" t="str">
        <f t="shared" si="0"/>
        <v>A</v>
      </c>
      <c r="Q58" s="13">
        <f t="shared" si="1"/>
      </c>
    </row>
    <row r="59" spans="1:17" ht="314.25">
      <c r="A59" s="13">
        <v>58</v>
      </c>
      <c r="B59" s="13" t="s">
        <v>226</v>
      </c>
      <c r="C59" s="13" t="s">
        <v>43</v>
      </c>
      <c r="D59" s="17">
        <v>12</v>
      </c>
      <c r="E59" s="13" t="s">
        <v>227</v>
      </c>
      <c r="F59" s="13">
        <v>67</v>
      </c>
      <c r="G59" s="13" t="s">
        <v>230</v>
      </c>
      <c r="H59" s="13" t="s">
        <v>48</v>
      </c>
      <c r="I59" s="13" t="s">
        <v>49</v>
      </c>
      <c r="J59" s="18" t="s">
        <v>231</v>
      </c>
      <c r="K59" s="18"/>
      <c r="L59" s="18"/>
      <c r="M59" s="13" t="s">
        <v>70</v>
      </c>
      <c r="N59" s="13" t="s">
        <v>54</v>
      </c>
      <c r="O59" s="13" t="s">
        <v>55</v>
      </c>
      <c r="P59" s="13" t="str">
        <f t="shared" si="0"/>
        <v>A</v>
      </c>
      <c r="Q59" s="13">
        <f t="shared" si="1"/>
      </c>
    </row>
    <row r="60" spans="1:17" ht="57">
      <c r="A60" s="13">
        <v>59</v>
      </c>
      <c r="B60" s="13" t="s">
        <v>226</v>
      </c>
      <c r="C60" s="13" t="s">
        <v>43</v>
      </c>
      <c r="D60" s="17">
        <v>12</v>
      </c>
      <c r="E60" s="13" t="s">
        <v>227</v>
      </c>
      <c r="F60" s="13">
        <v>67</v>
      </c>
      <c r="G60" s="13" t="s">
        <v>232</v>
      </c>
      <c r="H60" s="13" t="s">
        <v>48</v>
      </c>
      <c r="I60" s="13" t="s">
        <v>49</v>
      </c>
      <c r="J60" s="18" t="s">
        <v>233</v>
      </c>
      <c r="K60" s="18"/>
      <c r="L60" s="18"/>
      <c r="M60" s="13" t="s">
        <v>70</v>
      </c>
      <c r="N60" s="13" t="s">
        <v>54</v>
      </c>
      <c r="O60" s="13" t="s">
        <v>55</v>
      </c>
      <c r="P60" s="13" t="str">
        <f t="shared" si="0"/>
        <v>A</v>
      </c>
      <c r="Q60" s="13">
        <f t="shared" si="1"/>
      </c>
    </row>
    <row r="61" spans="1:17" ht="45.75">
      <c r="A61" s="13">
        <v>60</v>
      </c>
      <c r="B61" s="13" t="s">
        <v>226</v>
      </c>
      <c r="C61" s="13" t="s">
        <v>43</v>
      </c>
      <c r="D61" s="17">
        <v>12</v>
      </c>
      <c r="E61" s="13" t="s">
        <v>234</v>
      </c>
      <c r="F61" s="13">
        <v>67</v>
      </c>
      <c r="G61" s="13" t="s">
        <v>235</v>
      </c>
      <c r="H61" s="13" t="s">
        <v>48</v>
      </c>
      <c r="I61" s="13" t="s">
        <v>49</v>
      </c>
      <c r="J61" s="18" t="s">
        <v>236</v>
      </c>
      <c r="K61" s="18"/>
      <c r="L61" s="18"/>
      <c r="M61" s="13" t="s">
        <v>70</v>
      </c>
      <c r="N61" s="13" t="s">
        <v>54</v>
      </c>
      <c r="O61" s="13" t="s">
        <v>55</v>
      </c>
      <c r="P61" s="13" t="str">
        <f t="shared" si="0"/>
        <v>A</v>
      </c>
      <c r="Q61" s="13">
        <f t="shared" si="1"/>
      </c>
    </row>
    <row r="62" spans="1:17" ht="168.75">
      <c r="A62" s="13">
        <v>61</v>
      </c>
      <c r="B62" s="13" t="s">
        <v>226</v>
      </c>
      <c r="C62" s="13" t="s">
        <v>43</v>
      </c>
      <c r="D62" s="17">
        <v>12</v>
      </c>
      <c r="E62" s="13" t="s">
        <v>237</v>
      </c>
      <c r="F62" s="13">
        <v>68</v>
      </c>
      <c r="G62" s="13">
        <v>16</v>
      </c>
      <c r="H62" s="13" t="s">
        <v>60</v>
      </c>
      <c r="I62" s="13" t="s">
        <v>49</v>
      </c>
      <c r="J62" s="18" t="s">
        <v>238</v>
      </c>
      <c r="K62" s="18"/>
      <c r="L62" s="18" t="s">
        <v>94</v>
      </c>
      <c r="M62" s="13" t="s">
        <v>53</v>
      </c>
      <c r="P62" s="13">
        <f t="shared" si="0"/>
      </c>
      <c r="Q62" s="13" t="str">
        <f t="shared" si="1"/>
        <v>C</v>
      </c>
    </row>
    <row r="63" spans="1:17" ht="79.5">
      <c r="A63" s="13">
        <v>62</v>
      </c>
      <c r="B63" s="13" t="s">
        <v>226</v>
      </c>
      <c r="C63" s="13" t="s">
        <v>43</v>
      </c>
      <c r="D63" s="17">
        <v>12</v>
      </c>
      <c r="E63" s="13" t="s">
        <v>239</v>
      </c>
      <c r="F63" s="13">
        <v>68</v>
      </c>
      <c r="G63" s="13" t="s">
        <v>132</v>
      </c>
      <c r="H63" s="13" t="s">
        <v>48</v>
      </c>
      <c r="I63" s="13" t="s">
        <v>49</v>
      </c>
      <c r="J63" s="18" t="s">
        <v>240</v>
      </c>
      <c r="K63" s="18"/>
      <c r="L63" s="18"/>
      <c r="M63" s="13" t="s">
        <v>70</v>
      </c>
      <c r="N63" s="13" t="s">
        <v>54</v>
      </c>
      <c r="O63" s="13" t="s">
        <v>55</v>
      </c>
      <c r="P63" s="13" t="str">
        <f t="shared" si="0"/>
        <v>A</v>
      </c>
      <c r="Q63" s="13">
        <f t="shared" si="1"/>
      </c>
    </row>
    <row r="64" spans="1:17" ht="292.5">
      <c r="A64" s="13">
        <v>63</v>
      </c>
      <c r="B64" s="13" t="s">
        <v>226</v>
      </c>
      <c r="C64" s="13" t="s">
        <v>43</v>
      </c>
      <c r="D64" s="17">
        <v>12</v>
      </c>
      <c r="E64" s="13" t="s">
        <v>241</v>
      </c>
      <c r="F64" s="13" t="s">
        <v>242</v>
      </c>
      <c r="G64" s="13" t="s">
        <v>243</v>
      </c>
      <c r="H64" s="13" t="s">
        <v>48</v>
      </c>
      <c r="I64" s="13" t="s">
        <v>49</v>
      </c>
      <c r="J64" s="18" t="s">
        <v>244</v>
      </c>
      <c r="K64" s="18"/>
      <c r="L64" s="18"/>
      <c r="M64" s="13" t="s">
        <v>70</v>
      </c>
      <c r="N64" s="13" t="s">
        <v>54</v>
      </c>
      <c r="O64" s="13" t="s">
        <v>55</v>
      </c>
      <c r="P64" s="13" t="str">
        <f t="shared" si="0"/>
        <v>A</v>
      </c>
      <c r="Q64" s="13">
        <f t="shared" si="1"/>
      </c>
    </row>
    <row r="65" spans="1:17" ht="79.5">
      <c r="A65" s="13">
        <v>64</v>
      </c>
      <c r="B65" s="13" t="s">
        <v>226</v>
      </c>
      <c r="C65" s="13" t="s">
        <v>43</v>
      </c>
      <c r="D65" s="17">
        <v>12</v>
      </c>
      <c r="E65" s="13" t="s">
        <v>245</v>
      </c>
      <c r="F65" s="13">
        <v>69</v>
      </c>
      <c r="G65" s="13" t="s">
        <v>246</v>
      </c>
      <c r="H65" s="13" t="s">
        <v>60</v>
      </c>
      <c r="I65" s="13" t="s">
        <v>49</v>
      </c>
      <c r="J65" s="18" t="s">
        <v>247</v>
      </c>
      <c r="K65" s="18"/>
      <c r="L65" s="18" t="s">
        <v>94</v>
      </c>
      <c r="M65" s="13" t="s">
        <v>53</v>
      </c>
      <c r="P65" s="13">
        <f t="shared" si="0"/>
      </c>
      <c r="Q65" s="13" t="str">
        <f t="shared" si="1"/>
        <v>C</v>
      </c>
    </row>
    <row r="66" spans="1:17" ht="57">
      <c r="A66" s="13">
        <v>65</v>
      </c>
      <c r="B66" s="13" t="s">
        <v>226</v>
      </c>
      <c r="C66" s="13" t="s">
        <v>43</v>
      </c>
      <c r="D66" s="17">
        <v>12</v>
      </c>
      <c r="E66" s="13" t="s">
        <v>248</v>
      </c>
      <c r="F66" s="13">
        <v>92</v>
      </c>
      <c r="G66" s="13" t="s">
        <v>249</v>
      </c>
      <c r="H66" s="13" t="s">
        <v>60</v>
      </c>
      <c r="I66" s="13" t="s">
        <v>49</v>
      </c>
      <c r="J66" s="18" t="s">
        <v>250</v>
      </c>
      <c r="K66" s="18"/>
      <c r="L66" s="18" t="s">
        <v>251</v>
      </c>
      <c r="M66" s="13" t="s">
        <v>53</v>
      </c>
      <c r="P66" s="13">
        <f aca="true" t="shared" si="2" ref="P66:P129">IF(H66="E",M66,"")</f>
      </c>
      <c r="Q66" s="13" t="str">
        <f aca="true" t="shared" si="3" ref="Q66:Q129">IF(H66="T",M66,"")</f>
        <v>C</v>
      </c>
    </row>
    <row r="67" spans="1:17" ht="45.75">
      <c r="A67" s="13">
        <v>66</v>
      </c>
      <c r="B67" s="13" t="s">
        <v>226</v>
      </c>
      <c r="C67" s="13" t="s">
        <v>43</v>
      </c>
      <c r="D67" s="17">
        <v>12</v>
      </c>
      <c r="E67" s="13" t="s">
        <v>252</v>
      </c>
      <c r="F67" s="13">
        <v>71</v>
      </c>
      <c r="G67" s="13" t="s">
        <v>253</v>
      </c>
      <c r="H67" s="13" t="s">
        <v>60</v>
      </c>
      <c r="I67" s="13" t="s">
        <v>49</v>
      </c>
      <c r="J67" s="18" t="s">
        <v>254</v>
      </c>
      <c r="K67" s="18"/>
      <c r="L67" s="18" t="s">
        <v>255</v>
      </c>
      <c r="M67" s="13" t="s">
        <v>53</v>
      </c>
      <c r="P67" s="13">
        <f t="shared" si="2"/>
      </c>
      <c r="Q67" s="13" t="str">
        <f t="shared" si="3"/>
        <v>C</v>
      </c>
    </row>
    <row r="68" spans="1:17" ht="23.25">
      <c r="A68" s="13">
        <v>67</v>
      </c>
      <c r="B68" s="13" t="s">
        <v>226</v>
      </c>
      <c r="C68" s="13" t="s">
        <v>43</v>
      </c>
      <c r="D68" s="17">
        <v>12</v>
      </c>
      <c r="E68" s="13" t="s">
        <v>256</v>
      </c>
      <c r="F68" s="13" t="s">
        <v>257</v>
      </c>
      <c r="G68" s="13" t="s">
        <v>258</v>
      </c>
      <c r="H68" s="13" t="s">
        <v>48</v>
      </c>
      <c r="I68" s="13" t="s">
        <v>49</v>
      </c>
      <c r="J68" s="18" t="s">
        <v>259</v>
      </c>
      <c r="K68" s="18"/>
      <c r="L68" s="18"/>
      <c r="M68" s="13" t="s">
        <v>70</v>
      </c>
      <c r="N68" s="13" t="s">
        <v>54</v>
      </c>
      <c r="O68" s="13" t="s">
        <v>55</v>
      </c>
      <c r="P68" s="13" t="str">
        <f t="shared" si="2"/>
        <v>A</v>
      </c>
      <c r="Q68" s="13">
        <f t="shared" si="3"/>
      </c>
    </row>
    <row r="69" spans="1:17" ht="23.25">
      <c r="A69" s="13">
        <v>68</v>
      </c>
      <c r="B69" s="13" t="s">
        <v>226</v>
      </c>
      <c r="C69" s="13" t="s">
        <v>43</v>
      </c>
      <c r="D69" s="17">
        <v>12</v>
      </c>
      <c r="E69" s="13" t="s">
        <v>260</v>
      </c>
      <c r="F69" s="13" t="s">
        <v>261</v>
      </c>
      <c r="H69" s="13" t="s">
        <v>60</v>
      </c>
      <c r="I69" s="13" t="s">
        <v>49</v>
      </c>
      <c r="J69" s="18" t="s">
        <v>262</v>
      </c>
      <c r="K69" s="18"/>
      <c r="L69" s="18" t="s">
        <v>121</v>
      </c>
      <c r="M69" s="13" t="s">
        <v>53</v>
      </c>
      <c r="P69" s="13">
        <f t="shared" si="2"/>
      </c>
      <c r="Q69" s="13" t="str">
        <f t="shared" si="3"/>
        <v>C</v>
      </c>
    </row>
    <row r="70" spans="1:17" ht="12.75">
      <c r="A70" s="13">
        <v>69</v>
      </c>
      <c r="B70" s="13" t="s">
        <v>226</v>
      </c>
      <c r="C70" s="13" t="s">
        <v>43</v>
      </c>
      <c r="D70" s="17">
        <v>12</v>
      </c>
      <c r="E70" s="13" t="s">
        <v>263</v>
      </c>
      <c r="F70" s="13" t="s">
        <v>264</v>
      </c>
      <c r="H70" s="13" t="s">
        <v>48</v>
      </c>
      <c r="I70" s="13" t="s">
        <v>49</v>
      </c>
      <c r="J70" s="18" t="s">
        <v>265</v>
      </c>
      <c r="K70" s="18"/>
      <c r="L70" s="18"/>
      <c r="M70" s="13" t="s">
        <v>70</v>
      </c>
      <c r="N70" s="13" t="s">
        <v>54</v>
      </c>
      <c r="O70" s="13" t="s">
        <v>55</v>
      </c>
      <c r="P70" s="13" t="str">
        <f t="shared" si="2"/>
        <v>A</v>
      </c>
      <c r="Q70" s="13">
        <f t="shared" si="3"/>
      </c>
    </row>
    <row r="71" spans="1:17" ht="23.25">
      <c r="A71" s="13">
        <v>70</v>
      </c>
      <c r="B71" s="13" t="s">
        <v>226</v>
      </c>
      <c r="C71" s="13" t="s">
        <v>43</v>
      </c>
      <c r="D71" s="17">
        <v>12</v>
      </c>
      <c r="E71" s="13" t="s">
        <v>266</v>
      </c>
      <c r="H71" s="13" t="s">
        <v>60</v>
      </c>
      <c r="I71" s="13" t="s">
        <v>49</v>
      </c>
      <c r="J71" s="18" t="s">
        <v>267</v>
      </c>
      <c r="K71" s="18"/>
      <c r="L71" s="18" t="s">
        <v>121</v>
      </c>
      <c r="M71" s="13" t="s">
        <v>53</v>
      </c>
      <c r="N71" s="13" t="s">
        <v>268</v>
      </c>
      <c r="O71" s="13" t="s">
        <v>269</v>
      </c>
      <c r="P71" s="13">
        <f t="shared" si="2"/>
      </c>
      <c r="Q71" s="13" t="str">
        <f t="shared" si="3"/>
        <v>C</v>
      </c>
    </row>
    <row r="72" spans="1:19" ht="348">
      <c r="A72" s="13">
        <v>71</v>
      </c>
      <c r="B72" s="13" t="s">
        <v>270</v>
      </c>
      <c r="C72" s="13" t="s">
        <v>49</v>
      </c>
      <c r="D72" s="17" t="s">
        <v>44</v>
      </c>
      <c r="E72" s="13" t="s">
        <v>271</v>
      </c>
      <c r="F72" s="13">
        <v>61</v>
      </c>
      <c r="H72" s="13" t="s">
        <v>60</v>
      </c>
      <c r="I72" s="13" t="s">
        <v>43</v>
      </c>
      <c r="J72" s="18" t="s">
        <v>272</v>
      </c>
      <c r="K72" s="18" t="s">
        <v>273</v>
      </c>
      <c r="L72" s="18" t="s">
        <v>274</v>
      </c>
      <c r="M72" s="13" t="s">
        <v>53</v>
      </c>
      <c r="N72" s="13" t="s">
        <v>275</v>
      </c>
      <c r="O72" s="13" t="s">
        <v>276</v>
      </c>
      <c r="P72" s="13">
        <f t="shared" si="2"/>
      </c>
      <c r="Q72" s="13" t="str">
        <f t="shared" si="3"/>
        <v>C</v>
      </c>
      <c r="S72" s="19" t="s">
        <v>277</v>
      </c>
    </row>
    <row r="73" spans="1:19" ht="147">
      <c r="A73" s="13">
        <v>72</v>
      </c>
      <c r="B73" s="13" t="s">
        <v>270</v>
      </c>
      <c r="C73" s="13" t="s">
        <v>49</v>
      </c>
      <c r="D73" s="17" t="s">
        <v>44</v>
      </c>
      <c r="E73" s="13" t="s">
        <v>227</v>
      </c>
      <c r="F73" s="13">
        <v>66</v>
      </c>
      <c r="H73" s="13" t="s">
        <v>60</v>
      </c>
      <c r="I73" s="13" t="s">
        <v>43</v>
      </c>
      <c r="J73" s="18" t="s">
        <v>278</v>
      </c>
      <c r="K73" s="18" t="s">
        <v>279</v>
      </c>
      <c r="L73" s="18" t="s">
        <v>280</v>
      </c>
      <c r="M73" s="13" t="s">
        <v>53</v>
      </c>
      <c r="N73" s="13" t="s">
        <v>281</v>
      </c>
      <c r="O73" s="13" t="s">
        <v>282</v>
      </c>
      <c r="P73" s="13">
        <f t="shared" si="2"/>
      </c>
      <c r="Q73" s="13" t="str">
        <f t="shared" si="3"/>
        <v>C</v>
      </c>
      <c r="S73" s="19"/>
    </row>
    <row r="74" spans="1:19" ht="90.75">
      <c r="A74" s="13">
        <v>73</v>
      </c>
      <c r="B74" s="13" t="s">
        <v>283</v>
      </c>
      <c r="C74" s="13" t="s">
        <v>49</v>
      </c>
      <c r="D74" s="17" t="s">
        <v>44</v>
      </c>
      <c r="E74" s="13" t="s">
        <v>57</v>
      </c>
      <c r="F74" s="13">
        <v>100</v>
      </c>
      <c r="G74" s="13">
        <v>17</v>
      </c>
      <c r="H74" s="13" t="s">
        <v>60</v>
      </c>
      <c r="I74" s="13" t="s">
        <v>43</v>
      </c>
      <c r="J74" s="18" t="s">
        <v>284</v>
      </c>
      <c r="K74" s="18" t="s">
        <v>285</v>
      </c>
      <c r="L74" s="18" t="s">
        <v>286</v>
      </c>
      <c r="M74" s="13" t="s">
        <v>53</v>
      </c>
      <c r="N74" s="13" t="s">
        <v>64</v>
      </c>
      <c r="O74" s="13" t="s">
        <v>287</v>
      </c>
      <c r="P74" s="13">
        <f t="shared" si="2"/>
      </c>
      <c r="Q74" s="13" t="str">
        <f t="shared" si="3"/>
        <v>C</v>
      </c>
      <c r="S74" s="19"/>
    </row>
    <row r="75" spans="1:19" ht="348">
      <c r="A75" s="13">
        <v>74</v>
      </c>
      <c r="B75" s="13" t="s">
        <v>283</v>
      </c>
      <c r="C75" s="13" t="s">
        <v>49</v>
      </c>
      <c r="D75" s="17" t="s">
        <v>44</v>
      </c>
      <c r="E75" s="13">
        <v>12.3</v>
      </c>
      <c r="F75" s="13">
        <v>103</v>
      </c>
      <c r="G75" s="13" t="s">
        <v>288</v>
      </c>
      <c r="H75" s="13" t="s">
        <v>60</v>
      </c>
      <c r="I75" s="13" t="s">
        <v>43</v>
      </c>
      <c r="J75" s="18" t="s">
        <v>289</v>
      </c>
      <c r="K75" s="18" t="s">
        <v>290</v>
      </c>
      <c r="L75" s="18" t="s">
        <v>274</v>
      </c>
      <c r="M75" s="13" t="s">
        <v>53</v>
      </c>
      <c r="N75" s="13" t="s">
        <v>275</v>
      </c>
      <c r="O75" s="13" t="s">
        <v>276</v>
      </c>
      <c r="P75" s="13">
        <f t="shared" si="2"/>
      </c>
      <c r="Q75" s="13" t="str">
        <f t="shared" si="3"/>
        <v>C</v>
      </c>
      <c r="S75" s="19"/>
    </row>
    <row r="76" spans="1:19" ht="68.25">
      <c r="A76" s="13">
        <v>75</v>
      </c>
      <c r="B76" s="13" t="s">
        <v>283</v>
      </c>
      <c r="C76" s="13" t="s">
        <v>49</v>
      </c>
      <c r="D76" s="17" t="s">
        <v>44</v>
      </c>
      <c r="E76" s="13" t="s">
        <v>291</v>
      </c>
      <c r="F76" s="13">
        <v>109</v>
      </c>
      <c r="G76" s="13">
        <v>32</v>
      </c>
      <c r="H76" s="13" t="s">
        <v>60</v>
      </c>
      <c r="I76" s="13" t="s">
        <v>43</v>
      </c>
      <c r="J76" s="18" t="s">
        <v>292</v>
      </c>
      <c r="K76" s="18" t="s">
        <v>293</v>
      </c>
      <c r="L76" s="18" t="s">
        <v>294</v>
      </c>
      <c r="M76" s="13" t="s">
        <v>53</v>
      </c>
      <c r="N76" s="13" t="s">
        <v>295</v>
      </c>
      <c r="O76" s="13" t="s">
        <v>296</v>
      </c>
      <c r="P76" s="13">
        <f t="shared" si="2"/>
      </c>
      <c r="Q76" s="13" t="str">
        <f t="shared" si="3"/>
        <v>C</v>
      </c>
      <c r="S76" s="19"/>
    </row>
    <row r="77" spans="1:19" ht="34.5">
      <c r="A77" s="13">
        <v>76</v>
      </c>
      <c r="B77" s="13" t="s">
        <v>297</v>
      </c>
      <c r="C77" s="13" t="s">
        <v>43</v>
      </c>
      <c r="D77" s="17"/>
      <c r="E77" s="13" t="s">
        <v>237</v>
      </c>
      <c r="F77" s="13">
        <v>68</v>
      </c>
      <c r="G77" s="13">
        <v>29</v>
      </c>
      <c r="H77" s="13" t="s">
        <v>48</v>
      </c>
      <c r="I77" s="13" t="s">
        <v>49</v>
      </c>
      <c r="J77" s="18" t="s">
        <v>298</v>
      </c>
      <c r="K77" s="18" t="s">
        <v>299</v>
      </c>
      <c r="L77" s="18"/>
      <c r="M77" s="13" t="s">
        <v>70</v>
      </c>
      <c r="N77" s="13" t="s">
        <v>54</v>
      </c>
      <c r="O77" s="13" t="s">
        <v>55</v>
      </c>
      <c r="P77" s="13" t="str">
        <f t="shared" si="2"/>
        <v>A</v>
      </c>
      <c r="Q77" s="13">
        <f t="shared" si="3"/>
      </c>
      <c r="S77" s="19"/>
    </row>
    <row r="78" spans="1:19" ht="12.75">
      <c r="A78" s="13">
        <v>77</v>
      </c>
      <c r="B78" s="13" t="s">
        <v>300</v>
      </c>
      <c r="C78" s="13" t="s">
        <v>43</v>
      </c>
      <c r="D78" s="17">
        <v>7</v>
      </c>
      <c r="E78" s="13" t="s">
        <v>301</v>
      </c>
      <c r="F78" s="13">
        <v>13</v>
      </c>
      <c r="G78" s="13">
        <v>50</v>
      </c>
      <c r="H78" s="13" t="s">
        <v>48</v>
      </c>
      <c r="I78" s="13" t="s">
        <v>43</v>
      </c>
      <c r="J78" s="18" t="s">
        <v>302</v>
      </c>
      <c r="K78" s="18" t="s">
        <v>303</v>
      </c>
      <c r="L78" s="18"/>
      <c r="M78" s="13" t="s">
        <v>70</v>
      </c>
      <c r="N78" s="13" t="s">
        <v>54</v>
      </c>
      <c r="O78" s="13" t="s">
        <v>55</v>
      </c>
      <c r="P78" s="13" t="str">
        <f t="shared" si="2"/>
        <v>A</v>
      </c>
      <c r="Q78" s="13">
        <f t="shared" si="3"/>
      </c>
      <c r="S78" s="19"/>
    </row>
    <row r="79" spans="1:19" ht="23.25">
      <c r="A79" s="13">
        <v>78</v>
      </c>
      <c r="B79" s="13" t="s">
        <v>300</v>
      </c>
      <c r="C79" s="13" t="s">
        <v>43</v>
      </c>
      <c r="D79" s="17">
        <v>7</v>
      </c>
      <c r="E79" s="13" t="s">
        <v>304</v>
      </c>
      <c r="F79" s="13">
        <v>16</v>
      </c>
      <c r="G79" s="13">
        <v>12</v>
      </c>
      <c r="H79" s="13" t="s">
        <v>48</v>
      </c>
      <c r="I79" s="13" t="s">
        <v>43</v>
      </c>
      <c r="J79" s="18" t="s">
        <v>305</v>
      </c>
      <c r="K79" s="18" t="s">
        <v>306</v>
      </c>
      <c r="L79" s="18"/>
      <c r="M79" s="13" t="s">
        <v>70</v>
      </c>
      <c r="N79" s="13" t="s">
        <v>54</v>
      </c>
      <c r="O79" s="13" t="s">
        <v>55</v>
      </c>
      <c r="P79" s="13" t="str">
        <f t="shared" si="2"/>
        <v>A</v>
      </c>
      <c r="Q79" s="13">
        <f t="shared" si="3"/>
      </c>
      <c r="S79" s="19"/>
    </row>
    <row r="80" spans="1:19" ht="23.25">
      <c r="A80" s="13">
        <v>79</v>
      </c>
      <c r="B80" s="13" t="s">
        <v>300</v>
      </c>
      <c r="C80" s="13" t="s">
        <v>43</v>
      </c>
      <c r="D80" s="17">
        <v>7</v>
      </c>
      <c r="E80" s="13" t="s">
        <v>304</v>
      </c>
      <c r="F80" s="13">
        <v>16</v>
      </c>
      <c r="G80" s="13">
        <v>12</v>
      </c>
      <c r="H80" s="13" t="s">
        <v>48</v>
      </c>
      <c r="I80" s="13" t="s">
        <v>43</v>
      </c>
      <c r="J80" s="18" t="s">
        <v>307</v>
      </c>
      <c r="K80" s="18" t="s">
        <v>308</v>
      </c>
      <c r="L80" s="18"/>
      <c r="M80" s="13" t="s">
        <v>70</v>
      </c>
      <c r="N80" s="13" t="s">
        <v>54</v>
      </c>
      <c r="O80" s="13" t="s">
        <v>55</v>
      </c>
      <c r="P80" s="13" t="str">
        <f t="shared" si="2"/>
        <v>A</v>
      </c>
      <c r="Q80" s="13">
        <f t="shared" si="3"/>
      </c>
      <c r="S80" s="19"/>
    </row>
    <row r="81" spans="1:19" ht="12.75">
      <c r="A81" s="13">
        <v>80</v>
      </c>
      <c r="B81" s="13" t="s">
        <v>300</v>
      </c>
      <c r="C81" s="13" t="s">
        <v>43</v>
      </c>
      <c r="D81" s="17">
        <v>7</v>
      </c>
      <c r="E81" s="13" t="s">
        <v>309</v>
      </c>
      <c r="F81" s="13">
        <v>18</v>
      </c>
      <c r="G81" s="13">
        <v>5</v>
      </c>
      <c r="H81" s="13" t="s">
        <v>48</v>
      </c>
      <c r="I81" s="13" t="s">
        <v>43</v>
      </c>
      <c r="J81" s="18" t="s">
        <v>310</v>
      </c>
      <c r="K81" s="18" t="s">
        <v>311</v>
      </c>
      <c r="L81" s="18"/>
      <c r="M81" s="13" t="s">
        <v>70</v>
      </c>
      <c r="N81" s="13" t="s">
        <v>54</v>
      </c>
      <c r="O81" s="13" t="s">
        <v>55</v>
      </c>
      <c r="P81" s="13" t="str">
        <f t="shared" si="2"/>
        <v>A</v>
      </c>
      <c r="Q81" s="13">
        <f t="shared" si="3"/>
      </c>
      <c r="S81" s="19"/>
    </row>
    <row r="82" spans="1:19" ht="12.75">
      <c r="A82" s="13">
        <v>81</v>
      </c>
      <c r="B82" s="13" t="s">
        <v>300</v>
      </c>
      <c r="C82" s="13" t="s">
        <v>43</v>
      </c>
      <c r="D82" s="17">
        <v>7</v>
      </c>
      <c r="E82" s="13" t="s">
        <v>309</v>
      </c>
      <c r="F82" s="13">
        <v>18</v>
      </c>
      <c r="G82" s="13" t="s">
        <v>312</v>
      </c>
      <c r="H82" s="13" t="s">
        <v>48</v>
      </c>
      <c r="I82" s="13" t="s">
        <v>43</v>
      </c>
      <c r="J82" s="18" t="s">
        <v>313</v>
      </c>
      <c r="K82" s="18" t="s">
        <v>314</v>
      </c>
      <c r="L82" s="18"/>
      <c r="M82" s="13" t="s">
        <v>70</v>
      </c>
      <c r="N82" s="13" t="s">
        <v>54</v>
      </c>
      <c r="O82" s="13" t="s">
        <v>55</v>
      </c>
      <c r="P82" s="13" t="str">
        <f t="shared" si="2"/>
        <v>A</v>
      </c>
      <c r="Q82" s="13">
        <f t="shared" si="3"/>
      </c>
      <c r="S82" s="19"/>
    </row>
    <row r="83" spans="1:19" ht="12.75">
      <c r="A83" s="13">
        <v>82</v>
      </c>
      <c r="B83" s="13" t="s">
        <v>300</v>
      </c>
      <c r="C83" s="13" t="s">
        <v>43</v>
      </c>
      <c r="D83" s="17">
        <v>7</v>
      </c>
      <c r="E83" s="13" t="s">
        <v>309</v>
      </c>
      <c r="F83" s="13">
        <v>18</v>
      </c>
      <c r="G83" s="13" t="s">
        <v>315</v>
      </c>
      <c r="H83" s="13" t="s">
        <v>48</v>
      </c>
      <c r="I83" s="13" t="s">
        <v>43</v>
      </c>
      <c r="J83" s="18" t="s">
        <v>316</v>
      </c>
      <c r="K83" s="18" t="s">
        <v>317</v>
      </c>
      <c r="L83" s="18"/>
      <c r="M83" s="13" t="s">
        <v>70</v>
      </c>
      <c r="N83" s="13" t="s">
        <v>54</v>
      </c>
      <c r="O83" s="13" t="s">
        <v>55</v>
      </c>
      <c r="P83" s="13" t="str">
        <f t="shared" si="2"/>
        <v>A</v>
      </c>
      <c r="Q83" s="13">
        <f t="shared" si="3"/>
      </c>
      <c r="S83" s="19"/>
    </row>
    <row r="84" spans="1:19" ht="23.25">
      <c r="A84" s="13">
        <v>83</v>
      </c>
      <c r="B84" s="13" t="s">
        <v>300</v>
      </c>
      <c r="C84" s="13" t="s">
        <v>43</v>
      </c>
      <c r="D84" s="17">
        <v>8</v>
      </c>
      <c r="E84" s="13" t="s">
        <v>318</v>
      </c>
      <c r="F84" s="13">
        <v>53</v>
      </c>
      <c r="G84" s="13">
        <v>2</v>
      </c>
      <c r="H84" s="13" t="s">
        <v>48</v>
      </c>
      <c r="I84" s="13" t="s">
        <v>43</v>
      </c>
      <c r="J84" s="18" t="s">
        <v>319</v>
      </c>
      <c r="K84" s="18" t="s">
        <v>320</v>
      </c>
      <c r="L84" s="18"/>
      <c r="M84" s="13" t="s">
        <v>70</v>
      </c>
      <c r="N84" s="13" t="s">
        <v>54</v>
      </c>
      <c r="O84" s="13" t="s">
        <v>55</v>
      </c>
      <c r="P84" s="13" t="str">
        <f t="shared" si="2"/>
        <v>A</v>
      </c>
      <c r="Q84" s="13">
        <f t="shared" si="3"/>
      </c>
      <c r="S84" s="19"/>
    </row>
    <row r="85" spans="1:19" ht="34.5">
      <c r="A85" s="13">
        <v>84</v>
      </c>
      <c r="B85" s="13" t="s">
        <v>300</v>
      </c>
      <c r="C85" s="13" t="s">
        <v>43</v>
      </c>
      <c r="D85" s="17">
        <v>8</v>
      </c>
      <c r="E85" s="13" t="s">
        <v>321</v>
      </c>
      <c r="F85" s="13">
        <v>54</v>
      </c>
      <c r="G85" s="13">
        <v>53</v>
      </c>
      <c r="H85" s="13" t="s">
        <v>48</v>
      </c>
      <c r="I85" s="13" t="s">
        <v>43</v>
      </c>
      <c r="J85" s="18" t="s">
        <v>322</v>
      </c>
      <c r="K85" s="18" t="s">
        <v>323</v>
      </c>
      <c r="L85" s="18"/>
      <c r="M85" s="13" t="s">
        <v>70</v>
      </c>
      <c r="N85" s="13" t="s">
        <v>54</v>
      </c>
      <c r="O85" s="13" t="s">
        <v>55</v>
      </c>
      <c r="P85" s="13" t="str">
        <f t="shared" si="2"/>
        <v>A</v>
      </c>
      <c r="Q85" s="13">
        <f t="shared" si="3"/>
      </c>
      <c r="S85" s="19"/>
    </row>
    <row r="86" spans="1:19" ht="12.75">
      <c r="A86" s="13">
        <v>85</v>
      </c>
      <c r="B86" s="13" t="s">
        <v>300</v>
      </c>
      <c r="C86" s="13" t="s">
        <v>43</v>
      </c>
      <c r="D86" s="17">
        <v>8</v>
      </c>
      <c r="E86" s="13" t="s">
        <v>324</v>
      </c>
      <c r="F86" s="13">
        <v>55</v>
      </c>
      <c r="G86" s="13" t="s">
        <v>325</v>
      </c>
      <c r="H86" s="13" t="s">
        <v>48</v>
      </c>
      <c r="I86" s="13" t="s">
        <v>43</v>
      </c>
      <c r="J86" s="18" t="s">
        <v>326</v>
      </c>
      <c r="K86" s="18" t="s">
        <v>327</v>
      </c>
      <c r="L86" s="18"/>
      <c r="M86" s="13" t="s">
        <v>70</v>
      </c>
      <c r="N86" s="13" t="s">
        <v>54</v>
      </c>
      <c r="O86" s="13" t="s">
        <v>55</v>
      </c>
      <c r="P86" s="13" t="str">
        <f t="shared" si="2"/>
        <v>A</v>
      </c>
      <c r="Q86" s="13">
        <f t="shared" si="3"/>
      </c>
      <c r="S86" s="19"/>
    </row>
    <row r="87" spans="1:19" ht="12.75">
      <c r="A87" s="13">
        <v>86</v>
      </c>
      <c r="B87" s="13" t="s">
        <v>300</v>
      </c>
      <c r="C87" s="13" t="s">
        <v>43</v>
      </c>
      <c r="D87" s="17">
        <v>8</v>
      </c>
      <c r="E87" s="13" t="s">
        <v>324</v>
      </c>
      <c r="F87" s="13">
        <v>55</v>
      </c>
      <c r="G87" s="13" t="s">
        <v>328</v>
      </c>
      <c r="H87" s="13" t="s">
        <v>48</v>
      </c>
      <c r="I87" s="13" t="s">
        <v>43</v>
      </c>
      <c r="J87" s="18" t="s">
        <v>329</v>
      </c>
      <c r="K87" s="18" t="s">
        <v>330</v>
      </c>
      <c r="L87" s="18"/>
      <c r="M87" s="13" t="s">
        <v>70</v>
      </c>
      <c r="N87" s="13" t="s">
        <v>54</v>
      </c>
      <c r="O87" s="13" t="s">
        <v>55</v>
      </c>
      <c r="P87" s="13" t="str">
        <f t="shared" si="2"/>
        <v>A</v>
      </c>
      <c r="Q87" s="13">
        <f t="shared" si="3"/>
      </c>
      <c r="S87" s="19"/>
    </row>
    <row r="88" spans="1:19" ht="34.5">
      <c r="A88" s="13">
        <v>87</v>
      </c>
      <c r="B88" s="13" t="s">
        <v>300</v>
      </c>
      <c r="C88" s="13" t="s">
        <v>43</v>
      </c>
      <c r="D88" s="17">
        <v>7</v>
      </c>
      <c r="E88" s="13" t="s">
        <v>331</v>
      </c>
      <c r="F88" s="13">
        <v>13</v>
      </c>
      <c r="G88" s="13">
        <v>20</v>
      </c>
      <c r="H88" s="13" t="s">
        <v>48</v>
      </c>
      <c r="I88" s="13" t="s">
        <v>43</v>
      </c>
      <c r="J88" s="18" t="s">
        <v>332</v>
      </c>
      <c r="K88" s="18" t="s">
        <v>333</v>
      </c>
      <c r="L88" s="18"/>
      <c r="M88" s="13" t="s">
        <v>70</v>
      </c>
      <c r="N88" s="13" t="s">
        <v>54</v>
      </c>
      <c r="O88" s="13" t="s">
        <v>55</v>
      </c>
      <c r="P88" s="13" t="str">
        <f t="shared" si="2"/>
        <v>A</v>
      </c>
      <c r="Q88" s="13">
        <f t="shared" si="3"/>
      </c>
      <c r="S88" s="19"/>
    </row>
    <row r="89" spans="1:17" ht="12.75">
      <c r="A89" s="13">
        <v>88</v>
      </c>
      <c r="B89" s="13" t="s">
        <v>300</v>
      </c>
      <c r="C89" s="13" t="s">
        <v>43</v>
      </c>
      <c r="D89" s="17">
        <v>7</v>
      </c>
      <c r="E89" s="13" t="s">
        <v>334</v>
      </c>
      <c r="F89" s="13">
        <v>20</v>
      </c>
      <c r="G89" s="13">
        <v>49</v>
      </c>
      <c r="H89" s="13" t="s">
        <v>48</v>
      </c>
      <c r="I89" s="13" t="s">
        <v>43</v>
      </c>
      <c r="J89" s="18" t="s">
        <v>335</v>
      </c>
      <c r="K89" s="18" t="s">
        <v>336</v>
      </c>
      <c r="L89" s="18"/>
      <c r="M89" s="13" t="s">
        <v>70</v>
      </c>
      <c r="N89" s="13" t="s">
        <v>54</v>
      </c>
      <c r="O89" s="13" t="s">
        <v>55</v>
      </c>
      <c r="P89" s="13" t="str">
        <f t="shared" si="2"/>
        <v>A</v>
      </c>
      <c r="Q89" s="13">
        <f t="shared" si="3"/>
      </c>
    </row>
    <row r="90" spans="1:17" ht="45.75">
      <c r="A90" s="13">
        <v>89</v>
      </c>
      <c r="B90" s="13" t="s">
        <v>300</v>
      </c>
      <c r="C90" s="13" t="s">
        <v>43</v>
      </c>
      <c r="D90" s="17">
        <v>7</v>
      </c>
      <c r="E90" s="13" t="s">
        <v>309</v>
      </c>
      <c r="F90" s="13">
        <v>18</v>
      </c>
      <c r="G90" s="13">
        <v>1</v>
      </c>
      <c r="H90" s="13" t="s">
        <v>48</v>
      </c>
      <c r="I90" s="13" t="s">
        <v>43</v>
      </c>
      <c r="J90" s="18" t="s">
        <v>337</v>
      </c>
      <c r="K90" s="18" t="s">
        <v>338</v>
      </c>
      <c r="L90" s="18" t="s">
        <v>339</v>
      </c>
      <c r="M90" s="13" t="s">
        <v>53</v>
      </c>
      <c r="N90" s="13" t="s">
        <v>54</v>
      </c>
      <c r="O90" s="13" t="s">
        <v>55</v>
      </c>
      <c r="P90" s="13" t="str">
        <f t="shared" si="2"/>
        <v>C</v>
      </c>
      <c r="Q90" s="13">
        <f t="shared" si="3"/>
      </c>
    </row>
    <row r="91" spans="1:18" ht="147">
      <c r="A91" s="13">
        <v>90</v>
      </c>
      <c r="B91" s="13" t="s">
        <v>340</v>
      </c>
      <c r="C91" s="13" t="s">
        <v>43</v>
      </c>
      <c r="D91" s="17">
        <v>6</v>
      </c>
      <c r="E91" s="13" t="s">
        <v>341</v>
      </c>
      <c r="F91" s="13">
        <v>10</v>
      </c>
      <c r="G91" s="13">
        <v>13</v>
      </c>
      <c r="H91" s="13" t="s">
        <v>60</v>
      </c>
      <c r="I91" s="13"/>
      <c r="J91" s="18" t="s">
        <v>342</v>
      </c>
      <c r="K91" s="18" t="s">
        <v>343</v>
      </c>
      <c r="L91" s="18" t="s">
        <v>344</v>
      </c>
      <c r="M91" s="13" t="s">
        <v>70</v>
      </c>
      <c r="N91" s="13" t="s">
        <v>345</v>
      </c>
      <c r="O91" s="13" t="s">
        <v>55</v>
      </c>
      <c r="P91" s="13">
        <f t="shared" si="2"/>
      </c>
      <c r="Q91" s="13" t="str">
        <f t="shared" si="3"/>
        <v>A</v>
      </c>
      <c r="R91" t="s">
        <v>346</v>
      </c>
    </row>
    <row r="92" spans="1:17" ht="102">
      <c r="A92" s="13">
        <v>91</v>
      </c>
      <c r="B92" s="13" t="s">
        <v>340</v>
      </c>
      <c r="C92" s="13" t="s">
        <v>43</v>
      </c>
      <c r="D92" s="17">
        <v>6</v>
      </c>
      <c r="E92" s="13" t="s">
        <v>347</v>
      </c>
      <c r="F92" s="13">
        <v>9</v>
      </c>
      <c r="G92" s="13">
        <v>40</v>
      </c>
      <c r="H92" s="13" t="s">
        <v>60</v>
      </c>
      <c r="I92" s="13"/>
      <c r="J92" s="18" t="s">
        <v>348</v>
      </c>
      <c r="K92" s="18" t="s">
        <v>349</v>
      </c>
      <c r="L92" s="18" t="s">
        <v>350</v>
      </c>
      <c r="M92" s="13" t="s">
        <v>53</v>
      </c>
      <c r="N92" s="13" t="s">
        <v>351</v>
      </c>
      <c r="O92" s="13" t="s">
        <v>352</v>
      </c>
      <c r="P92" s="13">
        <f t="shared" si="2"/>
      </c>
      <c r="Q92" s="13" t="str">
        <f t="shared" si="3"/>
        <v>C</v>
      </c>
    </row>
    <row r="93" spans="1:18" ht="135.75">
      <c r="A93" s="13">
        <v>92</v>
      </c>
      <c r="B93" s="13" t="s">
        <v>340</v>
      </c>
      <c r="C93" s="13" t="s">
        <v>43</v>
      </c>
      <c r="D93" s="17">
        <v>6</v>
      </c>
      <c r="E93" s="13" t="s">
        <v>341</v>
      </c>
      <c r="F93" s="13">
        <v>10</v>
      </c>
      <c r="G93" s="13">
        <v>13</v>
      </c>
      <c r="H93" s="13" t="s">
        <v>60</v>
      </c>
      <c r="I93" s="13"/>
      <c r="J93" s="18" t="s">
        <v>353</v>
      </c>
      <c r="K93" s="18" t="s">
        <v>354</v>
      </c>
      <c r="L93" s="18"/>
      <c r="M93" s="13" t="s">
        <v>70</v>
      </c>
      <c r="N93" s="13" t="s">
        <v>345</v>
      </c>
      <c r="O93" s="13" t="s">
        <v>55</v>
      </c>
      <c r="P93" s="13">
        <f t="shared" si="2"/>
      </c>
      <c r="Q93" s="13" t="str">
        <f t="shared" si="3"/>
        <v>A</v>
      </c>
      <c r="R93" t="s">
        <v>346</v>
      </c>
    </row>
    <row r="94" spans="1:17" ht="90.75">
      <c r="A94" s="13">
        <v>93</v>
      </c>
      <c r="B94" s="13" t="s">
        <v>340</v>
      </c>
      <c r="C94" s="13" t="s">
        <v>43</v>
      </c>
      <c r="D94" s="17"/>
      <c r="H94" s="13" t="s">
        <v>48</v>
      </c>
      <c r="I94" s="13"/>
      <c r="J94" s="18" t="s">
        <v>355</v>
      </c>
      <c r="K94" s="18" t="s">
        <v>356</v>
      </c>
      <c r="L94" s="18"/>
      <c r="M94" s="13" t="s">
        <v>70</v>
      </c>
      <c r="N94" s="13" t="s">
        <v>54</v>
      </c>
      <c r="O94" s="13" t="s">
        <v>55</v>
      </c>
      <c r="P94" s="13" t="str">
        <f t="shared" si="2"/>
        <v>A</v>
      </c>
      <c r="Q94" s="13">
        <f t="shared" si="3"/>
      </c>
    </row>
    <row r="95" spans="1:18" ht="34.5">
      <c r="A95" s="13">
        <v>94</v>
      </c>
      <c r="B95" s="13" t="s">
        <v>340</v>
      </c>
      <c r="C95" s="13" t="s">
        <v>43</v>
      </c>
      <c r="D95" s="17">
        <v>6</v>
      </c>
      <c r="E95" s="13" t="s">
        <v>357</v>
      </c>
      <c r="F95" s="13">
        <v>11</v>
      </c>
      <c r="G95" s="13">
        <v>44</v>
      </c>
      <c r="H95" s="13" t="s">
        <v>60</v>
      </c>
      <c r="I95" s="13"/>
      <c r="J95" s="18" t="s">
        <v>358</v>
      </c>
      <c r="K95" s="18"/>
      <c r="L95" s="18"/>
      <c r="M95" s="13" t="s">
        <v>70</v>
      </c>
      <c r="N95" s="13" t="s">
        <v>345</v>
      </c>
      <c r="O95" s="13" t="s">
        <v>55</v>
      </c>
      <c r="P95" s="13">
        <f t="shared" si="2"/>
      </c>
      <c r="Q95" s="13" t="str">
        <f t="shared" si="3"/>
        <v>A</v>
      </c>
      <c r="R95" t="s">
        <v>346</v>
      </c>
    </row>
    <row r="96" spans="1:18" ht="23.25">
      <c r="A96" s="13">
        <v>95</v>
      </c>
      <c r="B96" s="13" t="s">
        <v>340</v>
      </c>
      <c r="C96" s="13" t="s">
        <v>43</v>
      </c>
      <c r="D96" s="17">
        <v>7</v>
      </c>
      <c r="E96" s="13" t="s">
        <v>359</v>
      </c>
      <c r="F96" s="13">
        <v>22</v>
      </c>
      <c r="G96" s="13">
        <v>21</v>
      </c>
      <c r="H96" s="13" t="s">
        <v>60</v>
      </c>
      <c r="I96" s="13"/>
      <c r="J96" s="18" t="s">
        <v>360</v>
      </c>
      <c r="K96" s="18" t="s">
        <v>361</v>
      </c>
      <c r="L96" s="18"/>
      <c r="M96" s="13" t="s">
        <v>70</v>
      </c>
      <c r="N96" s="13" t="s">
        <v>345</v>
      </c>
      <c r="O96" s="13" t="s">
        <v>55</v>
      </c>
      <c r="P96" s="13">
        <f t="shared" si="2"/>
      </c>
      <c r="Q96" s="13" t="str">
        <f t="shared" si="3"/>
        <v>A</v>
      </c>
      <c r="R96" t="s">
        <v>346</v>
      </c>
    </row>
    <row r="97" spans="1:17" ht="68.25">
      <c r="A97" s="13">
        <v>96</v>
      </c>
      <c r="B97" s="13" t="s">
        <v>340</v>
      </c>
      <c r="C97" s="13" t="s">
        <v>43</v>
      </c>
      <c r="D97" s="17">
        <v>7</v>
      </c>
      <c r="E97" s="13" t="s">
        <v>362</v>
      </c>
      <c r="F97" s="13">
        <v>34</v>
      </c>
      <c r="G97" s="13">
        <v>18</v>
      </c>
      <c r="H97" s="13" t="s">
        <v>60</v>
      </c>
      <c r="I97" s="13"/>
      <c r="J97" s="18" t="s">
        <v>363</v>
      </c>
      <c r="K97" s="18" t="s">
        <v>364</v>
      </c>
      <c r="L97" s="18" t="s">
        <v>365</v>
      </c>
      <c r="M97" s="13" t="s">
        <v>53</v>
      </c>
      <c r="N97" s="13" t="s">
        <v>295</v>
      </c>
      <c r="O97" s="13" t="s">
        <v>352</v>
      </c>
      <c r="P97" s="13">
        <f t="shared" si="2"/>
      </c>
      <c r="Q97" s="13" t="str">
        <f t="shared" si="3"/>
        <v>C</v>
      </c>
    </row>
    <row r="98" spans="1:17" ht="68.25">
      <c r="A98" s="13">
        <v>97</v>
      </c>
      <c r="B98" s="13" t="s">
        <v>340</v>
      </c>
      <c r="C98" s="13" t="s">
        <v>43</v>
      </c>
      <c r="D98" s="17">
        <v>8</v>
      </c>
      <c r="E98" s="13" t="s">
        <v>366</v>
      </c>
      <c r="F98" s="13">
        <v>43</v>
      </c>
      <c r="G98" s="13">
        <v>45</v>
      </c>
      <c r="H98" s="13" t="s">
        <v>60</v>
      </c>
      <c r="I98" s="13"/>
      <c r="J98" s="18" t="s">
        <v>367</v>
      </c>
      <c r="K98" s="18" t="s">
        <v>368</v>
      </c>
      <c r="L98" s="18" t="s">
        <v>365</v>
      </c>
      <c r="M98" s="13" t="s">
        <v>53</v>
      </c>
      <c r="N98" s="13" t="s">
        <v>351</v>
      </c>
      <c r="O98" s="13" t="s">
        <v>352</v>
      </c>
      <c r="P98" s="13">
        <f t="shared" si="2"/>
      </c>
      <c r="Q98" s="13" t="str">
        <f t="shared" si="3"/>
        <v>C</v>
      </c>
    </row>
    <row r="99" spans="1:17" ht="23.25">
      <c r="A99" s="13">
        <v>98</v>
      </c>
      <c r="B99" s="13" t="s">
        <v>340</v>
      </c>
      <c r="C99" s="13" t="s">
        <v>43</v>
      </c>
      <c r="D99" s="17">
        <v>12</v>
      </c>
      <c r="E99" s="13" t="s">
        <v>271</v>
      </c>
      <c r="H99" s="13" t="s">
        <v>48</v>
      </c>
      <c r="I99" s="13"/>
      <c r="J99" s="18" t="s">
        <v>369</v>
      </c>
      <c r="K99" s="18" t="s">
        <v>370</v>
      </c>
      <c r="L99" s="18"/>
      <c r="M99" s="13" t="s">
        <v>70</v>
      </c>
      <c r="N99" s="13" t="s">
        <v>54</v>
      </c>
      <c r="O99" s="13" t="s">
        <v>55</v>
      </c>
      <c r="P99" s="13" t="str">
        <f t="shared" si="2"/>
        <v>A</v>
      </c>
      <c r="Q99" s="13">
        <f t="shared" si="3"/>
      </c>
    </row>
    <row r="100" spans="1:17" ht="23.25">
      <c r="A100" s="13">
        <v>99</v>
      </c>
      <c r="B100" s="13" t="s">
        <v>371</v>
      </c>
      <c r="C100" s="13" t="s">
        <v>43</v>
      </c>
      <c r="D100" s="17">
        <v>8</v>
      </c>
      <c r="E100" s="13" t="s">
        <v>372</v>
      </c>
      <c r="H100" s="13" t="s">
        <v>60</v>
      </c>
      <c r="I100" s="13"/>
      <c r="J100" s="18" t="s">
        <v>373</v>
      </c>
      <c r="K100" s="18" t="s">
        <v>374</v>
      </c>
      <c r="L100" s="18" t="s">
        <v>121</v>
      </c>
      <c r="M100" s="13" t="s">
        <v>53</v>
      </c>
      <c r="P100" s="13">
        <f t="shared" si="2"/>
      </c>
      <c r="Q100" s="13" t="str">
        <f t="shared" si="3"/>
        <v>C</v>
      </c>
    </row>
    <row r="101" spans="1:17" ht="23.25">
      <c r="A101" s="13">
        <v>100</v>
      </c>
      <c r="B101" s="13" t="s">
        <v>375</v>
      </c>
      <c r="C101" s="13" t="s">
        <v>43</v>
      </c>
      <c r="D101" s="17">
        <v>12</v>
      </c>
      <c r="E101" s="13" t="s">
        <v>227</v>
      </c>
      <c r="F101" s="13">
        <v>66</v>
      </c>
      <c r="H101" s="13" t="s">
        <v>60</v>
      </c>
      <c r="I101" s="13" t="s">
        <v>49</v>
      </c>
      <c r="J101" s="18" t="s">
        <v>376</v>
      </c>
      <c r="K101" s="18" t="s">
        <v>377</v>
      </c>
      <c r="L101" s="18" t="s">
        <v>121</v>
      </c>
      <c r="M101" s="13" t="s">
        <v>53</v>
      </c>
      <c r="P101" s="13">
        <f t="shared" si="2"/>
      </c>
      <c r="Q101" s="13" t="str">
        <f t="shared" si="3"/>
        <v>C</v>
      </c>
    </row>
    <row r="102" spans="1:17" ht="34.5">
      <c r="A102" s="13">
        <v>101</v>
      </c>
      <c r="B102" s="13" t="s">
        <v>375</v>
      </c>
      <c r="C102" s="13" t="s">
        <v>43</v>
      </c>
      <c r="D102" s="17">
        <v>12</v>
      </c>
      <c r="E102" s="13" t="s">
        <v>263</v>
      </c>
      <c r="F102" s="13">
        <v>89</v>
      </c>
      <c r="H102" s="13" t="s">
        <v>60</v>
      </c>
      <c r="I102" s="13" t="s">
        <v>49</v>
      </c>
      <c r="J102" s="18" t="s">
        <v>378</v>
      </c>
      <c r="K102" s="18" t="s">
        <v>379</v>
      </c>
      <c r="L102" s="18" t="s">
        <v>380</v>
      </c>
      <c r="M102" s="13" t="s">
        <v>53</v>
      </c>
      <c r="P102" s="13">
        <f t="shared" si="2"/>
      </c>
      <c r="Q102" s="13" t="str">
        <f t="shared" si="3"/>
        <v>C</v>
      </c>
    </row>
    <row r="103" spans="1:17" ht="348">
      <c r="A103" s="13">
        <v>102</v>
      </c>
      <c r="B103" s="13" t="s">
        <v>381</v>
      </c>
      <c r="C103" s="13" t="s">
        <v>49</v>
      </c>
      <c r="D103" s="17" t="s">
        <v>44</v>
      </c>
      <c r="E103" s="13" t="s">
        <v>382</v>
      </c>
      <c r="F103" s="13" t="s">
        <v>383</v>
      </c>
      <c r="G103" s="13" t="s">
        <v>384</v>
      </c>
      <c r="H103" s="13" t="s">
        <v>60</v>
      </c>
      <c r="I103" s="13" t="s">
        <v>43</v>
      </c>
      <c r="J103" s="18" t="s">
        <v>385</v>
      </c>
      <c r="K103" s="18" t="s">
        <v>386</v>
      </c>
      <c r="L103" s="18" t="s">
        <v>274</v>
      </c>
      <c r="M103" s="13" t="s">
        <v>53</v>
      </c>
      <c r="N103" s="13" t="s">
        <v>275</v>
      </c>
      <c r="O103" s="13" t="s">
        <v>276</v>
      </c>
      <c r="P103" s="13">
        <f t="shared" si="2"/>
      </c>
      <c r="Q103" s="13" t="str">
        <f t="shared" si="3"/>
        <v>C</v>
      </c>
    </row>
    <row r="104" spans="1:17" ht="348">
      <c r="A104" s="13">
        <v>103</v>
      </c>
      <c r="B104" s="13" t="s">
        <v>381</v>
      </c>
      <c r="C104" s="13"/>
      <c r="D104" s="17" t="s">
        <v>44</v>
      </c>
      <c r="E104" s="13" t="s">
        <v>387</v>
      </c>
      <c r="F104" s="13">
        <v>127</v>
      </c>
      <c r="G104" s="13" t="s">
        <v>105</v>
      </c>
      <c r="H104" s="13" t="s">
        <v>60</v>
      </c>
      <c r="I104" s="13" t="s">
        <v>43</v>
      </c>
      <c r="J104" s="18" t="s">
        <v>388</v>
      </c>
      <c r="K104" s="18" t="s">
        <v>389</v>
      </c>
      <c r="L104" s="18" t="s">
        <v>390</v>
      </c>
      <c r="M104" s="13" t="s">
        <v>53</v>
      </c>
      <c r="N104" s="13" t="s">
        <v>391</v>
      </c>
      <c r="O104" s="13" t="s">
        <v>55</v>
      </c>
      <c r="P104" s="13">
        <f t="shared" si="2"/>
      </c>
      <c r="Q104" s="13" t="str">
        <f t="shared" si="3"/>
        <v>C</v>
      </c>
    </row>
    <row r="105" spans="1:17" ht="281.25">
      <c r="A105" s="13">
        <v>104</v>
      </c>
      <c r="B105" s="13" t="s">
        <v>381</v>
      </c>
      <c r="C105" s="13" t="s">
        <v>49</v>
      </c>
      <c r="D105" s="17" t="s">
        <v>139</v>
      </c>
      <c r="E105" s="13" t="s">
        <v>392</v>
      </c>
      <c r="F105" s="13" t="s">
        <v>393</v>
      </c>
      <c r="G105" s="13" t="s">
        <v>394</v>
      </c>
      <c r="H105" s="13" t="s">
        <v>60</v>
      </c>
      <c r="I105" s="13" t="s">
        <v>43</v>
      </c>
      <c r="J105" s="18" t="s">
        <v>395</v>
      </c>
      <c r="K105" s="18" t="s">
        <v>396</v>
      </c>
      <c r="L105" s="18" t="s">
        <v>280</v>
      </c>
      <c r="M105" s="13" t="s">
        <v>53</v>
      </c>
      <c r="N105" s="13" t="s">
        <v>281</v>
      </c>
      <c r="O105" s="13" t="s">
        <v>282</v>
      </c>
      <c r="P105" s="13">
        <f t="shared" si="2"/>
      </c>
      <c r="Q105" s="13" t="str">
        <f t="shared" si="3"/>
        <v>C</v>
      </c>
    </row>
    <row r="106" spans="1:17" ht="34.5">
      <c r="A106" s="13">
        <v>105</v>
      </c>
      <c r="B106" s="13" t="s">
        <v>381</v>
      </c>
      <c r="C106" s="13" t="s">
        <v>49</v>
      </c>
      <c r="D106" s="17" t="s">
        <v>44</v>
      </c>
      <c r="E106" s="13" t="s">
        <v>397</v>
      </c>
      <c r="F106" s="13" t="s">
        <v>398</v>
      </c>
      <c r="G106" s="13" t="s">
        <v>399</v>
      </c>
      <c r="H106" s="13" t="s">
        <v>48</v>
      </c>
      <c r="I106" s="13" t="s">
        <v>43</v>
      </c>
      <c r="J106" s="18" t="s">
        <v>400</v>
      </c>
      <c r="K106" s="18" t="s">
        <v>401</v>
      </c>
      <c r="L106" s="18"/>
      <c r="M106" s="13" t="s">
        <v>70</v>
      </c>
      <c r="N106" s="13" t="s">
        <v>54</v>
      </c>
      <c r="O106" s="13" t="s">
        <v>55</v>
      </c>
      <c r="P106" s="13" t="str">
        <f t="shared" si="2"/>
        <v>A</v>
      </c>
      <c r="Q106" s="13">
        <f t="shared" si="3"/>
      </c>
    </row>
    <row r="107" spans="1:17" ht="12.75">
      <c r="A107" s="13">
        <v>106</v>
      </c>
      <c r="B107" s="13" t="s">
        <v>402</v>
      </c>
      <c r="C107" s="13" t="s">
        <v>43</v>
      </c>
      <c r="D107" s="17">
        <v>12</v>
      </c>
      <c r="E107" s="13" t="s">
        <v>66</v>
      </c>
      <c r="F107" s="13">
        <v>101</v>
      </c>
      <c r="G107" s="13">
        <v>40</v>
      </c>
      <c r="H107" s="13" t="s">
        <v>48</v>
      </c>
      <c r="I107" s="13"/>
      <c r="J107" s="18" t="s">
        <v>403</v>
      </c>
      <c r="K107" s="18" t="s">
        <v>404</v>
      </c>
      <c r="L107" s="18"/>
      <c r="M107" s="13" t="s">
        <v>70</v>
      </c>
      <c r="N107" s="13" t="s">
        <v>54</v>
      </c>
      <c r="O107" s="13" t="s">
        <v>55</v>
      </c>
      <c r="P107" s="13" t="str">
        <f t="shared" si="2"/>
        <v>A</v>
      </c>
      <c r="Q107" s="13">
        <f t="shared" si="3"/>
      </c>
    </row>
    <row r="108" spans="1:17" ht="23.25">
      <c r="A108" s="13">
        <v>107</v>
      </c>
      <c r="B108" s="13" t="s">
        <v>402</v>
      </c>
      <c r="C108" s="13" t="s">
        <v>43</v>
      </c>
      <c r="D108" s="17" t="s">
        <v>71</v>
      </c>
      <c r="E108" s="13" t="s">
        <v>72</v>
      </c>
      <c r="F108" s="13">
        <v>194</v>
      </c>
      <c r="G108" s="13">
        <v>30</v>
      </c>
      <c r="H108" s="13" t="s">
        <v>48</v>
      </c>
      <c r="I108" s="13"/>
      <c r="J108" s="18" t="s">
        <v>405</v>
      </c>
      <c r="K108" s="18" t="s">
        <v>406</v>
      </c>
      <c r="L108" s="18"/>
      <c r="M108" s="13" t="s">
        <v>70</v>
      </c>
      <c r="N108" s="13" t="s">
        <v>54</v>
      </c>
      <c r="O108" s="13" t="s">
        <v>55</v>
      </c>
      <c r="P108" s="13" t="str">
        <f t="shared" si="2"/>
        <v>A</v>
      </c>
      <c r="Q108" s="13">
        <f t="shared" si="3"/>
      </c>
    </row>
    <row r="109" spans="1:17" ht="23.25">
      <c r="A109" s="13">
        <v>108</v>
      </c>
      <c r="B109" s="13" t="s">
        <v>402</v>
      </c>
      <c r="C109" s="13" t="s">
        <v>43</v>
      </c>
      <c r="D109" s="17" t="s">
        <v>71</v>
      </c>
      <c r="E109" s="13" t="s">
        <v>407</v>
      </c>
      <c r="F109" s="13">
        <v>194</v>
      </c>
      <c r="H109" s="13" t="s">
        <v>48</v>
      </c>
      <c r="I109" s="13"/>
      <c r="J109" s="18" t="s">
        <v>405</v>
      </c>
      <c r="K109" s="18" t="s">
        <v>408</v>
      </c>
      <c r="L109" s="18"/>
      <c r="M109" s="13" t="s">
        <v>70</v>
      </c>
      <c r="N109" s="13" t="s">
        <v>54</v>
      </c>
      <c r="O109" s="13" t="s">
        <v>55</v>
      </c>
      <c r="P109" s="13" t="str">
        <f t="shared" si="2"/>
        <v>A</v>
      </c>
      <c r="Q109" s="13">
        <f t="shared" si="3"/>
      </c>
    </row>
    <row r="110" spans="1:17" ht="12.75">
      <c r="A110" s="13">
        <v>109</v>
      </c>
      <c r="B110" s="13" t="s">
        <v>402</v>
      </c>
      <c r="C110" s="13" t="s">
        <v>43</v>
      </c>
      <c r="D110" s="17" t="s">
        <v>71</v>
      </c>
      <c r="E110" s="13" t="s">
        <v>82</v>
      </c>
      <c r="F110" s="13">
        <v>195</v>
      </c>
      <c r="G110" s="13">
        <v>36</v>
      </c>
      <c r="H110" s="13" t="s">
        <v>48</v>
      </c>
      <c r="I110" s="13"/>
      <c r="J110" s="18" t="s">
        <v>405</v>
      </c>
      <c r="K110" s="18" t="s">
        <v>404</v>
      </c>
      <c r="L110" s="18"/>
      <c r="M110" s="13" t="s">
        <v>70</v>
      </c>
      <c r="N110" s="13" t="s">
        <v>54</v>
      </c>
      <c r="O110" s="13" t="s">
        <v>55</v>
      </c>
      <c r="P110" s="13" t="str">
        <f t="shared" si="2"/>
        <v>A</v>
      </c>
      <c r="Q110" s="13">
        <f t="shared" si="3"/>
      </c>
    </row>
    <row r="111" spans="1:17" ht="12.75">
      <c r="A111" s="13">
        <v>110</v>
      </c>
      <c r="B111" s="13" t="s">
        <v>402</v>
      </c>
      <c r="C111" s="13" t="s">
        <v>43</v>
      </c>
      <c r="D111" s="17" t="s">
        <v>71</v>
      </c>
      <c r="E111" s="13" t="s">
        <v>82</v>
      </c>
      <c r="F111" s="13">
        <v>195</v>
      </c>
      <c r="G111" s="13">
        <v>43</v>
      </c>
      <c r="H111" s="13" t="s">
        <v>48</v>
      </c>
      <c r="I111" s="13"/>
      <c r="J111" s="18" t="s">
        <v>405</v>
      </c>
      <c r="K111" s="18" t="s">
        <v>404</v>
      </c>
      <c r="L111" s="18"/>
      <c r="M111" s="13" t="s">
        <v>70</v>
      </c>
      <c r="N111" s="13" t="s">
        <v>54</v>
      </c>
      <c r="O111" s="13" t="s">
        <v>55</v>
      </c>
      <c r="P111" s="13" t="str">
        <f t="shared" si="2"/>
        <v>A</v>
      </c>
      <c r="Q111" s="13">
        <f t="shared" si="3"/>
      </c>
    </row>
    <row r="112" spans="1:17" ht="23.25">
      <c r="A112" s="13">
        <v>111</v>
      </c>
      <c r="B112" s="13" t="s">
        <v>402</v>
      </c>
      <c r="C112" s="13" t="s">
        <v>43</v>
      </c>
      <c r="D112" s="17" t="s">
        <v>71</v>
      </c>
      <c r="E112" s="13" t="s">
        <v>409</v>
      </c>
      <c r="F112" s="13">
        <v>195</v>
      </c>
      <c r="G112" s="13">
        <v>45</v>
      </c>
      <c r="H112" s="13" t="s">
        <v>48</v>
      </c>
      <c r="I112" s="13"/>
      <c r="J112" s="18" t="s">
        <v>405</v>
      </c>
      <c r="K112" s="18" t="s">
        <v>408</v>
      </c>
      <c r="L112" s="18"/>
      <c r="M112" s="13" t="s">
        <v>70</v>
      </c>
      <c r="N112" s="13" t="s">
        <v>54</v>
      </c>
      <c r="O112" s="13" t="s">
        <v>55</v>
      </c>
      <c r="P112" s="13" t="str">
        <f t="shared" si="2"/>
        <v>A</v>
      </c>
      <c r="Q112" s="13">
        <f t="shared" si="3"/>
      </c>
    </row>
    <row r="113" spans="1:17" ht="57">
      <c r="A113" s="13">
        <v>112</v>
      </c>
      <c r="B113" s="13" t="s">
        <v>402</v>
      </c>
      <c r="C113" s="13" t="s">
        <v>43</v>
      </c>
      <c r="D113" s="17">
        <v>12</v>
      </c>
      <c r="E113" s="13" t="s">
        <v>57</v>
      </c>
      <c r="F113" s="13">
        <v>100</v>
      </c>
      <c r="G113" s="13">
        <v>17</v>
      </c>
      <c r="H113" s="13" t="s">
        <v>48</v>
      </c>
      <c r="I113" s="13"/>
      <c r="J113" s="18" t="s">
        <v>410</v>
      </c>
      <c r="K113" s="18" t="s">
        <v>411</v>
      </c>
      <c r="L113" s="18"/>
      <c r="M113" s="13" t="s">
        <v>70</v>
      </c>
      <c r="N113" s="13" t="s">
        <v>54</v>
      </c>
      <c r="O113" s="13" t="s">
        <v>55</v>
      </c>
      <c r="P113" s="13" t="str">
        <f t="shared" si="2"/>
        <v>A</v>
      </c>
      <c r="Q113" s="13">
        <f t="shared" si="3"/>
      </c>
    </row>
    <row r="114" spans="1:17" ht="23.25">
      <c r="A114" s="13">
        <v>113</v>
      </c>
      <c r="B114" s="13" t="s">
        <v>412</v>
      </c>
      <c r="C114" s="13" t="s">
        <v>43</v>
      </c>
      <c r="D114" s="17">
        <v>12</v>
      </c>
      <c r="E114" s="13" t="s">
        <v>413</v>
      </c>
      <c r="F114" s="13">
        <v>70</v>
      </c>
      <c r="G114" s="13">
        <v>40</v>
      </c>
      <c r="H114" s="13" t="s">
        <v>48</v>
      </c>
      <c r="I114" s="13"/>
      <c r="J114" s="18" t="s">
        <v>414</v>
      </c>
      <c r="K114" s="18" t="s">
        <v>415</v>
      </c>
      <c r="L114" s="18"/>
      <c r="M114" s="13" t="s">
        <v>70</v>
      </c>
      <c r="N114" s="13" t="s">
        <v>54</v>
      </c>
      <c r="O114" s="13" t="s">
        <v>55</v>
      </c>
      <c r="P114" s="13" t="str">
        <f t="shared" si="2"/>
        <v>A</v>
      </c>
      <c r="Q114" s="13">
        <f t="shared" si="3"/>
      </c>
    </row>
    <row r="115" spans="1:17" ht="135.75">
      <c r="A115" s="13">
        <v>114</v>
      </c>
      <c r="B115" s="13" t="s">
        <v>412</v>
      </c>
      <c r="C115" s="13" t="s">
        <v>43</v>
      </c>
      <c r="D115" s="17">
        <v>12</v>
      </c>
      <c r="E115" s="13" t="s">
        <v>416</v>
      </c>
      <c r="F115" s="13">
        <v>76</v>
      </c>
      <c r="G115" s="13" t="s">
        <v>417</v>
      </c>
      <c r="H115" s="13" t="s">
        <v>60</v>
      </c>
      <c r="I115" s="13"/>
      <c r="J115" s="18" t="s">
        <v>418</v>
      </c>
      <c r="K115" s="18" t="s">
        <v>419</v>
      </c>
      <c r="L115" s="18" t="s">
        <v>420</v>
      </c>
      <c r="M115" s="13" t="s">
        <v>53</v>
      </c>
      <c r="N115" s="13" t="s">
        <v>421</v>
      </c>
      <c r="O115" s="13" t="s">
        <v>282</v>
      </c>
      <c r="P115" s="13">
        <f t="shared" si="2"/>
      </c>
      <c r="Q115" s="13" t="str">
        <f t="shared" si="3"/>
        <v>C</v>
      </c>
    </row>
    <row r="116" spans="1:17" ht="45.75">
      <c r="A116" s="13">
        <v>115</v>
      </c>
      <c r="B116" s="13" t="s">
        <v>412</v>
      </c>
      <c r="C116" s="13" t="s">
        <v>43</v>
      </c>
      <c r="D116" s="17">
        <v>12</v>
      </c>
      <c r="E116" s="13" t="s">
        <v>422</v>
      </c>
      <c r="F116" s="13">
        <v>87</v>
      </c>
      <c r="G116" s="13">
        <v>2</v>
      </c>
      <c r="H116" s="13" t="s">
        <v>48</v>
      </c>
      <c r="I116" s="13"/>
      <c r="J116" s="18" t="s">
        <v>423</v>
      </c>
      <c r="K116" s="18" t="s">
        <v>424</v>
      </c>
      <c r="L116" s="18"/>
      <c r="M116" s="13" t="s">
        <v>70</v>
      </c>
      <c r="N116" s="13" t="s">
        <v>54</v>
      </c>
      <c r="O116" s="13" t="s">
        <v>55</v>
      </c>
      <c r="P116" s="13" t="str">
        <f t="shared" si="2"/>
        <v>A</v>
      </c>
      <c r="Q116" s="13">
        <f t="shared" si="3"/>
      </c>
    </row>
    <row r="117" spans="1:17" ht="45.75">
      <c r="A117" s="13">
        <v>116</v>
      </c>
      <c r="B117" s="13" t="s">
        <v>412</v>
      </c>
      <c r="C117" s="13" t="s">
        <v>43</v>
      </c>
      <c r="D117" s="17">
        <v>12</v>
      </c>
      <c r="E117" s="13" t="s">
        <v>425</v>
      </c>
      <c r="F117" s="13">
        <v>103</v>
      </c>
      <c r="G117" s="13" t="s">
        <v>426</v>
      </c>
      <c r="H117" s="13" t="s">
        <v>48</v>
      </c>
      <c r="I117" s="13"/>
      <c r="J117" s="18" t="s">
        <v>427</v>
      </c>
      <c r="K117" s="18" t="s">
        <v>428</v>
      </c>
      <c r="L117" s="18"/>
      <c r="M117" s="13" t="s">
        <v>70</v>
      </c>
      <c r="N117" s="13" t="s">
        <v>54</v>
      </c>
      <c r="O117" s="13" t="s">
        <v>55</v>
      </c>
      <c r="P117" s="13" t="str">
        <f t="shared" si="2"/>
        <v>A</v>
      </c>
      <c r="Q117" s="13">
        <f t="shared" si="3"/>
      </c>
    </row>
    <row r="118" spans="1:17" ht="57">
      <c r="A118" s="13">
        <v>117</v>
      </c>
      <c r="B118" s="13" t="s">
        <v>412</v>
      </c>
      <c r="C118" s="13" t="s">
        <v>43</v>
      </c>
      <c r="D118" s="17">
        <v>12</v>
      </c>
      <c r="E118" s="13" t="s">
        <v>429</v>
      </c>
      <c r="F118" s="13">
        <v>105</v>
      </c>
      <c r="G118" s="13">
        <v>1</v>
      </c>
      <c r="H118" s="13" t="s">
        <v>48</v>
      </c>
      <c r="I118" s="13"/>
      <c r="J118" s="18" t="s">
        <v>430</v>
      </c>
      <c r="K118" s="18" t="s">
        <v>431</v>
      </c>
      <c r="L118" s="18"/>
      <c r="M118" s="13" t="s">
        <v>70</v>
      </c>
      <c r="N118" s="13" t="s">
        <v>54</v>
      </c>
      <c r="O118" s="13" t="s">
        <v>55</v>
      </c>
      <c r="P118" s="13" t="str">
        <f t="shared" si="2"/>
        <v>A</v>
      </c>
      <c r="Q118" s="13">
        <f t="shared" si="3"/>
      </c>
    </row>
    <row r="119" spans="1:17" ht="23.25">
      <c r="A119" s="13">
        <v>118</v>
      </c>
      <c r="B119" s="13" t="s">
        <v>412</v>
      </c>
      <c r="C119" s="13" t="s">
        <v>43</v>
      </c>
      <c r="D119" s="17">
        <v>12</v>
      </c>
      <c r="E119" s="13" t="s">
        <v>432</v>
      </c>
      <c r="F119" s="13">
        <v>106</v>
      </c>
      <c r="G119" s="13">
        <v>18</v>
      </c>
      <c r="H119" s="13" t="s">
        <v>48</v>
      </c>
      <c r="I119" s="13"/>
      <c r="J119" s="18" t="s">
        <v>433</v>
      </c>
      <c r="K119" s="18" t="s">
        <v>434</v>
      </c>
      <c r="L119" s="18"/>
      <c r="M119" s="13" t="s">
        <v>70</v>
      </c>
      <c r="N119" s="13" t="s">
        <v>54</v>
      </c>
      <c r="O119" s="13" t="s">
        <v>55</v>
      </c>
      <c r="P119" s="13" t="str">
        <f t="shared" si="2"/>
        <v>A</v>
      </c>
      <c r="Q119" s="13">
        <f t="shared" si="3"/>
      </c>
    </row>
    <row r="120" spans="1:17" ht="45.75">
      <c r="A120" s="13">
        <v>119</v>
      </c>
      <c r="B120" s="13" t="s">
        <v>412</v>
      </c>
      <c r="C120" s="13" t="s">
        <v>43</v>
      </c>
      <c r="D120" s="17">
        <v>12</v>
      </c>
      <c r="E120" s="13" t="s">
        <v>435</v>
      </c>
      <c r="F120" s="13">
        <v>125</v>
      </c>
      <c r="G120" s="13">
        <v>8</v>
      </c>
      <c r="H120" s="13" t="s">
        <v>48</v>
      </c>
      <c r="I120" s="13"/>
      <c r="J120" s="18" t="s">
        <v>427</v>
      </c>
      <c r="K120" s="18" t="s">
        <v>428</v>
      </c>
      <c r="L120" s="18"/>
      <c r="M120" s="13" t="s">
        <v>70</v>
      </c>
      <c r="N120" s="13" t="s">
        <v>54</v>
      </c>
      <c r="O120" s="13" t="s">
        <v>55</v>
      </c>
      <c r="P120" s="13" t="str">
        <f t="shared" si="2"/>
        <v>A</v>
      </c>
      <c r="Q120" s="13">
        <f t="shared" si="3"/>
      </c>
    </row>
    <row r="121" spans="1:17" ht="57">
      <c r="A121" s="13">
        <v>120</v>
      </c>
      <c r="B121" s="13" t="s">
        <v>412</v>
      </c>
      <c r="C121" s="13" t="s">
        <v>43</v>
      </c>
      <c r="D121" s="17">
        <v>12</v>
      </c>
      <c r="E121" s="13" t="s">
        <v>436</v>
      </c>
      <c r="F121" s="13">
        <v>129</v>
      </c>
      <c r="G121" s="13" t="s">
        <v>437</v>
      </c>
      <c r="H121" s="13" t="s">
        <v>48</v>
      </c>
      <c r="I121" s="13"/>
      <c r="J121" s="18" t="s">
        <v>430</v>
      </c>
      <c r="K121" s="18" t="s">
        <v>438</v>
      </c>
      <c r="L121" s="18"/>
      <c r="M121" s="13" t="s">
        <v>70</v>
      </c>
      <c r="N121" s="13" t="s">
        <v>54</v>
      </c>
      <c r="O121" s="13" t="s">
        <v>55</v>
      </c>
      <c r="P121" s="13" t="str">
        <f t="shared" si="2"/>
        <v>A</v>
      </c>
      <c r="Q121" s="13">
        <f t="shared" si="3"/>
      </c>
    </row>
    <row r="122" spans="1:17" ht="45.75">
      <c r="A122" s="13">
        <v>121</v>
      </c>
      <c r="B122" s="13" t="s">
        <v>412</v>
      </c>
      <c r="C122" s="13" t="s">
        <v>43</v>
      </c>
      <c r="D122" s="17">
        <v>12</v>
      </c>
      <c r="E122" s="13" t="s">
        <v>436</v>
      </c>
      <c r="F122" s="13">
        <v>130</v>
      </c>
      <c r="G122" s="13" t="s">
        <v>439</v>
      </c>
      <c r="H122" s="13" t="s">
        <v>48</v>
      </c>
      <c r="I122" s="13"/>
      <c r="J122" s="18" t="s">
        <v>440</v>
      </c>
      <c r="K122" s="18" t="s">
        <v>441</v>
      </c>
      <c r="L122" s="18"/>
      <c r="M122" s="13" t="s">
        <v>70</v>
      </c>
      <c r="N122" s="13" t="s">
        <v>54</v>
      </c>
      <c r="O122" s="13" t="s">
        <v>55</v>
      </c>
      <c r="P122" s="13" t="str">
        <f t="shared" si="2"/>
        <v>A</v>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v>0</v>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75">
      <c r="P676" s="13">
        <f t="shared" si="20"/>
      </c>
      <c r="Q676" s="13">
        <f t="shared" si="21"/>
      </c>
    </row>
    <row r="677" spans="16:17" ht="12.75">
      <c r="P677" s="13">
        <f t="shared" si="20"/>
      </c>
      <c r="Q677" s="13">
        <f t="shared" si="21"/>
      </c>
    </row>
    <row r="678" spans="16:17" ht="12.75">
      <c r="P678" s="13">
        <f t="shared" si="20"/>
      </c>
      <c r="Q678" s="13">
        <f t="shared" si="21"/>
      </c>
    </row>
    <row r="679" spans="16:17" ht="12.75">
      <c r="P679" s="13">
        <f t="shared" si="20"/>
      </c>
      <c r="Q679" s="13">
        <f t="shared" si="21"/>
      </c>
    </row>
    <row r="680" spans="16:17" ht="12.75">
      <c r="P680" s="13">
        <f t="shared" si="20"/>
      </c>
      <c r="Q680" s="13">
        <f t="shared" si="21"/>
      </c>
    </row>
    <row r="681" spans="16:17" ht="12.75">
      <c r="P681" s="13">
        <f t="shared" si="20"/>
      </c>
      <c r="Q681" s="13">
        <f t="shared" si="21"/>
      </c>
    </row>
    <row r="682" spans="16:17" ht="12.75">
      <c r="P682" s="13">
        <f t="shared" si="20"/>
      </c>
      <c r="Q682" s="13">
        <f t="shared" si="21"/>
      </c>
    </row>
    <row r="683" spans="16:17" ht="12.75">
      <c r="P683" s="13">
        <f t="shared" si="20"/>
      </c>
      <c r="Q683" s="13">
        <f t="shared" si="21"/>
      </c>
    </row>
    <row r="684" spans="16:17" ht="12.75">
      <c r="P684" s="13">
        <f t="shared" si="20"/>
      </c>
      <c r="Q684" s="13">
        <f t="shared" si="21"/>
      </c>
    </row>
    <row r="685" spans="16:17" ht="12.75">
      <c r="P685" s="13">
        <f t="shared" si="20"/>
      </c>
      <c r="Q685" s="13">
        <f t="shared" si="21"/>
      </c>
    </row>
    <row r="686" spans="16:17" ht="12.75">
      <c r="P686" s="13">
        <f t="shared" si="20"/>
      </c>
      <c r="Q686" s="13">
        <f t="shared" si="21"/>
      </c>
    </row>
  </sheetData>
  <sheetProtection/>
  <mergeCells count="1">
    <mergeCell ref="S72:S88"/>
  </mergeCells>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2:Q187">
    <cfRule type="expression" priority="4" dxfId="3" stopIfTrue="1">
      <formula>$M2="A"</formula>
    </cfRule>
    <cfRule type="expression" priority="5" dxfId="0" stopIfTrue="1">
      <formula>$M2="C"</formula>
    </cfRule>
    <cfRule type="expression" priority="6" dxfId="2" stopIfTrue="1">
      <formula>$M2="W"</formula>
    </cfRule>
  </conditionalFormatting>
  <printOptions/>
  <pageMargins left="0.7875" right="0.7875" top="1.0527777777777778" bottom="1.0527777777777778" header="0.7875" footer="0.7875"/>
  <pageSetup firstPageNumber="1" useFirstPageNumber="1" fitToHeight="10" fitToWidth="1" horizontalDpi="300" verticalDpi="300" orientation="landscape"/>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workbookViewId="0" topLeftCell="A1">
      <selection activeCell="C4" sqref="C4"/>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442</v>
      </c>
      <c r="D2" t="s">
        <v>443</v>
      </c>
    </row>
    <row r="3" spans="1:4" ht="12.75">
      <c r="A3" t="s">
        <v>444</v>
      </c>
      <c r="B3" t="s">
        <v>445</v>
      </c>
      <c r="C3" s="22">
        <f>COUNTIF('Comment entry'!Q$2:Q$65536,B3)</f>
        <v>0</v>
      </c>
      <c r="D3" s="23">
        <f>C3/C$7</f>
        <v>0</v>
      </c>
    </row>
    <row r="4" spans="1:4" ht="12.75">
      <c r="A4" t="s">
        <v>446</v>
      </c>
      <c r="B4" t="s">
        <v>70</v>
      </c>
      <c r="C4" s="22">
        <f>COUNTIF('Comment entry'!Q$2:Q$65536,B4)</f>
        <v>4</v>
      </c>
      <c r="D4" s="23">
        <f>C4/C$7</f>
        <v>0.11428571428571428</v>
      </c>
    </row>
    <row r="5" spans="1:4" ht="12.75">
      <c r="A5" t="s">
        <v>447</v>
      </c>
      <c r="B5" t="s">
        <v>53</v>
      </c>
      <c r="C5" s="22">
        <f>COUNTIF('Comment entry'!Q$2:Q$65536,B5)</f>
        <v>31</v>
      </c>
      <c r="D5" s="23">
        <f>C5/C$7</f>
        <v>0.8857142857142857</v>
      </c>
    </row>
    <row r="6" spans="1:4" ht="12.75">
      <c r="A6" t="s">
        <v>448</v>
      </c>
      <c r="B6" t="s">
        <v>449</v>
      </c>
      <c r="C6" s="22">
        <f>COUNTIF('Comment entry'!Q$2:Q$65536,B6)</f>
        <v>0</v>
      </c>
      <c r="D6" s="23">
        <f>C6/C$7</f>
        <v>0</v>
      </c>
    </row>
    <row r="7" spans="1:3" ht="12.75">
      <c r="A7" t="s">
        <v>450</v>
      </c>
      <c r="C7" s="22">
        <f>SUM(C3:C6)</f>
        <v>35</v>
      </c>
    </row>
    <row r="9" spans="1:4" ht="12.75">
      <c r="A9" t="s">
        <v>451</v>
      </c>
      <c r="D9" t="s">
        <v>443</v>
      </c>
    </row>
    <row r="10" spans="1:4" ht="12.75">
      <c r="A10" t="s">
        <v>444</v>
      </c>
      <c r="B10" t="s">
        <v>445</v>
      </c>
      <c r="C10" s="22">
        <f>COUNTIF('Comment entry'!P$2:P$65536,B10)</f>
        <v>0</v>
      </c>
      <c r="D10" s="23">
        <f>C10/C$14</f>
        <v>0</v>
      </c>
    </row>
    <row r="11" spans="1:4" ht="12.75">
      <c r="A11" t="s">
        <v>446</v>
      </c>
      <c r="B11" t="s">
        <v>70</v>
      </c>
      <c r="C11" s="22">
        <f>COUNTIF('Comment entry'!P$2:P$65536,B11)</f>
        <v>82</v>
      </c>
      <c r="D11" s="23">
        <f>C11/C$14</f>
        <v>0.9534883720930233</v>
      </c>
    </row>
    <row r="12" spans="1:4" ht="12.75">
      <c r="A12" t="s">
        <v>447</v>
      </c>
      <c r="B12" t="s">
        <v>53</v>
      </c>
      <c r="C12" s="22">
        <f>COUNTIF('Comment entry'!P$2:P$65536,B12)</f>
        <v>4</v>
      </c>
      <c r="D12" s="23">
        <f>C12/C$14</f>
        <v>0.046511627906976744</v>
      </c>
    </row>
    <row r="13" spans="1:4" ht="12.75">
      <c r="A13" t="s">
        <v>448</v>
      </c>
      <c r="B13" t="s">
        <v>449</v>
      </c>
      <c r="C13" s="22">
        <f>COUNTIF('Comment entry'!P$2:P$65536,B13)</f>
        <v>0</v>
      </c>
      <c r="D13" s="23">
        <f>C13/C$14</f>
        <v>0</v>
      </c>
    </row>
    <row r="14" spans="1:3" ht="12.75">
      <c r="A14" t="s">
        <v>450</v>
      </c>
      <c r="C14" s="22">
        <f>SUM(C10:C13)</f>
        <v>86</v>
      </c>
    </row>
    <row r="16" spans="1:4" ht="12.75">
      <c r="A16" t="s">
        <v>452</v>
      </c>
      <c r="D16" t="s">
        <v>443</v>
      </c>
    </row>
    <row r="17" spans="1:4" ht="12.75">
      <c r="A17" t="s">
        <v>444</v>
      </c>
      <c r="B17" t="s">
        <v>445</v>
      </c>
      <c r="C17" s="22">
        <f>COUNTIF('Comment entry'!M$2:M$65536,B17)</f>
        <v>0</v>
      </c>
      <c r="D17" s="23">
        <f>C17/C$21</f>
        <v>0</v>
      </c>
    </row>
    <row r="18" spans="1:4" ht="12.75">
      <c r="A18" t="s">
        <v>446</v>
      </c>
      <c r="B18" t="s">
        <v>70</v>
      </c>
      <c r="C18" s="22">
        <f>COUNTIF('Comment entry'!M$2:M$65536,B18)</f>
        <v>86</v>
      </c>
      <c r="D18" s="23">
        <f>C18/C$21</f>
        <v>0.7107438016528925</v>
      </c>
    </row>
    <row r="19" spans="1:4" ht="12.75">
      <c r="A19" t="s">
        <v>447</v>
      </c>
      <c r="B19" t="s">
        <v>53</v>
      </c>
      <c r="C19" s="22">
        <f>COUNTIF('Comment entry'!M$2:M$65536,B19)</f>
        <v>35</v>
      </c>
      <c r="D19" s="23">
        <f>C19/C$21</f>
        <v>0.2892561983471074</v>
      </c>
    </row>
    <row r="20" spans="1:4" ht="12.75">
      <c r="A20" t="s">
        <v>448</v>
      </c>
      <c r="B20" t="s">
        <v>449</v>
      </c>
      <c r="C20" s="22">
        <f>COUNTIF('Comment entry'!M$2:M$65536,B20)</f>
        <v>0</v>
      </c>
      <c r="D20" s="23">
        <f>C20/C$21</f>
        <v>0</v>
      </c>
    </row>
    <row r="21" spans="1:3" ht="12.75">
      <c r="A21" t="s">
        <v>450</v>
      </c>
      <c r="C21" s="22">
        <f>SUM(C17:C20)</f>
        <v>121</v>
      </c>
    </row>
    <row r="23" ht="12.75">
      <c r="A23" t="s">
        <v>453</v>
      </c>
    </row>
    <row r="24" spans="1:3" ht="12.75">
      <c r="A24" t="s">
        <v>454</v>
      </c>
      <c r="B24" t="s">
        <v>60</v>
      </c>
      <c r="C24" s="22">
        <f>COUNTIF('Comment entry'!H$2:H$65536,B24)</f>
        <v>35</v>
      </c>
    </row>
    <row r="25" spans="1:3" ht="12.75">
      <c r="A25" t="s">
        <v>54</v>
      </c>
      <c r="B25" t="s">
        <v>48</v>
      </c>
      <c r="C25" s="22">
        <f>COUNTIF('Comment entry'!H$2:H$65536,B25)</f>
        <v>86</v>
      </c>
    </row>
    <row r="26" spans="1:3" ht="12.75">
      <c r="A26" t="s">
        <v>450</v>
      </c>
      <c r="C26" s="22">
        <f>SUM(C24:C25)</f>
        <v>121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E33" sqref="E33"/>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455</v>
      </c>
      <c r="B1" t="s">
        <v>27</v>
      </c>
      <c r="C1" t="s">
        <v>456</v>
      </c>
      <c r="D1" t="s">
        <v>457</v>
      </c>
      <c r="E1" t="s">
        <v>458</v>
      </c>
      <c r="F1" t="s">
        <v>459</v>
      </c>
      <c r="G1" t="s">
        <v>460</v>
      </c>
      <c r="H1" t="s">
        <v>461</v>
      </c>
    </row>
    <row r="2" spans="1:8" ht="12.75">
      <c r="A2" s="24" t="s">
        <v>42</v>
      </c>
      <c r="B2" t="s">
        <v>43</v>
      </c>
      <c r="C2" t="s">
        <v>462</v>
      </c>
      <c r="D2" t="s">
        <v>463</v>
      </c>
      <c r="E2" s="22">
        <f aca="true" t="shared" si="0" ref="E2:E16">H2-G2+1</f>
        <v>1</v>
      </c>
      <c r="F2" t="s">
        <v>464</v>
      </c>
      <c r="G2">
        <v>1</v>
      </c>
      <c r="H2">
        <v>1</v>
      </c>
    </row>
    <row r="3" spans="1:8" ht="12.75">
      <c r="A3" s="24" t="s">
        <v>56</v>
      </c>
      <c r="B3" t="s">
        <v>43</v>
      </c>
      <c r="C3" s="24" t="s">
        <v>465</v>
      </c>
      <c r="D3" t="s">
        <v>466</v>
      </c>
      <c r="E3" s="22">
        <f t="shared" si="0"/>
        <v>8</v>
      </c>
      <c r="F3" t="s">
        <v>467</v>
      </c>
      <c r="G3">
        <v>2</v>
      </c>
      <c r="H3">
        <v>9</v>
      </c>
    </row>
    <row r="4" spans="1:8" ht="12.75">
      <c r="A4" s="24" t="s">
        <v>89</v>
      </c>
      <c r="B4" t="s">
        <v>43</v>
      </c>
      <c r="C4" s="24" t="s">
        <v>468</v>
      </c>
      <c r="D4" t="s">
        <v>466</v>
      </c>
      <c r="E4" s="22">
        <f t="shared" si="0"/>
        <v>2</v>
      </c>
      <c r="F4" t="s">
        <v>469</v>
      </c>
      <c r="G4">
        <v>10</v>
      </c>
      <c r="H4">
        <v>11</v>
      </c>
    </row>
    <row r="5" spans="1:8" ht="12.75">
      <c r="A5" s="24" t="s">
        <v>95</v>
      </c>
      <c r="B5" t="s">
        <v>43</v>
      </c>
      <c r="C5" t="s">
        <v>470</v>
      </c>
      <c r="D5" t="s">
        <v>463</v>
      </c>
      <c r="E5" s="22">
        <f t="shared" si="0"/>
        <v>44</v>
      </c>
      <c r="F5" t="s">
        <v>471</v>
      </c>
      <c r="G5">
        <v>12</v>
      </c>
      <c r="H5">
        <v>55</v>
      </c>
    </row>
    <row r="6" spans="1:8" ht="12.75">
      <c r="A6" t="s">
        <v>226</v>
      </c>
      <c r="B6" t="s">
        <v>43</v>
      </c>
      <c r="C6" t="s">
        <v>472</v>
      </c>
      <c r="D6" t="s">
        <v>473</v>
      </c>
      <c r="E6">
        <v>15</v>
      </c>
      <c r="F6" t="s">
        <v>474</v>
      </c>
      <c r="G6">
        <v>56</v>
      </c>
      <c r="H6">
        <v>70</v>
      </c>
    </row>
    <row r="7" spans="1:8" ht="12.75">
      <c r="A7" s="24" t="s">
        <v>270</v>
      </c>
      <c r="B7" t="s">
        <v>49</v>
      </c>
      <c r="C7" s="24" t="s">
        <v>475</v>
      </c>
      <c r="D7" t="s">
        <v>476</v>
      </c>
      <c r="E7" s="22">
        <f>H7-G7+1</f>
        <v>2</v>
      </c>
      <c r="F7" t="s">
        <v>477</v>
      </c>
      <c r="G7">
        <v>71</v>
      </c>
      <c r="H7">
        <v>72</v>
      </c>
    </row>
    <row r="8" spans="1:8" ht="12.75">
      <c r="A8" s="24" t="s">
        <v>283</v>
      </c>
      <c r="B8" t="s">
        <v>49</v>
      </c>
      <c r="C8" s="24" t="s">
        <v>478</v>
      </c>
      <c r="D8" t="s">
        <v>479</v>
      </c>
      <c r="E8" s="22">
        <f>H8-G8+1</f>
        <v>3</v>
      </c>
      <c r="F8" s="22" t="s">
        <v>480</v>
      </c>
      <c r="G8">
        <v>73</v>
      </c>
      <c r="H8">
        <v>75</v>
      </c>
    </row>
    <row r="9" spans="1:8" ht="12.75">
      <c r="A9" s="24" t="s">
        <v>297</v>
      </c>
      <c r="B9" t="s">
        <v>43</v>
      </c>
      <c r="C9" t="s">
        <v>481</v>
      </c>
      <c r="D9" t="s">
        <v>482</v>
      </c>
      <c r="E9" s="22">
        <f t="shared" si="0"/>
        <v>1</v>
      </c>
      <c r="F9" t="s">
        <v>483</v>
      </c>
      <c r="G9">
        <v>76</v>
      </c>
      <c r="H9">
        <v>76</v>
      </c>
    </row>
    <row r="10" spans="1:8" ht="12.75">
      <c r="A10" t="s">
        <v>300</v>
      </c>
      <c r="B10" t="s">
        <v>43</v>
      </c>
      <c r="C10" t="s">
        <v>484</v>
      </c>
      <c r="D10" t="s">
        <v>485</v>
      </c>
      <c r="E10" s="22">
        <f t="shared" si="0"/>
        <v>13</v>
      </c>
      <c r="F10" s="22" t="s">
        <v>486</v>
      </c>
      <c r="G10">
        <v>77</v>
      </c>
      <c r="H10">
        <v>89</v>
      </c>
    </row>
    <row r="11" spans="1:8" ht="12.75">
      <c r="A11" t="s">
        <v>340</v>
      </c>
      <c r="B11" t="s">
        <v>43</v>
      </c>
      <c r="C11" t="s">
        <v>487</v>
      </c>
      <c r="D11" t="s">
        <v>488</v>
      </c>
      <c r="E11" s="22">
        <f t="shared" si="0"/>
        <v>9</v>
      </c>
      <c r="F11" s="22" t="s">
        <v>489</v>
      </c>
      <c r="G11">
        <v>90</v>
      </c>
      <c r="H11">
        <v>98</v>
      </c>
    </row>
    <row r="12" spans="1:8" ht="12.75">
      <c r="A12" s="25" t="s">
        <v>371</v>
      </c>
      <c r="B12" t="s">
        <v>43</v>
      </c>
      <c r="C12" t="s">
        <v>490</v>
      </c>
      <c r="D12" s="25" t="s">
        <v>463</v>
      </c>
      <c r="E12" s="22">
        <f t="shared" si="0"/>
        <v>1</v>
      </c>
      <c r="F12" s="22" t="s">
        <v>491</v>
      </c>
      <c r="G12">
        <v>99</v>
      </c>
      <c r="H12">
        <v>99</v>
      </c>
    </row>
    <row r="13" spans="1:8" ht="12.75">
      <c r="A13" t="s">
        <v>375</v>
      </c>
      <c r="B13" t="s">
        <v>43</v>
      </c>
      <c r="C13" t="s">
        <v>492</v>
      </c>
      <c r="D13" t="s">
        <v>463</v>
      </c>
      <c r="E13" s="22">
        <f t="shared" si="0"/>
        <v>2</v>
      </c>
      <c r="F13" s="22" t="s">
        <v>493</v>
      </c>
      <c r="G13">
        <v>100</v>
      </c>
      <c r="H13">
        <v>101</v>
      </c>
    </row>
    <row r="14" spans="1:8" ht="12.75">
      <c r="A14" t="s">
        <v>381</v>
      </c>
      <c r="B14" t="s">
        <v>49</v>
      </c>
      <c r="C14" t="s">
        <v>494</v>
      </c>
      <c r="D14" t="s">
        <v>476</v>
      </c>
      <c r="E14" s="22">
        <f t="shared" si="0"/>
        <v>4</v>
      </c>
      <c r="F14" s="22" t="s">
        <v>495</v>
      </c>
      <c r="G14">
        <v>102</v>
      </c>
      <c r="H14">
        <v>105</v>
      </c>
    </row>
    <row r="15" spans="1:8" ht="12.75">
      <c r="A15" s="24" t="s">
        <v>402</v>
      </c>
      <c r="B15" t="s">
        <v>43</v>
      </c>
      <c r="C15" t="s">
        <v>496</v>
      </c>
      <c r="D15" t="s">
        <v>497</v>
      </c>
      <c r="E15" s="22">
        <f t="shared" si="0"/>
        <v>7</v>
      </c>
      <c r="F15" s="22" t="s">
        <v>498</v>
      </c>
      <c r="G15">
        <v>106</v>
      </c>
      <c r="H15">
        <v>112</v>
      </c>
    </row>
    <row r="16" spans="1:8" ht="12.75">
      <c r="A16" s="26" t="s">
        <v>412</v>
      </c>
      <c r="B16" t="s">
        <v>43</v>
      </c>
      <c r="C16" t="s">
        <v>499</v>
      </c>
      <c r="D16" t="s">
        <v>463</v>
      </c>
      <c r="E16" s="22">
        <f t="shared" si="0"/>
        <v>9</v>
      </c>
      <c r="F16" s="22" t="s">
        <v>500</v>
      </c>
      <c r="G16">
        <v>113</v>
      </c>
      <c r="H16">
        <v>121</v>
      </c>
    </row>
    <row r="30" spans="1:5" ht="12.75">
      <c r="A30" t="s">
        <v>452</v>
      </c>
      <c r="E30" s="22">
        <f>SUM(E2:E29)</f>
        <v>121</v>
      </c>
    </row>
    <row r="31" spans="1:5" ht="12.75">
      <c r="A31" t="s">
        <v>501</v>
      </c>
      <c r="E31" s="22">
        <f>E32+E33</f>
        <v>15</v>
      </c>
    </row>
    <row r="32" spans="1:5" ht="12.75">
      <c r="A32" t="s">
        <v>502</v>
      </c>
      <c r="E32" s="22">
        <f>COUNTIF(B2:B29,"Y")</f>
        <v>12</v>
      </c>
    </row>
    <row r="33" spans="1:5" ht="12.75">
      <c r="A33" t="s">
        <v>503</v>
      </c>
      <c r="E33" s="22">
        <f>COUNTIF(B2:B29,"N")</f>
        <v>3</v>
      </c>
    </row>
  </sheetData>
  <sheetProtection/>
  <conditionalFormatting sqref="A4 A7:A8 C3:C4 C7:C8">
    <cfRule type="expression" priority="1" dxfId="0" stopIfTrue="1">
      <formula>$O3="A"</formula>
    </cfRule>
    <cfRule type="expression" priority="2" dxfId="1" stopIfTrue="1">
      <formula>$O3="C"</formula>
    </cfRule>
    <cfRule type="expression" priority="3" dxfId="2" stopIfTrue="1">
      <formula>$O3="W"</formula>
    </cfRule>
  </conditionalFormatting>
  <conditionalFormatting sqref="A2:A3">
    <cfRule type="expression" priority="4" dxfId="4" stopIfTrue="1">
      <formula>$M8="A"</formula>
    </cfRule>
    <cfRule type="expression" priority="5" dxfId="5" stopIfTrue="1">
      <formula>$M8="C"</formula>
    </cfRule>
    <cfRule type="expression" priority="6" dxfId="6" stopIfTrue="1">
      <formula>$M8="W"</formula>
    </cfRule>
  </conditionalFormatting>
  <conditionalFormatting sqref="A5">
    <cfRule type="expression" priority="7" dxfId="0" stopIfTrue="1">
      <formula>$O11="A"</formula>
    </cfRule>
    <cfRule type="expression" priority="8" dxfId="1" stopIfTrue="1">
      <formula>$O11="C"</formula>
    </cfRule>
    <cfRule type="expression" priority="9" dxfId="2" stopIfTrue="1">
      <formula>$O11="W"</formula>
    </cfRule>
  </conditionalFormatting>
  <conditionalFormatting sqref="A9">
    <cfRule type="expression" priority="10" dxfId="4" stopIfTrue="1">
      <formula>$M65441="A"</formula>
    </cfRule>
    <cfRule type="expression" priority="11" dxfId="5" stopIfTrue="1">
      <formula>$M65441="C"</formula>
    </cfRule>
    <cfRule type="expression" priority="12" dxfId="6" stopIfTrue="1">
      <formula>$M65441="W"</formula>
    </cfRule>
  </conditionalFormatting>
  <conditionalFormatting sqref="A15:A16">
    <cfRule type="expression" priority="13" dxfId="4" stopIfTrue="1">
      <formula>$M15="A"</formula>
    </cfRule>
    <cfRule type="expression" priority="14" dxfId="5" stopIfTrue="1">
      <formula>$M15="C"</formula>
    </cfRule>
    <cfRule type="expression" priority="15" dxfId="6" stopIfTrue="1">
      <formula>$M15="W"</formula>
    </cfRule>
  </conditionalFormatting>
  <printOptions/>
  <pageMargins left="0.7875" right="0.7875" top="1.0541666666666667" bottom="1.0527777777777778" header="0.7875" footer="0.7875"/>
  <pageSetup fitToHeight="1" fitToWidth="1" horizontalDpi="300" verticalDpi="300" orientation="landscape"/>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cp:lastPrinted>2009-01-16T18:27:17Z</cp:lastPrinted>
  <dcterms:created xsi:type="dcterms:W3CDTF">2009-01-13T02:44:32Z</dcterms:created>
  <dcterms:modified xsi:type="dcterms:W3CDTF">2009-01-13T21:54:37Z</dcterms:modified>
  <cp:category/>
  <cp:version/>
  <cp:contentType/>
  <cp:contentStatus/>
</cp:coreProperties>
</file>