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476" windowWidth="13740" windowHeight="11640" firstSheet="1" activeTab="1"/>
  </bookViews>
  <sheets>
    <sheet name="Graphic" sheetId="1" r:id="rId1"/>
    <sheet name="10 Mon slot1-4" sheetId="2" r:id="rId2"/>
    <sheet name="11 Tus slot 5-7" sheetId="3" r:id="rId3"/>
    <sheet name="12 Wed slot 8-10" sheetId="4" r:id="rId4"/>
    <sheet name="13 Thu slot 11-14" sheetId="5" r:id="rId5"/>
    <sheet name="List of Contributions" sheetId="6" r:id="rId6"/>
  </sheets>
  <definedNames>
    <definedName name="_Parse_In" localSheetId="1" hidden="1">'10 Mon slot1-4'!$C$5:$C$14</definedName>
    <definedName name="_Parse_In" localSheetId="2" hidden="1">'11 Tus slot 5-7'!$C$6:$C$17</definedName>
    <definedName name="_Parse_In" localSheetId="3" hidden="1">'12 Wed slot 8-10'!$C$11:$C$30</definedName>
    <definedName name="_Parse_In" localSheetId="4" hidden="1">'13 Thu slot 11-14'!$C$24:$C$29</definedName>
    <definedName name="_Parse_Out" localSheetId="1" hidden="1">'10 Mon slot1-4'!#REF!</definedName>
    <definedName name="_Parse_Out" localSheetId="2" hidden="1">'11 Tus slot 5-7'!#REF!</definedName>
    <definedName name="_Parse_Out" localSheetId="3" hidden="1">'12 Wed slot 8-10'!#REF!</definedName>
    <definedName name="_Parse_Out" localSheetId="4" hidden="1">'13 Thu slot 11-14'!$C$31</definedName>
    <definedName name="all">#REF!</definedName>
    <definedName name="circular">#REF!</definedName>
    <definedName name="hour" localSheetId="0">'Graphic'!$G$74</definedName>
    <definedName name="hour">#REF!</definedName>
    <definedName name="_xlnm.Print_Area" localSheetId="1">'10 Mon slot1-4'!$A$1:$K$29</definedName>
    <definedName name="_xlnm.Print_Area" localSheetId="2">'11 Tus slot 5-7'!$A$1:$J$21</definedName>
    <definedName name="_xlnm.Print_Area" localSheetId="3">'12 Wed slot 8-10'!$A$1:$J$25</definedName>
    <definedName name="_xlnm.Print_Area" localSheetId="4">'13 Thu slot 11-14'!$A$1:$J$26</definedName>
    <definedName name="PRINT_AREA_MI" localSheetId="1">'10 Mon slot1-4'!$C$4:$H$4</definedName>
    <definedName name="Print_Area_MI" localSheetId="1">'10 Mon slot1-4'!$C$4:$H$4</definedName>
    <definedName name="Print_Area_MI" localSheetId="2">'11 Tus slot 5-7'!$C$3:$H$5</definedName>
    <definedName name="PRINT_AREA_MI" localSheetId="2">'11 Tus slot 5-7'!$C$3:$H$5</definedName>
    <definedName name="Print_Area_MI" localSheetId="3">'12 Wed slot 8-10'!$C$3:$H$5</definedName>
    <definedName name="PRINT_AREA_MI" localSheetId="3">'12 Wed slot 8-10'!$C$3:$H$5</definedName>
    <definedName name="Print_Area_MI" localSheetId="4">'13 Thu slot 11-14'!$C$3:$H$5</definedName>
    <definedName name="PRINT_AREA_MI" localSheetId="4">'13 Thu slot 11-14'!$C$3:$H$5</definedName>
    <definedName name="Print_Area_MI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<sst xmlns="http://schemas.openxmlformats.org/spreadsheetml/2006/main" count="460" uniqueCount="197">
  <si>
    <t>R0</t>
  </si>
  <si>
    <t>The graphic below describes the weekly session of the IEEE P802.15 WG in graphic format.</t>
  </si>
  <si>
    <t xml:space="preserve"> </t>
  </si>
  <si>
    <t>SUNDAY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</si>
  <si>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</si>
  <si>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</si>
  <si>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</si>
  <si>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</si>
  <si>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</si>
  <si>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</si>
  <si>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</si>
  <si>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</si>
  <si>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</si>
  <si>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TG3c</t>
  </si>
  <si>
    <t>TG5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</si>
  <si>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</si>
  <si>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</si>
  <si>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</si>
  <si>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</si>
  <si>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</si>
  <si>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</si>
  <si>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</si>
  <si>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</si>
  <si>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</si>
  <si>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</si>
  <si>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</si>
  <si>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</si>
  <si>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</si>
  <si>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</si>
  <si>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</si>
  <si>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</si>
  <si>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</si>
  <si>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</si>
  <si>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</si>
  <si>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</si>
  <si>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</si>
  <si>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</si>
  <si>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</si>
  <si>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</si>
  <si>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</si>
  <si>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</si>
  <si>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</si>
  <si>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</si>
  <si>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</si>
  <si>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</si>
  <si>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</si>
  <si>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</si>
  <si>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</si>
  <si>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</si>
  <si>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</si>
  <si>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</si>
  <si>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</si>
  <si>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</si>
  <si>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</si>
  <si>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</si>
  <si>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</si>
  <si>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</si>
  <si>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</si>
  <si>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</si>
  <si>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</si>
  <si>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</si>
  <si>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</si>
  <si>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</si>
  <si>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</si>
  <si>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</si>
  <si>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</si>
  <si>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</si>
  <si>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</si>
  <si>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</si>
  <si>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</si>
  <si>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</si>
  <si>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</si>
  <si>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</si>
  <si>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</si>
  <si>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</si>
  <si>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</si>
  <si>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</si>
  <si>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</si>
  <si>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</si>
  <si>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802,15 WNG</t>
  </si>
  <si>
    <t>TG4d Alt PHY for Japan</t>
  </si>
  <si>
    <t>TG3c- Millimeter Wave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</si>
  <si>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</si>
  <si>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</si>
  <si>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</si>
  <si>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</si>
  <si>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</si>
  <si>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</si>
  <si>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</si>
  <si>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</si>
  <si>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</si>
  <si>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</si>
  <si>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</si>
  <si>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</si>
  <si>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</si>
  <si>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</si>
  <si>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</si>
  <si>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</si>
  <si>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</si>
  <si>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</si>
  <si>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</si>
  <si>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</si>
  <si>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</si>
  <si>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</si>
  <si>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SGRFID</t>
  </si>
  <si>
    <t>STUDY GROUP-RFID</t>
  </si>
  <si>
    <t>SG
RFID</t>
  </si>
  <si>
    <t xml:space="preserve">II </t>
  </si>
  <si>
    <t>MEETING CALLED TO ORDER</t>
  </si>
  <si>
    <t>R. Fisher</t>
  </si>
  <si>
    <t>II</t>
  </si>
  <si>
    <t>ANNOUNCEMENT and INTRODUCTION</t>
  </si>
  <si>
    <t>MI</t>
  </si>
  <si>
    <t>DT</t>
  </si>
  <si>
    <t>Approval of Agenda</t>
  </si>
  <si>
    <t>RECESS</t>
  </si>
  <si>
    <t>R. Fisher</t>
  </si>
  <si>
    <t>ME - Motion, External        MI - Motion, Internal</t>
  </si>
  <si>
    <t>DT- Discussion Topic           II - Information Item</t>
  </si>
  <si>
    <t>II</t>
  </si>
  <si>
    <t>MEETING CALLED TO ORDER</t>
  </si>
  <si>
    <t>R. Fisher</t>
  </si>
  <si>
    <t>DT</t>
  </si>
  <si>
    <t>MI</t>
  </si>
  <si>
    <t>RECESS</t>
  </si>
  <si>
    <t>802. 15 WG Midweek</t>
  </si>
  <si>
    <t>ADJOURNMENT</t>
  </si>
  <si>
    <t xml:space="preserve">RECESS </t>
  </si>
  <si>
    <t>SG VLC</t>
  </si>
  <si>
    <t>DISCUSSION ON PROJECT TIMELINE/ OBJECTIVES</t>
  </si>
  <si>
    <t xml:space="preserve">GENERATING TG3c CLOSING REPORT </t>
  </si>
  <si>
    <t>J. Gilb</t>
  </si>
  <si>
    <t>SGVLC</t>
  </si>
  <si>
    <t>Slots</t>
  </si>
  <si>
    <t>802.15 WNG</t>
  </si>
  <si>
    <t>Study Group-RFID</t>
  </si>
  <si>
    <t>Study Group-VLC</t>
  </si>
  <si>
    <t xml:space="preserve">R. Fisher/E. Perahia </t>
  </si>
  <si>
    <t>TBD</t>
  </si>
  <si>
    <t>DT</t>
  </si>
  <si>
    <t>MI</t>
  </si>
  <si>
    <t>RECESS</t>
  </si>
  <si>
    <t>Allocating the time slots for comment resolutions</t>
  </si>
  <si>
    <t>J.Gilb</t>
  </si>
  <si>
    <t>J. Gilb</t>
  </si>
  <si>
    <t>56th IEEE 802.15 WPAN MEETING</t>
  </si>
  <si>
    <t>JOINT OPENING PLENARY</t>
  </si>
  <si>
    <t>Lunch</t>
  </si>
  <si>
    <t>SG NAN</t>
  </si>
  <si>
    <t>NEW MEMBERS ORIENTATION</t>
  </si>
  <si>
    <t>Task Group 15.4 alt PHY for china</t>
  </si>
  <si>
    <t>EC</t>
  </si>
  <si>
    <t>802  EXECUTIVE COMMITTEE</t>
  </si>
  <si>
    <t>STUDY GROUP-VISIBLE LIGHT COMMUNICATIONS</t>
  </si>
  <si>
    <t>STUDY GROUP-NEIGBORHOOD AREA NET</t>
  </si>
  <si>
    <t>HOURS PER 802.15 GROUP STATISTICS</t>
  </si>
  <si>
    <t>Hours</t>
  </si>
  <si>
    <t>11/15 Leadership</t>
  </si>
  <si>
    <t>Study Group-NAN</t>
  </si>
  <si>
    <t xml:space="preserve">Optional Meeting Time Available </t>
  </si>
  <si>
    <t>Min Time Required for Attendance Credit</t>
  </si>
  <si>
    <t>Hilton Waikoloa Village, Big Island, Hawaii, USA</t>
  </si>
  <si>
    <t>Hilton Waikoloa Village, Big Island, Hawaii, USA</t>
  </si>
  <si>
    <t>56th IEEE 802.15 WPAN MEETING</t>
  </si>
  <si>
    <t>TECHNICAL PRESENTATION</t>
  </si>
  <si>
    <t>Approval of Denver meeting minutes</t>
  </si>
  <si>
    <t>AGENDA IEEE 802.15.TG3c 21st MEETING</t>
  </si>
  <si>
    <t>September 7-12, 2008</t>
  </si>
  <si>
    <t xml:space="preserve"> Monday, September 8, 2008</t>
  </si>
  <si>
    <t>JOINT MEETING WITH 802.11VHT SG CALLED TO ORDER</t>
  </si>
  <si>
    <t xml:space="preserve"> VHT/TG3c conference call summary</t>
  </si>
  <si>
    <t>Tuesday, September 9, 2008</t>
  </si>
  <si>
    <t>Comment Resolution 1</t>
  </si>
  <si>
    <t>Comment Resolution 2</t>
  </si>
  <si>
    <t>Comment Resolution 3</t>
  </si>
  <si>
    <t>Comment Resolution 4</t>
  </si>
  <si>
    <t>Comment Resolution 5</t>
  </si>
  <si>
    <t>Comment Resolution 6</t>
  </si>
  <si>
    <t>Comment Resolution 7</t>
  </si>
  <si>
    <t xml:space="preserve"> Wednesday, September 10, 2008</t>
  </si>
  <si>
    <t xml:space="preserve"> Thursday, September 11, 2008</t>
  </si>
  <si>
    <t>Comment Resolution 8</t>
  </si>
  <si>
    <t>Comment Resolution 9</t>
  </si>
  <si>
    <t>Comment Resolution 10</t>
  </si>
  <si>
    <t>TBD</t>
  </si>
  <si>
    <t>MONDAY</t>
  </si>
  <si>
    <t>Discussion on Collaboration with VHT60 SG</t>
  </si>
  <si>
    <t>08/544r1</t>
  </si>
  <si>
    <t>08/562r0</t>
  </si>
  <si>
    <t>08/637r1</t>
  </si>
  <si>
    <t>Comment Resolution &amp; Contributions List</t>
  </si>
  <si>
    <t>#</t>
  </si>
  <si>
    <t>Title</t>
  </si>
  <si>
    <t>Doc. #</t>
  </si>
  <si>
    <t>Presented by</t>
  </si>
  <si>
    <t>TG3c opening introduction</t>
  </si>
  <si>
    <t>Agenda-tg3c-19th-meeting-sep-08-hawaii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</si>
</sst>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hh:mm\ AM/PM_)"/>
    <numFmt numFmtId="188" formatCode="0.0_);[Red]\(0.0\)"/>
    <numFmt numFmtId="189" formatCode="_([$€]* #,##0.00_);_([$€]* \(#,##0.00\);_([$€]* &quot;-&quot;??_);_(@_)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);[Red]\(0.00\)"/>
  </numFmts>
  <fonts count="89"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Courier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Courier"/>
      <family val="3"/>
    </font>
    <font>
      <sz val="11"/>
      <color indexed="17"/>
      <name val="ＭＳ Ｐゴシック"/>
      <family val="3"/>
    </font>
    <font>
      <i/>
      <sz val="10"/>
      <name val="Arial"/>
      <family val="2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8"/>
      <color indexed="4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3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8" borderId="0" applyNumberFormat="0" applyBorder="0" applyAlignment="0" applyProtection="0"/>
    <xf numFmtId="0" fontId="61" fillId="6" borderId="0" applyNumberFormat="0" applyBorder="0" applyAlignment="0" applyProtection="0"/>
    <xf numFmtId="0" fontId="61" fillId="3" borderId="0" applyNumberFormat="0" applyBorder="0" applyAlignment="0" applyProtection="0"/>
    <xf numFmtId="189" fontId="0" fillId="0" borderId="0" applyFont="0" applyFill="0" applyBorder="0" applyAlignment="0" applyProtection="0"/>
    <xf numFmtId="0" fontId="61" fillId="11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15" borderId="1" applyNumberFormat="0" applyAlignment="0" applyProtection="0"/>
    <xf numFmtId="0" fontId="64" fillId="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52" fillId="4" borderId="2" applyNumberFormat="0" applyFont="0" applyAlignment="0" applyProtection="0"/>
    <xf numFmtId="0" fontId="66" fillId="0" borderId="3" applyNumberFormat="0" applyFill="0" applyAlignment="0" applyProtection="0"/>
    <xf numFmtId="0" fontId="67" fillId="16" borderId="0" applyNumberFormat="0" applyBorder="0" applyAlignment="0" applyProtection="0"/>
    <xf numFmtId="0" fontId="68" fillId="17" borderId="4" applyNumberFormat="0" applyAlignment="0" applyProtection="0"/>
    <xf numFmtId="0" fontId="6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17" borderId="9" applyNumberFormat="0" applyAlignment="0" applyProtection="0"/>
    <xf numFmtId="0" fontId="7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5" fillId="7" borderId="4" applyNumberFormat="0" applyAlignment="0" applyProtection="0"/>
    <xf numFmtId="184" fontId="52" fillId="0" borderId="0">
      <alignment/>
      <protection/>
    </xf>
    <xf numFmtId="184" fontId="52" fillId="0" borderId="0">
      <alignment/>
      <protection/>
    </xf>
    <xf numFmtId="0" fontId="57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6" borderId="0" applyNumberFormat="0" applyBorder="0" applyAlignment="0" applyProtection="0"/>
  </cellStyleXfs>
  <cellXfs count="486">
    <xf numFmtId="0" fontId="0" fillId="0" borderId="0" xfId="0" applyAlignment="1">
      <alignment/>
    </xf>
    <xf numFmtId="0" fontId="2" fillId="15" borderId="10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2" fillId="15" borderId="14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5" borderId="18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18" borderId="0" xfId="0" applyFont="1" applyFill="1" applyAlignment="1">
      <alignment/>
    </xf>
    <xf numFmtId="0" fontId="2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30" fillId="18" borderId="10" xfId="0" applyFont="1" applyFill="1" applyBorder="1" applyAlignment="1">
      <alignment vertical="center"/>
    </xf>
    <xf numFmtId="0" fontId="30" fillId="19" borderId="12" xfId="0" applyFont="1" applyFill="1" applyBorder="1" applyAlignment="1">
      <alignment vertical="center"/>
    </xf>
    <xf numFmtId="0" fontId="30" fillId="19" borderId="10" xfId="0" applyFont="1" applyFill="1" applyBorder="1" applyAlignment="1">
      <alignment vertical="center"/>
    </xf>
    <xf numFmtId="0" fontId="30" fillId="19" borderId="11" xfId="0" applyFont="1" applyFill="1" applyBorder="1" applyAlignment="1">
      <alignment vertical="center"/>
    </xf>
    <xf numFmtId="0" fontId="30" fillId="20" borderId="10" xfId="0" applyFont="1" applyFill="1" applyBorder="1" applyAlignment="1">
      <alignment vertical="center"/>
    </xf>
    <xf numFmtId="0" fontId="31" fillId="20" borderId="10" xfId="0" applyFont="1" applyFill="1" applyBorder="1" applyAlignment="1">
      <alignment horizontal="left" vertical="center"/>
    </xf>
    <xf numFmtId="0" fontId="31" fillId="20" borderId="10" xfId="0" applyFont="1" applyFill="1" applyBorder="1" applyAlignment="1">
      <alignment horizontal="center" vertical="center"/>
    </xf>
    <xf numFmtId="0" fontId="30" fillId="21" borderId="10" xfId="0" applyFont="1" applyFill="1" applyBorder="1" applyAlignment="1">
      <alignment vertical="center"/>
    </xf>
    <xf numFmtId="0" fontId="31" fillId="20" borderId="1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18" borderId="0" xfId="0" applyFont="1" applyFill="1" applyAlignment="1">
      <alignment/>
    </xf>
    <xf numFmtId="0" fontId="30" fillId="19" borderId="0" xfId="0" applyFont="1" applyFill="1" applyBorder="1" applyAlignment="1">
      <alignment horizontal="center" vertical="center"/>
    </xf>
    <xf numFmtId="0" fontId="30" fillId="19" borderId="15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vertical="center"/>
    </xf>
    <xf numFmtId="0" fontId="30" fillId="20" borderId="0" xfId="0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center" vertical="center"/>
    </xf>
    <xf numFmtId="0" fontId="30" fillId="20" borderId="15" xfId="0" applyFont="1" applyFill="1" applyBorder="1" applyAlignment="1">
      <alignment horizontal="center" vertical="center"/>
    </xf>
    <xf numFmtId="0" fontId="31" fillId="18" borderId="0" xfId="0" applyFont="1" applyFill="1" applyBorder="1" applyAlignment="1">
      <alignment horizontal="left" vertical="center"/>
    </xf>
    <xf numFmtId="0" fontId="31" fillId="19" borderId="17" xfId="0" applyFont="1" applyFill="1" applyBorder="1" applyAlignment="1">
      <alignment horizontal="left" vertical="center"/>
    </xf>
    <xf numFmtId="0" fontId="31" fillId="19" borderId="0" xfId="0" applyFont="1" applyFill="1" applyBorder="1" applyAlignment="1">
      <alignment horizontal="left" vertical="center"/>
    </xf>
    <xf numFmtId="0" fontId="30" fillId="19" borderId="0" xfId="0" applyFont="1" applyFill="1" applyBorder="1" applyAlignment="1">
      <alignment vertical="center"/>
    </xf>
    <xf numFmtId="0" fontId="30" fillId="19" borderId="15" xfId="0" applyFont="1" applyFill="1" applyBorder="1" applyAlignment="1">
      <alignment vertical="center"/>
    </xf>
    <xf numFmtId="0" fontId="31" fillId="20" borderId="0" xfId="0" applyFont="1" applyFill="1" applyBorder="1" applyAlignment="1">
      <alignment horizontal="left" vertical="center"/>
    </xf>
    <xf numFmtId="0" fontId="31" fillId="20" borderId="0" xfId="0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left" vertical="center"/>
    </xf>
    <xf numFmtId="0" fontId="32" fillId="20" borderId="0" xfId="0" applyFont="1" applyFill="1" applyBorder="1" applyAlignment="1">
      <alignment horizontal="center" vertical="center"/>
    </xf>
    <xf numFmtId="0" fontId="30" fillId="20" borderId="15" xfId="0" applyFont="1" applyFill="1" applyBorder="1" applyAlignment="1">
      <alignment vertical="center"/>
    </xf>
    <xf numFmtId="0" fontId="33" fillId="18" borderId="0" xfId="0" applyFont="1" applyFill="1" applyBorder="1" applyAlignment="1">
      <alignment vertical="center"/>
    </xf>
    <xf numFmtId="0" fontId="30" fillId="19" borderId="17" xfId="0" applyFont="1" applyFill="1" applyBorder="1" applyAlignment="1">
      <alignment vertical="center"/>
    </xf>
    <xf numFmtId="0" fontId="33" fillId="19" borderId="0" xfId="0" applyFont="1" applyFill="1" applyBorder="1" applyAlignment="1">
      <alignment vertical="center"/>
    </xf>
    <xf numFmtId="0" fontId="30" fillId="19" borderId="0" xfId="0" applyFont="1" applyFill="1" applyBorder="1" applyAlignment="1">
      <alignment/>
    </xf>
    <xf numFmtId="0" fontId="30" fillId="20" borderId="23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horizontal="right" vertical="center"/>
    </xf>
    <xf numFmtId="0" fontId="33" fillId="21" borderId="0" xfId="0" applyFont="1" applyFill="1" applyBorder="1" applyAlignment="1">
      <alignment vertical="center"/>
    </xf>
    <xf numFmtId="0" fontId="30" fillId="19" borderId="0" xfId="0" applyFont="1" applyFill="1" applyAlignment="1">
      <alignment/>
    </xf>
    <xf numFmtId="0" fontId="34" fillId="19" borderId="0" xfId="0" applyFont="1" applyFill="1" applyBorder="1" applyAlignment="1">
      <alignment horizontal="right" vertical="center"/>
    </xf>
    <xf numFmtId="185" fontId="34" fillId="17" borderId="24" xfId="0" applyNumberFormat="1" applyFont="1" applyFill="1" applyBorder="1" applyAlignment="1">
      <alignment horizontal="center" vertical="center"/>
    </xf>
    <xf numFmtId="10" fontId="34" fillId="19" borderId="0" xfId="0" applyNumberFormat="1" applyFont="1" applyFill="1" applyBorder="1" applyAlignment="1" applyProtection="1">
      <alignment horizontal="right" vertical="center"/>
      <protection/>
    </xf>
    <xf numFmtId="10" fontId="34" fillId="19" borderId="15" xfId="0" applyNumberFormat="1" applyFont="1" applyFill="1" applyBorder="1" applyAlignment="1" applyProtection="1">
      <alignment horizontal="right" vertical="center"/>
      <protection/>
    </xf>
    <xf numFmtId="10" fontId="34" fillId="20" borderId="0" xfId="0" applyNumberFormat="1" applyFont="1" applyFill="1" applyBorder="1" applyAlignment="1" applyProtection="1">
      <alignment horizontal="right" vertical="center"/>
      <protection/>
    </xf>
    <xf numFmtId="0" fontId="34" fillId="20" borderId="0" xfId="0" applyFont="1" applyFill="1" applyBorder="1" applyAlignment="1">
      <alignment horizontal="right" vertical="center"/>
    </xf>
    <xf numFmtId="0" fontId="30" fillId="21" borderId="0" xfId="0" applyFont="1" applyFill="1" applyAlignment="1">
      <alignment/>
    </xf>
    <xf numFmtId="0" fontId="30" fillId="17" borderId="24" xfId="0" applyFont="1" applyFill="1" applyBorder="1" applyAlignment="1">
      <alignment horizontal="center" vertical="center"/>
    </xf>
    <xf numFmtId="0" fontId="30" fillId="17" borderId="25" xfId="0" applyFont="1" applyFill="1" applyBorder="1" applyAlignment="1">
      <alignment horizontal="center" vertical="center"/>
    </xf>
    <xf numFmtId="185" fontId="34" fillId="17" borderId="26" xfId="0" applyNumberFormat="1" applyFont="1" applyFill="1" applyBorder="1" applyAlignment="1">
      <alignment horizontal="center" vertical="center"/>
    </xf>
    <xf numFmtId="0" fontId="30" fillId="17" borderId="26" xfId="0" applyFont="1" applyFill="1" applyBorder="1" applyAlignment="1">
      <alignment horizontal="center" vertical="center"/>
    </xf>
    <xf numFmtId="0" fontId="30" fillId="17" borderId="0" xfId="0" applyFont="1" applyFill="1" applyBorder="1" applyAlignment="1">
      <alignment horizontal="center" vertical="center"/>
    </xf>
    <xf numFmtId="185" fontId="35" fillId="17" borderId="26" xfId="0" applyNumberFormat="1" applyFont="1" applyFill="1" applyBorder="1" applyAlignment="1">
      <alignment horizontal="center" vertical="center"/>
    </xf>
    <xf numFmtId="10" fontId="36" fillId="19" borderId="0" xfId="0" applyNumberFormat="1" applyFont="1" applyFill="1" applyBorder="1" applyAlignment="1" applyProtection="1">
      <alignment horizontal="right" vertical="center"/>
      <protection/>
    </xf>
    <xf numFmtId="10" fontId="36" fillId="19" borderId="15" xfId="0" applyNumberFormat="1" applyFont="1" applyFill="1" applyBorder="1" applyAlignment="1" applyProtection="1">
      <alignment horizontal="right" vertical="center"/>
      <protection/>
    </xf>
    <xf numFmtId="10" fontId="36" fillId="20" borderId="0" xfId="0" applyNumberFormat="1" applyFont="1" applyFill="1" applyBorder="1" applyAlignment="1" applyProtection="1">
      <alignment horizontal="right" vertical="center"/>
      <protection/>
    </xf>
    <xf numFmtId="0" fontId="35" fillId="20" borderId="0" xfId="0" applyFont="1" applyFill="1" applyBorder="1" applyAlignment="1">
      <alignment horizontal="right" vertical="center"/>
    </xf>
    <xf numFmtId="0" fontId="37" fillId="19" borderId="0" xfId="0" applyFont="1" applyFill="1" applyBorder="1" applyAlignment="1">
      <alignment horizontal="right" vertical="center"/>
    </xf>
    <xf numFmtId="185" fontId="38" fillId="17" borderId="26" xfId="0" applyNumberFormat="1" applyFont="1" applyFill="1" applyBorder="1" applyAlignment="1">
      <alignment horizontal="center" vertical="center"/>
    </xf>
    <xf numFmtId="10" fontId="39" fillId="19" borderId="0" xfId="0" applyNumberFormat="1" applyFont="1" applyFill="1" applyBorder="1" applyAlignment="1" applyProtection="1">
      <alignment horizontal="right" vertical="center"/>
      <protection/>
    </xf>
    <xf numFmtId="10" fontId="39" fillId="19" borderId="15" xfId="0" applyNumberFormat="1" applyFont="1" applyFill="1" applyBorder="1" applyAlignment="1" applyProtection="1">
      <alignment horizontal="right" vertical="center"/>
      <protection/>
    </xf>
    <xf numFmtId="10" fontId="39" fillId="20" borderId="0" xfId="0" applyNumberFormat="1" applyFont="1" applyFill="1" applyBorder="1" applyAlignment="1" applyProtection="1">
      <alignment horizontal="right" vertical="center"/>
      <protection/>
    </xf>
    <xf numFmtId="0" fontId="37" fillId="20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185" fontId="37" fillId="17" borderId="26" xfId="0" applyNumberFormat="1" applyFont="1" applyFill="1" applyBorder="1" applyAlignment="1">
      <alignment horizontal="center" vertical="center"/>
    </xf>
    <xf numFmtId="10" fontId="40" fillId="19" borderId="0" xfId="0" applyNumberFormat="1" applyFont="1" applyFill="1" applyBorder="1" applyAlignment="1" applyProtection="1">
      <alignment horizontal="right" vertical="center"/>
      <protection/>
    </xf>
    <xf numFmtId="10" fontId="40" fillId="19" borderId="15" xfId="0" applyNumberFormat="1" applyFont="1" applyFill="1" applyBorder="1" applyAlignment="1" applyProtection="1">
      <alignment horizontal="right" vertical="center"/>
      <protection/>
    </xf>
    <xf numFmtId="10" fontId="40" fillId="20" borderId="0" xfId="0" applyNumberFormat="1" applyFont="1" applyFill="1" applyBorder="1" applyAlignment="1" applyProtection="1">
      <alignment horizontal="right" vertical="center"/>
      <protection/>
    </xf>
    <xf numFmtId="0" fontId="39" fillId="20" borderId="0" xfId="0" applyFont="1" applyFill="1" applyBorder="1" applyAlignment="1">
      <alignment horizontal="right" vertical="center"/>
    </xf>
    <xf numFmtId="0" fontId="41" fillId="19" borderId="0" xfId="0" applyFont="1" applyFill="1" applyBorder="1" applyAlignment="1">
      <alignment horizontal="right" vertical="center"/>
    </xf>
    <xf numFmtId="185" fontId="42" fillId="17" borderId="26" xfId="0" applyNumberFormat="1" applyFont="1" applyFill="1" applyBorder="1" applyAlignment="1">
      <alignment horizontal="center" vertical="center"/>
    </xf>
    <xf numFmtId="10" fontId="35" fillId="19" borderId="0" xfId="0" applyNumberFormat="1" applyFont="1" applyFill="1" applyBorder="1" applyAlignment="1" applyProtection="1">
      <alignment horizontal="right" vertical="center"/>
      <protection/>
    </xf>
    <xf numFmtId="10" fontId="35" fillId="19" borderId="15" xfId="0" applyNumberFormat="1" applyFont="1" applyFill="1" applyBorder="1" applyAlignment="1" applyProtection="1">
      <alignment horizontal="right" vertical="center"/>
      <protection/>
    </xf>
    <xf numFmtId="10" fontId="35" fillId="20" borderId="0" xfId="0" applyNumberFormat="1" applyFont="1" applyFill="1" applyBorder="1" applyAlignment="1" applyProtection="1">
      <alignment horizontal="right" vertical="center"/>
      <protection/>
    </xf>
    <xf numFmtId="0" fontId="38" fillId="20" borderId="0" xfId="0" applyFont="1" applyFill="1" applyBorder="1" applyAlignment="1">
      <alignment horizontal="right" vertical="center"/>
    </xf>
    <xf numFmtId="0" fontId="41" fillId="20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85" fontId="39" fillId="17" borderId="26" xfId="0" applyNumberFormat="1" applyFont="1" applyFill="1" applyBorder="1" applyAlignment="1">
      <alignment horizontal="center" vertical="center"/>
    </xf>
    <xf numFmtId="10" fontId="37" fillId="19" borderId="0" xfId="0" applyNumberFormat="1" applyFont="1" applyFill="1" applyBorder="1" applyAlignment="1" applyProtection="1">
      <alignment horizontal="right" vertical="center"/>
      <protection/>
    </xf>
    <xf numFmtId="10" fontId="37" fillId="19" borderId="15" xfId="0" applyNumberFormat="1" applyFont="1" applyFill="1" applyBorder="1" applyAlignment="1" applyProtection="1">
      <alignment horizontal="right" vertical="center"/>
      <protection/>
    </xf>
    <xf numFmtId="10" fontId="37" fillId="20" borderId="0" xfId="0" applyNumberFormat="1" applyFont="1" applyFill="1" applyBorder="1" applyAlignment="1" applyProtection="1">
      <alignment horizontal="right" vertical="center"/>
      <protection/>
    </xf>
    <xf numFmtId="0" fontId="42" fillId="20" borderId="0" xfId="0" applyFont="1" applyFill="1" applyBorder="1" applyAlignment="1">
      <alignment horizontal="right" vertical="center"/>
    </xf>
    <xf numFmtId="0" fontId="30" fillId="17" borderId="26" xfId="0" applyFont="1" applyFill="1" applyBorder="1" applyAlignment="1" quotePrefix="1">
      <alignment horizontal="center" vertical="center"/>
    </xf>
    <xf numFmtId="0" fontId="43" fillId="19" borderId="0" xfId="0" applyFont="1" applyFill="1" applyBorder="1" applyAlignment="1">
      <alignment horizontal="right" vertical="center"/>
    </xf>
    <xf numFmtId="185" fontId="44" fillId="17" borderId="26" xfId="0" applyNumberFormat="1" applyFont="1" applyFill="1" applyBorder="1" applyAlignment="1">
      <alignment horizontal="center" vertical="center"/>
    </xf>
    <xf numFmtId="10" fontId="45" fillId="19" borderId="0" xfId="0" applyNumberFormat="1" applyFont="1" applyFill="1" applyBorder="1" applyAlignment="1" applyProtection="1">
      <alignment horizontal="right" vertical="center"/>
      <protection/>
    </xf>
    <xf numFmtId="10" fontId="45" fillId="19" borderId="15" xfId="0" applyNumberFormat="1" applyFont="1" applyFill="1" applyBorder="1" applyAlignment="1" applyProtection="1">
      <alignment horizontal="right" vertical="center"/>
      <protection/>
    </xf>
    <xf numFmtId="10" fontId="45" fillId="20" borderId="0" xfId="0" applyNumberFormat="1" applyFont="1" applyFill="1" applyBorder="1" applyAlignment="1" applyProtection="1">
      <alignment horizontal="right" vertical="center"/>
      <protection/>
    </xf>
    <xf numFmtId="0" fontId="40" fillId="20" borderId="0" xfId="0" applyFont="1" applyFill="1" applyBorder="1" applyAlignment="1">
      <alignment horizontal="right" vertical="center"/>
    </xf>
    <xf numFmtId="0" fontId="43" fillId="20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85" fontId="46" fillId="17" borderId="26" xfId="0" applyNumberFormat="1" applyFont="1" applyFill="1" applyBorder="1" applyAlignment="1">
      <alignment horizontal="center" vertical="center"/>
    </xf>
    <xf numFmtId="0" fontId="38" fillId="19" borderId="0" xfId="0" applyFont="1" applyFill="1" applyBorder="1" applyAlignment="1">
      <alignment horizontal="right" vertical="center"/>
    </xf>
    <xf numFmtId="185" fontId="36" fillId="17" borderId="26" xfId="0" applyNumberFormat="1" applyFont="1" applyFill="1" applyBorder="1" applyAlignment="1">
      <alignment horizontal="center" vertical="center"/>
    </xf>
    <xf numFmtId="10" fontId="44" fillId="19" borderId="0" xfId="0" applyNumberFormat="1" applyFont="1" applyFill="1" applyBorder="1" applyAlignment="1" applyProtection="1">
      <alignment horizontal="right" vertical="center"/>
      <protection/>
    </xf>
    <xf numFmtId="10" fontId="44" fillId="19" borderId="15" xfId="0" applyNumberFormat="1" applyFont="1" applyFill="1" applyBorder="1" applyAlignment="1" applyProtection="1">
      <alignment horizontal="right" vertical="center"/>
      <protection/>
    </xf>
    <xf numFmtId="10" fontId="44" fillId="20" borderId="0" xfId="0" applyNumberFormat="1" applyFont="1" applyFill="1" applyBorder="1" applyAlignment="1" applyProtection="1">
      <alignment horizontal="right" vertical="center"/>
      <protection/>
    </xf>
    <xf numFmtId="0" fontId="45" fillId="19" borderId="0" xfId="0" applyFont="1" applyFill="1" applyBorder="1" applyAlignment="1">
      <alignment horizontal="right" vertical="center"/>
    </xf>
    <xf numFmtId="0" fontId="45" fillId="20" borderId="0" xfId="0" applyFont="1" applyFill="1" applyBorder="1" applyAlignment="1">
      <alignment horizontal="right" vertical="center"/>
    </xf>
    <xf numFmtId="0" fontId="47" fillId="19" borderId="0" xfId="0" applyFont="1" applyFill="1" applyBorder="1" applyAlignment="1">
      <alignment horizontal="right" vertical="center"/>
    </xf>
    <xf numFmtId="10" fontId="33" fillId="19" borderId="0" xfId="0" applyNumberFormat="1" applyFont="1" applyFill="1" applyBorder="1" applyAlignment="1">
      <alignment vertical="center"/>
    </xf>
    <xf numFmtId="10" fontId="33" fillId="19" borderId="15" xfId="0" applyNumberFormat="1" applyFont="1" applyFill="1" applyBorder="1" applyAlignment="1">
      <alignment vertical="center"/>
    </xf>
    <xf numFmtId="10" fontId="33" fillId="20" borderId="0" xfId="0" applyNumberFormat="1" applyFont="1" applyFill="1" applyBorder="1" applyAlignment="1">
      <alignment vertical="center"/>
    </xf>
    <xf numFmtId="0" fontId="47" fillId="20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85" fontId="39" fillId="17" borderId="27" xfId="0" applyNumberFormat="1" applyFont="1" applyFill="1" applyBorder="1" applyAlignment="1">
      <alignment horizontal="center" vertical="center"/>
    </xf>
    <xf numFmtId="0" fontId="48" fillId="20" borderId="0" xfId="0" applyFont="1" applyFill="1" applyBorder="1" applyAlignment="1">
      <alignment horizontal="right" vertical="center"/>
    </xf>
    <xf numFmtId="0" fontId="43" fillId="18" borderId="0" xfId="0" applyFont="1" applyFill="1" applyBorder="1" applyAlignment="1">
      <alignment horizontal="center" vertical="center"/>
    </xf>
    <xf numFmtId="0" fontId="30" fillId="19" borderId="17" xfId="0" applyFont="1" applyFill="1" applyBorder="1" applyAlignment="1">
      <alignment horizontal="left" vertical="center"/>
    </xf>
    <xf numFmtId="0" fontId="43" fillId="19" borderId="0" xfId="0" applyFont="1" applyFill="1" applyBorder="1" applyAlignment="1">
      <alignment horizontal="center" vertical="center"/>
    </xf>
    <xf numFmtId="185" fontId="43" fillId="19" borderId="0" xfId="0" applyNumberFormat="1" applyFont="1" applyFill="1" applyBorder="1" applyAlignment="1">
      <alignment horizontal="center" vertical="center"/>
    </xf>
    <xf numFmtId="0" fontId="43" fillId="21" borderId="0" xfId="0" applyFont="1" applyFill="1" applyBorder="1" applyAlignment="1">
      <alignment horizontal="center" vertical="center"/>
    </xf>
    <xf numFmtId="0" fontId="30" fillId="18" borderId="0" xfId="0" applyFont="1" applyFill="1" applyBorder="1" applyAlignment="1">
      <alignment vertical="center"/>
    </xf>
    <xf numFmtId="0" fontId="30" fillId="19" borderId="17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horizontal="right" vertical="center"/>
    </xf>
    <xf numFmtId="185" fontId="30" fillId="17" borderId="28" xfId="0" applyNumberFormat="1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vertical="center"/>
    </xf>
    <xf numFmtId="0" fontId="49" fillId="20" borderId="15" xfId="0" applyFont="1" applyFill="1" applyBorder="1" applyAlignment="1">
      <alignment vertical="center"/>
    </xf>
    <xf numFmtId="0" fontId="49" fillId="0" borderId="0" xfId="0" applyFont="1" applyAlignment="1">
      <alignment/>
    </xf>
    <xf numFmtId="0" fontId="49" fillId="19" borderId="0" xfId="0" applyFont="1" applyFill="1" applyBorder="1" applyAlignment="1">
      <alignment vertical="center"/>
    </xf>
    <xf numFmtId="185" fontId="30" fillId="19" borderId="0" xfId="0" applyNumberFormat="1" applyFont="1" applyFill="1" applyBorder="1" applyAlignment="1">
      <alignment vertical="center"/>
    </xf>
    <xf numFmtId="186" fontId="33" fillId="19" borderId="0" xfId="0" applyNumberFormat="1" applyFont="1" applyFill="1" applyBorder="1" applyAlignment="1">
      <alignment horizontal="center" vertical="center"/>
    </xf>
    <xf numFmtId="0" fontId="49" fillId="19" borderId="15" xfId="0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0" fontId="30" fillId="19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/>
    </xf>
    <xf numFmtId="0" fontId="30" fillId="18" borderId="0" xfId="0" applyFont="1" applyFill="1" applyBorder="1" applyAlignment="1">
      <alignment horizontal="right" vertical="center"/>
    </xf>
    <xf numFmtId="185" fontId="30" fillId="19" borderId="0" xfId="0" applyNumberFormat="1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right" vertical="center"/>
    </xf>
    <xf numFmtId="0" fontId="29" fillId="19" borderId="0" xfId="0" applyFont="1" applyFill="1" applyBorder="1" applyAlignment="1">
      <alignment vertical="center"/>
    </xf>
    <xf numFmtId="0" fontId="49" fillId="20" borderId="0" xfId="0" applyFont="1" applyFill="1" applyBorder="1" applyAlignment="1">
      <alignment vertical="center"/>
    </xf>
    <xf numFmtId="0" fontId="30" fillId="18" borderId="21" xfId="0" applyFont="1" applyFill="1" applyBorder="1" applyAlignment="1">
      <alignment vertical="center"/>
    </xf>
    <xf numFmtId="0" fontId="30" fillId="19" borderId="18" xfId="0" applyFont="1" applyFill="1" applyBorder="1" applyAlignment="1">
      <alignment vertical="center"/>
    </xf>
    <xf numFmtId="0" fontId="30" fillId="19" borderId="21" xfId="0" applyFont="1" applyFill="1" applyBorder="1" applyAlignment="1">
      <alignment vertical="center"/>
    </xf>
    <xf numFmtId="0" fontId="30" fillId="19" borderId="22" xfId="0" applyFont="1" applyFill="1" applyBorder="1" applyAlignment="1">
      <alignment vertical="center"/>
    </xf>
    <xf numFmtId="0" fontId="30" fillId="20" borderId="21" xfId="0" applyFont="1" applyFill="1" applyBorder="1" applyAlignment="1">
      <alignment vertical="center"/>
    </xf>
    <xf numFmtId="0" fontId="30" fillId="21" borderId="21" xfId="0" applyFont="1" applyFill="1" applyBorder="1" applyAlignment="1">
      <alignment vertical="center"/>
    </xf>
    <xf numFmtId="0" fontId="30" fillId="2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6" fillId="21" borderId="0" xfId="0" applyNumberFormat="1" applyFont="1" applyFill="1" applyAlignment="1">
      <alignment horizontal="left"/>
    </xf>
    <xf numFmtId="0" fontId="56" fillId="21" borderId="0" xfId="0" applyFont="1" applyFill="1" applyAlignment="1">
      <alignment/>
    </xf>
    <xf numFmtId="0" fontId="56" fillId="21" borderId="0" xfId="0" applyFont="1" applyFill="1" applyAlignment="1">
      <alignment horizontal="right"/>
    </xf>
    <xf numFmtId="187" fontId="56" fillId="21" borderId="0" xfId="0" applyNumberFormat="1" applyFont="1" applyFill="1" applyAlignment="1" applyProtection="1">
      <alignment/>
      <protection/>
    </xf>
    <xf numFmtId="0" fontId="56" fillId="0" borderId="0" xfId="0" applyNumberFormat="1" applyFont="1" applyFill="1" applyAlignment="1">
      <alignment horizontal="left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right"/>
    </xf>
    <xf numFmtId="187" fontId="56" fillId="0" borderId="0" xfId="0" applyNumberFormat="1" applyFont="1" applyFill="1" applyAlignment="1" applyProtection="1">
      <alignment/>
      <protection/>
    </xf>
    <xf numFmtId="0" fontId="56" fillId="21" borderId="0" xfId="64" applyFont="1" applyFill="1" applyBorder="1">
      <alignment vertical="center"/>
      <protection/>
    </xf>
    <xf numFmtId="0" fontId="56" fillId="21" borderId="0" xfId="64" applyFont="1" applyFill="1" applyBorder="1" applyAlignment="1">
      <alignment horizontal="left" vertical="top"/>
      <protection/>
    </xf>
    <xf numFmtId="188" fontId="56" fillId="0" borderId="0" xfId="0" applyNumberFormat="1" applyFont="1" applyFill="1" applyAlignment="1" quotePrefix="1">
      <alignment horizontal="left"/>
    </xf>
    <xf numFmtId="0" fontId="56" fillId="0" borderId="0" xfId="64" applyFont="1" applyFill="1" applyBorder="1">
      <alignment vertical="center"/>
      <protection/>
    </xf>
    <xf numFmtId="0" fontId="56" fillId="0" borderId="0" xfId="64" applyFont="1" applyFill="1" applyBorder="1" applyAlignment="1">
      <alignment horizontal="left" vertical="top"/>
      <protection/>
    </xf>
    <xf numFmtId="184" fontId="52" fillId="0" borderId="0" xfId="62">
      <alignment/>
      <protection/>
    </xf>
    <xf numFmtId="49" fontId="52" fillId="0" borderId="0" xfId="62" applyNumberFormat="1" applyAlignment="1">
      <alignment horizontal="left"/>
      <protection/>
    </xf>
    <xf numFmtId="184" fontId="53" fillId="0" borderId="0" xfId="62" applyNumberFormat="1" applyFont="1" applyFill="1" applyAlignment="1" applyProtection="1">
      <alignment/>
      <protection/>
    </xf>
    <xf numFmtId="184" fontId="52" fillId="0" borderId="0" xfId="62" applyFont="1">
      <alignment/>
      <protection/>
    </xf>
    <xf numFmtId="49" fontId="52" fillId="0" borderId="0" xfId="62" applyNumberFormat="1" applyFont="1" applyAlignment="1">
      <alignment horizontal="left"/>
      <protection/>
    </xf>
    <xf numFmtId="184" fontId="55" fillId="0" borderId="0" xfId="62" applyFont="1">
      <alignment/>
      <protection/>
    </xf>
    <xf numFmtId="184" fontId="52" fillId="0" borderId="0" xfId="62" applyFont="1" applyAlignment="1">
      <alignment horizontal="right"/>
      <protection/>
    </xf>
    <xf numFmtId="0" fontId="56" fillId="21" borderId="0" xfId="62" applyNumberFormat="1" applyFont="1" applyFill="1" applyAlignment="1">
      <alignment horizontal="left"/>
      <protection/>
    </xf>
    <xf numFmtId="184" fontId="56" fillId="21" borderId="0" xfId="62" applyFont="1" applyFill="1">
      <alignment/>
      <protection/>
    </xf>
    <xf numFmtId="184" fontId="56" fillId="21" borderId="0" xfId="62" applyFont="1" applyFill="1" applyAlignment="1">
      <alignment horizontal="right"/>
      <protection/>
    </xf>
    <xf numFmtId="187" fontId="56" fillId="21" borderId="0" xfId="62" applyNumberFormat="1" applyFont="1" applyFill="1" applyProtection="1">
      <alignment/>
      <protection/>
    </xf>
    <xf numFmtId="49" fontId="56" fillId="0" borderId="0" xfId="62" applyNumberFormat="1" applyFont="1" applyFill="1" applyAlignment="1">
      <alignment horizontal="left"/>
      <protection/>
    </xf>
    <xf numFmtId="0" fontId="56" fillId="0" borderId="0" xfId="62" applyNumberFormat="1" applyFont="1" applyFill="1" applyAlignment="1">
      <alignment horizontal="left"/>
      <protection/>
    </xf>
    <xf numFmtId="184" fontId="56" fillId="0" borderId="0" xfId="62" applyFont="1" applyFill="1">
      <alignment/>
      <protection/>
    </xf>
    <xf numFmtId="184" fontId="56" fillId="0" borderId="0" xfId="62" applyFont="1" applyFill="1" applyAlignment="1">
      <alignment horizontal="right"/>
      <protection/>
    </xf>
    <xf numFmtId="187" fontId="56" fillId="0" borderId="0" xfId="62" applyNumberFormat="1" applyFont="1" applyFill="1" applyProtection="1">
      <alignment/>
      <protection/>
    </xf>
    <xf numFmtId="188" fontId="56" fillId="0" borderId="0" xfId="62" applyNumberFormat="1" applyFont="1" applyFill="1" applyAlignment="1" quotePrefix="1">
      <alignment horizontal="left"/>
      <protection/>
    </xf>
    <xf numFmtId="184" fontId="52" fillId="0" borderId="0" xfId="62" applyFont="1" applyFill="1">
      <alignment/>
      <protection/>
    </xf>
    <xf numFmtId="184" fontId="52" fillId="0" borderId="0" xfId="62" applyFill="1">
      <alignment/>
      <protection/>
    </xf>
    <xf numFmtId="184" fontId="56" fillId="0" borderId="0" xfId="62" applyFont="1">
      <alignment/>
      <protection/>
    </xf>
    <xf numFmtId="49" fontId="56" fillId="0" borderId="0" xfId="62" applyNumberFormat="1" applyFont="1">
      <alignment/>
      <protection/>
    </xf>
    <xf numFmtId="49" fontId="56" fillId="0" borderId="0" xfId="62" applyNumberFormat="1" applyFont="1" applyFill="1" applyAlignment="1" applyProtection="1">
      <alignment horizontal="left"/>
      <protection/>
    </xf>
    <xf numFmtId="184" fontId="79" fillId="0" borderId="0" xfId="62" applyFont="1" applyFill="1">
      <alignment/>
      <protection/>
    </xf>
    <xf numFmtId="184" fontId="52" fillId="0" borderId="0" xfId="62" applyFont="1" applyAlignment="1">
      <alignment horizontal="left"/>
      <protection/>
    </xf>
    <xf numFmtId="184" fontId="79" fillId="0" borderId="0" xfId="62" applyFont="1">
      <alignment/>
      <protection/>
    </xf>
    <xf numFmtId="184" fontId="52" fillId="0" borderId="0" xfId="62" applyAlignment="1">
      <alignment horizontal="left"/>
      <protection/>
    </xf>
    <xf numFmtId="184" fontId="52" fillId="0" borderId="0" xfId="62" applyAlignment="1">
      <alignment horizontal="right"/>
      <protection/>
    </xf>
    <xf numFmtId="184" fontId="79" fillId="0" borderId="0" xfId="62" applyFont="1" applyAlignment="1">
      <alignment/>
      <protection/>
    </xf>
    <xf numFmtId="184" fontId="80" fillId="0" borderId="0" xfId="62" applyFont="1" applyFill="1" applyBorder="1" applyAlignment="1">
      <alignment vertical="center"/>
      <protection/>
    </xf>
    <xf numFmtId="184" fontId="80" fillId="0" borderId="0" xfId="62" applyFont="1" applyFill="1" applyBorder="1" applyAlignment="1">
      <alignment vertical="center" wrapText="1"/>
      <protection/>
    </xf>
    <xf numFmtId="184" fontId="56" fillId="0" borderId="0" xfId="62" applyFont="1" applyAlignment="1">
      <alignment horizontal="right"/>
      <protection/>
    </xf>
    <xf numFmtId="188" fontId="56" fillId="21" borderId="0" xfId="62" applyNumberFormat="1" applyFont="1" applyFill="1" applyAlignment="1" quotePrefix="1">
      <alignment horizontal="left"/>
      <protection/>
    </xf>
    <xf numFmtId="0" fontId="59" fillId="21" borderId="0" xfId="64" applyFont="1" applyFill="1" applyBorder="1" applyAlignment="1">
      <alignment horizontal="left" vertical="top"/>
      <protection/>
    </xf>
    <xf numFmtId="49" fontId="81" fillId="0" borderId="0" xfId="62" applyNumberFormat="1" applyFont="1" applyFill="1" applyAlignment="1" applyProtection="1">
      <alignment horizontal="left"/>
      <protection/>
    </xf>
    <xf numFmtId="184" fontId="52" fillId="0" borderId="0" xfId="62" applyFont="1" applyFill="1" applyAlignment="1">
      <alignment horizontal="left"/>
      <protection/>
    </xf>
    <xf numFmtId="184" fontId="52" fillId="0" borderId="0" xfId="62" applyFont="1" applyFill="1" applyAlignment="1">
      <alignment horizontal="right"/>
      <protection/>
    </xf>
    <xf numFmtId="49" fontId="82" fillId="0" borderId="0" xfId="62" applyNumberFormat="1" applyFont="1" applyFill="1" applyAlignment="1" applyProtection="1">
      <alignment horizontal="left"/>
      <protection/>
    </xf>
    <xf numFmtId="184" fontId="81" fillId="0" borderId="0" xfId="62" applyFont="1">
      <alignment/>
      <protection/>
    </xf>
    <xf numFmtId="0" fontId="0" fillId="0" borderId="0" xfId="0" applyFill="1" applyAlignment="1">
      <alignment/>
    </xf>
    <xf numFmtId="188" fontId="56" fillId="21" borderId="0" xfId="0" applyNumberFormat="1" applyFont="1" applyFill="1" applyAlignment="1" quotePrefix="1">
      <alignment horizontal="left"/>
    </xf>
    <xf numFmtId="0" fontId="79" fillId="0" borderId="0" xfId="0" applyFont="1" applyFill="1" applyAlignment="1">
      <alignment/>
    </xf>
    <xf numFmtId="0" fontId="79" fillId="0" borderId="0" xfId="0" applyFont="1" applyAlignment="1">
      <alignment/>
    </xf>
    <xf numFmtId="0" fontId="59" fillId="0" borderId="0" xfId="64" applyFont="1" applyFill="1" applyBorder="1" applyAlignment="1">
      <alignment horizontal="left" vertical="top"/>
      <protection/>
    </xf>
    <xf numFmtId="0" fontId="29" fillId="18" borderId="0" xfId="0" applyFont="1" applyFill="1" applyBorder="1" applyAlignment="1">
      <alignment horizontal="right" vertical="center"/>
    </xf>
    <xf numFmtId="0" fontId="29" fillId="19" borderId="0" xfId="0" applyFont="1" applyFill="1" applyBorder="1" applyAlignment="1">
      <alignment horizontal="right" vertical="center"/>
    </xf>
    <xf numFmtId="0" fontId="29" fillId="21" borderId="0" xfId="0" applyFont="1" applyFill="1" applyBorder="1" applyAlignment="1">
      <alignment horizontal="right" vertical="center"/>
    </xf>
    <xf numFmtId="0" fontId="2" fillId="18" borderId="10" xfId="0" applyFont="1" applyFill="1" applyBorder="1" applyAlignment="1">
      <alignment horizontal="left" vertical="center"/>
    </xf>
    <xf numFmtId="0" fontId="84" fillId="7" borderId="12" xfId="0" applyFont="1" applyFill="1" applyBorder="1" applyAlignment="1">
      <alignment horizontal="left" vertical="center" indent="2"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left" vertical="center" indent="2"/>
    </xf>
    <xf numFmtId="0" fontId="84" fillId="7" borderId="30" xfId="0" applyFont="1" applyFill="1" applyBorder="1" applyAlignment="1">
      <alignment horizontal="left" indent="2"/>
    </xf>
    <xf numFmtId="0" fontId="2" fillId="7" borderId="0" xfId="0" applyFont="1" applyFill="1" applyBorder="1" applyAlignment="1">
      <alignment horizontal="left" vertical="center" indent="2"/>
    </xf>
    <xf numFmtId="0" fontId="0" fillId="7" borderId="0" xfId="0" applyFont="1" applyFill="1" applyAlignment="1">
      <alignment/>
    </xf>
    <xf numFmtId="0" fontId="0" fillId="7" borderId="31" xfId="0" applyFont="1" applyFill="1" applyBorder="1" applyAlignment="1">
      <alignment/>
    </xf>
    <xf numFmtId="0" fontId="0" fillId="0" borderId="0" xfId="0" applyFont="1" applyAlignment="1">
      <alignment/>
    </xf>
    <xf numFmtId="0" fontId="6" fillId="18" borderId="0" xfId="0" applyFont="1" applyFill="1" applyBorder="1" applyAlignment="1">
      <alignment horizontal="left" vertical="center" indent="2"/>
    </xf>
    <xf numFmtId="0" fontId="85" fillId="7" borderId="17" xfId="0" applyFont="1" applyFill="1" applyBorder="1" applyAlignment="1">
      <alignment horizontal="left" vertical="center" indent="2"/>
    </xf>
    <xf numFmtId="0" fontId="6" fillId="7" borderId="0" xfId="0" applyFont="1" applyFill="1" applyBorder="1" applyAlignment="1">
      <alignment horizontal="left" vertical="center" indent="2"/>
    </xf>
    <xf numFmtId="0" fontId="86" fillId="7" borderId="0" xfId="0" applyFont="1" applyFill="1" applyAlignment="1">
      <alignment horizontal="left" indent="2"/>
    </xf>
    <xf numFmtId="0" fontId="86" fillId="7" borderId="31" xfId="0" applyFont="1" applyFill="1" applyBorder="1" applyAlignment="1">
      <alignment horizontal="left" indent="2"/>
    </xf>
    <xf numFmtId="0" fontId="86" fillId="0" borderId="0" xfId="0" applyFont="1" applyAlignment="1">
      <alignment horizontal="left" indent="2"/>
    </xf>
    <xf numFmtId="0" fontId="2" fillId="18" borderId="21" xfId="0" applyFont="1" applyFill="1" applyBorder="1" applyAlignment="1">
      <alignment horizontal="left" vertical="center" indent="2"/>
    </xf>
    <xf numFmtId="0" fontId="2" fillId="7" borderId="21" xfId="0" applyFont="1" applyFill="1" applyBorder="1" applyAlignment="1">
      <alignment horizontal="left" vertical="center" indent="2"/>
    </xf>
    <xf numFmtId="0" fontId="2" fillId="7" borderId="21" xfId="0" applyFont="1" applyFill="1" applyBorder="1" applyAlignment="1">
      <alignment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6" fillId="22" borderId="14" xfId="0" applyFont="1" applyFill="1" applyBorder="1" applyAlignment="1">
      <alignment horizontal="center" vertical="center"/>
    </xf>
    <xf numFmtId="0" fontId="3" fillId="23" borderId="14" xfId="0" applyFont="1" applyFill="1" applyBorder="1" applyAlignment="1" quotePrefix="1">
      <alignment horizontal="center" vertical="center" wrapText="1"/>
    </xf>
    <xf numFmtId="0" fontId="6" fillId="21" borderId="14" xfId="0" applyFont="1" applyFill="1" applyBorder="1" applyAlignment="1" quotePrefix="1">
      <alignment horizontal="center" vertical="center" wrapText="1"/>
    </xf>
    <xf numFmtId="0" fontId="3" fillId="23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center" vertical="center" wrapText="1"/>
    </xf>
    <xf numFmtId="0" fontId="6" fillId="18" borderId="15" xfId="0" applyFont="1" applyFill="1" applyBorder="1" applyAlignment="1">
      <alignment horizontal="center" vertical="center" wrapText="1"/>
    </xf>
    <xf numFmtId="0" fontId="3" fillId="23" borderId="34" xfId="0" applyFont="1" applyFill="1" applyBorder="1" applyAlignment="1">
      <alignment horizontal="center" vertical="center" wrapText="1"/>
    </xf>
    <xf numFmtId="0" fontId="3" fillId="23" borderId="18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6" fillId="15" borderId="35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0" fillId="20" borderId="24" xfId="0" applyFont="1" applyFill="1" applyBorder="1" applyAlignment="1">
      <alignment horizontal="center" vertical="center"/>
    </xf>
    <xf numFmtId="0" fontId="30" fillId="19" borderId="24" xfId="0" applyFont="1" applyFill="1" applyBorder="1" applyAlignment="1">
      <alignment vertical="center"/>
    </xf>
    <xf numFmtId="0" fontId="30" fillId="19" borderId="24" xfId="0" applyFont="1" applyFill="1" applyBorder="1" applyAlignment="1">
      <alignment horizontal="center" vertical="center"/>
    </xf>
    <xf numFmtId="0" fontId="30" fillId="19" borderId="25" xfId="0" applyFont="1" applyFill="1" applyBorder="1" applyAlignment="1">
      <alignment horizontal="center" vertical="center"/>
    </xf>
    <xf numFmtId="185" fontId="34" fillId="17" borderId="24" xfId="0" applyNumberFormat="1" applyFont="1" applyFill="1" applyBorder="1" applyAlignment="1" applyProtection="1">
      <alignment horizontal="center" vertical="center"/>
      <protection/>
    </xf>
    <xf numFmtId="0" fontId="30" fillId="19" borderId="25" xfId="0" applyFont="1" applyFill="1" applyBorder="1" applyAlignment="1">
      <alignment/>
    </xf>
    <xf numFmtId="185" fontId="34" fillId="17" borderId="26" xfId="0" applyNumberFormat="1" applyFont="1" applyFill="1" applyBorder="1" applyAlignment="1" applyProtection="1">
      <alignment horizontal="center" vertical="center"/>
      <protection/>
    </xf>
    <xf numFmtId="0" fontId="35" fillId="19" borderId="0" xfId="0" applyFont="1" applyFill="1" applyBorder="1" applyAlignment="1">
      <alignment horizontal="right" vertical="center"/>
    </xf>
    <xf numFmtId="185" fontId="34" fillId="17" borderId="27" xfId="0" applyNumberFormat="1" applyFont="1" applyFill="1" applyBorder="1" applyAlignment="1" applyProtection="1">
      <alignment horizontal="center" vertical="center"/>
      <protection/>
    </xf>
    <xf numFmtId="0" fontId="30" fillId="17" borderId="27" xfId="0" applyFont="1" applyFill="1" applyBorder="1" applyAlignment="1">
      <alignment horizontal="center" vertical="center"/>
    </xf>
    <xf numFmtId="0" fontId="30" fillId="19" borderId="13" xfId="0" applyFont="1" applyFill="1" applyBorder="1" applyAlignment="1">
      <alignment/>
    </xf>
    <xf numFmtId="0" fontId="30" fillId="17" borderId="13" xfId="0" applyFont="1" applyFill="1" applyBorder="1" applyAlignment="1">
      <alignment horizontal="center" vertical="center"/>
    </xf>
    <xf numFmtId="0" fontId="30" fillId="17" borderId="27" xfId="0" applyFont="1" applyFill="1" applyBorder="1" applyAlignment="1" quotePrefix="1">
      <alignment horizontal="center" vertical="center"/>
    </xf>
    <xf numFmtId="186" fontId="43" fillId="19" borderId="0" xfId="0" applyNumberFormat="1" applyFont="1" applyFill="1" applyBorder="1" applyAlignment="1" applyProtection="1">
      <alignment horizontal="center" vertical="center"/>
      <protection/>
    </xf>
    <xf numFmtId="0" fontId="43" fillId="20" borderId="0" xfId="0" applyFont="1" applyFill="1" applyBorder="1" applyAlignment="1">
      <alignment horizontal="center" vertical="center"/>
    </xf>
    <xf numFmtId="0" fontId="88" fillId="20" borderId="0" xfId="0" applyFont="1" applyFill="1" applyBorder="1" applyAlignment="1">
      <alignment horizontal="center" vertical="center"/>
    </xf>
    <xf numFmtId="185" fontId="39" fillId="17" borderId="28" xfId="0" applyNumberFormat="1" applyFont="1" applyFill="1" applyBorder="1" applyAlignment="1" applyProtection="1">
      <alignment horizontal="center" vertical="center"/>
      <protection/>
    </xf>
    <xf numFmtId="0" fontId="30" fillId="20" borderId="28" xfId="0" applyFont="1" applyFill="1" applyBorder="1" applyAlignment="1">
      <alignment horizontal="center" vertical="center"/>
    </xf>
    <xf numFmtId="1" fontId="30" fillId="17" borderId="28" xfId="0" applyNumberFormat="1" applyFont="1" applyFill="1" applyBorder="1" applyAlignment="1">
      <alignment horizontal="center" vertical="center"/>
    </xf>
    <xf numFmtId="0" fontId="29" fillId="2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184" fontId="53" fillId="0" borderId="0" xfId="63" applyNumberFormat="1" applyFont="1" applyFill="1" applyAlignment="1" applyProtection="1">
      <alignment horizontal="center"/>
      <protection/>
    </xf>
    <xf numFmtId="184" fontId="52" fillId="0" borderId="0" xfId="63" applyAlignment="1">
      <alignment horizontal="left"/>
      <protection/>
    </xf>
    <xf numFmtId="184" fontId="56" fillId="0" borderId="0" xfId="63" applyFont="1">
      <alignment/>
      <protection/>
    </xf>
    <xf numFmtId="184" fontId="56" fillId="0" borderId="0" xfId="63" applyFont="1" applyAlignment="1">
      <alignment horizontal="right"/>
      <protection/>
    </xf>
    <xf numFmtId="0" fontId="56" fillId="21" borderId="0" xfId="63" applyNumberFormat="1" applyFont="1" applyFill="1" applyAlignment="1">
      <alignment horizontal="left"/>
      <protection/>
    </xf>
    <xf numFmtId="184" fontId="81" fillId="21" borderId="0" xfId="63" applyFont="1" applyFill="1">
      <alignment/>
      <protection/>
    </xf>
    <xf numFmtId="184" fontId="56" fillId="21" borderId="0" xfId="63" applyFont="1" applyFill="1">
      <alignment/>
      <protection/>
    </xf>
    <xf numFmtId="184" fontId="56" fillId="21" borderId="0" xfId="63" applyFont="1" applyFill="1" applyAlignment="1">
      <alignment horizontal="right"/>
      <protection/>
    </xf>
    <xf numFmtId="0" fontId="30" fillId="19" borderId="17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horizontal="right" vertical="center"/>
    </xf>
    <xf numFmtId="0" fontId="30" fillId="19" borderId="31" xfId="0" applyFont="1" applyFill="1" applyBorder="1" applyAlignment="1">
      <alignment horizontal="right" vertical="center"/>
    </xf>
    <xf numFmtId="0" fontId="30" fillId="19" borderId="17" xfId="0" applyFont="1" applyFill="1" applyBorder="1" applyAlignment="1">
      <alignment horizontal="center" vertical="center"/>
    </xf>
    <xf numFmtId="0" fontId="30" fillId="19" borderId="0" xfId="0" applyFont="1" applyFill="1" applyBorder="1" applyAlignment="1">
      <alignment horizontal="center" vertical="center"/>
    </xf>
    <xf numFmtId="0" fontId="30" fillId="19" borderId="15" xfId="0" applyFont="1" applyFill="1" applyBorder="1" applyAlignment="1">
      <alignment horizontal="center" vertical="center"/>
    </xf>
    <xf numFmtId="0" fontId="10" fillId="17" borderId="17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center" vertical="center"/>
    </xf>
    <xf numFmtId="0" fontId="10" fillId="17" borderId="15" xfId="0" applyFont="1" applyFill="1" applyBorder="1" applyAlignment="1">
      <alignment horizontal="center" vertical="center"/>
    </xf>
    <xf numFmtId="0" fontId="7" fillId="17" borderId="18" xfId="0" applyFont="1" applyFill="1" applyBorder="1" applyAlignment="1">
      <alignment horizontal="center" vertical="center"/>
    </xf>
    <xf numFmtId="0" fontId="7" fillId="17" borderId="21" xfId="0" applyFont="1" applyFill="1" applyBorder="1" applyAlignment="1">
      <alignment horizontal="center" vertical="center"/>
    </xf>
    <xf numFmtId="0" fontId="7" fillId="17" borderId="22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" fillId="17" borderId="17" xfId="0" applyFont="1" applyFill="1" applyBorder="1" applyAlignment="1">
      <alignment horizontal="center" vertical="center"/>
    </xf>
    <xf numFmtId="0" fontId="1" fillId="17" borderId="0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18" fillId="17" borderId="17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 vertical="center"/>
    </xf>
    <xf numFmtId="0" fontId="18" fillId="17" borderId="15" xfId="0" applyFont="1" applyFill="1" applyBorder="1" applyAlignment="1">
      <alignment horizontal="center" vertical="center"/>
    </xf>
    <xf numFmtId="0" fontId="21" fillId="17" borderId="17" xfId="0" applyFont="1" applyFill="1" applyBorder="1" applyAlignment="1">
      <alignment horizontal="center" vertical="center"/>
    </xf>
    <xf numFmtId="0" fontId="21" fillId="17" borderId="0" xfId="0" applyFont="1" applyFill="1" applyBorder="1" applyAlignment="1">
      <alignment horizontal="center" vertical="center"/>
    </xf>
    <xf numFmtId="0" fontId="21" fillId="17" borderId="15" xfId="0" applyFont="1" applyFill="1" applyBorder="1" applyAlignment="1">
      <alignment horizontal="center" vertical="center"/>
    </xf>
    <xf numFmtId="0" fontId="87" fillId="0" borderId="36" xfId="0" applyFont="1" applyBorder="1" applyAlignment="1">
      <alignment horizontal="center" vertical="center" wrapText="1"/>
    </xf>
    <xf numFmtId="0" fontId="87" fillId="0" borderId="37" xfId="0" applyFont="1" applyBorder="1" applyAlignment="1">
      <alignment horizontal="center" vertical="center" wrapText="1"/>
    </xf>
    <xf numFmtId="0" fontId="87" fillId="0" borderId="38" xfId="0" applyFont="1" applyBorder="1" applyAlignment="1">
      <alignment horizontal="center" vertical="center" wrapText="1"/>
    </xf>
    <xf numFmtId="0" fontId="27" fillId="17" borderId="17" xfId="0" applyFont="1" applyFill="1" applyBorder="1" applyAlignment="1">
      <alignment horizontal="center" vertical="center"/>
    </xf>
    <xf numFmtId="0" fontId="27" fillId="17" borderId="0" xfId="0" applyFont="1" applyFill="1" applyBorder="1" applyAlignment="1">
      <alignment horizontal="center" vertical="center"/>
    </xf>
    <xf numFmtId="0" fontId="27" fillId="17" borderId="15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2" fillId="17" borderId="18" xfId="0" applyFont="1" applyFill="1" applyBorder="1" applyAlignment="1">
      <alignment horizontal="center" vertical="center"/>
    </xf>
    <xf numFmtId="0" fontId="22" fillId="17" borderId="21" xfId="0" applyFont="1" applyFill="1" applyBorder="1" applyAlignment="1">
      <alignment horizontal="center" vertical="center"/>
    </xf>
    <xf numFmtId="0" fontId="22" fillId="17" borderId="22" xfId="0" applyFont="1" applyFill="1" applyBorder="1" applyAlignment="1">
      <alignment horizontal="center" vertical="center"/>
    </xf>
    <xf numFmtId="0" fontId="16" fillId="17" borderId="17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horizontal="center" vertical="center"/>
    </xf>
    <xf numFmtId="0" fontId="16" fillId="17" borderId="15" xfId="0" applyFont="1" applyFill="1" applyBorder="1" applyAlignment="1">
      <alignment horizontal="center" vertical="center"/>
    </xf>
    <xf numFmtId="0" fontId="19" fillId="17" borderId="17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 vertical="center"/>
    </xf>
    <xf numFmtId="0" fontId="19" fillId="17" borderId="15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2" fillId="21" borderId="40" xfId="0" applyFont="1" applyFill="1" applyBorder="1" applyAlignment="1">
      <alignment horizontal="center" vertical="center" wrapText="1"/>
    </xf>
    <xf numFmtId="0" fontId="2" fillId="21" borderId="41" xfId="0" applyFont="1" applyFill="1" applyBorder="1" applyAlignment="1">
      <alignment horizontal="center" vertical="center" wrapText="1"/>
    </xf>
    <xf numFmtId="0" fontId="2" fillId="21" borderId="42" xfId="0" applyFont="1" applyFill="1" applyBorder="1" applyAlignment="1">
      <alignment horizontal="center" vertical="center" wrapText="1"/>
    </xf>
    <xf numFmtId="0" fontId="9" fillId="17" borderId="17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horizontal="center" vertical="center"/>
    </xf>
    <xf numFmtId="0" fontId="9" fillId="17" borderId="1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20" fillId="17" borderId="17" xfId="0" applyFont="1" applyFill="1" applyBorder="1" applyAlignment="1">
      <alignment horizontal="center" vertical="center"/>
    </xf>
    <xf numFmtId="0" fontId="20" fillId="17" borderId="0" xfId="0" applyFont="1" applyFill="1" applyBorder="1" applyAlignment="1">
      <alignment horizontal="center" vertical="center"/>
    </xf>
    <xf numFmtId="0" fontId="20" fillId="17" borderId="15" xfId="0" applyFont="1" applyFill="1" applyBorder="1" applyAlignment="1">
      <alignment horizontal="center" vertical="center"/>
    </xf>
    <xf numFmtId="0" fontId="1" fillId="17" borderId="12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17" fillId="17" borderId="12" xfId="0" applyFont="1" applyFill="1" applyBorder="1" applyAlignment="1">
      <alignment horizontal="center" vertical="center"/>
    </xf>
    <xf numFmtId="0" fontId="17" fillId="17" borderId="10" xfId="0" applyFont="1" applyFill="1" applyBorder="1" applyAlignment="1">
      <alignment horizontal="center" vertical="center"/>
    </xf>
    <xf numFmtId="0" fontId="17" fillId="17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3" fillId="25" borderId="23" xfId="0" applyFont="1" applyFill="1" applyBorder="1" applyAlignment="1">
      <alignment horizontal="center" vertical="center" wrapText="1"/>
    </xf>
    <xf numFmtId="0" fontId="3" fillId="25" borderId="25" xfId="0" applyFont="1" applyFill="1" applyBorder="1" applyAlignment="1">
      <alignment horizontal="center" vertical="center" wrapText="1"/>
    </xf>
    <xf numFmtId="0" fontId="3" fillId="25" borderId="47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31" xfId="0" applyFont="1" applyFill="1" applyBorder="1" applyAlignment="1">
      <alignment horizontal="center" vertical="center" wrapText="1"/>
    </xf>
    <xf numFmtId="0" fontId="3" fillId="25" borderId="48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49" xfId="0" applyFont="1" applyFill="1" applyBorder="1" applyAlignment="1">
      <alignment horizontal="center" vertical="center" wrapText="1"/>
    </xf>
    <xf numFmtId="0" fontId="14" fillId="26" borderId="43" xfId="0" applyFont="1" applyFill="1" applyBorder="1" applyAlignment="1">
      <alignment horizontal="center" vertical="center" wrapText="1"/>
    </xf>
    <xf numFmtId="0" fontId="14" fillId="26" borderId="3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3" fillId="25" borderId="19" xfId="0" applyFont="1" applyFill="1" applyBorder="1" applyAlignment="1">
      <alignment horizontal="center" vertical="center" wrapText="1"/>
    </xf>
    <xf numFmtId="0" fontId="3" fillId="25" borderId="39" xfId="0" applyFont="1" applyFill="1" applyBorder="1" applyAlignment="1">
      <alignment horizontal="center" vertical="center" wrapText="1"/>
    </xf>
    <xf numFmtId="0" fontId="5" fillId="27" borderId="20" xfId="0" applyFont="1" applyFill="1" applyBorder="1" applyAlignment="1">
      <alignment horizontal="center" vertical="center" wrapText="1"/>
    </xf>
    <xf numFmtId="0" fontId="5" fillId="27" borderId="44" xfId="0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3" fillId="25" borderId="50" xfId="0" applyFont="1" applyFill="1" applyBorder="1" applyAlignment="1">
      <alignment horizontal="center" vertical="center" wrapText="1"/>
    </xf>
    <xf numFmtId="0" fontId="3" fillId="25" borderId="51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15" borderId="19" xfId="0" applyFont="1" applyFill="1" applyBorder="1" applyAlignment="1">
      <alignment horizontal="center" vertical="center"/>
    </xf>
    <xf numFmtId="0" fontId="2" fillId="15" borderId="20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left" vertical="center"/>
    </xf>
    <xf numFmtId="0" fontId="2" fillId="7" borderId="21" xfId="0" applyFont="1" applyFill="1" applyBorder="1" applyAlignment="1">
      <alignment horizontal="left" vertical="center"/>
    </xf>
    <xf numFmtId="0" fontId="3" fillId="16" borderId="12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3" fillId="25" borderId="40" xfId="0" applyFont="1" applyFill="1" applyBorder="1" applyAlignment="1">
      <alignment horizontal="center" vertical="center" wrapText="1"/>
    </xf>
    <xf numFmtId="0" fontId="3" fillId="25" borderId="41" xfId="0" applyFont="1" applyFill="1" applyBorder="1" applyAlignment="1">
      <alignment horizontal="center" vertical="center" wrapText="1"/>
    </xf>
    <xf numFmtId="0" fontId="3" fillId="25" borderId="42" xfId="0" applyFont="1" applyFill="1" applyBorder="1" applyAlignment="1">
      <alignment horizontal="center" vertical="center" wrapText="1"/>
    </xf>
    <xf numFmtId="0" fontId="83" fillId="19" borderId="19" xfId="0" applyFont="1" applyFill="1" applyBorder="1" applyAlignment="1">
      <alignment horizontal="center" vertical="center"/>
    </xf>
    <xf numFmtId="0" fontId="83" fillId="19" borderId="2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184" fontId="53" fillId="0" borderId="0" xfId="62" applyNumberFormat="1" applyFont="1" applyFill="1" applyAlignment="1" applyProtection="1">
      <alignment horizontal="center"/>
      <protection/>
    </xf>
    <xf numFmtId="184" fontId="54" fillId="0" borderId="0" xfId="62" applyNumberFormat="1" applyFont="1" applyFill="1" applyAlignment="1" applyProtection="1">
      <alignment horizontal="center"/>
      <protection/>
    </xf>
    <xf numFmtId="184" fontId="54" fillId="0" borderId="0" xfId="62" applyFont="1" applyFill="1" applyBorder="1" applyAlignment="1">
      <alignment horizontal="center" vertical="center"/>
      <protection/>
    </xf>
    <xf numFmtId="184" fontId="54" fillId="0" borderId="0" xfId="63" applyFont="1" applyFill="1" applyBorder="1" applyAlignment="1">
      <alignment horizontal="center" vertical="center"/>
      <protection/>
    </xf>
  </cellXfs>
  <cellStyles count="55">
    <cellStyle name="Normal" xfId="0"/>
    <cellStyle name="ColLevel_0" xfId="2"/>
    <cellStyle name="ColLevel_1" xfId="4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uro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5-07-0974-00-003c-January-meeting-agenda." xfId="62"/>
    <cellStyle name="標準_15-08-0040-04-003c-agenda-tg3c-17th-meeting-jan-08-taipei" xfId="63"/>
    <cellStyle name="標準_Proposer List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161925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211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95250" cy="228600"/>
    <xdr:sp>
      <xdr:nvSpPr>
        <xdr:cNvPr id="3" name="Text Box 1"/>
        <xdr:cNvSpPr txBox="1">
          <a:spLocks noChangeArrowheads="1"/>
        </xdr:cNvSpPr>
      </xdr:nvSpPr>
      <xdr:spPr>
        <a:xfrm>
          <a:off x="34290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161925</xdr:rowOff>
    </xdr:from>
    <xdr:ext cx="95250" cy="228600"/>
    <xdr:sp>
      <xdr:nvSpPr>
        <xdr:cNvPr id="4" name="Text Box 2"/>
        <xdr:cNvSpPr txBox="1">
          <a:spLocks noChangeArrowheads="1"/>
        </xdr:cNvSpPr>
      </xdr:nvSpPr>
      <xdr:spPr>
        <a:xfrm>
          <a:off x="3429000" y="3067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95250" cy="228600"/>
    <xdr:sp>
      <xdr:nvSpPr>
        <xdr:cNvPr id="5" name="Text Box 1"/>
        <xdr:cNvSpPr txBox="1">
          <a:spLocks noChangeArrowheads="1"/>
        </xdr:cNvSpPr>
      </xdr:nvSpPr>
      <xdr:spPr>
        <a:xfrm>
          <a:off x="3429000" y="347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19</xdr:row>
      <xdr:rowOff>161925</xdr:rowOff>
    </xdr:from>
    <xdr:ext cx="95250" cy="228600"/>
    <xdr:sp>
      <xdr:nvSpPr>
        <xdr:cNvPr id="6" name="Text Box 2"/>
        <xdr:cNvSpPr txBox="1">
          <a:spLocks noChangeArrowheads="1"/>
        </xdr:cNvSpPr>
      </xdr:nvSpPr>
      <xdr:spPr>
        <a:xfrm>
          <a:off x="3429000" y="382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22</xdr:row>
      <xdr:rowOff>0</xdr:rowOff>
    </xdr:from>
    <xdr:ext cx="95250" cy="228600"/>
    <xdr:sp>
      <xdr:nvSpPr>
        <xdr:cNvPr id="7" name="Text Box 1"/>
        <xdr:cNvSpPr txBox="1">
          <a:spLocks noChangeArrowheads="1"/>
        </xdr:cNvSpPr>
      </xdr:nvSpPr>
      <xdr:spPr>
        <a:xfrm>
          <a:off x="3429000" y="4238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23</xdr:row>
      <xdr:rowOff>161925</xdr:rowOff>
    </xdr:from>
    <xdr:ext cx="95250" cy="228600"/>
    <xdr:sp>
      <xdr:nvSpPr>
        <xdr:cNvPr id="8" name="Text Box 2"/>
        <xdr:cNvSpPr txBox="1">
          <a:spLocks noChangeArrowheads="1"/>
        </xdr:cNvSpPr>
      </xdr:nvSpPr>
      <xdr:spPr>
        <a:xfrm>
          <a:off x="3429000" y="4591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9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161925</xdr:rowOff>
    </xdr:from>
    <xdr:ext cx="95250" cy="228600"/>
    <xdr:sp>
      <xdr:nvSpPr>
        <xdr:cNvPr id="10" name="Text Box 2"/>
        <xdr:cNvSpPr txBox="1">
          <a:spLocks noChangeArrowheads="1"/>
        </xdr:cNvSpPr>
      </xdr:nvSpPr>
      <xdr:spPr>
        <a:xfrm>
          <a:off x="3429000" y="211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95250" cy="228600"/>
    <xdr:sp>
      <xdr:nvSpPr>
        <xdr:cNvPr id="11" name="Text Box 1"/>
        <xdr:cNvSpPr txBox="1">
          <a:spLocks noChangeArrowheads="1"/>
        </xdr:cNvSpPr>
      </xdr:nvSpPr>
      <xdr:spPr>
        <a:xfrm>
          <a:off x="3429000" y="347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19</xdr:row>
      <xdr:rowOff>161925</xdr:rowOff>
    </xdr:from>
    <xdr:ext cx="95250" cy="228600"/>
    <xdr:sp>
      <xdr:nvSpPr>
        <xdr:cNvPr id="12" name="Text Box 2"/>
        <xdr:cNvSpPr txBox="1">
          <a:spLocks noChangeArrowheads="1"/>
        </xdr:cNvSpPr>
      </xdr:nvSpPr>
      <xdr:spPr>
        <a:xfrm>
          <a:off x="3429000" y="382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95250" cy="228600"/>
    <xdr:sp>
      <xdr:nvSpPr>
        <xdr:cNvPr id="13" name="Text Box 1"/>
        <xdr:cNvSpPr txBox="1">
          <a:spLocks noChangeArrowheads="1"/>
        </xdr:cNvSpPr>
      </xdr:nvSpPr>
      <xdr:spPr>
        <a:xfrm>
          <a:off x="3429000" y="2905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95250" cy="228600"/>
    <xdr:sp>
      <xdr:nvSpPr>
        <xdr:cNvPr id="14" name="Text Box 1"/>
        <xdr:cNvSpPr txBox="1">
          <a:spLocks noChangeArrowheads="1"/>
        </xdr:cNvSpPr>
      </xdr:nvSpPr>
      <xdr:spPr>
        <a:xfrm>
          <a:off x="34290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95250" cy="228600"/>
    <xdr:sp>
      <xdr:nvSpPr>
        <xdr:cNvPr id="15" name="Text Box 1"/>
        <xdr:cNvSpPr txBox="1">
          <a:spLocks noChangeArrowheads="1"/>
        </xdr:cNvSpPr>
      </xdr:nvSpPr>
      <xdr:spPr>
        <a:xfrm>
          <a:off x="34290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6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17" name="Text Box 1"/>
        <xdr:cNvSpPr txBox="1">
          <a:spLocks noChangeArrowheads="1"/>
        </xdr:cNvSpPr>
      </xdr:nvSpPr>
      <xdr:spPr>
        <a:xfrm>
          <a:off x="342900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8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9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0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21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2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2552700</xdr:colOff>
      <xdr:row>6</xdr:row>
      <xdr:rowOff>161925</xdr:rowOff>
    </xdr:from>
    <xdr:ext cx="95250" cy="228600"/>
    <xdr:sp>
      <xdr:nvSpPr>
        <xdr:cNvPr id="23" name="Text Box 2"/>
        <xdr:cNvSpPr txBox="1">
          <a:spLocks noChangeArrowheads="1"/>
        </xdr:cNvSpPr>
      </xdr:nvSpPr>
      <xdr:spPr>
        <a:xfrm>
          <a:off x="340995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95250" cy="228600"/>
    <xdr:sp>
      <xdr:nvSpPr>
        <xdr:cNvPr id="24" name="Text Box 1"/>
        <xdr:cNvSpPr txBox="1">
          <a:spLocks noChangeArrowheads="1"/>
        </xdr:cNvSpPr>
      </xdr:nvSpPr>
      <xdr:spPr>
        <a:xfrm>
          <a:off x="3429000" y="347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19</xdr:row>
      <xdr:rowOff>0</xdr:rowOff>
    </xdr:from>
    <xdr:ext cx="95250" cy="228600"/>
    <xdr:sp>
      <xdr:nvSpPr>
        <xdr:cNvPr id="25" name="Text Box 1"/>
        <xdr:cNvSpPr txBox="1">
          <a:spLocks noChangeArrowheads="1"/>
        </xdr:cNvSpPr>
      </xdr:nvSpPr>
      <xdr:spPr>
        <a:xfrm>
          <a:off x="3429000" y="3667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95250" cy="228600"/>
    <xdr:sp>
      <xdr:nvSpPr>
        <xdr:cNvPr id="26" name="Text Box 1"/>
        <xdr:cNvSpPr txBox="1">
          <a:spLocks noChangeArrowheads="1"/>
        </xdr:cNvSpPr>
      </xdr:nvSpPr>
      <xdr:spPr>
        <a:xfrm>
          <a:off x="3429000" y="347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95250" cy="228600"/>
    <xdr:sp>
      <xdr:nvSpPr>
        <xdr:cNvPr id="27" name="Text Box 1"/>
        <xdr:cNvSpPr txBox="1">
          <a:spLocks noChangeArrowheads="1"/>
        </xdr:cNvSpPr>
      </xdr:nvSpPr>
      <xdr:spPr>
        <a:xfrm>
          <a:off x="3429000" y="347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11</xdr:row>
      <xdr:rowOff>0</xdr:rowOff>
    </xdr:from>
    <xdr:ext cx="95250" cy="228600"/>
    <xdr:sp>
      <xdr:nvSpPr>
        <xdr:cNvPr id="28" name="Text Box 1"/>
        <xdr:cNvSpPr txBox="1">
          <a:spLocks noChangeArrowheads="1"/>
        </xdr:cNvSpPr>
      </xdr:nvSpPr>
      <xdr:spPr>
        <a:xfrm>
          <a:off x="3429000" y="2143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99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99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3" name="Text Box 1"/>
        <xdr:cNvSpPr txBox="1">
          <a:spLocks noChangeArrowheads="1"/>
        </xdr:cNvSpPr>
      </xdr:nvSpPr>
      <xdr:spPr>
        <a:xfrm>
          <a:off x="3429000" y="1752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4" name="Text Box 2"/>
        <xdr:cNvSpPr txBox="1">
          <a:spLocks noChangeArrowheads="1"/>
        </xdr:cNvSpPr>
      </xdr:nvSpPr>
      <xdr:spPr>
        <a:xfrm>
          <a:off x="3429000" y="1752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5" name="Text Box 1"/>
        <xdr:cNvSpPr txBox="1">
          <a:spLocks noChangeArrowheads="1"/>
        </xdr:cNvSpPr>
      </xdr:nvSpPr>
      <xdr:spPr>
        <a:xfrm>
          <a:off x="3429000" y="251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6" name="Text Box 2"/>
        <xdr:cNvSpPr txBox="1">
          <a:spLocks noChangeArrowheads="1"/>
        </xdr:cNvSpPr>
      </xdr:nvSpPr>
      <xdr:spPr>
        <a:xfrm>
          <a:off x="3429000" y="2514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9"/>
  <sheetViews>
    <sheetView view="pageLayout" zoomScale="75" zoomScaleNormal="75" zoomScalePageLayoutView="75" workbookViewId="0" topLeftCell="B2">
      <selection activeCell="B32" sqref="B32"/>
    </sheetView>
  </sheetViews>
  <sheetFormatPr defaultColWidth="9.140625" defaultRowHeight="12.75"/>
  <cols>
    <col min="1" max="1" width="0.2890625" style="286" customWidth="1"/>
    <col min="2" max="2" width="11.28125" style="286" customWidth="1"/>
    <col min="3" max="3" width="0.2890625" style="286" customWidth="1"/>
    <col min="4" max="4" width="12.7109375" style="286" customWidth="1"/>
    <col min="5" max="5" width="0.2890625" style="286" customWidth="1"/>
    <col min="6" max="9" width="6.28125" style="286" customWidth="1"/>
    <col min="10" max="10" width="0.2890625" style="286" customWidth="1"/>
    <col min="11" max="14" width="6.28125" style="286" customWidth="1"/>
    <col min="15" max="15" width="0.2890625" style="286" customWidth="1"/>
    <col min="16" max="19" width="6.28125" style="286" customWidth="1"/>
    <col min="20" max="20" width="0.2890625" style="286" customWidth="1"/>
    <col min="21" max="24" width="6.28125" style="286" customWidth="1"/>
    <col min="25" max="25" width="0.2890625" style="286" customWidth="1"/>
    <col min="26" max="29" width="6.28125" style="286" customWidth="1"/>
    <col min="30" max="30" width="0.2890625" style="286" customWidth="1"/>
    <col min="31" max="32" width="9.140625" style="286" customWidth="1"/>
    <col min="34" max="16384" width="9.140625" style="286" customWidth="1"/>
  </cols>
  <sheetData>
    <row r="1" spans="2:29" s="198" customFormat="1" ht="1.5" customHeight="1" thickBot="1"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</row>
    <row r="2" spans="1:30" s="198" customFormat="1" ht="19.5" customHeight="1">
      <c r="A2" s="260"/>
      <c r="B2" s="477" t="s">
        <v>0</v>
      </c>
      <c r="C2" s="260"/>
      <c r="D2" s="261" t="s">
        <v>145</v>
      </c>
      <c r="E2" s="262"/>
      <c r="F2" s="263"/>
      <c r="G2" s="263"/>
      <c r="H2" s="263"/>
      <c r="I2" s="263"/>
      <c r="J2" s="262"/>
      <c r="K2" s="263"/>
      <c r="L2" s="263"/>
      <c r="M2" s="263"/>
      <c r="N2" s="263"/>
      <c r="O2" s="262"/>
      <c r="P2" s="263"/>
      <c r="Q2" s="263"/>
      <c r="R2" s="263"/>
      <c r="S2" s="263"/>
      <c r="T2" s="262"/>
      <c r="U2" s="263"/>
      <c r="V2" s="263"/>
      <c r="W2" s="263"/>
      <c r="X2" s="263"/>
      <c r="Y2" s="262"/>
      <c r="Z2" s="263"/>
      <c r="AA2" s="263"/>
      <c r="AB2" s="264"/>
      <c r="AC2" s="265"/>
      <c r="AD2" s="260"/>
    </row>
    <row r="3" spans="1:31" s="198" customFormat="1" ht="19.5" customHeight="1">
      <c r="A3" s="266"/>
      <c r="B3" s="478"/>
      <c r="C3" s="266"/>
      <c r="D3" s="267" t="s">
        <v>161</v>
      </c>
      <c r="E3" s="268"/>
      <c r="F3" s="269"/>
      <c r="G3" s="269"/>
      <c r="H3" s="269"/>
      <c r="I3" s="269"/>
      <c r="J3" s="268"/>
      <c r="K3" s="269"/>
      <c r="L3" s="269"/>
      <c r="M3" s="269"/>
      <c r="N3" s="269"/>
      <c r="O3" s="268"/>
      <c r="P3" s="269"/>
      <c r="Q3" s="269"/>
      <c r="R3" s="269"/>
      <c r="S3" s="269"/>
      <c r="T3" s="268"/>
      <c r="U3" s="269"/>
      <c r="V3" s="269"/>
      <c r="W3" s="269"/>
      <c r="X3" s="269"/>
      <c r="Y3" s="268"/>
      <c r="Z3" s="269"/>
      <c r="AA3" s="269"/>
      <c r="AB3" s="269"/>
      <c r="AC3" s="270"/>
      <c r="AD3" s="266"/>
      <c r="AE3" s="271"/>
    </row>
    <row r="4" spans="1:31" s="198" customFormat="1" ht="19.5" customHeight="1">
      <c r="A4" s="272"/>
      <c r="B4" s="478"/>
      <c r="C4" s="272"/>
      <c r="D4" s="273" t="s">
        <v>167</v>
      </c>
      <c r="E4" s="274"/>
      <c r="F4" s="275"/>
      <c r="G4" s="275"/>
      <c r="H4" s="275"/>
      <c r="I4" s="275"/>
      <c r="J4" s="274"/>
      <c r="K4" s="275"/>
      <c r="L4" s="275"/>
      <c r="M4" s="275"/>
      <c r="N4" s="275"/>
      <c r="O4" s="274"/>
      <c r="P4" s="275"/>
      <c r="Q4" s="275"/>
      <c r="R4" s="275"/>
      <c r="S4" s="275"/>
      <c r="T4" s="274"/>
      <c r="U4" s="275"/>
      <c r="V4" s="275"/>
      <c r="W4" s="275"/>
      <c r="X4" s="275"/>
      <c r="Y4" s="274"/>
      <c r="Z4" s="275"/>
      <c r="AA4" s="275"/>
      <c r="AB4" s="275"/>
      <c r="AC4" s="276"/>
      <c r="AD4" s="272"/>
      <c r="AE4" s="277"/>
    </row>
    <row r="5" spans="1:30" s="198" customFormat="1" ht="19.5" customHeight="1" thickBot="1">
      <c r="A5" s="278"/>
      <c r="B5" s="478"/>
      <c r="C5" s="278"/>
      <c r="D5" s="466" t="s">
        <v>1</v>
      </c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279"/>
      <c r="U5" s="280"/>
      <c r="V5" s="280"/>
      <c r="W5" s="280"/>
      <c r="X5" s="280"/>
      <c r="Y5" s="279"/>
      <c r="Z5" s="280" t="s">
        <v>10</v>
      </c>
      <c r="AA5" s="280"/>
      <c r="AB5" s="281"/>
      <c r="AC5" s="282"/>
      <c r="AD5" s="278"/>
    </row>
    <row r="6" spans="2:29" s="198" customFormat="1" ht="1.5" customHeight="1" thickBot="1"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</row>
    <row r="7" spans="1:30" ht="12.75" customHeight="1" thickBot="1">
      <c r="A7" s="283"/>
      <c r="B7" s="284" t="s">
        <v>2</v>
      </c>
      <c r="C7" s="283"/>
      <c r="D7" s="285" t="s">
        <v>3</v>
      </c>
      <c r="E7" s="283"/>
      <c r="F7" s="479" t="s">
        <v>185</v>
      </c>
      <c r="G7" s="480"/>
      <c r="H7" s="480"/>
      <c r="I7" s="481"/>
      <c r="J7" s="283"/>
      <c r="K7" s="456" t="s">
        <v>4</v>
      </c>
      <c r="L7" s="456"/>
      <c r="M7" s="456"/>
      <c r="N7" s="456"/>
      <c r="O7" s="283"/>
      <c r="P7" s="455" t="s">
        <v>5</v>
      </c>
      <c r="Q7" s="456"/>
      <c r="R7" s="456"/>
      <c r="S7" s="457"/>
      <c r="T7" s="283"/>
      <c r="U7" s="455" t="s">
        <v>6</v>
      </c>
      <c r="V7" s="456"/>
      <c r="W7" s="456"/>
      <c r="X7" s="457"/>
      <c r="Y7" s="283"/>
      <c r="Z7" s="455" t="s">
        <v>7</v>
      </c>
      <c r="AA7" s="456"/>
      <c r="AB7" s="456"/>
      <c r="AC7" s="457"/>
      <c r="AD7" s="283"/>
    </row>
    <row r="8" spans="2:29" s="198" customFormat="1" ht="1.5" customHeight="1" thickBot="1"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</row>
    <row r="9" spans="1:30" ht="12.75" customHeight="1">
      <c r="A9" s="3"/>
      <c r="B9" s="287" t="s">
        <v>8</v>
      </c>
      <c r="C9" s="3"/>
      <c r="D9" s="458"/>
      <c r="E9" s="3"/>
      <c r="F9" s="1"/>
      <c r="G9" s="1"/>
      <c r="H9" s="1"/>
      <c r="I9" s="2"/>
      <c r="J9" s="3"/>
      <c r="K9" s="4"/>
      <c r="L9" s="1"/>
      <c r="M9" s="1"/>
      <c r="N9" s="2"/>
      <c r="O9" s="3"/>
      <c r="P9" s="460" t="s">
        <v>9</v>
      </c>
      <c r="Q9" s="461"/>
      <c r="R9" s="461"/>
      <c r="S9" s="462"/>
      <c r="T9" s="3"/>
      <c r="U9" s="5" t="s">
        <v>10</v>
      </c>
      <c r="V9" s="6"/>
      <c r="W9" s="6"/>
      <c r="X9" s="7"/>
      <c r="Y9" s="3"/>
      <c r="Z9" s="5" t="s">
        <v>10</v>
      </c>
      <c r="AA9" s="6"/>
      <c r="AB9" s="6"/>
      <c r="AC9" s="7"/>
      <c r="AD9" s="3"/>
    </row>
    <row r="10" spans="1:30" ht="12.75" customHeight="1" thickBot="1">
      <c r="A10" s="9"/>
      <c r="B10" s="287" t="s">
        <v>11</v>
      </c>
      <c r="C10" s="9"/>
      <c r="D10" s="459"/>
      <c r="E10" s="9"/>
      <c r="F10" s="11"/>
      <c r="G10" s="11"/>
      <c r="H10" s="11"/>
      <c r="I10" s="12"/>
      <c r="J10" s="9"/>
      <c r="K10" s="10"/>
      <c r="L10" s="8"/>
      <c r="M10" s="11"/>
      <c r="N10" s="12"/>
      <c r="O10" s="9"/>
      <c r="P10" s="463"/>
      <c r="Q10" s="425"/>
      <c r="R10" s="425"/>
      <c r="S10" s="464"/>
      <c r="T10" s="9"/>
      <c r="U10" s="13"/>
      <c r="V10" s="14"/>
      <c r="W10" s="14"/>
      <c r="X10" s="15"/>
      <c r="Y10" s="9"/>
      <c r="Z10" s="16"/>
      <c r="AA10" s="17"/>
      <c r="AB10" s="17"/>
      <c r="AC10" s="18"/>
      <c r="AD10" s="9"/>
    </row>
    <row r="11" spans="1:30" ht="12.75" customHeight="1">
      <c r="A11" s="19"/>
      <c r="B11" s="288" t="s">
        <v>12</v>
      </c>
      <c r="C11" s="19"/>
      <c r="D11" s="459"/>
      <c r="E11" s="19"/>
      <c r="F11" s="468" t="s">
        <v>146</v>
      </c>
      <c r="G11" s="469"/>
      <c r="H11" s="469"/>
      <c r="I11" s="470"/>
      <c r="J11" s="19"/>
      <c r="K11" s="409" t="s">
        <v>13</v>
      </c>
      <c r="L11" s="441" t="s">
        <v>128</v>
      </c>
      <c r="M11" s="453" t="s">
        <v>15</v>
      </c>
      <c r="N11" s="438" t="s">
        <v>14</v>
      </c>
      <c r="O11" s="19"/>
      <c r="P11" s="409" t="s">
        <v>13</v>
      </c>
      <c r="Q11" s="441" t="s">
        <v>128</v>
      </c>
      <c r="R11" s="412" t="s">
        <v>92</v>
      </c>
      <c r="S11" s="410" t="s">
        <v>14</v>
      </c>
      <c r="T11" s="19"/>
      <c r="U11" s="409" t="s">
        <v>13</v>
      </c>
      <c r="V11" s="435" t="s">
        <v>106</v>
      </c>
      <c r="W11" s="453" t="s">
        <v>15</v>
      </c>
      <c r="X11" s="410" t="s">
        <v>14</v>
      </c>
      <c r="Y11" s="19"/>
      <c r="Z11" s="16"/>
      <c r="AA11" s="17"/>
      <c r="AB11" s="17"/>
      <c r="AC11" s="18"/>
      <c r="AD11" s="19"/>
    </row>
    <row r="12" spans="1:30" ht="12.75" customHeight="1" thickBot="1">
      <c r="A12" s="19"/>
      <c r="B12" s="288" t="s">
        <v>16</v>
      </c>
      <c r="C12" s="19"/>
      <c r="D12" s="459"/>
      <c r="E12" s="19"/>
      <c r="F12" s="471"/>
      <c r="G12" s="472"/>
      <c r="H12" s="472"/>
      <c r="I12" s="473"/>
      <c r="J12" s="19"/>
      <c r="K12" s="401"/>
      <c r="L12" s="441"/>
      <c r="M12" s="454"/>
      <c r="N12" s="439"/>
      <c r="O12" s="19"/>
      <c r="P12" s="401"/>
      <c r="Q12" s="441"/>
      <c r="R12" s="413"/>
      <c r="S12" s="411"/>
      <c r="T12" s="19"/>
      <c r="U12" s="401"/>
      <c r="V12" s="436"/>
      <c r="W12" s="454"/>
      <c r="X12" s="411"/>
      <c r="Y12" s="19"/>
      <c r="Z12" s="16"/>
      <c r="AA12" s="17"/>
      <c r="AB12" s="17"/>
      <c r="AC12" s="18"/>
      <c r="AD12" s="19"/>
    </row>
    <row r="13" spans="1:30" ht="12.75" customHeight="1" thickBot="1">
      <c r="A13" s="19"/>
      <c r="B13" s="288" t="s">
        <v>17</v>
      </c>
      <c r="C13" s="19"/>
      <c r="D13" s="459"/>
      <c r="E13" s="19"/>
      <c r="F13" s="384" t="s">
        <v>20</v>
      </c>
      <c r="G13" s="385"/>
      <c r="H13" s="385"/>
      <c r="I13" s="386"/>
      <c r="J13" s="19"/>
      <c r="K13" s="401"/>
      <c r="L13" s="441"/>
      <c r="M13" s="454"/>
      <c r="N13" s="439"/>
      <c r="O13" s="19"/>
      <c r="P13" s="401"/>
      <c r="Q13" s="441"/>
      <c r="R13" s="413"/>
      <c r="S13" s="411"/>
      <c r="T13" s="19"/>
      <c r="U13" s="401"/>
      <c r="V13" s="436"/>
      <c r="W13" s="454"/>
      <c r="X13" s="411"/>
      <c r="Y13" s="19"/>
      <c r="Z13" s="16"/>
      <c r="AA13" s="17"/>
      <c r="AB13" s="17"/>
      <c r="AC13" s="18"/>
      <c r="AD13" s="19"/>
    </row>
    <row r="14" spans="1:30" ht="12.75" customHeight="1" thickBot="1">
      <c r="A14" s="19"/>
      <c r="B14" s="288" t="s">
        <v>18</v>
      </c>
      <c r="C14" s="19"/>
      <c r="D14" s="459"/>
      <c r="E14" s="19"/>
      <c r="F14" s="474" t="s">
        <v>30</v>
      </c>
      <c r="G14" s="475"/>
      <c r="H14" s="475"/>
      <c r="I14" s="476"/>
      <c r="J14" s="19"/>
      <c r="K14" s="401"/>
      <c r="L14" s="441"/>
      <c r="M14" s="454"/>
      <c r="N14" s="440"/>
      <c r="O14" s="19"/>
      <c r="P14" s="465"/>
      <c r="Q14" s="441"/>
      <c r="R14" s="414"/>
      <c r="S14" s="411"/>
      <c r="T14" s="19"/>
      <c r="U14" s="401"/>
      <c r="V14" s="437"/>
      <c r="W14" s="454"/>
      <c r="X14" s="411"/>
      <c r="Y14" s="19"/>
      <c r="Z14" s="16"/>
      <c r="AA14" s="17"/>
      <c r="AB14" s="17"/>
      <c r="AC14" s="18"/>
      <c r="AD14" s="19"/>
    </row>
    <row r="15" spans="1:30" ht="12.75" customHeight="1" thickBot="1">
      <c r="A15" s="19"/>
      <c r="B15" s="289" t="s">
        <v>19</v>
      </c>
      <c r="C15" s="19"/>
      <c r="D15" s="459"/>
      <c r="E15" s="19"/>
      <c r="F15" s="384" t="s">
        <v>20</v>
      </c>
      <c r="G15" s="385"/>
      <c r="H15" s="385"/>
      <c r="I15" s="386"/>
      <c r="J15" s="19"/>
      <c r="K15" s="384" t="s">
        <v>20</v>
      </c>
      <c r="L15" s="385"/>
      <c r="M15" s="385"/>
      <c r="N15" s="386"/>
      <c r="O15" s="19"/>
      <c r="P15" s="384" t="s">
        <v>20</v>
      </c>
      <c r="Q15" s="385"/>
      <c r="R15" s="385"/>
      <c r="S15" s="386"/>
      <c r="T15" s="19"/>
      <c r="U15" s="384" t="s">
        <v>20</v>
      </c>
      <c r="V15" s="385"/>
      <c r="W15" s="385"/>
      <c r="X15" s="386"/>
      <c r="Y15" s="19"/>
      <c r="Z15" s="16"/>
      <c r="AA15" s="17"/>
      <c r="AB15" s="17"/>
      <c r="AC15" s="18"/>
      <c r="AD15" s="19"/>
    </row>
    <row r="16" spans="1:30" ht="12.75" customHeight="1">
      <c r="A16" s="19"/>
      <c r="B16" s="290" t="s">
        <v>21</v>
      </c>
      <c r="C16" s="19"/>
      <c r="D16" s="459"/>
      <c r="E16" s="19"/>
      <c r="F16" s="409" t="s">
        <v>13</v>
      </c>
      <c r="G16" s="429" t="s">
        <v>31</v>
      </c>
      <c r="H16" s="412" t="s">
        <v>92</v>
      </c>
      <c r="I16" s="410" t="s">
        <v>14</v>
      </c>
      <c r="J16" s="19"/>
      <c r="K16" s="409" t="s">
        <v>13</v>
      </c>
      <c r="L16" s="441" t="s">
        <v>128</v>
      </c>
      <c r="M16" s="412" t="s">
        <v>92</v>
      </c>
      <c r="N16" s="410" t="s">
        <v>14</v>
      </c>
      <c r="O16" s="19"/>
      <c r="P16" s="442" t="s">
        <v>22</v>
      </c>
      <c r="Q16" s="419"/>
      <c r="R16" s="419"/>
      <c r="S16" s="443"/>
      <c r="T16" s="19"/>
      <c r="U16" s="409" t="s">
        <v>13</v>
      </c>
      <c r="V16" s="441" t="s">
        <v>128</v>
      </c>
      <c r="W16" s="429" t="s">
        <v>31</v>
      </c>
      <c r="X16" s="410" t="s">
        <v>14</v>
      </c>
      <c r="Y16" s="19"/>
      <c r="Z16" s="16"/>
      <c r="AA16" s="17"/>
      <c r="AB16" s="17"/>
      <c r="AC16" s="18"/>
      <c r="AD16" s="19"/>
    </row>
    <row r="17" spans="1:30" ht="12.75" customHeight="1" thickBot="1">
      <c r="A17" s="19"/>
      <c r="B17" s="290" t="s">
        <v>23</v>
      </c>
      <c r="C17" s="19"/>
      <c r="D17" s="459"/>
      <c r="E17" s="19"/>
      <c r="F17" s="401"/>
      <c r="G17" s="429"/>
      <c r="H17" s="413"/>
      <c r="I17" s="411"/>
      <c r="J17" s="19"/>
      <c r="K17" s="401"/>
      <c r="L17" s="441"/>
      <c r="M17" s="413"/>
      <c r="N17" s="411"/>
      <c r="O17" s="19"/>
      <c r="P17" s="444"/>
      <c r="Q17" s="445"/>
      <c r="R17" s="445"/>
      <c r="S17" s="446"/>
      <c r="T17" s="19"/>
      <c r="U17" s="401"/>
      <c r="V17" s="441"/>
      <c r="W17" s="429"/>
      <c r="X17" s="411"/>
      <c r="Y17" s="19"/>
      <c r="Z17" s="16"/>
      <c r="AA17" s="17"/>
      <c r="AB17" s="17"/>
      <c r="AC17" s="18"/>
      <c r="AD17" s="19"/>
    </row>
    <row r="18" spans="1:30" ht="12.75" customHeight="1">
      <c r="A18" s="19"/>
      <c r="B18" s="290" t="s">
        <v>24</v>
      </c>
      <c r="C18" s="19"/>
      <c r="D18" s="459"/>
      <c r="E18" s="19"/>
      <c r="F18" s="401"/>
      <c r="G18" s="429"/>
      <c r="H18" s="413"/>
      <c r="I18" s="411"/>
      <c r="J18" s="19"/>
      <c r="K18" s="401"/>
      <c r="L18" s="441"/>
      <c r="M18" s="413"/>
      <c r="N18" s="411"/>
      <c r="O18" s="19"/>
      <c r="P18" s="447" t="s">
        <v>25</v>
      </c>
      <c r="Q18" s="448"/>
      <c r="R18" s="448"/>
      <c r="S18" s="449"/>
      <c r="T18" s="19"/>
      <c r="U18" s="401"/>
      <c r="V18" s="441"/>
      <c r="W18" s="429"/>
      <c r="X18" s="411"/>
      <c r="Y18" s="19"/>
      <c r="Z18" s="16"/>
      <c r="AA18" s="17"/>
      <c r="AB18" s="17"/>
      <c r="AC18" s="18"/>
      <c r="AD18" s="19"/>
    </row>
    <row r="19" spans="1:30" ht="12.75" customHeight="1" thickBot="1">
      <c r="A19" s="19"/>
      <c r="B19" s="290" t="s">
        <v>26</v>
      </c>
      <c r="C19" s="19"/>
      <c r="D19" s="459"/>
      <c r="E19" s="19"/>
      <c r="F19" s="401"/>
      <c r="G19" s="430"/>
      <c r="H19" s="414"/>
      <c r="I19" s="411"/>
      <c r="J19" s="19"/>
      <c r="K19" s="401"/>
      <c r="L19" s="441"/>
      <c r="M19" s="414"/>
      <c r="N19" s="411"/>
      <c r="O19" s="19"/>
      <c r="P19" s="450"/>
      <c r="Q19" s="451"/>
      <c r="R19" s="451"/>
      <c r="S19" s="452"/>
      <c r="T19" s="19"/>
      <c r="U19" s="401"/>
      <c r="V19" s="441"/>
      <c r="W19" s="430"/>
      <c r="X19" s="411"/>
      <c r="Y19" s="19"/>
      <c r="Z19" s="16"/>
      <c r="AA19" s="17"/>
      <c r="AB19" s="17"/>
      <c r="AC19" s="18"/>
      <c r="AD19" s="19"/>
    </row>
    <row r="20" spans="1:30" ht="12.75" customHeight="1">
      <c r="A20" s="19"/>
      <c r="B20" s="291" t="s">
        <v>27</v>
      </c>
      <c r="C20" s="19"/>
      <c r="D20" s="459"/>
      <c r="E20" s="19"/>
      <c r="F20" s="347" t="s">
        <v>147</v>
      </c>
      <c r="G20" s="348"/>
      <c r="H20" s="348"/>
      <c r="I20" s="349"/>
      <c r="J20" s="9"/>
      <c r="K20" s="347" t="s">
        <v>147</v>
      </c>
      <c r="L20" s="348"/>
      <c r="M20" s="348"/>
      <c r="N20" s="349"/>
      <c r="O20" s="9"/>
      <c r="P20" s="347" t="s">
        <v>147</v>
      </c>
      <c r="Q20" s="348"/>
      <c r="R20" s="348"/>
      <c r="S20" s="349"/>
      <c r="T20" s="9"/>
      <c r="U20" s="347" t="s">
        <v>147</v>
      </c>
      <c r="V20" s="348"/>
      <c r="W20" s="348"/>
      <c r="X20" s="349"/>
      <c r="Y20" s="9"/>
      <c r="Z20" s="16"/>
      <c r="AA20" s="17"/>
      <c r="AB20" s="17"/>
      <c r="AC20" s="18"/>
      <c r="AD20" s="19"/>
    </row>
    <row r="21" spans="1:30" ht="12.75" customHeight="1" thickBot="1">
      <c r="A21" s="19"/>
      <c r="B21" s="291" t="s">
        <v>28</v>
      </c>
      <c r="C21" s="19"/>
      <c r="D21" s="459"/>
      <c r="E21" s="19"/>
      <c r="F21" s="353"/>
      <c r="G21" s="354"/>
      <c r="H21" s="354"/>
      <c r="I21" s="355"/>
      <c r="J21" s="9"/>
      <c r="K21" s="353"/>
      <c r="L21" s="354"/>
      <c r="M21" s="354"/>
      <c r="N21" s="355"/>
      <c r="O21" s="9"/>
      <c r="P21" s="353"/>
      <c r="Q21" s="354"/>
      <c r="R21" s="354"/>
      <c r="S21" s="355"/>
      <c r="T21" s="9"/>
      <c r="U21" s="353"/>
      <c r="V21" s="354"/>
      <c r="W21" s="354"/>
      <c r="X21" s="355"/>
      <c r="Y21" s="9"/>
      <c r="Z21" s="16"/>
      <c r="AA21" s="17"/>
      <c r="AB21" s="17"/>
      <c r="AC21" s="18"/>
      <c r="AD21" s="19"/>
    </row>
    <row r="22" spans="1:30" ht="12.75" customHeight="1">
      <c r="A22" s="19"/>
      <c r="B22" s="290" t="s">
        <v>29</v>
      </c>
      <c r="C22" s="19"/>
      <c r="D22" s="459"/>
      <c r="E22" s="19"/>
      <c r="F22" s="401" t="s">
        <v>13</v>
      </c>
      <c r="G22" s="410" t="s">
        <v>148</v>
      </c>
      <c r="H22" s="412" t="s">
        <v>92</v>
      </c>
      <c r="I22" s="402" t="s">
        <v>94</v>
      </c>
      <c r="J22" s="19"/>
      <c r="K22" s="429" t="s">
        <v>31</v>
      </c>
      <c r="L22" s="402" t="s">
        <v>94</v>
      </c>
      <c r="M22" s="412" t="s">
        <v>92</v>
      </c>
      <c r="N22" s="410" t="s">
        <v>14</v>
      </c>
      <c r="O22" s="19"/>
      <c r="P22" s="401" t="s">
        <v>13</v>
      </c>
      <c r="Q22" s="402" t="s">
        <v>94</v>
      </c>
      <c r="R22" s="381" t="s">
        <v>15</v>
      </c>
      <c r="S22" s="438" t="s">
        <v>14</v>
      </c>
      <c r="T22" s="19"/>
      <c r="U22" s="401" t="s">
        <v>13</v>
      </c>
      <c r="V22" s="410" t="s">
        <v>148</v>
      </c>
      <c r="W22" s="412" t="s">
        <v>92</v>
      </c>
      <c r="X22" s="402" t="s">
        <v>94</v>
      </c>
      <c r="Y22" s="19"/>
      <c r="Z22" s="16"/>
      <c r="AA22" s="17"/>
      <c r="AB22" s="17"/>
      <c r="AC22" s="18"/>
      <c r="AD22" s="19"/>
    </row>
    <row r="23" spans="1:30" ht="12.75" customHeight="1">
      <c r="A23" s="19"/>
      <c r="B23" s="290" t="s">
        <v>32</v>
      </c>
      <c r="C23" s="19"/>
      <c r="D23" s="459"/>
      <c r="E23" s="19"/>
      <c r="F23" s="401"/>
      <c r="G23" s="411"/>
      <c r="H23" s="413"/>
      <c r="I23" s="402"/>
      <c r="J23" s="19"/>
      <c r="K23" s="429"/>
      <c r="L23" s="402"/>
      <c r="M23" s="413"/>
      <c r="N23" s="411"/>
      <c r="O23" s="19"/>
      <c r="P23" s="401"/>
      <c r="Q23" s="402"/>
      <c r="R23" s="382"/>
      <c r="S23" s="439"/>
      <c r="T23" s="19"/>
      <c r="U23" s="401"/>
      <c r="V23" s="411"/>
      <c r="W23" s="413"/>
      <c r="X23" s="402"/>
      <c r="Y23" s="19"/>
      <c r="Z23" s="16"/>
      <c r="AA23" s="17"/>
      <c r="AB23" s="17"/>
      <c r="AC23" s="18"/>
      <c r="AD23" s="19"/>
    </row>
    <row r="24" spans="1:30" ht="12.75" customHeight="1">
      <c r="A24" s="19"/>
      <c r="B24" s="290" t="s">
        <v>33</v>
      </c>
      <c r="C24" s="19"/>
      <c r="D24" s="459"/>
      <c r="E24" s="19"/>
      <c r="F24" s="401"/>
      <c r="G24" s="411"/>
      <c r="H24" s="413"/>
      <c r="I24" s="402"/>
      <c r="J24" s="19"/>
      <c r="K24" s="429"/>
      <c r="L24" s="402"/>
      <c r="M24" s="413"/>
      <c r="N24" s="411"/>
      <c r="O24" s="19"/>
      <c r="P24" s="401"/>
      <c r="Q24" s="402"/>
      <c r="R24" s="382"/>
      <c r="S24" s="439"/>
      <c r="T24" s="19"/>
      <c r="U24" s="401"/>
      <c r="V24" s="411"/>
      <c r="W24" s="413"/>
      <c r="X24" s="402"/>
      <c r="Y24" s="19"/>
      <c r="Z24" s="16"/>
      <c r="AA24" s="17"/>
      <c r="AB24" s="17"/>
      <c r="AC24" s="18"/>
      <c r="AD24" s="19"/>
    </row>
    <row r="25" spans="1:30" ht="12.75" customHeight="1" thickBot="1">
      <c r="A25" s="20"/>
      <c r="B25" s="290" t="s">
        <v>34</v>
      </c>
      <c r="C25" s="20"/>
      <c r="D25" s="16"/>
      <c r="E25" s="20"/>
      <c r="F25" s="401"/>
      <c r="G25" s="411"/>
      <c r="H25" s="414"/>
      <c r="I25" s="402"/>
      <c r="J25" s="20"/>
      <c r="K25" s="430"/>
      <c r="L25" s="402"/>
      <c r="M25" s="414"/>
      <c r="N25" s="411"/>
      <c r="O25" s="20"/>
      <c r="P25" s="401"/>
      <c r="Q25" s="402"/>
      <c r="R25" s="383"/>
      <c r="S25" s="440"/>
      <c r="T25" s="20"/>
      <c r="U25" s="401"/>
      <c r="V25" s="411"/>
      <c r="W25" s="414"/>
      <c r="X25" s="402"/>
      <c r="Y25" s="20"/>
      <c r="Z25" s="16"/>
      <c r="AA25" s="17"/>
      <c r="AB25" s="17"/>
      <c r="AC25" s="18"/>
      <c r="AD25" s="20"/>
    </row>
    <row r="26" spans="1:30" ht="12.75" customHeight="1" thickBot="1">
      <c r="A26" s="20"/>
      <c r="B26" s="292" t="s">
        <v>35</v>
      </c>
      <c r="C26" s="20"/>
      <c r="D26" s="16"/>
      <c r="E26" s="20"/>
      <c r="F26" s="384" t="s">
        <v>20</v>
      </c>
      <c r="G26" s="385"/>
      <c r="H26" s="385"/>
      <c r="I26" s="386"/>
      <c r="J26" s="20"/>
      <c r="K26" s="384" t="s">
        <v>20</v>
      </c>
      <c r="L26" s="385"/>
      <c r="M26" s="385"/>
      <c r="N26" s="386"/>
      <c r="O26" s="20"/>
      <c r="P26" s="384" t="s">
        <v>20</v>
      </c>
      <c r="Q26" s="385"/>
      <c r="R26" s="385"/>
      <c r="S26" s="386"/>
      <c r="T26" s="20"/>
      <c r="U26" s="384" t="s">
        <v>20</v>
      </c>
      <c r="V26" s="385"/>
      <c r="W26" s="385"/>
      <c r="X26" s="386"/>
      <c r="Y26" s="20"/>
      <c r="Z26" s="16"/>
      <c r="AA26" s="17"/>
      <c r="AB26" s="17"/>
      <c r="AC26" s="18"/>
      <c r="AD26" s="20"/>
    </row>
    <row r="27" spans="1:30" ht="12.75" customHeight="1">
      <c r="A27" s="21"/>
      <c r="B27" s="288" t="s">
        <v>36</v>
      </c>
      <c r="C27" s="21"/>
      <c r="D27" s="427" t="s">
        <v>149</v>
      </c>
      <c r="E27" s="21"/>
      <c r="F27" s="401" t="s">
        <v>13</v>
      </c>
      <c r="G27" s="410" t="s">
        <v>148</v>
      </c>
      <c r="H27" s="412" t="s">
        <v>92</v>
      </c>
      <c r="I27" s="402" t="s">
        <v>94</v>
      </c>
      <c r="J27" s="21"/>
      <c r="K27" s="429" t="s">
        <v>31</v>
      </c>
      <c r="L27" s="402" t="s">
        <v>94</v>
      </c>
      <c r="M27" s="412" t="s">
        <v>92</v>
      </c>
      <c r="N27" s="435" t="s">
        <v>106</v>
      </c>
      <c r="O27" s="21"/>
      <c r="P27" s="401" t="s">
        <v>13</v>
      </c>
      <c r="Q27" s="402" t="s">
        <v>94</v>
      </c>
      <c r="R27" s="381" t="s">
        <v>15</v>
      </c>
      <c r="S27" s="410" t="s">
        <v>14</v>
      </c>
      <c r="T27" s="21"/>
      <c r="U27" s="409" t="s">
        <v>13</v>
      </c>
      <c r="V27" s="410" t="s">
        <v>148</v>
      </c>
      <c r="W27" s="412" t="s">
        <v>92</v>
      </c>
      <c r="X27" s="402" t="s">
        <v>94</v>
      </c>
      <c r="Y27" s="21"/>
      <c r="Z27" s="16"/>
      <c r="AA27" s="17"/>
      <c r="AB27" s="17"/>
      <c r="AC27" s="18"/>
      <c r="AD27" s="21"/>
    </row>
    <row r="28" spans="1:30" ht="12.75" customHeight="1" thickBot="1">
      <c r="A28" s="21"/>
      <c r="B28" s="290" t="s">
        <v>37</v>
      </c>
      <c r="C28" s="21"/>
      <c r="D28" s="428"/>
      <c r="E28" s="21"/>
      <c r="F28" s="401"/>
      <c r="G28" s="411"/>
      <c r="H28" s="413"/>
      <c r="I28" s="402"/>
      <c r="J28" s="21"/>
      <c r="K28" s="429"/>
      <c r="L28" s="402"/>
      <c r="M28" s="413"/>
      <c r="N28" s="436"/>
      <c r="O28" s="21"/>
      <c r="P28" s="401"/>
      <c r="Q28" s="402"/>
      <c r="R28" s="382"/>
      <c r="S28" s="411"/>
      <c r="T28" s="21"/>
      <c r="U28" s="401"/>
      <c r="V28" s="411"/>
      <c r="W28" s="413"/>
      <c r="X28" s="402"/>
      <c r="Y28" s="21"/>
      <c r="Z28" s="16"/>
      <c r="AA28" s="17"/>
      <c r="AB28" s="17"/>
      <c r="AC28" s="18"/>
      <c r="AD28" s="21"/>
    </row>
    <row r="29" spans="1:30" ht="12.75" customHeight="1">
      <c r="A29" s="21"/>
      <c r="B29" s="290" t="s">
        <v>38</v>
      </c>
      <c r="C29" s="21"/>
      <c r="D29" s="433" t="s">
        <v>39</v>
      </c>
      <c r="E29" s="21"/>
      <c r="F29" s="401"/>
      <c r="G29" s="411"/>
      <c r="H29" s="413"/>
      <c r="I29" s="402"/>
      <c r="J29" s="21"/>
      <c r="K29" s="429"/>
      <c r="L29" s="402"/>
      <c r="M29" s="413"/>
      <c r="N29" s="436"/>
      <c r="O29" s="21"/>
      <c r="P29" s="401"/>
      <c r="Q29" s="402"/>
      <c r="R29" s="382"/>
      <c r="S29" s="411"/>
      <c r="T29" s="21"/>
      <c r="U29" s="401"/>
      <c r="V29" s="411"/>
      <c r="W29" s="413"/>
      <c r="X29" s="402"/>
      <c r="Y29" s="21"/>
      <c r="Z29" s="16"/>
      <c r="AA29" s="17"/>
      <c r="AB29" s="17"/>
      <c r="AC29" s="18"/>
      <c r="AD29" s="21"/>
    </row>
    <row r="30" spans="1:30" ht="12.75" customHeight="1" thickBot="1">
      <c r="A30" s="21"/>
      <c r="B30" s="290" t="s">
        <v>40</v>
      </c>
      <c r="C30" s="21"/>
      <c r="D30" s="433"/>
      <c r="E30" s="21"/>
      <c r="F30" s="401"/>
      <c r="G30" s="411"/>
      <c r="H30" s="414"/>
      <c r="I30" s="402"/>
      <c r="J30" s="21"/>
      <c r="K30" s="430"/>
      <c r="L30" s="402"/>
      <c r="M30" s="414"/>
      <c r="N30" s="437"/>
      <c r="O30" s="21"/>
      <c r="P30" s="401"/>
      <c r="Q30" s="402"/>
      <c r="R30" s="383"/>
      <c r="S30" s="411"/>
      <c r="T30" s="21"/>
      <c r="U30" s="401"/>
      <c r="V30" s="411"/>
      <c r="W30" s="414"/>
      <c r="X30" s="402"/>
      <c r="Y30" s="21"/>
      <c r="Z30" s="16"/>
      <c r="AA30" s="17"/>
      <c r="AB30" s="17"/>
      <c r="AC30" s="18"/>
      <c r="AD30" s="21"/>
    </row>
    <row r="31" spans="1:30" ht="12.75" customHeight="1" thickBot="1">
      <c r="A31" s="21"/>
      <c r="B31" s="291" t="s">
        <v>41</v>
      </c>
      <c r="C31" s="21"/>
      <c r="D31" s="434"/>
      <c r="E31" s="21"/>
      <c r="F31" s="347" t="s">
        <v>42</v>
      </c>
      <c r="G31" s="348"/>
      <c r="H31" s="348"/>
      <c r="I31" s="349"/>
      <c r="J31" s="21"/>
      <c r="K31" s="347" t="s">
        <v>42</v>
      </c>
      <c r="L31" s="348"/>
      <c r="M31" s="348"/>
      <c r="N31" s="349"/>
      <c r="O31" s="21"/>
      <c r="P31" s="384" t="s">
        <v>20</v>
      </c>
      <c r="Q31" s="385"/>
      <c r="R31" s="385"/>
      <c r="S31" s="386"/>
      <c r="T31" s="21"/>
      <c r="U31" s="415" t="s">
        <v>20</v>
      </c>
      <c r="V31" s="416"/>
      <c r="W31" s="416"/>
      <c r="X31" s="417"/>
      <c r="Y31" s="21"/>
      <c r="Z31" s="16"/>
      <c r="AA31" s="17"/>
      <c r="AB31" s="17"/>
      <c r="AC31" s="18"/>
      <c r="AD31" s="21"/>
    </row>
    <row r="32" spans="1:30" ht="12.75" customHeight="1">
      <c r="A32" s="21"/>
      <c r="B32" s="291" t="s">
        <v>43</v>
      </c>
      <c r="C32" s="21"/>
      <c r="D32" s="431" t="s">
        <v>9</v>
      </c>
      <c r="E32" s="21"/>
      <c r="F32" s="350"/>
      <c r="G32" s="351"/>
      <c r="H32" s="351"/>
      <c r="I32" s="352"/>
      <c r="J32" s="21"/>
      <c r="K32" s="350"/>
      <c r="L32" s="351"/>
      <c r="M32" s="351"/>
      <c r="N32" s="352"/>
      <c r="O32" s="21"/>
      <c r="P32" s="347" t="s">
        <v>44</v>
      </c>
      <c r="Q32" s="348"/>
      <c r="R32" s="348"/>
      <c r="S32" s="349"/>
      <c r="T32" s="21"/>
      <c r="U32" s="418" t="s">
        <v>47</v>
      </c>
      <c r="V32" s="419"/>
      <c r="W32" s="419"/>
      <c r="X32" s="420"/>
      <c r="Y32" s="293"/>
      <c r="Z32" s="16"/>
      <c r="AA32" s="17"/>
      <c r="AB32" s="17"/>
      <c r="AC32" s="18"/>
      <c r="AD32" s="21"/>
    </row>
    <row r="33" spans="1:30" ht="12.75" customHeight="1" thickBot="1">
      <c r="A33" s="22"/>
      <c r="B33" s="291" t="s">
        <v>45</v>
      </c>
      <c r="C33" s="22"/>
      <c r="D33" s="432"/>
      <c r="E33" s="22"/>
      <c r="F33" s="353"/>
      <c r="G33" s="354"/>
      <c r="H33" s="354"/>
      <c r="I33" s="355"/>
      <c r="J33" s="22"/>
      <c r="K33" s="353"/>
      <c r="L33" s="354"/>
      <c r="M33" s="354"/>
      <c r="N33" s="355"/>
      <c r="O33" s="22"/>
      <c r="P33" s="350"/>
      <c r="Q33" s="351"/>
      <c r="R33" s="351"/>
      <c r="S33" s="352"/>
      <c r="T33" s="22"/>
      <c r="U33" s="421"/>
      <c r="V33" s="422"/>
      <c r="W33" s="422"/>
      <c r="X33" s="423"/>
      <c r="Y33" s="294"/>
      <c r="Z33" s="16"/>
      <c r="AA33" s="17"/>
      <c r="AB33" s="17"/>
      <c r="AC33" s="18"/>
      <c r="AD33" s="22"/>
    </row>
    <row r="34" spans="1:30" ht="12.75" customHeight="1">
      <c r="A34" s="23"/>
      <c r="B34" s="290" t="s">
        <v>46</v>
      </c>
      <c r="C34" s="23"/>
      <c r="D34" s="17"/>
      <c r="E34" s="23"/>
      <c r="F34" s="365"/>
      <c r="G34" s="401"/>
      <c r="H34" s="365"/>
      <c r="I34" s="392"/>
      <c r="J34" s="23"/>
      <c r="K34" s="365"/>
      <c r="L34" s="401"/>
      <c r="M34" s="365"/>
      <c r="N34" s="392"/>
      <c r="O34" s="23"/>
      <c r="P34" s="350"/>
      <c r="Q34" s="351"/>
      <c r="R34" s="351"/>
      <c r="S34" s="352"/>
      <c r="T34" s="295"/>
      <c r="U34" s="421"/>
      <c r="V34" s="422"/>
      <c r="W34" s="422"/>
      <c r="X34" s="423"/>
      <c r="Y34" s="296"/>
      <c r="Z34" s="16"/>
      <c r="AA34" s="17"/>
      <c r="AB34" s="17"/>
      <c r="AC34" s="18"/>
      <c r="AD34" s="23"/>
    </row>
    <row r="35" spans="1:30" ht="12.75" customHeight="1" thickBot="1">
      <c r="A35" s="24"/>
      <c r="B35" s="297" t="s">
        <v>48</v>
      </c>
      <c r="C35" s="24"/>
      <c r="D35" s="17"/>
      <c r="E35" s="24"/>
      <c r="F35" s="366"/>
      <c r="G35" s="401"/>
      <c r="H35" s="366"/>
      <c r="I35" s="393"/>
      <c r="J35" s="24"/>
      <c r="K35" s="366"/>
      <c r="L35" s="401"/>
      <c r="M35" s="366"/>
      <c r="N35" s="393"/>
      <c r="O35" s="24"/>
      <c r="P35" s="350"/>
      <c r="Q35" s="351"/>
      <c r="R35" s="351"/>
      <c r="S35" s="352"/>
      <c r="T35" s="298"/>
      <c r="U35" s="424"/>
      <c r="V35" s="425"/>
      <c r="W35" s="425"/>
      <c r="X35" s="426"/>
      <c r="Y35" s="299"/>
      <c r="Z35" s="16"/>
      <c r="AA35" s="17"/>
      <c r="AB35" s="17"/>
      <c r="AC35" s="18"/>
      <c r="AD35" s="24"/>
    </row>
    <row r="36" spans="1:30" ht="12.75" customHeight="1">
      <c r="A36" s="24"/>
      <c r="B36" s="300" t="s">
        <v>49</v>
      </c>
      <c r="C36" s="24"/>
      <c r="D36" s="17"/>
      <c r="E36" s="24"/>
      <c r="F36" s="366"/>
      <c r="G36" s="401"/>
      <c r="H36" s="366"/>
      <c r="I36" s="393"/>
      <c r="J36" s="24"/>
      <c r="K36" s="366"/>
      <c r="L36" s="401"/>
      <c r="M36" s="366"/>
      <c r="N36" s="393"/>
      <c r="O36" s="24"/>
      <c r="P36" s="350"/>
      <c r="Q36" s="351"/>
      <c r="R36" s="351"/>
      <c r="S36" s="352"/>
      <c r="T36" s="24"/>
      <c r="U36" s="347" t="s">
        <v>42</v>
      </c>
      <c r="V36" s="348"/>
      <c r="W36" s="348"/>
      <c r="X36" s="349"/>
      <c r="Y36" s="24"/>
      <c r="Z36" s="16"/>
      <c r="AA36" s="17"/>
      <c r="AB36" s="17"/>
      <c r="AC36" s="18"/>
      <c r="AD36" s="24"/>
    </row>
    <row r="37" spans="1:30" ht="12.75" customHeight="1" thickBot="1">
      <c r="A37" s="24"/>
      <c r="B37" s="301" t="s">
        <v>50</v>
      </c>
      <c r="C37" s="24"/>
      <c r="D37" s="17"/>
      <c r="E37" s="24"/>
      <c r="F37" s="367"/>
      <c r="G37" s="401"/>
      <c r="H37" s="367"/>
      <c r="I37" s="394"/>
      <c r="J37" s="24"/>
      <c r="K37" s="367"/>
      <c r="L37" s="401"/>
      <c r="M37" s="367"/>
      <c r="N37" s="394"/>
      <c r="O37" s="24"/>
      <c r="P37" s="350"/>
      <c r="Q37" s="351"/>
      <c r="R37" s="351"/>
      <c r="S37" s="352"/>
      <c r="T37" s="24"/>
      <c r="U37" s="350"/>
      <c r="V37" s="351"/>
      <c r="W37" s="351"/>
      <c r="X37" s="352"/>
      <c r="Y37" s="24"/>
      <c r="Z37" s="16"/>
      <c r="AA37" s="17"/>
      <c r="AB37" s="17"/>
      <c r="AC37" s="18"/>
      <c r="AD37" s="24"/>
    </row>
    <row r="38" spans="1:30" ht="12.75" customHeight="1" thickBot="1">
      <c r="A38" s="28"/>
      <c r="B38" s="302" t="s">
        <v>51</v>
      </c>
      <c r="C38" s="28"/>
      <c r="D38" s="17"/>
      <c r="E38" s="28"/>
      <c r="F38" s="303"/>
      <c r="G38" s="26"/>
      <c r="H38" s="26"/>
      <c r="I38" s="27"/>
      <c r="J38" s="28"/>
      <c r="K38" s="25"/>
      <c r="L38" s="26"/>
      <c r="M38" s="26"/>
      <c r="N38" s="27"/>
      <c r="O38" s="28"/>
      <c r="P38" s="350"/>
      <c r="Q38" s="351"/>
      <c r="R38" s="351"/>
      <c r="S38" s="352"/>
      <c r="T38" s="28"/>
      <c r="U38" s="353"/>
      <c r="V38" s="354"/>
      <c r="W38" s="354"/>
      <c r="X38" s="355"/>
      <c r="Y38" s="28"/>
      <c r="Z38" s="16"/>
      <c r="AA38" s="17"/>
      <c r="AB38" s="17"/>
      <c r="AC38" s="18"/>
      <c r="AD38" s="28"/>
    </row>
    <row r="39" spans="1:30" ht="12.75" customHeight="1" thickBot="1">
      <c r="A39" s="32"/>
      <c r="B39" s="304" t="s">
        <v>52</v>
      </c>
      <c r="C39" s="32"/>
      <c r="D39" s="29"/>
      <c r="E39" s="32"/>
      <c r="F39" s="29"/>
      <c r="G39" s="30"/>
      <c r="H39" s="30"/>
      <c r="I39" s="31"/>
      <c r="J39" s="32"/>
      <c r="K39" s="29"/>
      <c r="L39" s="30"/>
      <c r="M39" s="30"/>
      <c r="N39" s="31"/>
      <c r="O39" s="32"/>
      <c r="P39" s="353"/>
      <c r="Q39" s="354"/>
      <c r="R39" s="354"/>
      <c r="S39" s="355"/>
      <c r="T39" s="32"/>
      <c r="U39" s="29"/>
      <c r="V39" s="30"/>
      <c r="W39" s="30"/>
      <c r="X39" s="31"/>
      <c r="Y39" s="32"/>
      <c r="Z39" s="33"/>
      <c r="AA39" s="34"/>
      <c r="AB39" s="34"/>
      <c r="AC39" s="35"/>
      <c r="AD39" s="32"/>
    </row>
    <row r="40" spans="2:30" s="198" customFormat="1" ht="1.5" customHeight="1"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</row>
    <row r="41" spans="1:30" s="48" customFormat="1" ht="12.75" customHeight="1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/>
      <c r="AD41" s="44"/>
    </row>
    <row r="42" spans="1:30" s="48" customFormat="1" ht="12.75" customHeight="1">
      <c r="A42" s="49"/>
      <c r="B42" s="45"/>
      <c r="C42" s="46"/>
      <c r="D42" s="390" t="s">
        <v>53</v>
      </c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46"/>
      <c r="AB42" s="46"/>
      <c r="AC42" s="47"/>
      <c r="AD42" s="49"/>
    </row>
    <row r="43" spans="1:30" s="48" customFormat="1" ht="12.75" customHeight="1" thickBot="1">
      <c r="A43" s="49"/>
      <c r="B43" s="45"/>
      <c r="C43" s="51"/>
      <c r="D43" s="51"/>
      <c r="E43" s="51"/>
      <c r="F43" s="391"/>
      <c r="G43" s="391"/>
      <c r="H43" s="391"/>
      <c r="I43" s="391"/>
      <c r="J43" s="391"/>
      <c r="K43" s="391"/>
      <c r="L43" s="391"/>
      <c r="M43" s="391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46"/>
      <c r="AB43" s="46"/>
      <c r="AC43" s="47"/>
      <c r="AD43" s="49"/>
    </row>
    <row r="44" spans="1:30" s="48" customFormat="1" ht="12.75" customHeight="1">
      <c r="A44" s="49"/>
      <c r="B44" s="45"/>
      <c r="C44" s="52"/>
      <c r="D44" s="40" t="s">
        <v>13</v>
      </c>
      <c r="E44" s="52"/>
      <c r="F44" s="398" t="s">
        <v>58</v>
      </c>
      <c r="G44" s="399"/>
      <c r="H44" s="399"/>
      <c r="I44" s="399"/>
      <c r="J44" s="399"/>
      <c r="K44" s="399"/>
      <c r="L44" s="399"/>
      <c r="M44" s="400"/>
      <c r="N44" s="53"/>
      <c r="O44" s="53"/>
      <c r="P44" s="38" t="s">
        <v>25</v>
      </c>
      <c r="Q44" s="54"/>
      <c r="R44" s="406" t="s">
        <v>54</v>
      </c>
      <c r="S44" s="407"/>
      <c r="T44" s="407"/>
      <c r="U44" s="407"/>
      <c r="V44" s="407"/>
      <c r="W44" s="407"/>
      <c r="X44" s="407"/>
      <c r="Y44" s="407"/>
      <c r="Z44" s="408"/>
      <c r="AA44" s="46"/>
      <c r="AB44" s="46"/>
      <c r="AC44" s="47"/>
      <c r="AD44" s="49"/>
    </row>
    <row r="45" spans="1:30" s="48" customFormat="1" ht="12.75" customHeight="1">
      <c r="A45" s="49"/>
      <c r="B45" s="45"/>
      <c r="C45" s="55"/>
      <c r="D45" s="37" t="s">
        <v>31</v>
      </c>
      <c r="E45" s="55"/>
      <c r="F45" s="375" t="s">
        <v>150</v>
      </c>
      <c r="G45" s="376"/>
      <c r="H45" s="376"/>
      <c r="I45" s="376"/>
      <c r="J45" s="376"/>
      <c r="K45" s="376"/>
      <c r="L45" s="376"/>
      <c r="M45" s="377"/>
      <c r="N45" s="56"/>
      <c r="O45" s="56"/>
      <c r="P45" s="40" t="s">
        <v>56</v>
      </c>
      <c r="Q45" s="57"/>
      <c r="R45" s="356" t="s">
        <v>57</v>
      </c>
      <c r="S45" s="357"/>
      <c r="T45" s="357"/>
      <c r="U45" s="357"/>
      <c r="V45" s="357"/>
      <c r="W45" s="357"/>
      <c r="X45" s="357"/>
      <c r="Y45" s="357"/>
      <c r="Z45" s="358"/>
      <c r="AA45" s="46"/>
      <c r="AB45" s="46"/>
      <c r="AC45" s="47"/>
      <c r="AD45" s="49"/>
    </row>
    <row r="46" spans="1:30" s="48" customFormat="1" ht="12.75" customHeight="1">
      <c r="A46" s="49"/>
      <c r="B46" s="45"/>
      <c r="C46" s="56"/>
      <c r="D46" s="39" t="s">
        <v>15</v>
      </c>
      <c r="E46" s="56"/>
      <c r="F46" s="359" t="s">
        <v>55</v>
      </c>
      <c r="G46" s="360"/>
      <c r="H46" s="360"/>
      <c r="I46" s="360"/>
      <c r="J46" s="360"/>
      <c r="K46" s="360"/>
      <c r="L46" s="360"/>
      <c r="M46" s="361"/>
      <c r="N46" s="58"/>
      <c r="O46" s="58"/>
      <c r="P46" s="41" t="s">
        <v>151</v>
      </c>
      <c r="Q46" s="59"/>
      <c r="R46" s="378" t="s">
        <v>152</v>
      </c>
      <c r="S46" s="379"/>
      <c r="T46" s="379"/>
      <c r="U46" s="379"/>
      <c r="V46" s="379"/>
      <c r="W46" s="379"/>
      <c r="X46" s="379"/>
      <c r="Y46" s="379"/>
      <c r="Z46" s="380"/>
      <c r="AA46" s="46"/>
      <c r="AB46" s="46"/>
      <c r="AC46" s="47"/>
      <c r="AD46" s="49"/>
    </row>
    <row r="47" spans="1:30" s="48" customFormat="1" ht="12.75" customHeight="1">
      <c r="A47" s="49"/>
      <c r="B47" s="45"/>
      <c r="C47" s="60"/>
      <c r="D47" s="42" t="s">
        <v>92</v>
      </c>
      <c r="E47" s="60"/>
      <c r="F47" s="387" t="s">
        <v>93</v>
      </c>
      <c r="G47" s="388"/>
      <c r="H47" s="388"/>
      <c r="I47" s="388"/>
      <c r="J47" s="388"/>
      <c r="K47" s="388"/>
      <c r="L47" s="388"/>
      <c r="M47" s="389"/>
      <c r="N47" s="56"/>
      <c r="O47" s="56"/>
      <c r="P47" s="42" t="s">
        <v>59</v>
      </c>
      <c r="Q47" s="61"/>
      <c r="R47" s="395" t="s">
        <v>60</v>
      </c>
      <c r="S47" s="396"/>
      <c r="T47" s="396"/>
      <c r="U47" s="396"/>
      <c r="V47" s="396"/>
      <c r="W47" s="396"/>
      <c r="X47" s="396"/>
      <c r="Y47" s="396"/>
      <c r="Z47" s="397"/>
      <c r="AA47" s="46"/>
      <c r="AB47" s="46"/>
      <c r="AC47" s="47"/>
      <c r="AD47" s="49"/>
    </row>
    <row r="48" spans="1:30" s="48" customFormat="1" ht="12.75" customHeight="1">
      <c r="A48" s="49"/>
      <c r="B48" s="45"/>
      <c r="C48" s="56"/>
      <c r="D48" s="43" t="s">
        <v>14</v>
      </c>
      <c r="E48" s="56"/>
      <c r="F48" s="362" t="s">
        <v>61</v>
      </c>
      <c r="G48" s="363"/>
      <c r="H48" s="363"/>
      <c r="I48" s="363"/>
      <c r="J48" s="363"/>
      <c r="K48" s="363"/>
      <c r="L48" s="363"/>
      <c r="M48" s="364"/>
      <c r="N48" s="60"/>
      <c r="O48" s="60"/>
      <c r="P48" s="62" t="s">
        <v>104</v>
      </c>
      <c r="Q48" s="61"/>
      <c r="R48" s="403" t="s">
        <v>105</v>
      </c>
      <c r="S48" s="404"/>
      <c r="T48" s="404"/>
      <c r="U48" s="404"/>
      <c r="V48" s="404"/>
      <c r="W48" s="404"/>
      <c r="X48" s="404"/>
      <c r="Y48" s="404"/>
      <c r="Z48" s="405"/>
      <c r="AA48" s="46"/>
      <c r="AB48" s="46"/>
      <c r="AC48" s="47"/>
      <c r="AD48" s="49"/>
    </row>
    <row r="49" spans="1:30" s="48" customFormat="1" ht="12.75" customHeight="1">
      <c r="A49" s="49"/>
      <c r="B49" s="45"/>
      <c r="C49" s="63"/>
      <c r="D49" s="36" t="s">
        <v>94</v>
      </c>
      <c r="E49" s="63"/>
      <c r="F49" s="340" t="s">
        <v>95</v>
      </c>
      <c r="G49" s="341"/>
      <c r="H49" s="341"/>
      <c r="I49" s="341"/>
      <c r="J49" s="341"/>
      <c r="K49" s="341"/>
      <c r="L49" s="341"/>
      <c r="M49" s="342"/>
      <c r="N49" s="60"/>
      <c r="O49" s="60"/>
      <c r="P49" s="64" t="s">
        <v>132</v>
      </c>
      <c r="Q49" s="61"/>
      <c r="R49" s="368" t="s">
        <v>153</v>
      </c>
      <c r="S49" s="369"/>
      <c r="T49" s="369"/>
      <c r="U49" s="369"/>
      <c r="V49" s="369"/>
      <c r="W49" s="369"/>
      <c r="X49" s="369"/>
      <c r="Y49" s="369"/>
      <c r="Z49" s="370"/>
      <c r="AA49" s="46"/>
      <c r="AB49" s="46"/>
      <c r="AC49" s="47"/>
      <c r="AD49" s="49"/>
    </row>
    <row r="50" spans="1:30" s="48" customFormat="1" ht="12.75" customHeight="1" thickBot="1">
      <c r="A50" s="49"/>
      <c r="B50" s="45"/>
      <c r="C50" s="52"/>
      <c r="D50" s="63" t="s">
        <v>148</v>
      </c>
      <c r="E50" s="56"/>
      <c r="F50" s="343" t="s">
        <v>154</v>
      </c>
      <c r="G50" s="344"/>
      <c r="H50" s="344"/>
      <c r="I50" s="344"/>
      <c r="J50" s="344"/>
      <c r="K50" s="344"/>
      <c r="L50" s="344"/>
      <c r="M50" s="345"/>
      <c r="N50" s="371" t="s">
        <v>96</v>
      </c>
      <c r="O50" s="371"/>
      <c r="P50" s="371"/>
      <c r="Q50" s="371"/>
      <c r="R50" s="372" t="s">
        <v>97</v>
      </c>
      <c r="S50" s="373"/>
      <c r="T50" s="373"/>
      <c r="U50" s="373"/>
      <c r="V50" s="373"/>
      <c r="W50" s="373"/>
      <c r="X50" s="373"/>
      <c r="Y50" s="373"/>
      <c r="Z50" s="374"/>
      <c r="AA50" s="46"/>
      <c r="AB50" s="46"/>
      <c r="AC50" s="47"/>
      <c r="AD50" s="49"/>
    </row>
    <row r="51" spans="1:30" s="48" customFormat="1" ht="12.75" customHeight="1">
      <c r="A51" s="49"/>
      <c r="B51" s="45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46"/>
      <c r="AB51" s="46"/>
      <c r="AC51" s="47"/>
      <c r="AD51" s="49"/>
    </row>
    <row r="52" spans="2:30" s="198" customFormat="1" ht="1.5" customHeight="1" thickBot="1"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</row>
    <row r="53" spans="1:30" s="74" customFormat="1" ht="9.75" customHeight="1">
      <c r="A53" s="65"/>
      <c r="B53" s="66"/>
      <c r="C53" s="67"/>
      <c r="D53" s="67"/>
      <c r="E53" s="67"/>
      <c r="F53" s="67"/>
      <c r="G53" s="67"/>
      <c r="H53" s="67"/>
      <c r="I53" s="67"/>
      <c r="J53" s="67"/>
      <c r="K53" s="68"/>
      <c r="L53" s="69"/>
      <c r="M53" s="70"/>
      <c r="N53" s="71"/>
      <c r="O53" s="72"/>
      <c r="P53" s="71"/>
      <c r="Q53" s="71"/>
      <c r="R53" s="71"/>
      <c r="S53" s="71"/>
      <c r="T53" s="72"/>
      <c r="U53" s="71"/>
      <c r="V53" s="71"/>
      <c r="W53" s="71"/>
      <c r="X53" s="71"/>
      <c r="Y53" s="72"/>
      <c r="Z53" s="71"/>
      <c r="AA53" s="71"/>
      <c r="AB53" s="71"/>
      <c r="AC53" s="73"/>
      <c r="AD53" s="65"/>
    </row>
    <row r="54" spans="1:30" s="74" customFormat="1" ht="9.75" customHeight="1">
      <c r="A54" s="75"/>
      <c r="B54" s="337" t="s">
        <v>155</v>
      </c>
      <c r="C54" s="338"/>
      <c r="D54" s="338"/>
      <c r="E54" s="338"/>
      <c r="F54" s="338"/>
      <c r="G54" s="338"/>
      <c r="H54" s="338"/>
      <c r="I54" s="338"/>
      <c r="J54" s="338"/>
      <c r="K54" s="339"/>
      <c r="L54" s="78"/>
      <c r="M54" s="79"/>
      <c r="N54" s="79"/>
      <c r="O54" s="80"/>
      <c r="P54" s="79"/>
      <c r="Q54" s="79"/>
      <c r="R54" s="346" t="s">
        <v>62</v>
      </c>
      <c r="S54" s="346"/>
      <c r="T54" s="346"/>
      <c r="U54" s="346"/>
      <c r="V54" s="346"/>
      <c r="W54" s="346"/>
      <c r="X54" s="346"/>
      <c r="Y54" s="346"/>
      <c r="Z54" s="346"/>
      <c r="AA54" s="79"/>
      <c r="AB54" s="79"/>
      <c r="AC54" s="81"/>
      <c r="AD54" s="75"/>
    </row>
    <row r="55" spans="1:30" s="74" customFormat="1" ht="9.75" customHeight="1">
      <c r="A55" s="82"/>
      <c r="B55" s="83"/>
      <c r="C55" s="84"/>
      <c r="D55" s="84"/>
      <c r="E55" s="84"/>
      <c r="F55" s="76"/>
      <c r="G55" s="76"/>
      <c r="H55" s="85"/>
      <c r="I55" s="85"/>
      <c r="J55" s="84"/>
      <c r="K55" s="86"/>
      <c r="L55" s="78"/>
      <c r="M55" s="87"/>
      <c r="N55" s="88"/>
      <c r="O55" s="89"/>
      <c r="P55" s="88"/>
      <c r="Q55" s="90"/>
      <c r="R55" s="88"/>
      <c r="S55" s="88"/>
      <c r="T55" s="89"/>
      <c r="U55" s="88"/>
      <c r="V55" s="88"/>
      <c r="W55" s="88"/>
      <c r="X55" s="88"/>
      <c r="Y55" s="89"/>
      <c r="Z55" s="88"/>
      <c r="AA55" s="88"/>
      <c r="AB55" s="88"/>
      <c r="AC55" s="91"/>
      <c r="AD55" s="82"/>
    </row>
    <row r="56" spans="1:30" s="74" customFormat="1" ht="9.75" customHeight="1">
      <c r="A56" s="92"/>
      <c r="B56" s="93"/>
      <c r="C56" s="94"/>
      <c r="D56" s="94">
        <f>G76/G74</f>
        <v>0</v>
      </c>
      <c r="E56" s="94"/>
      <c r="F56" s="95"/>
      <c r="G56" s="96" t="s">
        <v>133</v>
      </c>
      <c r="H56" s="305" t="s">
        <v>156</v>
      </c>
      <c r="I56" s="76"/>
      <c r="J56" s="94"/>
      <c r="K56" s="77"/>
      <c r="L56" s="79"/>
      <c r="M56" s="78"/>
      <c r="N56" s="97"/>
      <c r="O56" s="98"/>
      <c r="P56" s="97"/>
      <c r="Q56" s="79"/>
      <c r="R56" s="306" t="s">
        <v>63</v>
      </c>
      <c r="S56" s="307" t="s">
        <v>64</v>
      </c>
      <c r="T56" s="94"/>
      <c r="U56" s="307" t="s">
        <v>65</v>
      </c>
      <c r="V56" s="308" t="s">
        <v>66</v>
      </c>
      <c r="W56" s="307" t="s">
        <v>67</v>
      </c>
      <c r="X56" s="307" t="s">
        <v>68</v>
      </c>
      <c r="Y56" s="94"/>
      <c r="Z56" s="307" t="s">
        <v>69</v>
      </c>
      <c r="AA56" s="308" t="s">
        <v>70</v>
      </c>
      <c r="AB56" s="307" t="s">
        <v>71</v>
      </c>
      <c r="AC56" s="91"/>
      <c r="AD56" s="92"/>
    </row>
    <row r="57" spans="1:30" s="74" customFormat="1" ht="9.75" customHeight="1">
      <c r="A57" s="75"/>
      <c r="B57" s="93"/>
      <c r="C57" s="99"/>
      <c r="D57" s="99"/>
      <c r="E57" s="99"/>
      <c r="F57" s="100" t="s">
        <v>72</v>
      </c>
      <c r="G57" s="101">
        <v>1</v>
      </c>
      <c r="H57" s="309">
        <f aca="true" t="shared" si="0" ref="H57:H70">G57*2</f>
        <v>2</v>
      </c>
      <c r="I57" s="102"/>
      <c r="J57" s="99"/>
      <c r="K57" s="103"/>
      <c r="L57" s="104"/>
      <c r="M57" s="79"/>
      <c r="N57" s="105"/>
      <c r="O57" s="106"/>
      <c r="P57" s="105"/>
      <c r="Q57" s="105" t="s">
        <v>72</v>
      </c>
      <c r="R57" s="107">
        <v>12</v>
      </c>
      <c r="S57" s="107" t="s">
        <v>73</v>
      </c>
      <c r="T57" s="310"/>
      <c r="U57" s="107" t="s">
        <v>74</v>
      </c>
      <c r="V57" s="108" t="s">
        <v>74</v>
      </c>
      <c r="W57" s="107" t="s">
        <v>74</v>
      </c>
      <c r="X57" s="107" t="s">
        <v>74</v>
      </c>
      <c r="Y57" s="310"/>
      <c r="Z57" s="107" t="s">
        <v>74</v>
      </c>
      <c r="AA57" s="108">
        <v>1</v>
      </c>
      <c r="AB57" s="107">
        <v>1</v>
      </c>
      <c r="AC57" s="91"/>
      <c r="AD57" s="75"/>
    </row>
    <row r="58" spans="1:30" s="74" customFormat="1" ht="9.75" customHeight="1">
      <c r="A58" s="75"/>
      <c r="B58" s="93"/>
      <c r="C58" s="99"/>
      <c r="D58" s="99"/>
      <c r="E58" s="99"/>
      <c r="F58" s="100" t="s">
        <v>98</v>
      </c>
      <c r="G58" s="109">
        <v>2.5</v>
      </c>
      <c r="H58" s="311">
        <f t="shared" si="0"/>
        <v>5</v>
      </c>
      <c r="I58" s="102"/>
      <c r="J58" s="99"/>
      <c r="K58" s="103"/>
      <c r="L58" s="104"/>
      <c r="M58" s="104"/>
      <c r="N58" s="105"/>
      <c r="O58" s="106"/>
      <c r="P58" s="105"/>
      <c r="Q58" s="105" t="s">
        <v>75</v>
      </c>
      <c r="R58" s="110">
        <v>150</v>
      </c>
      <c r="S58" s="110" t="s">
        <v>76</v>
      </c>
      <c r="T58" s="95"/>
      <c r="U58" s="110" t="s">
        <v>77</v>
      </c>
      <c r="V58" s="111" t="s">
        <v>74</v>
      </c>
      <c r="W58" s="110">
        <v>4</v>
      </c>
      <c r="X58" s="110">
        <v>1</v>
      </c>
      <c r="Y58" s="95"/>
      <c r="Z58" s="110">
        <v>1</v>
      </c>
      <c r="AA58" s="111">
        <v>1</v>
      </c>
      <c r="AB58" s="110">
        <v>1</v>
      </c>
      <c r="AC58" s="91"/>
      <c r="AD58" s="75"/>
    </row>
    <row r="59" spans="1:30" s="74" customFormat="1" ht="9.75" customHeight="1">
      <c r="A59" s="75"/>
      <c r="B59" s="93"/>
      <c r="C59" s="99"/>
      <c r="D59" s="99"/>
      <c r="E59" s="99"/>
      <c r="F59" s="312" t="s">
        <v>157</v>
      </c>
      <c r="G59" s="112">
        <v>1</v>
      </c>
      <c r="H59" s="311">
        <f t="shared" si="0"/>
        <v>2</v>
      </c>
      <c r="I59" s="113"/>
      <c r="J59" s="99"/>
      <c r="K59" s="114"/>
      <c r="L59" s="115"/>
      <c r="M59" s="104"/>
      <c r="N59" s="116"/>
      <c r="O59" s="106"/>
      <c r="P59" s="116"/>
      <c r="Q59" s="116" t="s">
        <v>78</v>
      </c>
      <c r="R59" s="110">
        <v>20</v>
      </c>
      <c r="S59" s="110" t="s">
        <v>73</v>
      </c>
      <c r="T59" s="95"/>
      <c r="U59" s="110" t="s">
        <v>74</v>
      </c>
      <c r="V59" s="111" t="s">
        <v>74</v>
      </c>
      <c r="W59" s="110" t="s">
        <v>74</v>
      </c>
      <c r="X59" s="110" t="s">
        <v>74</v>
      </c>
      <c r="Y59" s="95"/>
      <c r="Z59" s="110" t="s">
        <v>74</v>
      </c>
      <c r="AA59" s="111">
        <v>1</v>
      </c>
      <c r="AB59" s="110">
        <v>1</v>
      </c>
      <c r="AC59" s="91"/>
      <c r="AD59" s="75"/>
    </row>
    <row r="60" spans="1:30" s="74" customFormat="1" ht="9.75" customHeight="1">
      <c r="A60" s="75"/>
      <c r="B60" s="93"/>
      <c r="C60" s="99"/>
      <c r="D60" s="99"/>
      <c r="E60" s="99"/>
      <c r="F60" s="117" t="s">
        <v>79</v>
      </c>
      <c r="G60" s="118">
        <v>0.5</v>
      </c>
      <c r="H60" s="311">
        <f t="shared" si="0"/>
        <v>1</v>
      </c>
      <c r="I60" s="119"/>
      <c r="J60" s="99"/>
      <c r="K60" s="120"/>
      <c r="L60" s="121"/>
      <c r="M60" s="115"/>
      <c r="N60" s="122"/>
      <c r="O60" s="106"/>
      <c r="P60" s="122"/>
      <c r="Q60" s="122" t="s">
        <v>134</v>
      </c>
      <c r="R60" s="110">
        <v>100</v>
      </c>
      <c r="S60" s="110" t="s">
        <v>76</v>
      </c>
      <c r="T60" s="95"/>
      <c r="U60" s="110" t="s">
        <v>77</v>
      </c>
      <c r="V60" s="111" t="s">
        <v>74</v>
      </c>
      <c r="W60" s="110">
        <v>4</v>
      </c>
      <c r="X60" s="110">
        <v>1</v>
      </c>
      <c r="Y60" s="95"/>
      <c r="Z60" s="110">
        <v>1</v>
      </c>
      <c r="AA60" s="110">
        <v>1</v>
      </c>
      <c r="AB60" s="110">
        <v>1</v>
      </c>
      <c r="AC60" s="91"/>
      <c r="AD60" s="75"/>
    </row>
    <row r="61" spans="1:30" s="74" customFormat="1" ht="9.75" customHeight="1">
      <c r="A61" s="75"/>
      <c r="B61" s="93"/>
      <c r="C61" s="99"/>
      <c r="D61" s="99"/>
      <c r="E61" s="99"/>
      <c r="F61" s="123" t="s">
        <v>81</v>
      </c>
      <c r="G61" s="124">
        <v>12</v>
      </c>
      <c r="H61" s="311">
        <f t="shared" si="0"/>
        <v>24</v>
      </c>
      <c r="I61" s="125"/>
      <c r="J61" s="99"/>
      <c r="K61" s="126"/>
      <c r="L61" s="127"/>
      <c r="M61" s="127"/>
      <c r="N61" s="97"/>
      <c r="O61" s="106"/>
      <c r="P61" s="97"/>
      <c r="Q61" s="128" t="s">
        <v>81</v>
      </c>
      <c r="R61" s="110">
        <v>100</v>
      </c>
      <c r="S61" s="110" t="s">
        <v>76</v>
      </c>
      <c r="T61" s="95"/>
      <c r="U61" s="110" t="s">
        <v>77</v>
      </c>
      <c r="V61" s="111" t="s">
        <v>74</v>
      </c>
      <c r="W61" s="110">
        <v>4</v>
      </c>
      <c r="X61" s="110">
        <v>1</v>
      </c>
      <c r="Y61" s="95"/>
      <c r="Z61" s="110">
        <v>1</v>
      </c>
      <c r="AA61" s="111">
        <v>1</v>
      </c>
      <c r="AB61" s="110">
        <v>1</v>
      </c>
      <c r="AC61" s="91"/>
      <c r="AD61" s="75"/>
    </row>
    <row r="62" spans="1:30" s="74" customFormat="1" ht="9.75" customHeight="1">
      <c r="A62" s="75"/>
      <c r="B62" s="93"/>
      <c r="C62" s="99"/>
      <c r="D62" s="99"/>
      <c r="E62" s="99"/>
      <c r="F62" s="129" t="s">
        <v>99</v>
      </c>
      <c r="G62" s="130">
        <v>4</v>
      </c>
      <c r="H62" s="311">
        <f t="shared" si="0"/>
        <v>8</v>
      </c>
      <c r="I62" s="131"/>
      <c r="J62" s="99"/>
      <c r="K62" s="132"/>
      <c r="L62" s="133"/>
      <c r="M62" s="133"/>
      <c r="N62" s="134"/>
      <c r="O62" s="106"/>
      <c r="P62" s="134"/>
      <c r="Q62" s="135" t="s">
        <v>99</v>
      </c>
      <c r="R62" s="110">
        <v>20</v>
      </c>
      <c r="S62" s="110" t="s">
        <v>76</v>
      </c>
      <c r="T62" s="95"/>
      <c r="U62" s="110" t="s">
        <v>77</v>
      </c>
      <c r="V62" s="111" t="s">
        <v>74</v>
      </c>
      <c r="W62" s="110">
        <v>4</v>
      </c>
      <c r="X62" s="110">
        <v>1</v>
      </c>
      <c r="Y62" s="95"/>
      <c r="Z62" s="110" t="s">
        <v>74</v>
      </c>
      <c r="AA62" s="111">
        <v>1</v>
      </c>
      <c r="AB62" s="110">
        <v>1</v>
      </c>
      <c r="AC62" s="91"/>
      <c r="AD62" s="75"/>
    </row>
    <row r="63" spans="1:30" s="74" customFormat="1" ht="9.75" customHeight="1">
      <c r="A63" s="75"/>
      <c r="B63" s="93"/>
      <c r="C63" s="99"/>
      <c r="D63" s="99"/>
      <c r="E63" s="99"/>
      <c r="F63" s="136" t="s">
        <v>80</v>
      </c>
      <c r="G63" s="137">
        <v>4</v>
      </c>
      <c r="H63" s="311">
        <f t="shared" si="0"/>
        <v>8</v>
      </c>
      <c r="I63" s="138"/>
      <c r="J63" s="99"/>
      <c r="K63" s="139"/>
      <c r="L63" s="140"/>
      <c r="M63" s="133"/>
      <c r="N63" s="97"/>
      <c r="O63" s="106"/>
      <c r="P63" s="97"/>
      <c r="Q63" s="141" t="s">
        <v>80</v>
      </c>
      <c r="R63" s="110">
        <v>20</v>
      </c>
      <c r="S63" s="110" t="s">
        <v>76</v>
      </c>
      <c r="T63" s="95"/>
      <c r="U63" s="110" t="s">
        <v>77</v>
      </c>
      <c r="V63" s="111" t="s">
        <v>74</v>
      </c>
      <c r="W63" s="110">
        <v>4</v>
      </c>
      <c r="X63" s="110">
        <v>1</v>
      </c>
      <c r="Y63" s="95"/>
      <c r="Z63" s="142" t="s">
        <v>74</v>
      </c>
      <c r="AA63" s="111">
        <v>1</v>
      </c>
      <c r="AB63" s="110">
        <v>1</v>
      </c>
      <c r="AC63" s="91"/>
      <c r="AD63" s="75"/>
    </row>
    <row r="64" spans="1:30" s="74" customFormat="1" ht="9.75" customHeight="1">
      <c r="A64" s="75"/>
      <c r="B64" s="93"/>
      <c r="C64" s="99"/>
      <c r="D64" s="99"/>
      <c r="E64" s="99"/>
      <c r="F64" s="143" t="s">
        <v>100</v>
      </c>
      <c r="G64" s="144">
        <v>9</v>
      </c>
      <c r="H64" s="311">
        <f t="shared" si="0"/>
        <v>18</v>
      </c>
      <c r="I64" s="145"/>
      <c r="J64" s="99"/>
      <c r="K64" s="146"/>
      <c r="L64" s="147"/>
      <c r="M64" s="140"/>
      <c r="N64" s="148"/>
      <c r="O64" s="106"/>
      <c r="P64" s="148"/>
      <c r="Q64" s="149" t="s">
        <v>100</v>
      </c>
      <c r="R64" s="110">
        <v>40</v>
      </c>
      <c r="S64" s="110" t="s">
        <v>76</v>
      </c>
      <c r="T64" s="95"/>
      <c r="U64" s="110" t="s">
        <v>77</v>
      </c>
      <c r="V64" s="111" t="s">
        <v>74</v>
      </c>
      <c r="W64" s="110">
        <v>4</v>
      </c>
      <c r="X64" s="142">
        <v>1</v>
      </c>
      <c r="Y64" s="95"/>
      <c r="Z64" s="142" t="s">
        <v>74</v>
      </c>
      <c r="AA64" s="111">
        <v>1</v>
      </c>
      <c r="AB64" s="110">
        <v>1</v>
      </c>
      <c r="AC64" s="91"/>
      <c r="AD64" s="75"/>
    </row>
    <row r="65" spans="1:30" s="74" customFormat="1" ht="9.75" customHeight="1">
      <c r="A65" s="75"/>
      <c r="B65" s="93"/>
      <c r="C65" s="99"/>
      <c r="D65" s="99"/>
      <c r="E65" s="99"/>
      <c r="F65" s="150" t="s">
        <v>101</v>
      </c>
      <c r="G65" s="151">
        <v>9</v>
      </c>
      <c r="H65" s="311">
        <f t="shared" si="0"/>
        <v>18</v>
      </c>
      <c r="I65" s="119"/>
      <c r="J65" s="99"/>
      <c r="K65" s="120"/>
      <c r="L65" s="121"/>
      <c r="M65" s="147"/>
      <c r="N65" s="149"/>
      <c r="O65" s="106"/>
      <c r="P65" s="149"/>
      <c r="Q65" s="148" t="s">
        <v>101</v>
      </c>
      <c r="R65" s="110">
        <v>20</v>
      </c>
      <c r="S65" s="110" t="s">
        <v>76</v>
      </c>
      <c r="T65" s="95"/>
      <c r="U65" s="110" t="s">
        <v>77</v>
      </c>
      <c r="V65" s="111" t="s">
        <v>74</v>
      </c>
      <c r="W65" s="110">
        <v>4</v>
      </c>
      <c r="X65" s="110">
        <v>1</v>
      </c>
      <c r="Y65" s="95"/>
      <c r="Z65" s="142" t="s">
        <v>74</v>
      </c>
      <c r="AA65" s="111">
        <v>1</v>
      </c>
      <c r="AB65" s="110">
        <v>1</v>
      </c>
      <c r="AC65" s="91"/>
      <c r="AD65" s="75"/>
    </row>
    <row r="66" spans="1:30" s="74" customFormat="1" ht="9.75" customHeight="1">
      <c r="A66" s="75"/>
      <c r="B66" s="93"/>
      <c r="C66" s="99"/>
      <c r="D66" s="99"/>
      <c r="E66" s="99"/>
      <c r="F66" s="152" t="s">
        <v>102</v>
      </c>
      <c r="G66" s="153">
        <v>8</v>
      </c>
      <c r="H66" s="311">
        <f t="shared" si="0"/>
        <v>16</v>
      </c>
      <c r="I66" s="154"/>
      <c r="J66" s="99"/>
      <c r="K66" s="155"/>
      <c r="L66" s="156"/>
      <c r="M66" s="121"/>
      <c r="N66" s="141"/>
      <c r="O66" s="106"/>
      <c r="P66" s="141"/>
      <c r="Q66" s="134" t="s">
        <v>102</v>
      </c>
      <c r="R66" s="110">
        <v>60</v>
      </c>
      <c r="S66" s="110" t="s">
        <v>76</v>
      </c>
      <c r="T66" s="95"/>
      <c r="U66" s="110" t="s">
        <v>77</v>
      </c>
      <c r="V66" s="111" t="s">
        <v>74</v>
      </c>
      <c r="W66" s="110">
        <v>4</v>
      </c>
      <c r="X66" s="142">
        <v>1</v>
      </c>
      <c r="Y66" s="95"/>
      <c r="Z66" s="110">
        <v>1</v>
      </c>
      <c r="AA66" s="111">
        <v>1</v>
      </c>
      <c r="AB66" s="142">
        <v>1</v>
      </c>
      <c r="AC66" s="91"/>
      <c r="AD66" s="75"/>
    </row>
    <row r="67" spans="1:30" s="74" customFormat="1" ht="9.75" customHeight="1">
      <c r="A67" s="75"/>
      <c r="B67" s="93"/>
      <c r="C67" s="99"/>
      <c r="D67" s="99"/>
      <c r="E67" s="99"/>
      <c r="F67" s="157" t="s">
        <v>135</v>
      </c>
      <c r="G67" s="153">
        <v>2</v>
      </c>
      <c r="H67" s="311">
        <f t="shared" si="0"/>
        <v>4</v>
      </c>
      <c r="I67" s="154"/>
      <c r="J67" s="99"/>
      <c r="K67" s="155"/>
      <c r="L67" s="156"/>
      <c r="M67" s="121"/>
      <c r="N67" s="141"/>
      <c r="O67" s="106"/>
      <c r="P67" s="141"/>
      <c r="Q67" s="158" t="s">
        <v>135</v>
      </c>
      <c r="R67" s="110">
        <v>20</v>
      </c>
      <c r="S67" s="110" t="s">
        <v>76</v>
      </c>
      <c r="T67" s="95"/>
      <c r="U67" s="110" t="s">
        <v>77</v>
      </c>
      <c r="V67" s="111" t="s">
        <v>74</v>
      </c>
      <c r="W67" s="110">
        <v>4</v>
      </c>
      <c r="X67" s="142">
        <v>1</v>
      </c>
      <c r="Y67" s="95"/>
      <c r="Z67" s="110" t="s">
        <v>74</v>
      </c>
      <c r="AA67" s="111">
        <v>1</v>
      </c>
      <c r="AB67" s="142">
        <v>1</v>
      </c>
      <c r="AC67" s="91"/>
      <c r="AD67" s="75"/>
    </row>
    <row r="68" spans="1:30" s="74" customFormat="1" ht="9.75" customHeight="1">
      <c r="A68" s="75"/>
      <c r="B68" s="93"/>
      <c r="C68" s="99"/>
      <c r="D68" s="99"/>
      <c r="E68" s="99"/>
      <c r="F68" s="159" t="s">
        <v>136</v>
      </c>
      <c r="G68" s="137">
        <v>4</v>
      </c>
      <c r="H68" s="311">
        <f t="shared" si="0"/>
        <v>8</v>
      </c>
      <c r="I68" s="154"/>
      <c r="J68" s="99"/>
      <c r="K68" s="155"/>
      <c r="L68" s="156"/>
      <c r="M68" s="121"/>
      <c r="N68" s="141"/>
      <c r="O68" s="106"/>
      <c r="P68" s="128"/>
      <c r="Q68" s="163" t="s">
        <v>136</v>
      </c>
      <c r="R68" s="110">
        <v>40</v>
      </c>
      <c r="S68" s="110" t="s">
        <v>76</v>
      </c>
      <c r="T68" s="95"/>
      <c r="U68" s="110" t="s">
        <v>77</v>
      </c>
      <c r="V68" s="111" t="s">
        <v>74</v>
      </c>
      <c r="W68" s="110">
        <v>4</v>
      </c>
      <c r="X68" s="142">
        <v>1</v>
      </c>
      <c r="Y68" s="95"/>
      <c r="Z68" s="110">
        <v>1</v>
      </c>
      <c r="AA68" s="111">
        <v>1</v>
      </c>
      <c r="AB68" s="142">
        <v>1</v>
      </c>
      <c r="AC68" s="91"/>
      <c r="AD68" s="75"/>
    </row>
    <row r="69" spans="1:30" s="74" customFormat="1" ht="9.75" customHeight="1">
      <c r="A69" s="75"/>
      <c r="B69" s="93"/>
      <c r="C69" s="99"/>
      <c r="D69" s="99"/>
      <c r="E69" s="99"/>
      <c r="F69" s="117" t="s">
        <v>158</v>
      </c>
      <c r="G69" s="137">
        <v>4</v>
      </c>
      <c r="H69" s="311">
        <f t="shared" si="0"/>
        <v>8</v>
      </c>
      <c r="I69" s="160"/>
      <c r="J69" s="99"/>
      <c r="K69" s="161"/>
      <c r="L69" s="162"/>
      <c r="M69" s="104"/>
      <c r="N69" s="128"/>
      <c r="O69" s="106"/>
      <c r="P69" s="97"/>
      <c r="Q69" s="122" t="s">
        <v>158</v>
      </c>
      <c r="R69" s="110">
        <v>40</v>
      </c>
      <c r="S69" s="110" t="s">
        <v>76</v>
      </c>
      <c r="T69" s="95"/>
      <c r="U69" s="110" t="s">
        <v>77</v>
      </c>
      <c r="V69" s="111" t="s">
        <v>74</v>
      </c>
      <c r="W69" s="110">
        <v>4</v>
      </c>
      <c r="X69" s="142">
        <v>1</v>
      </c>
      <c r="Y69" s="95"/>
      <c r="Z69" s="110">
        <v>1</v>
      </c>
      <c r="AA69" s="111">
        <v>1</v>
      </c>
      <c r="AB69" s="142">
        <v>1</v>
      </c>
      <c r="AC69" s="91"/>
      <c r="AD69" s="75"/>
    </row>
    <row r="70" spans="1:30" s="74" customFormat="1" ht="9.75" customHeight="1">
      <c r="A70" s="75"/>
      <c r="B70" s="93"/>
      <c r="C70" s="99"/>
      <c r="D70" s="99"/>
      <c r="E70" s="99"/>
      <c r="F70" s="164" t="s">
        <v>103</v>
      </c>
      <c r="G70" s="165">
        <v>0</v>
      </c>
      <c r="H70" s="313">
        <f t="shared" si="0"/>
        <v>0</v>
      </c>
      <c r="I70" s="160"/>
      <c r="J70" s="99"/>
      <c r="K70" s="161"/>
      <c r="L70" s="162"/>
      <c r="M70" s="104"/>
      <c r="N70" s="97"/>
      <c r="O70" s="106"/>
      <c r="P70" s="97"/>
      <c r="Q70" s="166" t="s">
        <v>103</v>
      </c>
      <c r="R70" s="314">
        <v>0</v>
      </c>
      <c r="S70" s="314" t="s">
        <v>76</v>
      </c>
      <c r="T70" s="315"/>
      <c r="U70" s="314" t="s">
        <v>77</v>
      </c>
      <c r="V70" s="316" t="s">
        <v>74</v>
      </c>
      <c r="W70" s="314">
        <v>4</v>
      </c>
      <c r="X70" s="317">
        <v>1</v>
      </c>
      <c r="Y70" s="315"/>
      <c r="Z70" s="314">
        <v>1</v>
      </c>
      <c r="AA70" s="316">
        <v>1</v>
      </c>
      <c r="AB70" s="317">
        <v>1</v>
      </c>
      <c r="AC70" s="91"/>
      <c r="AD70" s="75"/>
    </row>
    <row r="71" spans="1:30" s="74" customFormat="1" ht="9.75" customHeight="1">
      <c r="A71" s="167"/>
      <c r="B71" s="168"/>
      <c r="C71" s="169"/>
      <c r="D71" s="169"/>
      <c r="E71" s="169"/>
      <c r="F71" s="85"/>
      <c r="G71" s="170"/>
      <c r="H71" s="318"/>
      <c r="I71" s="85"/>
      <c r="J71" s="169"/>
      <c r="K71" s="86"/>
      <c r="L71" s="162"/>
      <c r="M71" s="78"/>
      <c r="N71" s="149"/>
      <c r="O71" s="171"/>
      <c r="P71" s="149"/>
      <c r="Q71" s="319"/>
      <c r="R71" s="320"/>
      <c r="S71" s="320"/>
      <c r="T71" s="319"/>
      <c r="U71" s="320"/>
      <c r="V71" s="320"/>
      <c r="W71" s="320"/>
      <c r="X71" s="320"/>
      <c r="Y71" s="319"/>
      <c r="Z71" s="320"/>
      <c r="AA71" s="320"/>
      <c r="AB71" s="320"/>
      <c r="AC71" s="91"/>
      <c r="AD71" s="167"/>
    </row>
    <row r="72" spans="1:30" s="178" customFormat="1" ht="9.75" customHeight="1">
      <c r="A72" s="172"/>
      <c r="B72" s="334" t="s">
        <v>159</v>
      </c>
      <c r="C72" s="335"/>
      <c r="D72" s="335"/>
      <c r="E72" s="335"/>
      <c r="F72" s="336"/>
      <c r="G72" s="175">
        <v>8</v>
      </c>
      <c r="H72" s="321">
        <f>G72*2</f>
        <v>16</v>
      </c>
      <c r="I72" s="85"/>
      <c r="J72" s="85"/>
      <c r="K72" s="86"/>
      <c r="L72" s="162"/>
      <c r="M72" s="78"/>
      <c r="N72" s="79"/>
      <c r="O72" s="176"/>
      <c r="P72" s="79"/>
      <c r="Q72" s="79"/>
      <c r="R72" s="79"/>
      <c r="S72" s="79"/>
      <c r="T72" s="78"/>
      <c r="U72" s="79"/>
      <c r="V72" s="79"/>
      <c r="W72" s="79"/>
      <c r="X72" s="79"/>
      <c r="Y72" s="78"/>
      <c r="Z72" s="79"/>
      <c r="AA72" s="79"/>
      <c r="AB72" s="79"/>
      <c r="AC72" s="177"/>
      <c r="AD72" s="172"/>
    </row>
    <row r="73" spans="1:30" s="178" customFormat="1" ht="9.75" customHeight="1">
      <c r="A73" s="172"/>
      <c r="B73" s="93"/>
      <c r="C73" s="85"/>
      <c r="D73" s="85"/>
      <c r="E73" s="85"/>
      <c r="F73" s="179"/>
      <c r="G73" s="180"/>
      <c r="H73" s="181">
        <f>SUM(H57:H72)</f>
        <v>138</v>
      </c>
      <c r="I73" s="179"/>
      <c r="J73" s="85"/>
      <c r="K73" s="182"/>
      <c r="L73" s="78"/>
      <c r="M73" s="79"/>
      <c r="N73" s="79"/>
      <c r="O73" s="176"/>
      <c r="P73" s="78"/>
      <c r="Q73" s="78"/>
      <c r="R73" s="322" t="s">
        <v>63</v>
      </c>
      <c r="S73" s="78" t="s">
        <v>82</v>
      </c>
      <c r="T73" s="78"/>
      <c r="U73" s="78"/>
      <c r="V73" s="322" t="s">
        <v>66</v>
      </c>
      <c r="W73" s="78" t="s">
        <v>83</v>
      </c>
      <c r="X73" s="78"/>
      <c r="Y73" s="78"/>
      <c r="Z73" s="322" t="s">
        <v>69</v>
      </c>
      <c r="AA73" s="78" t="s">
        <v>84</v>
      </c>
      <c r="AB73" s="78"/>
      <c r="AC73" s="91"/>
      <c r="AD73" s="172"/>
    </row>
    <row r="74" spans="1:31" s="74" customFormat="1" ht="9.75" customHeight="1">
      <c r="A74" s="172"/>
      <c r="B74" s="334" t="s">
        <v>160</v>
      </c>
      <c r="C74" s="335"/>
      <c r="D74" s="335"/>
      <c r="E74" s="335"/>
      <c r="F74" s="336"/>
      <c r="G74" s="323">
        <f>0.75*17</f>
        <v>12.75</v>
      </c>
      <c r="H74" s="323">
        <f>hour*2</f>
        <v>25.5</v>
      </c>
      <c r="I74" s="85"/>
      <c r="J74" s="85"/>
      <c r="K74" s="86"/>
      <c r="L74" s="78"/>
      <c r="M74" s="78"/>
      <c r="N74" s="78"/>
      <c r="O74" s="176"/>
      <c r="P74" s="78"/>
      <c r="Q74" s="78"/>
      <c r="R74" s="322" t="s">
        <v>64</v>
      </c>
      <c r="S74" s="78" t="s">
        <v>85</v>
      </c>
      <c r="T74" s="78"/>
      <c r="U74" s="78"/>
      <c r="V74" s="322" t="s">
        <v>67</v>
      </c>
      <c r="W74" s="78" t="s">
        <v>86</v>
      </c>
      <c r="X74" s="78"/>
      <c r="Y74" s="78"/>
      <c r="Z74" s="322" t="s">
        <v>70</v>
      </c>
      <c r="AA74" s="78" t="s">
        <v>87</v>
      </c>
      <c r="AB74" s="78"/>
      <c r="AC74" s="91"/>
      <c r="AD74" s="172"/>
      <c r="AE74" s="183"/>
    </row>
    <row r="75" spans="1:31" s="74" customFormat="1" ht="9.75" customHeight="1">
      <c r="A75" s="257"/>
      <c r="B75" s="173"/>
      <c r="C75" s="258"/>
      <c r="D75" s="258"/>
      <c r="E75" s="258"/>
      <c r="F75" s="85"/>
      <c r="G75" s="76"/>
      <c r="H75" s="184"/>
      <c r="I75" s="85"/>
      <c r="J75" s="258"/>
      <c r="K75" s="86"/>
      <c r="L75" s="78"/>
      <c r="M75" s="78"/>
      <c r="N75" s="78"/>
      <c r="O75" s="259"/>
      <c r="P75" s="78"/>
      <c r="Q75" s="78"/>
      <c r="R75" s="322" t="s">
        <v>65</v>
      </c>
      <c r="S75" s="78" t="s">
        <v>88</v>
      </c>
      <c r="T75" s="324"/>
      <c r="U75" s="78"/>
      <c r="V75" s="322" t="s">
        <v>68</v>
      </c>
      <c r="W75" s="78" t="s">
        <v>89</v>
      </c>
      <c r="X75" s="78"/>
      <c r="Y75" s="324"/>
      <c r="Z75" s="322" t="s">
        <v>71</v>
      </c>
      <c r="AA75" s="78" t="s">
        <v>90</v>
      </c>
      <c r="AB75" s="78"/>
      <c r="AC75" s="91"/>
      <c r="AD75" s="257"/>
      <c r="AE75" s="185"/>
    </row>
    <row r="76" spans="1:31" s="74" customFormat="1" ht="9.75" customHeight="1">
      <c r="A76" s="172"/>
      <c r="B76" s="173"/>
      <c r="C76" s="258"/>
      <c r="D76" s="258"/>
      <c r="E76" s="258"/>
      <c r="F76" s="85"/>
      <c r="G76" s="76"/>
      <c r="H76" s="184"/>
      <c r="I76" s="85"/>
      <c r="J76" s="85"/>
      <c r="K76" s="86"/>
      <c r="L76" s="78"/>
      <c r="M76" s="78"/>
      <c r="N76" s="78"/>
      <c r="O76" s="176"/>
      <c r="P76" s="78"/>
      <c r="Q76" s="78"/>
      <c r="R76" s="79"/>
      <c r="S76" s="78"/>
      <c r="T76" s="78"/>
      <c r="U76" s="78"/>
      <c r="V76" s="79"/>
      <c r="W76" s="78"/>
      <c r="X76" s="78"/>
      <c r="Y76" s="78"/>
      <c r="Z76" s="79"/>
      <c r="AA76" s="78"/>
      <c r="AB76" s="78"/>
      <c r="AC76" s="91"/>
      <c r="AD76" s="172"/>
      <c r="AE76" s="185"/>
    </row>
    <row r="77" spans="1:31" s="74" customFormat="1" ht="9.75" customHeight="1">
      <c r="A77" s="186"/>
      <c r="B77" s="173"/>
      <c r="C77" s="174"/>
      <c r="D77" s="174"/>
      <c r="E77" s="174"/>
      <c r="F77" s="174"/>
      <c r="G77" s="187"/>
      <c r="H77" s="184"/>
      <c r="I77" s="85"/>
      <c r="J77" s="174"/>
      <c r="K77" s="86"/>
      <c r="L77" s="78"/>
      <c r="M77" s="78"/>
      <c r="N77" s="78"/>
      <c r="O77" s="188"/>
      <c r="P77" s="78"/>
      <c r="Q77" s="78"/>
      <c r="R77" s="346" t="s">
        <v>91</v>
      </c>
      <c r="S77" s="346"/>
      <c r="T77" s="346"/>
      <c r="U77" s="346"/>
      <c r="V77" s="346"/>
      <c r="W77" s="346"/>
      <c r="X77" s="346"/>
      <c r="Y77" s="346"/>
      <c r="Z77" s="346"/>
      <c r="AA77" s="346"/>
      <c r="AB77" s="346"/>
      <c r="AC77" s="177"/>
      <c r="AD77" s="186"/>
      <c r="AE77" s="185"/>
    </row>
    <row r="78" spans="1:30" s="74" customFormat="1" ht="9.75" customHeight="1">
      <c r="A78" s="186"/>
      <c r="B78" s="173"/>
      <c r="C78" s="174"/>
      <c r="D78" s="174"/>
      <c r="E78" s="174"/>
      <c r="F78" s="187"/>
      <c r="G78" s="184"/>
      <c r="H78" s="189"/>
      <c r="I78" s="85"/>
      <c r="J78" s="174"/>
      <c r="K78" s="86"/>
      <c r="L78" s="190"/>
      <c r="M78" s="190"/>
      <c r="N78" s="78"/>
      <c r="O78" s="188"/>
      <c r="P78" s="78"/>
      <c r="Q78" s="78"/>
      <c r="R78" s="79"/>
      <c r="S78" s="79"/>
      <c r="T78" s="97"/>
      <c r="U78" s="79"/>
      <c r="V78" s="79"/>
      <c r="W78" s="79"/>
      <c r="X78" s="79"/>
      <c r="Y78" s="97"/>
      <c r="Z78" s="79"/>
      <c r="AA78" s="79"/>
      <c r="AB78" s="79"/>
      <c r="AC78" s="177"/>
      <c r="AD78" s="186"/>
    </row>
    <row r="79" spans="1:30" s="74" customFormat="1" ht="9.75" customHeight="1" thickBot="1">
      <c r="A79" s="191"/>
      <c r="B79" s="192"/>
      <c r="C79" s="193"/>
      <c r="D79" s="193"/>
      <c r="E79" s="193"/>
      <c r="F79" s="193"/>
      <c r="G79" s="193"/>
      <c r="H79" s="193"/>
      <c r="I79" s="193"/>
      <c r="J79" s="193"/>
      <c r="K79" s="194"/>
      <c r="L79" s="195"/>
      <c r="M79" s="195"/>
      <c r="N79" s="195"/>
      <c r="O79" s="196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7"/>
      <c r="AD79" s="191"/>
    </row>
    <row r="80" spans="2:30" s="198" customFormat="1" ht="1.5" customHeight="1"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</row>
    <row r="81" spans="1:30" s="48" customFormat="1" ht="12.75">
      <c r="A81" s="200"/>
      <c r="C81" s="200"/>
      <c r="D81" s="200"/>
      <c r="E81" s="200"/>
      <c r="F81" s="200"/>
      <c r="G81" s="200"/>
      <c r="J81" s="200"/>
      <c r="O81" s="200"/>
      <c r="T81" s="200"/>
      <c r="Y81" s="200"/>
      <c r="AD81" s="200"/>
    </row>
    <row r="82" spans="16:24" s="48" customFormat="1" ht="12.75">
      <c r="P82" s="325"/>
      <c r="Q82" s="325"/>
      <c r="R82" s="325"/>
      <c r="S82" s="325"/>
      <c r="U82" s="325"/>
      <c r="V82" s="325"/>
      <c r="W82" s="325"/>
      <c r="X82" s="325"/>
    </row>
    <row r="83" spans="16:24" s="48" customFormat="1" ht="12.75">
      <c r="P83" s="325"/>
      <c r="Q83" s="325"/>
      <c r="R83" s="325"/>
      <c r="S83" s="325"/>
      <c r="U83" s="325"/>
      <c r="V83" s="325"/>
      <c r="W83" s="325"/>
      <c r="X83" s="325"/>
    </row>
    <row r="84" spans="16:24" s="48" customFormat="1" ht="12.75">
      <c r="P84" s="325"/>
      <c r="Q84" s="325"/>
      <c r="R84" s="325"/>
      <c r="S84" s="325"/>
      <c r="U84" s="325"/>
      <c r="V84" s="325"/>
      <c r="W84" s="325"/>
      <c r="X84" s="325"/>
    </row>
    <row r="85" spans="16:24" s="48" customFormat="1" ht="12.75">
      <c r="P85" s="325"/>
      <c r="Q85" s="325"/>
      <c r="R85" s="325"/>
      <c r="S85" s="325"/>
      <c r="U85" s="325"/>
      <c r="V85" s="325"/>
      <c r="W85" s="325"/>
      <c r="X85" s="325"/>
    </row>
    <row r="86" spans="16:24" s="48" customFormat="1" ht="12.75">
      <c r="P86" s="325"/>
      <c r="Q86" s="325"/>
      <c r="R86" s="325"/>
      <c r="S86" s="325"/>
      <c r="U86" s="325"/>
      <c r="V86" s="325"/>
      <c r="W86" s="325"/>
      <c r="X86" s="325"/>
    </row>
    <row r="87" spans="16:24" s="48" customFormat="1" ht="12.75">
      <c r="P87" s="325"/>
      <c r="Q87" s="325"/>
      <c r="R87" s="325"/>
      <c r="S87" s="325"/>
      <c r="U87" s="325"/>
      <c r="V87" s="325"/>
      <c r="W87" s="325"/>
      <c r="X87" s="325"/>
    </row>
    <row r="88" spans="16:24" s="48" customFormat="1" ht="12.75">
      <c r="P88" s="325"/>
      <c r="Q88" s="325"/>
      <c r="R88" s="325"/>
      <c r="S88" s="325"/>
      <c r="U88" s="325"/>
      <c r="V88" s="325"/>
      <c r="W88" s="325"/>
      <c r="X88" s="325"/>
    </row>
    <row r="89" s="48" customFormat="1" ht="12.75"/>
    <row r="90" s="48" customFormat="1" ht="12.75"/>
    <row r="91" s="48" customFormat="1" ht="12.75"/>
    <row r="92" s="48" customFormat="1" ht="12.75"/>
    <row r="93" s="48" customFormat="1" ht="12.75"/>
    <row r="94" spans="1:30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ht="12.75">
      <c r="A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ht="12.75">
      <c r="A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D97" s="48"/>
    </row>
    <row r="98" spans="1:30" ht="12.75">
      <c r="A98" s="48"/>
      <c r="C98" s="48"/>
      <c r="D98" s="48"/>
      <c r="E98" s="48"/>
      <c r="F98" s="48"/>
      <c r="G98" s="48"/>
      <c r="J98" s="48"/>
      <c r="O98" s="48"/>
      <c r="T98" s="48"/>
      <c r="Y98" s="48"/>
      <c r="AD98" s="48"/>
    </row>
    <row r="99" spans="1:30" ht="12.75">
      <c r="A99" s="48"/>
      <c r="C99" s="48"/>
      <c r="D99" s="48"/>
      <c r="E99" s="48"/>
      <c r="F99" s="48"/>
      <c r="G99" s="48"/>
      <c r="J99" s="48"/>
      <c r="O99" s="48"/>
      <c r="T99" s="48"/>
      <c r="Y99" s="48"/>
      <c r="AD99" s="48"/>
    </row>
  </sheetData>
  <sheetProtection/>
  <mergeCells count="122">
    <mergeCell ref="B2:B5"/>
    <mergeCell ref="F7:I7"/>
    <mergeCell ref="F16:F19"/>
    <mergeCell ref="K7:N7"/>
    <mergeCell ref="G16:G19"/>
    <mergeCell ref="H16:H19"/>
    <mergeCell ref="I16:I19"/>
    <mergeCell ref="F15:I15"/>
    <mergeCell ref="P7:S7"/>
    <mergeCell ref="D5:S5"/>
    <mergeCell ref="F34:F37"/>
    <mergeCell ref="G34:G37"/>
    <mergeCell ref="F11:I12"/>
    <mergeCell ref="F13:I13"/>
    <mergeCell ref="F14:I14"/>
    <mergeCell ref="F20:I21"/>
    <mergeCell ref="K20:N21"/>
    <mergeCell ref="M22:M25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V11:V14"/>
    <mergeCell ref="N16:N19"/>
    <mergeCell ref="W11:W14"/>
    <mergeCell ref="X11:X14"/>
    <mergeCell ref="K15:N15"/>
    <mergeCell ref="P15:S15"/>
    <mergeCell ref="U15:X15"/>
    <mergeCell ref="Q11:Q14"/>
    <mergeCell ref="R11:R14"/>
    <mergeCell ref="S11:S14"/>
    <mergeCell ref="U11:U14"/>
    <mergeCell ref="F22:F25"/>
    <mergeCell ref="U16:U19"/>
    <mergeCell ref="V16:V19"/>
    <mergeCell ref="K16:K19"/>
    <mergeCell ref="W16:W19"/>
    <mergeCell ref="X16:X19"/>
    <mergeCell ref="P16:S17"/>
    <mergeCell ref="P18:S19"/>
    <mergeCell ref="L16:L19"/>
    <mergeCell ref="M16:M19"/>
    <mergeCell ref="X22:X25"/>
    <mergeCell ref="N22:N25"/>
    <mergeCell ref="S22:S25"/>
    <mergeCell ref="U20:X21"/>
    <mergeCell ref="F26:I26"/>
    <mergeCell ref="K26:N26"/>
    <mergeCell ref="P26:S26"/>
    <mergeCell ref="H22:H25"/>
    <mergeCell ref="I22:I25"/>
    <mergeCell ref="P22:P25"/>
    <mergeCell ref="S27:S30"/>
    <mergeCell ref="N27:N30"/>
    <mergeCell ref="P20:S21"/>
    <mergeCell ref="G22:G25"/>
    <mergeCell ref="V22:V25"/>
    <mergeCell ref="L22:L25"/>
    <mergeCell ref="Q22:Q25"/>
    <mergeCell ref="D32:D33"/>
    <mergeCell ref="D29:D31"/>
    <mergeCell ref="X27:X30"/>
    <mergeCell ref="K22:K25"/>
    <mergeCell ref="U26:X26"/>
    <mergeCell ref="W22:W25"/>
    <mergeCell ref="L27:L30"/>
    <mergeCell ref="M27:M30"/>
    <mergeCell ref="R22:R25"/>
    <mergeCell ref="U22:U25"/>
    <mergeCell ref="U31:X31"/>
    <mergeCell ref="U32:X35"/>
    <mergeCell ref="L34:L37"/>
    <mergeCell ref="M34:M37"/>
    <mergeCell ref="D27:D28"/>
    <mergeCell ref="H27:H30"/>
    <mergeCell ref="I27:I30"/>
    <mergeCell ref="K27:K30"/>
    <mergeCell ref="F27:F30"/>
    <mergeCell ref="G27:G30"/>
    <mergeCell ref="R47:Z47"/>
    <mergeCell ref="F44:M44"/>
    <mergeCell ref="P27:P30"/>
    <mergeCell ref="Q27:Q30"/>
    <mergeCell ref="F31:I33"/>
    <mergeCell ref="R48:Z48"/>
    <mergeCell ref="R44:Z44"/>
    <mergeCell ref="U27:U30"/>
    <mergeCell ref="V27:V30"/>
    <mergeCell ref="W27:W30"/>
    <mergeCell ref="F45:M45"/>
    <mergeCell ref="R46:Z46"/>
    <mergeCell ref="U36:X38"/>
    <mergeCell ref="R27:R30"/>
    <mergeCell ref="P31:S31"/>
    <mergeCell ref="F47:M47"/>
    <mergeCell ref="D42:Z42"/>
    <mergeCell ref="F43:M43"/>
    <mergeCell ref="N34:N37"/>
    <mergeCell ref="I34:I37"/>
    <mergeCell ref="K31:N33"/>
    <mergeCell ref="R45:Z45"/>
    <mergeCell ref="F46:M46"/>
    <mergeCell ref="B72:F72"/>
    <mergeCell ref="F48:M48"/>
    <mergeCell ref="P32:S39"/>
    <mergeCell ref="H34:H37"/>
    <mergeCell ref="K34:K37"/>
    <mergeCell ref="R49:Z49"/>
    <mergeCell ref="N50:Q50"/>
    <mergeCell ref="B74:F74"/>
    <mergeCell ref="B54:K54"/>
    <mergeCell ref="F49:M49"/>
    <mergeCell ref="F50:M50"/>
    <mergeCell ref="R77:AB77"/>
    <mergeCell ref="R54:Z54"/>
    <mergeCell ref="R50:Z50"/>
  </mergeCells>
  <printOptions/>
  <pageMargins left="0.787" right="0.787" top="0.984" bottom="0.984" header="0.5" footer="0.5"/>
  <pageSetup horizontalDpi="300" verticalDpi="3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42"/>
  <sheetViews>
    <sheetView showGridLines="0" tabSelected="1" view="pageLayout" workbookViewId="0" topLeftCell="B1">
      <selection activeCell="H12" sqref="H12"/>
    </sheetView>
  </sheetViews>
  <sheetFormatPr defaultColWidth="12.57421875" defaultRowHeight="12.75"/>
  <cols>
    <col min="1" max="1" width="3.8515625" style="214" customWidth="1"/>
    <col min="2" max="2" width="4.7109375" style="215" customWidth="1"/>
    <col min="3" max="3" width="4.28125" style="239" customWidth="1"/>
    <col min="4" max="4" width="66.140625" style="214" customWidth="1"/>
    <col min="5" max="5" width="13.421875" style="214" customWidth="1"/>
    <col min="6" max="6" width="2.00390625" style="240" customWidth="1"/>
    <col min="7" max="7" width="18.8515625" style="214" customWidth="1"/>
    <col min="8" max="8" width="5.28125" style="238" customWidth="1"/>
    <col min="9" max="9" width="12.57421875" style="238" customWidth="1"/>
    <col min="10" max="10" width="4.8515625" style="238" customWidth="1"/>
    <col min="11" max="11" width="12.57421875" style="238" customWidth="1"/>
    <col min="12" max="16384" width="12.57421875" style="214" customWidth="1"/>
  </cols>
  <sheetData>
    <row r="1" spans="3:11" ht="15.75">
      <c r="C1" s="482" t="s">
        <v>166</v>
      </c>
      <c r="D1" s="482"/>
      <c r="E1" s="482"/>
      <c r="F1" s="482"/>
      <c r="G1" s="482"/>
      <c r="H1" s="482"/>
      <c r="I1" s="482"/>
      <c r="J1" s="216"/>
      <c r="K1" s="214"/>
    </row>
    <row r="2" spans="1:11" ht="15.75">
      <c r="A2" s="217"/>
      <c r="B2" s="218"/>
      <c r="C2" s="483" t="s">
        <v>168</v>
      </c>
      <c r="D2" s="483"/>
      <c r="E2" s="483"/>
      <c r="F2" s="483"/>
      <c r="G2" s="483"/>
      <c r="H2" s="483"/>
      <c r="I2" s="483"/>
      <c r="J2" s="214"/>
      <c r="K2" s="214"/>
    </row>
    <row r="3" spans="1:11" ht="15.75">
      <c r="A3" s="217"/>
      <c r="B3" s="218"/>
      <c r="C3" s="483" t="s">
        <v>163</v>
      </c>
      <c r="D3" s="483"/>
      <c r="E3" s="483"/>
      <c r="F3" s="483"/>
      <c r="G3" s="483"/>
      <c r="H3" s="483"/>
      <c r="I3" s="483"/>
      <c r="J3" s="214"/>
      <c r="K3" s="214"/>
    </row>
    <row r="4" spans="1:11" ht="15.75">
      <c r="A4" s="217"/>
      <c r="B4" s="218"/>
      <c r="C4" s="483" t="s">
        <v>162</v>
      </c>
      <c r="D4" s="483"/>
      <c r="E4" s="483"/>
      <c r="F4" s="483"/>
      <c r="G4" s="483"/>
      <c r="H4" s="483"/>
      <c r="I4" s="483"/>
      <c r="J4" s="214"/>
      <c r="K4" s="214"/>
    </row>
    <row r="5" spans="1:11" ht="15.75">
      <c r="A5" s="217"/>
      <c r="B5" s="218"/>
      <c r="C5" s="219"/>
      <c r="D5" s="217"/>
      <c r="E5" s="217"/>
      <c r="F5" s="220"/>
      <c r="G5" s="217"/>
      <c r="H5" s="217"/>
      <c r="I5" s="217"/>
      <c r="J5" s="214"/>
      <c r="K5" s="214"/>
    </row>
    <row r="6" spans="1:11" ht="15" customHeight="1">
      <c r="A6" s="217"/>
      <c r="B6" s="221">
        <v>1.1</v>
      </c>
      <c r="C6" s="221" t="s">
        <v>110</v>
      </c>
      <c r="D6" s="222" t="s">
        <v>108</v>
      </c>
      <c r="E6" s="210"/>
      <c r="F6" s="223"/>
      <c r="G6" s="222" t="s">
        <v>109</v>
      </c>
      <c r="H6" s="222">
        <v>1</v>
      </c>
      <c r="I6" s="224">
        <v>0.4375</v>
      </c>
      <c r="J6" s="214"/>
      <c r="K6" s="214"/>
    </row>
    <row r="7" spans="1:11" ht="15" customHeight="1">
      <c r="A7" s="217"/>
      <c r="B7" s="221">
        <v>1.2</v>
      </c>
      <c r="C7" s="221" t="s">
        <v>110</v>
      </c>
      <c r="D7" s="209" t="s">
        <v>111</v>
      </c>
      <c r="E7" s="210" t="s">
        <v>189</v>
      </c>
      <c r="F7" s="223"/>
      <c r="G7" s="222" t="s">
        <v>109</v>
      </c>
      <c r="H7" s="222">
        <v>10</v>
      </c>
      <c r="I7" s="224">
        <v>0.4381944444444445</v>
      </c>
      <c r="J7" s="214"/>
      <c r="K7" s="214"/>
    </row>
    <row r="8" spans="1:11" ht="15" customHeight="1">
      <c r="A8" s="217"/>
      <c r="B8" s="221">
        <v>1.3</v>
      </c>
      <c r="C8" s="221" t="s">
        <v>112</v>
      </c>
      <c r="D8" s="209" t="s">
        <v>165</v>
      </c>
      <c r="E8" s="210" t="s">
        <v>187</v>
      </c>
      <c r="F8" s="223"/>
      <c r="G8" s="222" t="s">
        <v>109</v>
      </c>
      <c r="H8" s="222">
        <v>30</v>
      </c>
      <c r="I8" s="224">
        <f>TIME(10,41,0)</f>
        <v>0.4451388888888889</v>
      </c>
      <c r="J8" s="214"/>
      <c r="K8" s="214"/>
    </row>
    <row r="9" spans="1:11" ht="15" customHeight="1">
      <c r="A9" s="217"/>
      <c r="B9" s="221">
        <v>1.4</v>
      </c>
      <c r="C9" s="221" t="s">
        <v>113</v>
      </c>
      <c r="D9" s="209" t="s">
        <v>142</v>
      </c>
      <c r="E9" s="210"/>
      <c r="F9" s="223"/>
      <c r="G9" s="222" t="s">
        <v>109</v>
      </c>
      <c r="H9" s="222">
        <v>10</v>
      </c>
      <c r="I9" s="224">
        <f>TIME(11,11,0)</f>
        <v>0.46597222222222223</v>
      </c>
      <c r="J9" s="214"/>
      <c r="K9" s="214"/>
    </row>
    <row r="10" spans="1:11" ht="15" customHeight="1">
      <c r="A10" s="217"/>
      <c r="B10" s="221">
        <v>1.5</v>
      </c>
      <c r="C10" s="221" t="s">
        <v>112</v>
      </c>
      <c r="D10" s="209" t="s">
        <v>114</v>
      </c>
      <c r="E10" s="210" t="s">
        <v>188</v>
      </c>
      <c r="F10" s="223"/>
      <c r="G10" s="222" t="s">
        <v>109</v>
      </c>
      <c r="H10" s="222">
        <v>8</v>
      </c>
      <c r="I10" s="224">
        <v>0.47291666666666665</v>
      </c>
      <c r="J10" s="214"/>
      <c r="K10" s="214"/>
    </row>
    <row r="11" spans="1:9" s="232" customFormat="1" ht="15" customHeight="1">
      <c r="A11" s="231"/>
      <c r="B11" s="221">
        <v>1.6</v>
      </c>
      <c r="C11" s="221" t="s">
        <v>113</v>
      </c>
      <c r="D11" s="209" t="s">
        <v>170</v>
      </c>
      <c r="E11" s="210"/>
      <c r="F11" s="223"/>
      <c r="G11" s="222" t="s">
        <v>109</v>
      </c>
      <c r="H11" s="222">
        <v>50</v>
      </c>
      <c r="I11" s="224">
        <v>0.4784722222222222</v>
      </c>
    </row>
    <row r="12" spans="1:9" s="232" customFormat="1" ht="15" customHeight="1">
      <c r="A12" s="231"/>
      <c r="B12" s="221">
        <v>1.7</v>
      </c>
      <c r="C12" s="221" t="s">
        <v>113</v>
      </c>
      <c r="D12" s="209" t="s">
        <v>186</v>
      </c>
      <c r="E12" s="210"/>
      <c r="F12" s="223"/>
      <c r="G12" s="222" t="s">
        <v>109</v>
      </c>
      <c r="H12" s="222">
        <v>10</v>
      </c>
      <c r="I12" s="224">
        <v>0.5131944444444444</v>
      </c>
    </row>
    <row r="13" spans="2:15" s="232" customFormat="1" ht="15" customHeight="1">
      <c r="B13" s="221">
        <v>1.8</v>
      </c>
      <c r="C13" s="221" t="s">
        <v>112</v>
      </c>
      <c r="D13" s="209" t="s">
        <v>115</v>
      </c>
      <c r="E13" s="222"/>
      <c r="F13" s="223"/>
      <c r="G13" s="222" t="s">
        <v>109</v>
      </c>
      <c r="H13" s="222">
        <v>1</v>
      </c>
      <c r="I13" s="224">
        <f>TIME(12,29,0)</f>
        <v>0.5201388888888888</v>
      </c>
      <c r="J13" s="231"/>
      <c r="K13" s="217"/>
      <c r="L13" s="217"/>
      <c r="M13" s="217"/>
      <c r="N13" s="236"/>
      <c r="O13" s="236"/>
    </row>
    <row r="14" spans="1:11" ht="15" customHeight="1">
      <c r="A14" s="217"/>
      <c r="B14" s="230"/>
      <c r="C14" s="226"/>
      <c r="D14" s="227"/>
      <c r="E14" s="227"/>
      <c r="F14" s="228"/>
      <c r="G14" s="227"/>
      <c r="H14" s="227"/>
      <c r="I14" s="229"/>
      <c r="J14" s="214"/>
      <c r="K14" s="214"/>
    </row>
    <row r="15" spans="1:9" s="232" customFormat="1" ht="15" customHeight="1">
      <c r="A15" s="231"/>
      <c r="B15" s="221">
        <v>2.1</v>
      </c>
      <c r="C15" s="221" t="s">
        <v>107</v>
      </c>
      <c r="D15" s="222" t="s">
        <v>108</v>
      </c>
      <c r="E15" s="222"/>
      <c r="F15" s="223"/>
      <c r="G15" s="222" t="s">
        <v>116</v>
      </c>
      <c r="H15" s="222">
        <v>1</v>
      </c>
      <c r="I15" s="224">
        <f>TIME(13,30,0)</f>
        <v>0.5625</v>
      </c>
    </row>
    <row r="16" spans="1:11" ht="15" customHeight="1">
      <c r="A16" s="217"/>
      <c r="B16" s="221">
        <v>2.2</v>
      </c>
      <c r="C16" s="221" t="s">
        <v>113</v>
      </c>
      <c r="D16" s="222" t="s">
        <v>172</v>
      </c>
      <c r="E16" s="210"/>
      <c r="F16" s="223"/>
      <c r="G16" s="222" t="s">
        <v>131</v>
      </c>
      <c r="H16" s="222">
        <v>118</v>
      </c>
      <c r="I16" s="224">
        <f>I15+TIME(0,H15,0)</f>
        <v>0.5631944444444444</v>
      </c>
      <c r="J16" s="214"/>
      <c r="K16" s="214"/>
    </row>
    <row r="17" spans="1:11" ht="15" customHeight="1">
      <c r="A17" s="217"/>
      <c r="B17" s="221">
        <v>2.3</v>
      </c>
      <c r="C17" s="221" t="s">
        <v>140</v>
      </c>
      <c r="D17" s="209" t="s">
        <v>141</v>
      </c>
      <c r="E17" s="210"/>
      <c r="F17" s="223"/>
      <c r="G17" s="222"/>
      <c r="H17" s="222">
        <v>1</v>
      </c>
      <c r="I17" s="224">
        <f>I16+TIME(0,H16,0)</f>
        <v>0.6451388888888889</v>
      </c>
      <c r="J17" s="214"/>
      <c r="K17" s="214"/>
    </row>
    <row r="18" spans="1:11" ht="15" customHeight="1">
      <c r="A18" s="217"/>
      <c r="B18" s="226"/>
      <c r="C18" s="226"/>
      <c r="D18" s="212"/>
      <c r="E18" s="213"/>
      <c r="F18" s="228"/>
      <c r="G18" s="227"/>
      <c r="H18" s="227"/>
      <c r="I18" s="229"/>
      <c r="J18" s="214"/>
      <c r="K18" s="214"/>
    </row>
    <row r="19" spans="1:11" ht="15" customHeight="1">
      <c r="A19" s="217"/>
      <c r="B19" s="221">
        <v>3.1</v>
      </c>
      <c r="C19" s="221" t="s">
        <v>107</v>
      </c>
      <c r="D19" s="222" t="s">
        <v>108</v>
      </c>
      <c r="E19" s="222"/>
      <c r="F19" s="223"/>
      <c r="G19" s="222" t="s">
        <v>116</v>
      </c>
      <c r="H19" s="222">
        <v>1</v>
      </c>
      <c r="I19" s="224">
        <f>TIME(16,0,0)</f>
        <v>0.6666666666666666</v>
      </c>
      <c r="J19" s="214"/>
      <c r="K19" s="214"/>
    </row>
    <row r="20" spans="1:9" s="232" customFormat="1" ht="15" customHeight="1">
      <c r="A20" s="231"/>
      <c r="B20" s="221">
        <v>3.2</v>
      </c>
      <c r="C20" s="221" t="s">
        <v>113</v>
      </c>
      <c r="D20" s="222" t="s">
        <v>164</v>
      </c>
      <c r="E20" s="210"/>
      <c r="F20" s="223"/>
      <c r="G20" s="222" t="s">
        <v>184</v>
      </c>
      <c r="H20" s="222">
        <v>118</v>
      </c>
      <c r="I20" s="224">
        <f>TIME(16,1,0)</f>
        <v>0.6673611111111111</v>
      </c>
    </row>
    <row r="21" spans="1:9" s="232" customFormat="1" ht="15" customHeight="1">
      <c r="A21" s="231"/>
      <c r="B21" s="221">
        <v>3.3</v>
      </c>
      <c r="C21" s="221" t="s">
        <v>112</v>
      </c>
      <c r="D21" s="209" t="s">
        <v>115</v>
      </c>
      <c r="E21" s="210"/>
      <c r="F21" s="223"/>
      <c r="G21" s="222" t="s">
        <v>109</v>
      </c>
      <c r="H21" s="222">
        <v>1</v>
      </c>
      <c r="I21" s="224">
        <f>TIME(17,59,0)</f>
        <v>0.7493055555555556</v>
      </c>
    </row>
    <row r="22" spans="1:11" ht="15" customHeight="1">
      <c r="A22" s="217"/>
      <c r="B22" s="226"/>
      <c r="C22" s="226"/>
      <c r="D22" s="212"/>
      <c r="E22" s="213"/>
      <c r="F22" s="228"/>
      <c r="G22" s="227"/>
      <c r="H22" s="227"/>
      <c r="I22" s="229"/>
      <c r="J22" s="214"/>
      <c r="K22" s="214"/>
    </row>
    <row r="23" spans="1:11" ht="15" customHeight="1">
      <c r="A23" s="217"/>
      <c r="B23" s="221">
        <v>4.1</v>
      </c>
      <c r="C23" s="221" t="s">
        <v>107</v>
      </c>
      <c r="D23" s="222" t="s">
        <v>169</v>
      </c>
      <c r="E23" s="222"/>
      <c r="F23" s="223"/>
      <c r="G23" s="222" t="s">
        <v>137</v>
      </c>
      <c r="H23" s="222">
        <v>1</v>
      </c>
      <c r="I23" s="224">
        <f>TIME(19,30,0)</f>
        <v>0.8125</v>
      </c>
      <c r="J23" s="214"/>
      <c r="K23" s="214"/>
    </row>
    <row r="24" spans="1:11" ht="15" customHeight="1">
      <c r="A24" s="217"/>
      <c r="B24" s="221">
        <v>4.2</v>
      </c>
      <c r="C24" s="221" t="s">
        <v>110</v>
      </c>
      <c r="D24" s="209" t="s">
        <v>111</v>
      </c>
      <c r="E24" s="210"/>
      <c r="F24" s="223"/>
      <c r="G24" s="222" t="s">
        <v>137</v>
      </c>
      <c r="H24" s="222">
        <v>10</v>
      </c>
      <c r="I24" s="224">
        <f>I23+TIME(0,H23,0)</f>
        <v>0.8131944444444444</v>
      </c>
      <c r="J24" s="214"/>
      <c r="K24" s="214"/>
    </row>
    <row r="25" spans="1:11" ht="15" customHeight="1">
      <c r="A25" s="217"/>
      <c r="B25" s="221">
        <v>4.3</v>
      </c>
      <c r="C25" s="221" t="s">
        <v>139</v>
      </c>
      <c r="D25" s="209" t="s">
        <v>138</v>
      </c>
      <c r="E25" s="210"/>
      <c r="F25" s="223"/>
      <c r="G25" s="222" t="s">
        <v>184</v>
      </c>
      <c r="H25" s="222">
        <v>108</v>
      </c>
      <c r="I25" s="224">
        <f>I24+TIME(0,H24,0)</f>
        <v>0.8201388888888889</v>
      </c>
      <c r="J25" s="214"/>
      <c r="K25" s="214"/>
    </row>
    <row r="26" spans="1:9" s="232" customFormat="1" ht="15" customHeight="1">
      <c r="A26" s="231"/>
      <c r="B26" s="221">
        <v>4.4</v>
      </c>
      <c r="C26" s="221" t="s">
        <v>140</v>
      </c>
      <c r="D26" s="209" t="s">
        <v>141</v>
      </c>
      <c r="E26" s="210"/>
      <c r="F26" s="223"/>
      <c r="G26" s="222" t="s">
        <v>137</v>
      </c>
      <c r="H26" s="222">
        <v>1</v>
      </c>
      <c r="I26" s="224">
        <f>I25+TIME(0,H25,0)</f>
        <v>0.8951388888888888</v>
      </c>
    </row>
    <row r="27" spans="2:22" s="232" customFormat="1" ht="15" customHeight="1">
      <c r="B27" s="226"/>
      <c r="C27" s="226"/>
      <c r="D27" s="212"/>
      <c r="E27" s="213"/>
      <c r="F27" s="228"/>
      <c r="G27" s="227"/>
      <c r="H27" s="227"/>
      <c r="I27" s="229"/>
      <c r="J27" s="217"/>
      <c r="K27" s="218"/>
      <c r="L27" s="237"/>
      <c r="M27" s="217"/>
      <c r="N27" s="217"/>
      <c r="O27" s="220"/>
      <c r="P27" s="217"/>
      <c r="Q27" s="217"/>
      <c r="R27" s="217"/>
      <c r="S27" s="238"/>
      <c r="T27" s="238"/>
      <c r="U27" s="214"/>
      <c r="V27" s="214"/>
    </row>
    <row r="28" spans="2:20" ht="15" customHeight="1">
      <c r="B28" s="235" t="s">
        <v>2</v>
      </c>
      <c r="C28" s="233" t="s">
        <v>117</v>
      </c>
      <c r="D28" s="233"/>
      <c r="E28" s="233"/>
      <c r="F28" s="220"/>
      <c r="G28" s="233"/>
      <c r="H28" s="217"/>
      <c r="I28" s="217"/>
      <c r="J28" s="217"/>
      <c r="K28" s="218"/>
      <c r="L28" s="237"/>
      <c r="M28" s="217"/>
      <c r="N28" s="217"/>
      <c r="O28" s="220"/>
      <c r="P28" s="217"/>
      <c r="Q28" s="217"/>
      <c r="R28" s="217"/>
      <c r="S28" s="238"/>
      <c r="T28" s="238"/>
    </row>
    <row r="29" spans="2:20" ht="15" customHeight="1">
      <c r="B29" s="234"/>
      <c r="C29" s="233" t="s">
        <v>118</v>
      </c>
      <c r="D29" s="217"/>
      <c r="E29" s="217"/>
      <c r="F29" s="220"/>
      <c r="G29" s="217"/>
      <c r="H29" s="217"/>
      <c r="I29" s="217"/>
      <c r="J29" s="217"/>
      <c r="K29" s="218"/>
      <c r="L29" s="237"/>
      <c r="M29" s="217"/>
      <c r="N29" s="217"/>
      <c r="O29" s="220"/>
      <c r="P29" s="217"/>
      <c r="Q29" s="217"/>
      <c r="R29" s="217"/>
      <c r="S29" s="238"/>
      <c r="T29" s="238"/>
    </row>
    <row r="30" spans="2:20" ht="15" customHeight="1">
      <c r="B30" s="234"/>
      <c r="C30" s="233"/>
      <c r="D30" s="217"/>
      <c r="E30" s="217"/>
      <c r="F30" s="220"/>
      <c r="G30" s="217"/>
      <c r="H30" s="217"/>
      <c r="I30" s="217"/>
      <c r="J30" s="217"/>
      <c r="K30" s="215"/>
      <c r="L30" s="239"/>
      <c r="O30" s="240"/>
      <c r="Q30" s="238"/>
      <c r="R30" s="217"/>
      <c r="S30" s="238"/>
      <c r="T30" s="238"/>
    </row>
    <row r="31" spans="2:20" ht="15">
      <c r="B31" s="235"/>
      <c r="C31" s="233"/>
      <c r="D31" s="233"/>
      <c r="E31" s="233"/>
      <c r="F31" s="217"/>
      <c r="G31" s="217"/>
      <c r="H31" s="217"/>
      <c r="I31" s="217"/>
      <c r="J31" s="217"/>
      <c r="K31" s="215"/>
      <c r="L31" s="239"/>
      <c r="O31" s="240"/>
      <c r="Q31" s="238"/>
      <c r="R31" s="217"/>
      <c r="S31" s="238"/>
      <c r="T31" s="238"/>
    </row>
    <row r="32" spans="1:20" ht="15">
      <c r="A32" s="232"/>
      <c r="B32" s="235"/>
      <c r="C32" s="233"/>
      <c r="D32" s="233"/>
      <c r="E32" s="233"/>
      <c r="F32" s="217"/>
      <c r="G32" s="217"/>
      <c r="H32" s="217"/>
      <c r="I32" s="217"/>
      <c r="J32" s="217"/>
      <c r="K32" s="215"/>
      <c r="L32" s="239"/>
      <c r="O32" s="240"/>
      <c r="Q32" s="238"/>
      <c r="R32" s="238"/>
      <c r="S32" s="238"/>
      <c r="T32" s="238"/>
    </row>
    <row r="33" spans="1:20" ht="15">
      <c r="A33" s="232"/>
      <c r="B33" s="235"/>
      <c r="C33" s="233"/>
      <c r="D33" s="233"/>
      <c r="E33" s="233"/>
      <c r="F33" s="217"/>
      <c r="G33" s="217"/>
      <c r="H33" s="217"/>
      <c r="I33" s="217"/>
      <c r="J33" s="217"/>
      <c r="K33" s="215"/>
      <c r="L33" s="239"/>
      <c r="O33" s="240"/>
      <c r="Q33" s="238"/>
      <c r="R33" s="238"/>
      <c r="S33" s="238"/>
      <c r="T33" s="238"/>
    </row>
    <row r="34" spans="1:9" ht="15">
      <c r="A34" s="217"/>
      <c r="B34" s="235"/>
      <c r="C34" s="217"/>
      <c r="D34" s="217"/>
      <c r="E34" s="217"/>
      <c r="F34" s="217"/>
      <c r="G34" s="217"/>
      <c r="H34" s="217"/>
      <c r="I34" s="217"/>
    </row>
    <row r="35" ht="15">
      <c r="A35" s="217"/>
    </row>
    <row r="36" ht="15">
      <c r="A36" s="217"/>
    </row>
    <row r="37" ht="15">
      <c r="A37" s="217"/>
    </row>
    <row r="38" ht="15">
      <c r="A38" s="217"/>
    </row>
    <row r="39" ht="15">
      <c r="A39" s="217"/>
    </row>
    <row r="40" ht="15">
      <c r="A40" s="217"/>
    </row>
    <row r="41" ht="15">
      <c r="A41" s="217"/>
    </row>
    <row r="42" ht="15">
      <c r="A42" s="217"/>
    </row>
  </sheetData>
  <sheetProtection/>
  <mergeCells count="4">
    <mergeCell ref="C1:I1"/>
    <mergeCell ref="C3:I3"/>
    <mergeCell ref="C4:I4"/>
    <mergeCell ref="C2:I2"/>
  </mergeCells>
  <printOptions/>
  <pageMargins left="0.7874015748031497" right="0.7874015748031497" top="0.6299212598425197" bottom="0.6692913385826772" header="0.5118110236220472" footer="0.5118110236220472"/>
  <pageSetup fitToHeight="1" fitToWidth="1" horizontalDpi="600" verticalDpi="600" orientation="landscape" paperSize="9" r:id="rId2"/>
  <headerFooter alignWithMargins="0">
    <oddHeader>&amp;L&amp;"Times New Roman,標準"September 2008&amp;R&amp;"Times New Roman,標準"IEEE P802.15 08/0562r1</oddHeader>
    <oddFooter>&amp;L&amp;"Times New Roman,標準"Submission&amp;C&amp;"Times New Roman,標準"Page 1&amp;R&amp;"Times New Roman,標準"Reed Fisher, Oki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26"/>
  <sheetViews>
    <sheetView showGridLines="0" view="pageLayout" workbookViewId="0" topLeftCell="B1">
      <selection activeCell="I6" sqref="I6"/>
    </sheetView>
  </sheetViews>
  <sheetFormatPr defaultColWidth="12.57421875" defaultRowHeight="12.75"/>
  <cols>
    <col min="1" max="1" width="3.8515625" style="214" customWidth="1"/>
    <col min="2" max="2" width="4.7109375" style="215" customWidth="1"/>
    <col min="3" max="3" width="4.28125" style="239" customWidth="1"/>
    <col min="4" max="4" width="66.140625" style="214" customWidth="1"/>
    <col min="5" max="5" width="13.421875" style="214" customWidth="1"/>
    <col min="6" max="6" width="2.00390625" style="240" customWidth="1"/>
    <col min="7" max="7" width="18.8515625" style="214" customWidth="1"/>
    <col min="8" max="8" width="5.28125" style="238" customWidth="1"/>
    <col min="9" max="9" width="12.57421875" style="238" customWidth="1"/>
    <col min="10" max="10" width="4.8515625" style="238" customWidth="1"/>
    <col min="11" max="11" width="12.57421875" style="238" customWidth="1"/>
    <col min="12" max="16384" width="12.57421875" style="214" customWidth="1"/>
  </cols>
  <sheetData>
    <row r="1" spans="3:11" ht="15.75">
      <c r="C1" s="482" t="s">
        <v>166</v>
      </c>
      <c r="D1" s="482"/>
      <c r="E1" s="482"/>
      <c r="F1" s="482"/>
      <c r="G1" s="482"/>
      <c r="H1" s="482"/>
      <c r="I1" s="482"/>
      <c r="J1" s="216"/>
      <c r="K1" s="214"/>
    </row>
    <row r="2" spans="1:11" ht="15.75">
      <c r="A2" s="217"/>
      <c r="B2" s="218"/>
      <c r="C2" s="483" t="s">
        <v>171</v>
      </c>
      <c r="D2" s="483"/>
      <c r="E2" s="483"/>
      <c r="F2" s="483"/>
      <c r="G2" s="483"/>
      <c r="H2" s="483"/>
      <c r="I2" s="483"/>
      <c r="J2" s="214"/>
      <c r="K2" s="214"/>
    </row>
    <row r="3" spans="1:11" ht="15.75">
      <c r="A3" s="217"/>
      <c r="B3" s="218"/>
      <c r="C3" s="483" t="s">
        <v>163</v>
      </c>
      <c r="D3" s="483"/>
      <c r="E3" s="483"/>
      <c r="F3" s="483"/>
      <c r="G3" s="483"/>
      <c r="H3" s="483"/>
      <c r="I3" s="483"/>
      <c r="J3" s="214"/>
      <c r="K3" s="214"/>
    </row>
    <row r="4" spans="1:11" ht="15.75">
      <c r="A4" s="217"/>
      <c r="B4" s="218"/>
      <c r="C4" s="483" t="s">
        <v>162</v>
      </c>
      <c r="D4" s="483"/>
      <c r="E4" s="483"/>
      <c r="F4" s="483"/>
      <c r="G4" s="483"/>
      <c r="H4" s="483"/>
      <c r="I4" s="483"/>
      <c r="J4" s="214"/>
      <c r="K4" s="214"/>
    </row>
    <row r="5" spans="1:11" ht="15" customHeight="1">
      <c r="A5" s="217"/>
      <c r="B5" s="218"/>
      <c r="C5" s="219"/>
      <c r="D5" s="217"/>
      <c r="E5" s="217"/>
      <c r="F5" s="220"/>
      <c r="G5" s="217"/>
      <c r="H5" s="217"/>
      <c r="I5" s="217"/>
      <c r="J5" s="214"/>
      <c r="K5" s="214"/>
    </row>
    <row r="6" spans="1:11" ht="15" customHeight="1">
      <c r="A6" s="217"/>
      <c r="B6" s="221">
        <v>5.1</v>
      </c>
      <c r="C6" s="221" t="s">
        <v>110</v>
      </c>
      <c r="D6" s="222" t="s">
        <v>108</v>
      </c>
      <c r="E6" s="210"/>
      <c r="F6" s="223"/>
      <c r="G6" s="222" t="s">
        <v>109</v>
      </c>
      <c r="H6" s="222">
        <v>1</v>
      </c>
      <c r="I6" s="224">
        <f>TIME(8,0,0)</f>
        <v>0.3333333333333333</v>
      </c>
      <c r="J6" s="214"/>
      <c r="K6" s="214"/>
    </row>
    <row r="7" spans="1:9" s="232" customFormat="1" ht="15" customHeight="1">
      <c r="A7" s="231"/>
      <c r="B7" s="221">
        <v>5.2</v>
      </c>
      <c r="C7" s="221" t="s">
        <v>113</v>
      </c>
      <c r="D7" s="209" t="s">
        <v>173</v>
      </c>
      <c r="E7" s="210"/>
      <c r="F7" s="223"/>
      <c r="G7" s="222" t="s">
        <v>131</v>
      </c>
      <c r="H7" s="222">
        <v>118</v>
      </c>
      <c r="I7" s="224">
        <f>I6+TIME(0,H6,0)</f>
        <v>0.33402777777777776</v>
      </c>
    </row>
    <row r="8" spans="1:9" s="232" customFormat="1" ht="15" customHeight="1">
      <c r="A8" s="231"/>
      <c r="B8" s="221">
        <v>5.3</v>
      </c>
      <c r="C8" s="221" t="s">
        <v>112</v>
      </c>
      <c r="D8" s="209" t="s">
        <v>115</v>
      </c>
      <c r="E8" s="222"/>
      <c r="F8" s="223"/>
      <c r="G8" s="222" t="s">
        <v>109</v>
      </c>
      <c r="H8" s="222">
        <v>1</v>
      </c>
      <c r="I8" s="224">
        <f>I7+TIME(0,H7,0)</f>
        <v>0.4159722222222222</v>
      </c>
    </row>
    <row r="9" spans="1:9" s="232" customFormat="1" ht="15" customHeight="1">
      <c r="A9" s="231"/>
      <c r="B9" s="226"/>
      <c r="C9" s="226"/>
      <c r="D9" s="212"/>
      <c r="E9" s="227"/>
      <c r="F9" s="228"/>
      <c r="G9" s="227"/>
      <c r="H9" s="227"/>
      <c r="I9" s="229"/>
    </row>
    <row r="10" spans="1:17" s="232" customFormat="1" ht="15" customHeight="1">
      <c r="A10" s="214"/>
      <c r="B10" s="245">
        <v>6.1</v>
      </c>
      <c r="C10" s="221" t="s">
        <v>110</v>
      </c>
      <c r="D10" s="222" t="s">
        <v>108</v>
      </c>
      <c r="E10" s="222"/>
      <c r="F10" s="223"/>
      <c r="G10" s="222" t="s">
        <v>109</v>
      </c>
      <c r="H10" s="222">
        <v>1</v>
      </c>
      <c r="I10" s="224">
        <f>TIME(10,30,0)</f>
        <v>0.4375</v>
      </c>
      <c r="J10" s="231"/>
      <c r="K10" s="233"/>
      <c r="L10" s="217"/>
      <c r="M10" s="217"/>
      <c r="N10" s="220"/>
      <c r="O10" s="217"/>
      <c r="P10" s="217"/>
      <c r="Q10" s="229"/>
    </row>
    <row r="11" spans="1:13" s="232" customFormat="1" ht="15" customHeight="1">
      <c r="A11" s="214"/>
      <c r="B11" s="245">
        <v>6.2</v>
      </c>
      <c r="C11" s="221" t="s">
        <v>113</v>
      </c>
      <c r="D11" s="209" t="s">
        <v>174</v>
      </c>
      <c r="E11" s="246"/>
      <c r="F11" s="223"/>
      <c r="G11" s="222" t="s">
        <v>131</v>
      </c>
      <c r="H11" s="222">
        <v>118</v>
      </c>
      <c r="I11" s="224">
        <f>I10+TIME(0,H10,0)</f>
        <v>0.43819444444444444</v>
      </c>
      <c r="J11" s="231"/>
      <c r="K11" s="217"/>
      <c r="L11" s="217"/>
      <c r="M11" s="229"/>
    </row>
    <row r="12" spans="1:15" s="232" customFormat="1" ht="15" customHeight="1">
      <c r="A12" s="214"/>
      <c r="B12" s="245">
        <v>6.3</v>
      </c>
      <c r="C12" s="221" t="s">
        <v>112</v>
      </c>
      <c r="D12" s="222" t="s">
        <v>115</v>
      </c>
      <c r="E12" s="222"/>
      <c r="F12" s="223"/>
      <c r="G12" s="222" t="s">
        <v>116</v>
      </c>
      <c r="H12" s="222">
        <v>1</v>
      </c>
      <c r="I12" s="224">
        <f>I11+TIME(0,H11,0)</f>
        <v>0.5201388888888889</v>
      </c>
      <c r="J12" s="231"/>
      <c r="K12" s="217"/>
      <c r="L12" s="217"/>
      <c r="M12" s="217"/>
      <c r="N12" s="236"/>
      <c r="O12" s="236"/>
    </row>
    <row r="13" spans="2:15" s="232" customFormat="1" ht="15" customHeight="1">
      <c r="B13" s="230"/>
      <c r="C13" s="226"/>
      <c r="D13" s="227"/>
      <c r="E13" s="227"/>
      <c r="F13" s="228"/>
      <c r="G13" s="227"/>
      <c r="H13" s="227"/>
      <c r="I13" s="229"/>
      <c r="J13" s="231"/>
      <c r="K13" s="217"/>
      <c r="L13" s="217"/>
      <c r="M13" s="217"/>
      <c r="N13" s="236"/>
      <c r="O13" s="236"/>
    </row>
    <row r="14" spans="2:15" s="232" customFormat="1" ht="15" customHeight="1">
      <c r="B14" s="245">
        <v>7.1</v>
      </c>
      <c r="C14" s="221" t="s">
        <v>110</v>
      </c>
      <c r="D14" s="222" t="s">
        <v>108</v>
      </c>
      <c r="E14" s="222"/>
      <c r="F14" s="223"/>
      <c r="G14" s="222" t="s">
        <v>109</v>
      </c>
      <c r="H14" s="222">
        <v>1</v>
      </c>
      <c r="I14" s="224">
        <f>TIME(19,0,0)</f>
        <v>0.7916666666666666</v>
      </c>
      <c r="J14" s="231"/>
      <c r="K14" s="217"/>
      <c r="L14" s="217"/>
      <c r="M14" s="217"/>
      <c r="N14" s="236"/>
      <c r="O14" s="236"/>
    </row>
    <row r="15" spans="2:15" s="232" customFormat="1" ht="15" customHeight="1">
      <c r="B15" s="245">
        <v>7.2</v>
      </c>
      <c r="C15" s="221" t="s">
        <v>113</v>
      </c>
      <c r="D15" s="209" t="s">
        <v>175</v>
      </c>
      <c r="E15" s="246"/>
      <c r="F15" s="223"/>
      <c r="G15" s="222" t="s">
        <v>131</v>
      </c>
      <c r="H15" s="222">
        <v>118</v>
      </c>
      <c r="I15" s="224">
        <f>I14+TIME(0,H14,0)</f>
        <v>0.7923611111111111</v>
      </c>
      <c r="J15" s="231"/>
      <c r="K15" s="217"/>
      <c r="L15" s="217"/>
      <c r="M15" s="217"/>
      <c r="N15" s="236"/>
      <c r="O15" s="236"/>
    </row>
    <row r="16" spans="2:15" s="232" customFormat="1" ht="15" customHeight="1">
      <c r="B16" s="245">
        <v>7.3</v>
      </c>
      <c r="C16" s="221" t="s">
        <v>112</v>
      </c>
      <c r="D16" s="222" t="s">
        <v>115</v>
      </c>
      <c r="E16" s="222"/>
      <c r="F16" s="223"/>
      <c r="G16" s="222" t="s">
        <v>116</v>
      </c>
      <c r="H16" s="222">
        <v>1</v>
      </c>
      <c r="I16" s="224">
        <f>I15+TIME(0,H15,0)</f>
        <v>0.8743055555555556</v>
      </c>
      <c r="J16" s="231"/>
      <c r="K16" s="217"/>
      <c r="L16" s="217"/>
      <c r="M16" s="217"/>
      <c r="N16" s="236"/>
      <c r="O16" s="236"/>
    </row>
    <row r="17" spans="2:22" s="232" customFormat="1" ht="15" customHeight="1">
      <c r="B17" s="235" t="s">
        <v>2</v>
      </c>
      <c r="E17" s="233"/>
      <c r="F17" s="220"/>
      <c r="G17" s="233"/>
      <c r="H17" s="217"/>
      <c r="I17" s="217"/>
      <c r="J17" s="217"/>
      <c r="K17" s="218"/>
      <c r="L17" s="237"/>
      <c r="M17" s="217"/>
      <c r="N17" s="217"/>
      <c r="O17" s="220"/>
      <c r="P17" s="217"/>
      <c r="Q17" s="217"/>
      <c r="R17" s="217"/>
      <c r="S17" s="238"/>
      <c r="T17" s="238"/>
      <c r="U17" s="214"/>
      <c r="V17" s="214"/>
    </row>
    <row r="18" ht="15">
      <c r="A18" s="217"/>
    </row>
    <row r="19" spans="1:4" ht="15">
      <c r="A19" s="217"/>
      <c r="C19" s="233" t="s">
        <v>117</v>
      </c>
      <c r="D19" s="233"/>
    </row>
    <row r="20" spans="1:4" ht="15">
      <c r="A20" s="217"/>
      <c r="C20" s="233" t="s">
        <v>118</v>
      </c>
      <c r="D20" s="217"/>
    </row>
    <row r="21" spans="1:4" ht="15">
      <c r="A21" s="217"/>
      <c r="C21" s="233"/>
      <c r="D21" s="217"/>
    </row>
    <row r="22" ht="15">
      <c r="A22" s="217"/>
    </row>
    <row r="23" ht="15">
      <c r="A23" s="217"/>
    </row>
    <row r="24" ht="15">
      <c r="A24" s="217"/>
    </row>
    <row r="25" ht="15">
      <c r="A25" s="217"/>
    </row>
    <row r="26" ht="15">
      <c r="A26" s="217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2"/>
  <headerFooter alignWithMargins="0">
    <oddHeader>&amp;L&amp;"Times New Roman,標準"September 2008&amp;R&amp;"Times New Roman,標準"IEEE P802.15 08/0562r0</oddHeader>
    <oddFooter>&amp;L&amp;"Times New Roman,標準"Submission&amp;C&amp;"Times New Roman,標準"Page &amp;[2&amp;R&amp;"Times New Roman,標準"Reed Fisher, Oki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40"/>
  <sheetViews>
    <sheetView showGridLines="0" view="pageLayout" workbookViewId="0" topLeftCell="A1">
      <selection activeCell="B6" sqref="B6"/>
    </sheetView>
  </sheetViews>
  <sheetFormatPr defaultColWidth="12.57421875" defaultRowHeight="12.75"/>
  <cols>
    <col min="1" max="1" width="3.8515625" style="214" customWidth="1"/>
    <col min="2" max="2" width="4.7109375" style="215" customWidth="1"/>
    <col min="3" max="3" width="4.28125" style="239" customWidth="1"/>
    <col min="4" max="4" width="56.421875" style="214" customWidth="1"/>
    <col min="5" max="5" width="15.00390625" style="214" customWidth="1"/>
    <col min="6" max="6" width="2.00390625" style="240" customWidth="1"/>
    <col min="7" max="7" width="18.8515625" style="214" customWidth="1"/>
    <col min="8" max="8" width="5.28125" style="238" customWidth="1"/>
    <col min="9" max="9" width="12.57421875" style="238" customWidth="1"/>
    <col min="10" max="10" width="4.8515625" style="238" customWidth="1"/>
    <col min="11" max="11" width="12.57421875" style="238" customWidth="1"/>
    <col min="12" max="16384" width="12.57421875" style="214" customWidth="1"/>
  </cols>
  <sheetData>
    <row r="1" spans="3:10" ht="15.75">
      <c r="C1" s="482" t="str">
        <f>'10 Mon slot1-4'!$C$1</f>
        <v>AGENDA IEEE 802.15.TG3c 21st MEETING</v>
      </c>
      <c r="D1" s="482"/>
      <c r="E1" s="482"/>
      <c r="F1" s="482"/>
      <c r="G1" s="482"/>
      <c r="H1" s="482"/>
      <c r="I1" s="482"/>
      <c r="J1" s="241"/>
    </row>
    <row r="2" spans="2:9" ht="15.75">
      <c r="B2" s="218"/>
      <c r="C2" s="483" t="s">
        <v>179</v>
      </c>
      <c r="D2" s="483"/>
      <c r="E2" s="483"/>
      <c r="F2" s="483"/>
      <c r="G2" s="483"/>
      <c r="H2" s="483"/>
      <c r="I2" s="483"/>
    </row>
    <row r="3" spans="2:11" ht="15.75">
      <c r="B3" s="218"/>
      <c r="C3" s="484" t="str">
        <f>'10 Mon slot1-4'!$C$3</f>
        <v>56th IEEE 802.15 WPAN MEETING</v>
      </c>
      <c r="D3" s="484"/>
      <c r="E3" s="484"/>
      <c r="F3" s="484"/>
      <c r="G3" s="484"/>
      <c r="H3" s="484"/>
      <c r="I3" s="484"/>
      <c r="J3" s="242"/>
      <c r="K3" s="242"/>
    </row>
    <row r="4" spans="2:11" ht="15.75">
      <c r="B4" s="218"/>
      <c r="C4" s="483" t="str">
        <f>'10 Mon slot1-4'!$C$4</f>
        <v>Hilton Waikoloa Village, Big Island, Hawaii, USA</v>
      </c>
      <c r="D4" s="483"/>
      <c r="E4" s="483"/>
      <c r="F4" s="483"/>
      <c r="G4" s="483"/>
      <c r="H4" s="483"/>
      <c r="I4" s="483"/>
      <c r="J4" s="243"/>
      <c r="K4" s="243"/>
    </row>
    <row r="5" spans="2:11" ht="15.75">
      <c r="B5" s="218"/>
      <c r="C5" s="237"/>
      <c r="D5" s="217"/>
      <c r="E5" s="217"/>
      <c r="F5" s="244"/>
      <c r="G5" s="233"/>
      <c r="H5" s="233"/>
      <c r="I5" s="217"/>
      <c r="J5" s="242"/>
      <c r="K5" s="242"/>
    </row>
    <row r="6" spans="2:11" s="252" customFormat="1" ht="15" customHeight="1">
      <c r="B6" s="253">
        <v>8.1</v>
      </c>
      <c r="C6" s="201" t="s">
        <v>110</v>
      </c>
      <c r="D6" s="202" t="s">
        <v>108</v>
      </c>
      <c r="E6" s="202"/>
      <c r="F6" s="203"/>
      <c r="G6" s="202" t="s">
        <v>109</v>
      </c>
      <c r="H6" s="202">
        <v>1</v>
      </c>
      <c r="I6" s="204">
        <f>TIME(8,0,0)</f>
        <v>0.3333333333333333</v>
      </c>
      <c r="J6" s="254"/>
      <c r="K6" s="254"/>
    </row>
    <row r="7" spans="2:11" s="252" customFormat="1" ht="15" customHeight="1">
      <c r="B7" s="253">
        <v>8.2</v>
      </c>
      <c r="C7" s="201" t="s">
        <v>113</v>
      </c>
      <c r="D7" s="209" t="s">
        <v>176</v>
      </c>
      <c r="E7" s="246"/>
      <c r="F7" s="223"/>
      <c r="G7" s="222" t="s">
        <v>143</v>
      </c>
      <c r="H7" s="202">
        <v>118</v>
      </c>
      <c r="I7" s="204">
        <f>I6+TIME(0,H6,0)</f>
        <v>0.33402777777777776</v>
      </c>
      <c r="J7" s="254"/>
      <c r="K7" s="254"/>
    </row>
    <row r="8" spans="2:11" ht="15" customHeight="1">
      <c r="B8" s="253">
        <v>8.3</v>
      </c>
      <c r="C8" s="201" t="s">
        <v>112</v>
      </c>
      <c r="D8" s="202" t="s">
        <v>127</v>
      </c>
      <c r="E8" s="202"/>
      <c r="F8" s="203"/>
      <c r="G8" s="202" t="s">
        <v>109</v>
      </c>
      <c r="H8" s="202">
        <v>1</v>
      </c>
      <c r="I8" s="204">
        <f>I7+TIME(0,H7,0)</f>
        <v>0.4159722222222222</v>
      </c>
      <c r="J8" s="255"/>
      <c r="K8" s="255"/>
    </row>
    <row r="9" spans="2:11" s="232" customFormat="1" ht="15" customHeight="1">
      <c r="B9" s="230"/>
      <c r="C9" s="226"/>
      <c r="D9" s="227"/>
      <c r="E9" s="227"/>
      <c r="F9" s="228"/>
      <c r="G9" s="227"/>
      <c r="H9" s="227"/>
      <c r="I9" s="229"/>
      <c r="J9" s="236"/>
      <c r="K9" s="236"/>
    </row>
    <row r="10" spans="2:11" s="252" customFormat="1" ht="15" customHeight="1">
      <c r="B10" s="253"/>
      <c r="C10" s="201"/>
      <c r="D10" s="202" t="s">
        <v>125</v>
      </c>
      <c r="E10" s="202"/>
      <c r="F10" s="203"/>
      <c r="G10" s="202"/>
      <c r="H10" s="202"/>
      <c r="I10" s="204">
        <f>TIME(10,30,0)</f>
        <v>0.4375</v>
      </c>
      <c r="J10" s="254"/>
      <c r="K10" s="254"/>
    </row>
    <row r="11" spans="2:11" s="252" customFormat="1" ht="15" customHeight="1">
      <c r="B11" s="253"/>
      <c r="C11" s="201"/>
      <c r="D11" s="209"/>
      <c r="E11" s="246"/>
      <c r="F11" s="203"/>
      <c r="G11" s="202"/>
      <c r="H11" s="202"/>
      <c r="I11" s="204">
        <v>0.4791666666666667</v>
      </c>
      <c r="J11" s="254"/>
      <c r="K11" s="254"/>
    </row>
    <row r="12" spans="2:11" s="252" customFormat="1" ht="15" customHeight="1">
      <c r="B12" s="211"/>
      <c r="C12" s="205"/>
      <c r="D12" s="212"/>
      <c r="E12" s="256"/>
      <c r="F12" s="207"/>
      <c r="G12" s="206"/>
      <c r="H12" s="206"/>
      <c r="I12" s="208"/>
      <c r="J12" s="254"/>
      <c r="K12" s="254"/>
    </row>
    <row r="13" spans="1:11" s="232" customFormat="1" ht="15" customHeight="1">
      <c r="A13" s="231"/>
      <c r="B13" s="245">
        <v>9.1</v>
      </c>
      <c r="C13" s="221" t="s">
        <v>119</v>
      </c>
      <c r="D13" s="222" t="s">
        <v>120</v>
      </c>
      <c r="E13" s="222"/>
      <c r="F13" s="223"/>
      <c r="G13" s="222" t="s">
        <v>121</v>
      </c>
      <c r="H13" s="222">
        <v>1</v>
      </c>
      <c r="I13" s="224">
        <f>TIME(13,30,0)</f>
        <v>0.5625</v>
      </c>
      <c r="J13" s="236"/>
      <c r="K13" s="236"/>
    </row>
    <row r="14" spans="1:11" s="232" customFormat="1" ht="15" customHeight="1">
      <c r="A14" s="231"/>
      <c r="B14" s="245">
        <v>9.2</v>
      </c>
      <c r="C14" s="221" t="s">
        <v>122</v>
      </c>
      <c r="D14" s="209" t="s">
        <v>177</v>
      </c>
      <c r="E14" s="246"/>
      <c r="F14" s="223"/>
      <c r="G14" s="222" t="s">
        <v>144</v>
      </c>
      <c r="H14" s="222">
        <v>118</v>
      </c>
      <c r="I14" s="224">
        <f>I13+TIME(0,H13,0)</f>
        <v>0.5631944444444444</v>
      </c>
      <c r="K14" s="236"/>
    </row>
    <row r="15" spans="1:11" s="232" customFormat="1" ht="15" customHeight="1">
      <c r="A15" s="231"/>
      <c r="B15" s="245">
        <v>9.3</v>
      </c>
      <c r="C15" s="221" t="s">
        <v>123</v>
      </c>
      <c r="D15" s="222" t="s">
        <v>124</v>
      </c>
      <c r="E15" s="222"/>
      <c r="F15" s="223"/>
      <c r="G15" s="222" t="s">
        <v>121</v>
      </c>
      <c r="H15" s="222">
        <v>1</v>
      </c>
      <c r="I15" s="224">
        <f>I14+TIME(0,H14,0)</f>
        <v>0.6451388888888889</v>
      </c>
      <c r="J15" s="236"/>
      <c r="K15" s="236"/>
    </row>
    <row r="16" spans="1:11" s="232" customFormat="1" ht="14.25" customHeight="1">
      <c r="A16" s="231"/>
      <c r="B16" s="230"/>
      <c r="C16" s="226"/>
      <c r="D16" s="227"/>
      <c r="E16" s="227"/>
      <c r="F16" s="228"/>
      <c r="G16" s="227"/>
      <c r="H16" s="227"/>
      <c r="I16" s="229"/>
      <c r="J16" s="236"/>
      <c r="K16" s="236"/>
    </row>
    <row r="17" spans="1:11" s="232" customFormat="1" ht="15" customHeight="1">
      <c r="A17" s="231"/>
      <c r="B17" s="245">
        <v>10.1</v>
      </c>
      <c r="C17" s="221" t="s">
        <v>119</v>
      </c>
      <c r="D17" s="222" t="s">
        <v>120</v>
      </c>
      <c r="E17" s="222"/>
      <c r="F17" s="223"/>
      <c r="G17" s="222" t="s">
        <v>121</v>
      </c>
      <c r="H17" s="222">
        <v>1</v>
      </c>
      <c r="I17" s="224">
        <f>TIME(16,0,0)</f>
        <v>0.6666666666666666</v>
      </c>
      <c r="J17" s="236"/>
      <c r="K17" s="236"/>
    </row>
    <row r="18" spans="1:11" s="232" customFormat="1" ht="15" customHeight="1">
      <c r="A18" s="231"/>
      <c r="B18" s="245">
        <v>10.2</v>
      </c>
      <c r="C18" s="221" t="s">
        <v>122</v>
      </c>
      <c r="D18" s="209" t="s">
        <v>178</v>
      </c>
      <c r="E18" s="222"/>
      <c r="F18" s="223"/>
      <c r="G18" s="222" t="s">
        <v>144</v>
      </c>
      <c r="H18" s="222">
        <v>118</v>
      </c>
      <c r="I18" s="224">
        <f>I17+TIME(0,H17,0)</f>
        <v>0.6673611111111111</v>
      </c>
      <c r="J18" s="236"/>
      <c r="K18" s="236"/>
    </row>
    <row r="19" spans="1:11" s="232" customFormat="1" ht="15" customHeight="1">
      <c r="A19" s="231"/>
      <c r="B19" s="245">
        <v>10.3</v>
      </c>
      <c r="C19" s="221" t="s">
        <v>123</v>
      </c>
      <c r="D19" s="222" t="s">
        <v>124</v>
      </c>
      <c r="E19" s="222"/>
      <c r="F19" s="223"/>
      <c r="G19" s="222" t="s">
        <v>121</v>
      </c>
      <c r="H19" s="222">
        <v>1</v>
      </c>
      <c r="I19" s="224">
        <f>I18+TIME(0,H18,0)</f>
        <v>0.7493055555555556</v>
      </c>
      <c r="J19" s="236"/>
      <c r="K19" s="236"/>
    </row>
    <row r="20" spans="2:11" s="252" customFormat="1" ht="15" customHeight="1">
      <c r="B20" s="211"/>
      <c r="C20" s="205"/>
      <c r="D20" s="206"/>
      <c r="E20" s="206"/>
      <c r="F20" s="207"/>
      <c r="G20" s="206"/>
      <c r="H20" s="206"/>
      <c r="I20" s="208"/>
      <c r="J20" s="254"/>
      <c r="K20" s="254"/>
    </row>
    <row r="21" spans="2:11" s="232" customFormat="1" ht="15" customHeight="1">
      <c r="B21" s="235"/>
      <c r="C21" s="217"/>
      <c r="D21" s="217"/>
      <c r="E21" s="217"/>
      <c r="F21" s="217"/>
      <c r="G21" s="217"/>
      <c r="H21" s="217"/>
      <c r="I21" s="217"/>
      <c r="J21" s="236"/>
      <c r="K21" s="236"/>
    </row>
    <row r="22" spans="2:11" s="232" customFormat="1" ht="15" customHeight="1">
      <c r="B22" s="218"/>
      <c r="C22" s="237"/>
      <c r="D22" s="217"/>
      <c r="E22" s="217"/>
      <c r="F22" s="220"/>
      <c r="G22" s="217"/>
      <c r="H22" s="217"/>
      <c r="I22" s="217"/>
      <c r="J22" s="236"/>
      <c r="K22" s="236"/>
    </row>
    <row r="23" spans="1:7" ht="15">
      <c r="A23" s="247"/>
      <c r="B23" s="247" t="s">
        <v>2</v>
      </c>
      <c r="C23" s="233" t="s">
        <v>117</v>
      </c>
      <c r="D23" s="233"/>
      <c r="E23" s="233"/>
      <c r="G23" s="233"/>
    </row>
    <row r="24" spans="1:3" ht="15">
      <c r="A24" s="247" t="s">
        <v>2</v>
      </c>
      <c r="B24" s="234"/>
      <c r="C24" s="233" t="s">
        <v>118</v>
      </c>
    </row>
    <row r="25" spans="1:3" ht="15">
      <c r="A25" s="250"/>
      <c r="B25" s="234"/>
      <c r="C25" s="233"/>
    </row>
    <row r="26" spans="2:6" ht="15">
      <c r="B26" s="247"/>
      <c r="C26" s="233"/>
      <c r="D26" s="233"/>
      <c r="E26" s="233"/>
      <c r="F26" s="217"/>
    </row>
    <row r="27" spans="2:6" ht="15">
      <c r="B27" s="247"/>
      <c r="C27" s="233"/>
      <c r="D27" s="233"/>
      <c r="E27" s="233"/>
      <c r="F27" s="214"/>
    </row>
    <row r="28" spans="2:6" ht="15">
      <c r="B28" s="247"/>
      <c r="C28" s="233"/>
      <c r="D28" s="233"/>
      <c r="E28" s="233"/>
      <c r="F28" s="214"/>
    </row>
    <row r="29" spans="1:11" s="232" customFormat="1" ht="15" customHeight="1">
      <c r="A29" s="247"/>
      <c r="B29" s="225"/>
      <c r="C29" s="226"/>
      <c r="D29" s="227"/>
      <c r="E29" s="227"/>
      <c r="F29" s="228"/>
      <c r="G29" s="227"/>
      <c r="H29" s="227"/>
      <c r="I29" s="229"/>
      <c r="J29" s="236"/>
      <c r="K29" s="236"/>
    </row>
    <row r="30" spans="1:9" ht="15">
      <c r="A30" s="247" t="s">
        <v>2</v>
      </c>
      <c r="B30" s="231"/>
      <c r="C30" s="248"/>
      <c r="D30" s="227"/>
      <c r="E30" s="227"/>
      <c r="F30" s="249"/>
      <c r="G30" s="231"/>
      <c r="H30" s="231"/>
      <c r="I30" s="231"/>
    </row>
    <row r="31" spans="1:13" ht="15">
      <c r="A31" s="217"/>
      <c r="J31" s="236"/>
      <c r="K31" s="236"/>
      <c r="L31" s="231"/>
      <c r="M31" s="231"/>
    </row>
    <row r="38" spans="1:13" s="232" customFormat="1" ht="15" customHeight="1">
      <c r="A38" s="214"/>
      <c r="B38" s="215"/>
      <c r="C38" s="239"/>
      <c r="D38" s="214"/>
      <c r="E38" s="214"/>
      <c r="F38" s="240"/>
      <c r="G38" s="214"/>
      <c r="H38" s="238"/>
      <c r="I38" s="238"/>
      <c r="J38" s="238"/>
      <c r="K38" s="238"/>
      <c r="L38" s="214"/>
      <c r="M38" s="214"/>
    </row>
    <row r="39" spans="1:13" s="231" customFormat="1" ht="15">
      <c r="A39" s="214"/>
      <c r="B39" s="215"/>
      <c r="C39" s="239"/>
      <c r="D39" s="214"/>
      <c r="E39" s="214"/>
      <c r="F39" s="240"/>
      <c r="G39" s="214"/>
      <c r="H39" s="238"/>
      <c r="I39" s="238"/>
      <c r="J39" s="238"/>
      <c r="K39" s="238"/>
      <c r="L39" s="214"/>
      <c r="M39" s="214"/>
    </row>
    <row r="40" spans="1:15" s="217" customFormat="1" ht="15">
      <c r="A40" s="214"/>
      <c r="B40" s="215"/>
      <c r="C40" s="239"/>
      <c r="D40" s="214"/>
      <c r="E40" s="214"/>
      <c r="F40" s="240"/>
      <c r="G40" s="214"/>
      <c r="H40" s="238"/>
      <c r="I40" s="238"/>
      <c r="J40" s="238"/>
      <c r="K40" s="238"/>
      <c r="L40" s="214"/>
      <c r="M40" s="214"/>
      <c r="N40" s="214"/>
      <c r="O40" s="214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Roman,標準"September 2008&amp;R&amp;"Times New Roman,標準"IEEE P802.15 08/0562r0</oddHeader>
    <oddFooter>&amp;L&amp;"Times New Roman,標準"Submission&amp;C&amp;"Times New Roman,標準"Page &amp;[3&amp;R&amp;"Times New Roman,標準"Reed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4"/>
  <sheetViews>
    <sheetView showGridLines="0" view="pageLayout" workbookViewId="0" topLeftCell="A2">
      <selection activeCell="C23" sqref="C23"/>
    </sheetView>
  </sheetViews>
  <sheetFormatPr defaultColWidth="12.57421875" defaultRowHeight="12.75"/>
  <cols>
    <col min="1" max="1" width="3.8515625" style="214" customWidth="1"/>
    <col min="2" max="2" width="4.7109375" style="215" customWidth="1"/>
    <col min="3" max="3" width="4.28125" style="239" customWidth="1"/>
    <col min="4" max="4" width="54.57421875" style="214" customWidth="1"/>
    <col min="5" max="5" width="9.7109375" style="214" customWidth="1"/>
    <col min="6" max="6" width="2.00390625" style="240" customWidth="1"/>
    <col min="7" max="7" width="18.8515625" style="214" customWidth="1"/>
    <col min="8" max="8" width="5.28125" style="238" customWidth="1"/>
    <col min="9" max="9" width="12.57421875" style="238" customWidth="1"/>
    <col min="10" max="10" width="4.8515625" style="238" customWidth="1"/>
    <col min="11" max="11" width="12.57421875" style="238" customWidth="1"/>
    <col min="12" max="16384" width="12.57421875" style="214" customWidth="1"/>
  </cols>
  <sheetData>
    <row r="1" spans="3:10" ht="15.75">
      <c r="C1" s="482" t="str">
        <f>'10 Mon slot1-4'!$C$1</f>
        <v>AGENDA IEEE 802.15.TG3c 21st MEETING</v>
      </c>
      <c r="D1" s="482"/>
      <c r="E1" s="482"/>
      <c r="F1" s="482"/>
      <c r="G1" s="482"/>
      <c r="H1" s="482"/>
      <c r="I1" s="482"/>
      <c r="J1" s="241"/>
    </row>
    <row r="2" spans="3:9" ht="15.75">
      <c r="C2" s="483" t="s">
        <v>180</v>
      </c>
      <c r="D2" s="483"/>
      <c r="E2" s="483"/>
      <c r="F2" s="483"/>
      <c r="G2" s="483"/>
      <c r="H2" s="483"/>
      <c r="I2" s="483"/>
    </row>
    <row r="3" spans="3:11" ht="15.75">
      <c r="C3" s="484" t="str">
        <f>'10 Mon slot1-4'!$C$3</f>
        <v>56th IEEE 802.15 WPAN MEETING</v>
      </c>
      <c r="D3" s="484"/>
      <c r="E3" s="484"/>
      <c r="F3" s="484"/>
      <c r="G3" s="484"/>
      <c r="H3" s="484"/>
      <c r="I3" s="484"/>
      <c r="J3" s="242"/>
      <c r="K3" s="242"/>
    </row>
    <row r="4" spans="3:11" ht="15.75">
      <c r="C4" s="482" t="str">
        <f>'10 Mon slot1-4'!$C$4</f>
        <v>Hilton Waikoloa Village, Big Island, Hawaii, USA</v>
      </c>
      <c r="D4" s="482"/>
      <c r="E4" s="482"/>
      <c r="F4" s="482"/>
      <c r="G4" s="482"/>
      <c r="H4" s="482"/>
      <c r="I4" s="482"/>
      <c r="J4" s="243"/>
      <c r="K4" s="243"/>
    </row>
    <row r="5" spans="6:11" ht="15.75">
      <c r="F5" s="244"/>
      <c r="G5" s="233"/>
      <c r="H5" s="251"/>
      <c r="J5" s="242"/>
      <c r="K5" s="242"/>
    </row>
    <row r="6" spans="1:11" s="232" customFormat="1" ht="15" customHeight="1">
      <c r="A6" s="231"/>
      <c r="B6" s="245">
        <v>11.1</v>
      </c>
      <c r="C6" s="221" t="s">
        <v>119</v>
      </c>
      <c r="D6" s="222" t="s">
        <v>120</v>
      </c>
      <c r="E6" s="222"/>
      <c r="F6" s="223"/>
      <c r="G6" s="222" t="s">
        <v>121</v>
      </c>
      <c r="H6" s="222">
        <v>1</v>
      </c>
      <c r="I6" s="224">
        <f>TIME(8,0,0)</f>
        <v>0.3333333333333333</v>
      </c>
      <c r="J6" s="236"/>
      <c r="K6" s="236"/>
    </row>
    <row r="7" spans="1:11" s="232" customFormat="1" ht="15" customHeight="1">
      <c r="A7" s="231"/>
      <c r="B7" s="245">
        <v>11.2</v>
      </c>
      <c r="C7" s="221" t="s">
        <v>122</v>
      </c>
      <c r="D7" s="209" t="s">
        <v>181</v>
      </c>
      <c r="E7" s="222"/>
      <c r="F7" s="223"/>
      <c r="G7" s="222" t="s">
        <v>143</v>
      </c>
      <c r="H7" s="222">
        <v>118</v>
      </c>
      <c r="I7" s="224">
        <f>I6+TIME(0,H6,0)</f>
        <v>0.33402777777777776</v>
      </c>
      <c r="J7" s="236"/>
      <c r="K7" s="236"/>
    </row>
    <row r="8" spans="1:11" s="232" customFormat="1" ht="15" customHeight="1">
      <c r="A8" s="231"/>
      <c r="B8" s="245">
        <v>11.3</v>
      </c>
      <c r="C8" s="221" t="s">
        <v>123</v>
      </c>
      <c r="D8" s="222" t="s">
        <v>124</v>
      </c>
      <c r="E8" s="222"/>
      <c r="F8" s="223"/>
      <c r="G8" s="222" t="s">
        <v>121</v>
      </c>
      <c r="H8" s="222">
        <v>1</v>
      </c>
      <c r="I8" s="224">
        <f>I7+TIME(0,H7,0)</f>
        <v>0.4159722222222222</v>
      </c>
      <c r="J8" s="236"/>
      <c r="K8" s="236"/>
    </row>
    <row r="9" spans="1:11" s="232" customFormat="1" ht="15" customHeight="1">
      <c r="A9" s="231"/>
      <c r="B9" s="217"/>
      <c r="C9" s="226"/>
      <c r="D9" s="227"/>
      <c r="E9" s="227"/>
      <c r="F9" s="228"/>
      <c r="G9" s="227"/>
      <c r="H9" s="227"/>
      <c r="I9" s="229"/>
      <c r="J9" s="236"/>
      <c r="K9" s="236"/>
    </row>
    <row r="10" spans="1:11" s="232" customFormat="1" ht="15" customHeight="1">
      <c r="A10" s="231"/>
      <c r="B10" s="245">
        <v>12.1</v>
      </c>
      <c r="C10" s="221" t="s">
        <v>119</v>
      </c>
      <c r="D10" s="222" t="s">
        <v>120</v>
      </c>
      <c r="E10" s="222"/>
      <c r="F10" s="223"/>
      <c r="G10" s="222" t="s">
        <v>121</v>
      </c>
      <c r="H10" s="222">
        <v>1</v>
      </c>
      <c r="I10" s="224">
        <f>TIME(10,30,0)</f>
        <v>0.4375</v>
      </c>
      <c r="J10" s="236"/>
      <c r="K10" s="236"/>
    </row>
    <row r="11" spans="1:11" s="232" customFormat="1" ht="15" customHeight="1">
      <c r="A11" s="231"/>
      <c r="B11" s="245">
        <v>12.2</v>
      </c>
      <c r="C11" s="221" t="s">
        <v>122</v>
      </c>
      <c r="D11" s="209" t="s">
        <v>182</v>
      </c>
      <c r="E11" s="246"/>
      <c r="F11" s="223"/>
      <c r="G11" s="222" t="s">
        <v>143</v>
      </c>
      <c r="H11" s="222">
        <v>118</v>
      </c>
      <c r="I11" s="224">
        <f>I10+TIME(0,H10,0)</f>
        <v>0.43819444444444444</v>
      </c>
      <c r="K11" s="236"/>
    </row>
    <row r="12" spans="1:11" s="232" customFormat="1" ht="15" customHeight="1">
      <c r="A12" s="231"/>
      <c r="B12" s="245">
        <v>12.3</v>
      </c>
      <c r="C12" s="221" t="s">
        <v>123</v>
      </c>
      <c r="D12" s="222" t="s">
        <v>124</v>
      </c>
      <c r="E12" s="222"/>
      <c r="F12" s="223"/>
      <c r="G12" s="222" t="s">
        <v>121</v>
      </c>
      <c r="H12" s="222">
        <v>1</v>
      </c>
      <c r="I12" s="224">
        <f>I11+TIME(0,H11,0)</f>
        <v>0.5201388888888889</v>
      </c>
      <c r="J12" s="236"/>
      <c r="K12" s="236"/>
    </row>
    <row r="13" spans="1:11" s="232" customFormat="1" ht="14.25" customHeight="1">
      <c r="A13" s="231"/>
      <c r="B13" s="230"/>
      <c r="C13" s="226"/>
      <c r="D13" s="227"/>
      <c r="E13" s="227"/>
      <c r="F13" s="228"/>
      <c r="G13" s="227"/>
      <c r="H13" s="227"/>
      <c r="I13" s="229"/>
      <c r="J13" s="236"/>
      <c r="K13" s="236"/>
    </row>
    <row r="14" spans="1:11" s="232" customFormat="1" ht="15" customHeight="1">
      <c r="A14" s="231"/>
      <c r="B14" s="230"/>
      <c r="C14" s="226"/>
      <c r="D14" s="227"/>
      <c r="E14" s="227"/>
      <c r="F14" s="228"/>
      <c r="G14" s="227"/>
      <c r="H14" s="227"/>
      <c r="I14" s="229"/>
      <c r="J14" s="236"/>
      <c r="K14" s="236"/>
    </row>
    <row r="15" spans="1:11" s="232" customFormat="1" ht="15" customHeight="1">
      <c r="A15" s="231"/>
      <c r="B15" s="245">
        <v>13.1</v>
      </c>
      <c r="C15" s="221" t="s">
        <v>119</v>
      </c>
      <c r="D15" s="222" t="s">
        <v>120</v>
      </c>
      <c r="E15" s="222"/>
      <c r="F15" s="223"/>
      <c r="G15" s="222" t="s">
        <v>121</v>
      </c>
      <c r="H15" s="222">
        <v>1</v>
      </c>
      <c r="I15" s="224">
        <f>TIME(13,30,0)</f>
        <v>0.5625</v>
      </c>
      <c r="J15" s="236"/>
      <c r="K15" s="236"/>
    </row>
    <row r="16" spans="1:11" s="232" customFormat="1" ht="15" customHeight="1">
      <c r="A16" s="231"/>
      <c r="B16" s="245">
        <v>13.2</v>
      </c>
      <c r="C16" s="221" t="s">
        <v>122</v>
      </c>
      <c r="D16" s="209" t="s">
        <v>183</v>
      </c>
      <c r="E16" s="222"/>
      <c r="F16" s="223"/>
      <c r="G16" s="222" t="s">
        <v>144</v>
      </c>
      <c r="H16" s="222">
        <v>118</v>
      </c>
      <c r="I16" s="224">
        <f>I15+TIME(0,H15,0)</f>
        <v>0.5631944444444444</v>
      </c>
      <c r="J16" s="236"/>
      <c r="K16" s="236"/>
    </row>
    <row r="17" spans="1:11" s="232" customFormat="1" ht="15" customHeight="1">
      <c r="A17" s="231"/>
      <c r="B17" s="245">
        <v>13.3</v>
      </c>
      <c r="C17" s="221" t="s">
        <v>123</v>
      </c>
      <c r="D17" s="222" t="s">
        <v>124</v>
      </c>
      <c r="E17" s="222"/>
      <c r="F17" s="223"/>
      <c r="G17" s="222" t="s">
        <v>121</v>
      </c>
      <c r="H17" s="222">
        <v>1</v>
      </c>
      <c r="I17" s="224">
        <f>I16+TIME(0,H16,0)</f>
        <v>0.6451388888888889</v>
      </c>
      <c r="J17" s="236"/>
      <c r="K17" s="236"/>
    </row>
    <row r="18" spans="1:11" s="232" customFormat="1" ht="15" customHeight="1">
      <c r="A18" s="231"/>
      <c r="B18" s="230"/>
      <c r="C18" s="226"/>
      <c r="D18" s="227"/>
      <c r="E18" s="227"/>
      <c r="F18" s="228"/>
      <c r="G18" s="227"/>
      <c r="H18" s="227"/>
      <c r="I18" s="229"/>
      <c r="J18" s="236"/>
      <c r="K18" s="236"/>
    </row>
    <row r="19" spans="1:11" s="232" customFormat="1" ht="15" customHeight="1">
      <c r="A19" s="231"/>
      <c r="B19" s="245">
        <v>14.1</v>
      </c>
      <c r="C19" s="221" t="s">
        <v>110</v>
      </c>
      <c r="D19" s="222" t="s">
        <v>108</v>
      </c>
      <c r="E19" s="222"/>
      <c r="F19" s="223"/>
      <c r="G19" s="222" t="s">
        <v>109</v>
      </c>
      <c r="H19" s="222">
        <v>1</v>
      </c>
      <c r="I19" s="224">
        <f>TIME(16,0,0)</f>
        <v>0.6666666666666666</v>
      </c>
      <c r="J19" s="236"/>
      <c r="K19" s="236"/>
    </row>
    <row r="20" spans="1:11" s="232" customFormat="1" ht="15" customHeight="1">
      <c r="A20" s="231"/>
      <c r="B20" s="245">
        <v>14.2</v>
      </c>
      <c r="C20" s="221" t="s">
        <v>113</v>
      </c>
      <c r="D20" s="222" t="s">
        <v>129</v>
      </c>
      <c r="E20" s="222"/>
      <c r="F20" s="223"/>
      <c r="G20" s="222" t="s">
        <v>109</v>
      </c>
      <c r="H20" s="222">
        <v>59</v>
      </c>
      <c r="I20" s="224">
        <f>I19+TIME(0,H19,0)</f>
        <v>0.6673611111111111</v>
      </c>
      <c r="J20" s="236"/>
      <c r="K20" s="236"/>
    </row>
    <row r="21" spans="1:11" s="232" customFormat="1" ht="15" customHeight="1">
      <c r="A21" s="231"/>
      <c r="B21" s="245">
        <v>14.3</v>
      </c>
      <c r="C21" s="221" t="s">
        <v>113</v>
      </c>
      <c r="D21" s="222" t="s">
        <v>130</v>
      </c>
      <c r="E21" s="222"/>
      <c r="F21" s="223"/>
      <c r="G21" s="222" t="s">
        <v>109</v>
      </c>
      <c r="H21" s="222">
        <v>59</v>
      </c>
      <c r="I21" s="224">
        <f>I20+TIME(0,H20,0)</f>
        <v>0.7083333333333333</v>
      </c>
      <c r="J21" s="236"/>
      <c r="K21" s="236"/>
    </row>
    <row r="22" spans="1:11" s="232" customFormat="1" ht="15" customHeight="1">
      <c r="A22" s="231"/>
      <c r="B22" s="245">
        <v>14.4</v>
      </c>
      <c r="C22" s="221" t="s">
        <v>112</v>
      </c>
      <c r="D22" s="222" t="s">
        <v>126</v>
      </c>
      <c r="E22" s="222"/>
      <c r="F22" s="223"/>
      <c r="G22" s="222" t="s">
        <v>109</v>
      </c>
      <c r="H22" s="222">
        <v>1</v>
      </c>
      <c r="I22" s="224">
        <f>I21+TIME(0,H21,0)</f>
        <v>0.7493055555555554</v>
      </c>
      <c r="J22" s="236"/>
      <c r="K22" s="236"/>
    </row>
    <row r="23" spans="1:11" s="232" customFormat="1" ht="15" customHeight="1">
      <c r="A23" s="231"/>
      <c r="B23" s="217"/>
      <c r="C23" s="226"/>
      <c r="D23" s="227"/>
      <c r="E23" s="227"/>
      <c r="F23" s="228"/>
      <c r="G23" s="227"/>
      <c r="H23" s="227"/>
      <c r="I23" s="229"/>
      <c r="J23" s="236"/>
      <c r="K23" s="236"/>
    </row>
    <row r="24" spans="1:7" ht="15">
      <c r="A24" s="247"/>
      <c r="B24" s="247" t="s">
        <v>2</v>
      </c>
      <c r="C24" s="233" t="s">
        <v>117</v>
      </c>
      <c r="D24" s="233"/>
      <c r="E24" s="233"/>
      <c r="G24" s="233"/>
    </row>
    <row r="25" spans="1:3" ht="15">
      <c r="A25" s="247" t="s">
        <v>2</v>
      </c>
      <c r="B25" s="234"/>
      <c r="C25" s="233" t="s">
        <v>118</v>
      </c>
    </row>
    <row r="26" spans="1:3" ht="15">
      <c r="A26" s="250"/>
      <c r="B26" s="234"/>
      <c r="C26" s="233"/>
    </row>
    <row r="27" spans="2:6" ht="15">
      <c r="B27" s="247"/>
      <c r="C27" s="233"/>
      <c r="D27" s="233"/>
      <c r="E27" s="233"/>
      <c r="F27" s="217"/>
    </row>
    <row r="28" spans="2:6" ht="15">
      <c r="B28" s="247"/>
      <c r="C28" s="233"/>
      <c r="D28" s="233"/>
      <c r="E28" s="233"/>
      <c r="F28" s="214"/>
    </row>
    <row r="29" spans="2:6" ht="15">
      <c r="B29" s="247"/>
      <c r="C29" s="233"/>
      <c r="D29" s="233"/>
      <c r="E29" s="233"/>
      <c r="F29" s="214"/>
    </row>
    <row r="32" spans="1:13" s="232" customFormat="1" ht="15" customHeight="1">
      <c r="A32" s="214"/>
      <c r="B32" s="215"/>
      <c r="C32" s="239"/>
      <c r="D32" s="214"/>
      <c r="E32" s="214"/>
      <c r="F32" s="240"/>
      <c r="G32" s="214"/>
      <c r="H32" s="238"/>
      <c r="I32" s="238"/>
      <c r="J32" s="238"/>
      <c r="K32" s="238"/>
      <c r="L32" s="214"/>
      <c r="M32" s="214"/>
    </row>
    <row r="33" spans="1:13" s="231" customFormat="1" ht="15">
      <c r="A33" s="214"/>
      <c r="B33" s="215"/>
      <c r="C33" s="239"/>
      <c r="D33" s="214"/>
      <c r="E33" s="214"/>
      <c r="F33" s="240"/>
      <c r="G33" s="214"/>
      <c r="H33" s="238"/>
      <c r="I33" s="238"/>
      <c r="J33" s="238"/>
      <c r="K33" s="238"/>
      <c r="L33" s="214"/>
      <c r="M33" s="214"/>
    </row>
    <row r="34" spans="1:15" s="217" customFormat="1" ht="15">
      <c r="A34" s="214"/>
      <c r="B34" s="215"/>
      <c r="C34" s="239"/>
      <c r="D34" s="214"/>
      <c r="E34" s="214"/>
      <c r="F34" s="240"/>
      <c r="G34" s="214"/>
      <c r="H34" s="238"/>
      <c r="I34" s="238"/>
      <c r="J34" s="238"/>
      <c r="K34" s="238"/>
      <c r="L34" s="214"/>
      <c r="M34" s="214"/>
      <c r="N34" s="214"/>
      <c r="O34" s="214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Roman,標準"September 2008&amp;R&amp;"Times New Roman,標準"IEEE P802.15 08/0562r0</oddHeader>
    <oddFooter>&amp;L&amp;"Times New Roman,標準"Submission&amp;C&amp;"Times New Roman,標準"Page &amp;[4&amp;R&amp;"Times New Roman,標準"Reed Fisher, Oki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D4:J26"/>
  <sheetViews>
    <sheetView zoomScalePageLayoutView="0" workbookViewId="0" topLeftCell="B1">
      <selection activeCell="H3" sqref="H3"/>
    </sheetView>
  </sheetViews>
  <sheetFormatPr defaultColWidth="9.140625" defaultRowHeight="12.75"/>
  <cols>
    <col min="5" max="5" width="43.28125" style="0" customWidth="1"/>
    <col min="6" max="6" width="16.28125" style="0" customWidth="1"/>
    <col min="8" max="8" width="17.00390625" style="0" customWidth="1"/>
  </cols>
  <sheetData>
    <row r="4" spans="4:10" ht="15.75">
      <c r="D4" s="485" t="s">
        <v>190</v>
      </c>
      <c r="E4" s="485"/>
      <c r="F4" s="485"/>
      <c r="G4" s="485"/>
      <c r="H4" s="485"/>
      <c r="I4" s="485"/>
      <c r="J4" s="485"/>
    </row>
    <row r="5" spans="4:10" ht="15.75">
      <c r="D5" s="326"/>
      <c r="E5" s="326"/>
      <c r="F5" s="326"/>
      <c r="G5" s="326"/>
      <c r="H5" s="326"/>
      <c r="I5" s="326"/>
      <c r="J5" s="326"/>
    </row>
    <row r="6" spans="4:8" ht="15">
      <c r="D6" s="327" t="s">
        <v>191</v>
      </c>
      <c r="E6" s="328" t="s">
        <v>192</v>
      </c>
      <c r="F6" s="328" t="s">
        <v>193</v>
      </c>
      <c r="G6" s="329"/>
      <c r="H6" s="328" t="s">
        <v>194</v>
      </c>
    </row>
    <row r="7" spans="4:8" ht="12.75">
      <c r="D7" s="330">
        <v>1</v>
      </c>
      <c r="E7" s="331" t="s">
        <v>195</v>
      </c>
      <c r="F7" s="210" t="s">
        <v>189</v>
      </c>
      <c r="G7" s="333"/>
      <c r="H7" s="332" t="s">
        <v>109</v>
      </c>
    </row>
    <row r="8" spans="4:8" ht="12.75">
      <c r="D8" s="330">
        <f>D7+1</f>
        <v>2</v>
      </c>
      <c r="E8" s="331" t="s">
        <v>196</v>
      </c>
      <c r="F8" s="210" t="s">
        <v>187</v>
      </c>
      <c r="G8" s="333"/>
      <c r="H8" s="332" t="s">
        <v>109</v>
      </c>
    </row>
    <row r="9" spans="4:8" ht="12.75">
      <c r="D9" s="330"/>
      <c r="E9" s="331"/>
      <c r="F9" s="210"/>
      <c r="G9" s="333"/>
      <c r="H9" s="332"/>
    </row>
    <row r="10" spans="4:8" ht="12.75">
      <c r="D10" s="330"/>
      <c r="E10" s="331"/>
      <c r="F10" s="210"/>
      <c r="G10" s="333"/>
      <c r="H10" s="332"/>
    </row>
    <row r="11" spans="4:8" ht="12.75">
      <c r="D11" s="330"/>
      <c r="E11" s="331"/>
      <c r="F11" s="210"/>
      <c r="G11" s="333"/>
      <c r="H11" s="332"/>
    </row>
    <row r="12" spans="4:8" ht="12.75">
      <c r="D12" s="330"/>
      <c r="E12" s="331"/>
      <c r="F12" s="332"/>
      <c r="G12" s="333"/>
      <c r="H12" s="332"/>
    </row>
    <row r="13" spans="4:8" ht="12.75">
      <c r="D13" s="330"/>
      <c r="E13" s="331"/>
      <c r="F13" s="332"/>
      <c r="G13" s="333"/>
      <c r="H13" s="332"/>
    </row>
    <row r="14" spans="4:8" ht="12.75">
      <c r="D14" s="330"/>
      <c r="E14" s="331"/>
      <c r="F14" s="332"/>
      <c r="G14" s="333"/>
      <c r="H14" s="332"/>
    </row>
    <row r="15" spans="4:8" ht="12.75">
      <c r="D15" s="330"/>
      <c r="E15" s="331"/>
      <c r="F15" s="332"/>
      <c r="G15" s="333"/>
      <c r="H15" s="332"/>
    </row>
    <row r="16" spans="4:8" ht="12.75">
      <c r="D16" s="330"/>
      <c r="E16" s="331"/>
      <c r="F16" s="332"/>
      <c r="G16" s="333"/>
      <c r="H16" s="332"/>
    </row>
    <row r="17" spans="4:8" ht="12.75">
      <c r="D17" s="330"/>
      <c r="E17" s="331"/>
      <c r="F17" s="332"/>
      <c r="G17" s="333"/>
      <c r="H17" s="332"/>
    </row>
    <row r="18" spans="4:8" ht="12.75">
      <c r="D18" s="330"/>
      <c r="E18" s="331"/>
      <c r="F18" s="332"/>
      <c r="G18" s="333"/>
      <c r="H18" s="332"/>
    </row>
    <row r="19" spans="4:8" ht="12.75">
      <c r="D19" s="330"/>
      <c r="E19" s="331"/>
      <c r="F19" s="332"/>
      <c r="G19" s="333"/>
      <c r="H19" s="332"/>
    </row>
    <row r="20" spans="4:8" ht="12.75">
      <c r="D20" s="330"/>
      <c r="E20" s="331"/>
      <c r="F20" s="332"/>
      <c r="G20" s="333"/>
      <c r="H20" s="332"/>
    </row>
    <row r="21" spans="4:8" ht="12.75">
      <c r="D21" s="330"/>
      <c r="E21" s="331"/>
      <c r="F21" s="332"/>
      <c r="G21" s="333"/>
      <c r="H21" s="332"/>
    </row>
    <row r="22" spans="4:8" ht="12.75">
      <c r="D22" s="330"/>
      <c r="E22" s="331"/>
      <c r="F22" s="332"/>
      <c r="G22" s="333"/>
      <c r="H22" s="332"/>
    </row>
    <row r="23" spans="4:8" ht="12.75">
      <c r="D23" s="330"/>
      <c r="E23" s="331"/>
      <c r="F23" s="332"/>
      <c r="G23" s="333"/>
      <c r="H23" s="332"/>
    </row>
    <row r="24" spans="4:8" ht="12.75">
      <c r="D24" s="330"/>
      <c r="E24" s="331"/>
      <c r="F24" s="332"/>
      <c r="G24" s="333"/>
      <c r="H24" s="332"/>
    </row>
    <row r="25" spans="4:8" ht="12.75">
      <c r="D25" s="330"/>
      <c r="E25" s="331"/>
      <c r="F25" s="332"/>
      <c r="G25" s="333"/>
      <c r="H25" s="332"/>
    </row>
    <row r="26" spans="4:8" ht="12.75">
      <c r="D26" s="330"/>
      <c r="E26" s="331"/>
      <c r="F26" s="332"/>
      <c r="G26" s="333"/>
      <c r="H26" s="332"/>
    </row>
  </sheetData>
  <sheetProtection/>
  <mergeCells count="1">
    <mergeCell ref="D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sum</cp:lastModifiedBy>
  <cp:lastPrinted>2008-08-06T11:43:12Z</cp:lastPrinted>
  <dcterms:created xsi:type="dcterms:W3CDTF">2008-01-28T15:42:57Z</dcterms:created>
  <dcterms:modified xsi:type="dcterms:W3CDTF">2008-09-08T20:58:15Z</dcterms:modified>
  <cp:category/>
  <cp:version/>
  <cp:contentType/>
  <cp:contentStatus/>
</cp:coreProperties>
</file>