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4"/>
  </bookViews>
  <sheets>
    <sheet name="WG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'WG'!$G$73</definedName>
  </definedNames>
  <calcPr fullCalcOnLoad="1"/>
</workbook>
</file>

<file path=xl/sharedStrings.xml><?xml version="1.0" encoding="utf-8"?>
<sst xmlns="http://schemas.openxmlformats.org/spreadsheetml/2006/main" count="338" uniqueCount="165">
  <si>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</si>
  <si>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</si>
  <si>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</si>
  <si>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</si>
  <si>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</si>
  <si>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</si>
  <si>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</si>
  <si>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</si>
  <si>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</si>
  <si>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</si>
  <si>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</si>
  <si>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</si>
  <si>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</si>
  <si>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</si>
  <si>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</si>
  <si>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</si>
  <si>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</si>
  <si>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</si>
  <si>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</si>
  <si>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</si>
  <si>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</si>
  <si>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</si>
  <si>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</si>
  <si>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</si>
  <si>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</si>
  <si>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</si>
  <si>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</si>
  <si>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</si>
  <si>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</si>
  <si>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</si>
  <si>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</si>
  <si>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</si>
  <si>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</si>
  <si>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</si>
  <si>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</si>
  <si>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</si>
  <si>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</si>
  <si>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</si>
  <si>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</si>
  <si>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</si>
  <si>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</si>
  <si>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</si>
  <si>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</si>
  <si>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</si>
  <si>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</si>
  <si>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</si>
  <si>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</si>
  <si>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</si>
  <si>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</si>
  <si>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</si>
  <si>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</si>
  <si>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</si>
  <si>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</si>
  <si>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</si>
  <si>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</si>
  <si>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</si>
  <si>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</si>
  <si>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</si>
  <si>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</si>
  <si>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</si>
  <si>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</si>
  <si>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</si>
  <si>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</si>
  <si>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</si>
  <si>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</si>
  <si>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</si>
  <si>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</si>
  <si>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</si>
  <si>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</si>
  <si>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</si>
  <si>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</si>
  <si>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</si>
  <si>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</si>
  <si>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</si>
  <si>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</si>
  <si>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</si>
  <si>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</si>
  <si>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</si>
  <si>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</si>
  <si>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</si>
  <si>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</si>
  <si>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</si>
  <si>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</si>
  <si>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</si>
  <si>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</si>
  <si>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</si>
  <si>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</si>
  <si>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</si>
  <si>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</si>
  <si>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</si>
  <si>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</si>
  <si>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</si>
  <si>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</si>
  <si>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</si>
  <si>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</si>
  <si>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</si>
  <si>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</si>
  <si>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</si>
  <si>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</si>
  <si>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</si>
  <si>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</si>
  <si>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</si>
  <si>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</si>
  <si>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</si>
  <si>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</si>
  <si>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</si>
  <si>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</si>
  <si>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</si>
  <si>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</si>
  <si>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</si>
  <si>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</si>
  <si>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</si>
  <si>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</si>
  <si>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</si>
  <si>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</si>
  <si>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</si>
  <si>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</si>
  <si>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</si>
  <si>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</si>
  <si>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</si>
  <si>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</si>
  <si>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</si>
  <si>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R0</t>
  </si>
  <si>
    <t>54th IEEE 802.15 WPAN MEETING</t>
  </si>
  <si>
    <t>Hyatt Regency Jacksonville, Florida, USA</t>
  </si>
  <si>
    <t>May 11-16, 2008</t>
  </si>
  <si>
    <t>SGRFID</t>
  </si>
  <si>
    <t>STUDY GROUP-RFID</t>
  </si>
  <si>
    <t>SG
RFID</t>
  </si>
  <si>
    <t>SG VLC</t>
  </si>
  <si>
    <t>Agenda IEEE 802.15 TG4d LR-WPAN MEETING</t>
  </si>
  <si>
    <t>Meeting Objectives / Session Focus - Task Group 802.15.4d</t>
  </si>
  <si>
    <t>OPEN</t>
  </si>
  <si>
    <t>Phil Beecher</t>
  </si>
  <si>
    <t>Approval of Agenda</t>
  </si>
  <si>
    <t>All</t>
  </si>
  <si>
    <t>Reminder of IEEE Policies and Rules including Patent Policy</t>
  </si>
  <si>
    <t>Japanese Regulatory Status.</t>
  </si>
  <si>
    <t>Shigeru Fukunaga</t>
  </si>
  <si>
    <t>RECESS</t>
  </si>
  <si>
    <t>Monday 12th May PM1 - Presentation / Discussion of Draft Amendment</t>
  </si>
  <si>
    <t>Discuss Draft Amendment</t>
  </si>
  <si>
    <t>Wednesday 14th May PM1 - Discussion of Draft Amendment</t>
  </si>
  <si>
    <t>Draft Motion for Letter Ballot</t>
  </si>
  <si>
    <t>Prepare Closing Report</t>
  </si>
  <si>
    <t>Thursday 15th May AM1 - Discussion of Draft Amendment / Next Steps</t>
  </si>
  <si>
    <t>Adjourn</t>
  </si>
  <si>
    <t>Preparation of Draft Amendment</t>
  </si>
  <si>
    <t>Monday 12th May PM2 - Preparation of Draft Amendment</t>
  </si>
  <si>
    <t>Monday 12th May PM1 - Preparation of Draft Amendment</t>
  </si>
  <si>
    <t>Wednesday 14th May PM1 - Preparation of Draft Amendment</t>
  </si>
  <si>
    <t>Thursday 15th May AM1 - Preparation / Presentation / Discussion of Draft Amendment / Next Steps</t>
  </si>
  <si>
    <t>Preparation Draft Amendment</t>
  </si>
  <si>
    <t>Presentation about PHY header</t>
  </si>
  <si>
    <t>Shusaku Shimada</t>
  </si>
  <si>
    <t>Discuss Channel Pages / Channel numbering</t>
  </si>
  <si>
    <t>Phil Beecher / Jay Bain</t>
  </si>
  <si>
    <t>Discuss MAC changes</t>
  </si>
  <si>
    <t>Monday 12th May PM2 - Discussion of MAC changes / Draft Amendment</t>
  </si>
  <si>
    <t>Approval of Orlando Meeting Minutes 0223/01</t>
  </si>
  <si>
    <t>Wednesday 14th May PM2 - Preparation of Draft Amendment</t>
  </si>
  <si>
    <t>Thursday 15th May AM2 - Preparation of Draft Amendment</t>
  </si>
  <si>
    <t>Discuss / Revise Draft Amendment</t>
  </si>
  <si>
    <t>Discuss /Agree Draft Amendment</t>
  </si>
  <si>
    <t>Discuss Agenda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</si>
</sst>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4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7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1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73" fontId="23" fillId="12" borderId="21" xfId="0" applyNumberFormat="1" applyFont="1" applyFill="1" applyBorder="1" applyAlignment="1">
      <alignment horizontal="center" vertical="center"/>
    </xf>
    <xf numFmtId="174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73" fontId="23" fillId="12" borderId="24" xfId="0" applyNumberFormat="1" applyFont="1" applyFill="1" applyBorder="1" applyAlignment="1">
      <alignment horizontal="center" vertical="center"/>
    </xf>
    <xf numFmtId="174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73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73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73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73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73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73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73" fontId="41" fillId="12" borderId="24" xfId="0" applyNumberFormat="1" applyFont="1" applyFill="1" applyBorder="1" applyAlignment="1">
      <alignment horizontal="center" vertical="center"/>
    </xf>
    <xf numFmtId="173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73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73" fontId="25" fillId="11" borderId="0" xfId="0" applyNumberFormat="1" applyFont="1" applyFill="1" applyBorder="1" applyAlignment="1">
      <alignment horizontal="center" vertical="center"/>
    </xf>
    <xf numFmtId="174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73" fontId="30" fillId="12" borderId="26" xfId="0" applyNumberFormat="1" applyFont="1" applyFill="1" applyBorder="1" applyAlignment="1">
      <alignment horizontal="center" vertical="center"/>
    </xf>
    <xf numFmtId="174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73" fontId="30" fillId="11" borderId="0" xfId="0" applyNumberFormat="1" applyFont="1" applyFill="1" applyBorder="1" applyAlignment="1">
      <alignment vertical="center"/>
    </xf>
    <xf numFmtId="174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73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 horizontal="left" vertical="center" indent="2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3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64" fillId="0" borderId="0" xfId="0" applyFont="1" applyAlignment="1">
      <alignment/>
    </xf>
    <xf numFmtId="20" fontId="64" fillId="0" borderId="0" xfId="0" applyNumberFormat="1" applyFont="1" applyAlignment="1">
      <alignment/>
    </xf>
    <xf numFmtId="0" fontId="65" fillId="0" borderId="0" xfId="0" applyFont="1" applyFill="1" applyBorder="1" applyAlignment="1">
      <alignment horizontal="left" vertical="center" indent="2"/>
    </xf>
    <xf numFmtId="0" fontId="65" fillId="0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2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3" fillId="15" borderId="31" xfId="0" applyFont="1" applyFill="1" applyBorder="1" applyAlignment="1">
      <alignment horizontal="center" vertical="center" wrapText="1"/>
    </xf>
    <xf numFmtId="0" fontId="53" fillId="15" borderId="3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R27" sqref="R27:R30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23" t="s">
        <v>122</v>
      </c>
      <c r="C2" s="7"/>
      <c r="D2" s="247" t="s">
        <v>123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24"/>
      <c r="C3" s="12"/>
      <c r="D3" s="248" t="s">
        <v>124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24"/>
      <c r="C4" s="18"/>
      <c r="D4" s="249" t="s">
        <v>125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24"/>
      <c r="C5" s="20"/>
      <c r="D5" s="428" t="s">
        <v>0</v>
      </c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425" t="s">
        <v>4</v>
      </c>
      <c r="G7" s="426"/>
      <c r="H7" s="426"/>
      <c r="I7" s="427"/>
      <c r="J7" s="25"/>
      <c r="K7" s="413" t="s">
        <v>5</v>
      </c>
      <c r="L7" s="413"/>
      <c r="M7" s="413"/>
      <c r="N7" s="413"/>
      <c r="O7" s="25"/>
      <c r="P7" s="412" t="s">
        <v>6</v>
      </c>
      <c r="Q7" s="413"/>
      <c r="R7" s="413"/>
      <c r="S7" s="414"/>
      <c r="T7" s="25"/>
      <c r="U7" s="412" t="s">
        <v>7</v>
      </c>
      <c r="V7" s="413"/>
      <c r="W7" s="413"/>
      <c r="X7" s="414"/>
      <c r="Y7" s="25"/>
      <c r="Z7" s="412" t="s">
        <v>8</v>
      </c>
      <c r="AA7" s="413"/>
      <c r="AB7" s="413"/>
      <c r="AC7" s="414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415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417" t="s">
        <v>10</v>
      </c>
      <c r="Q9" s="418"/>
      <c r="R9" s="418"/>
      <c r="S9" s="419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416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20"/>
      <c r="Q10" s="376"/>
      <c r="R10" s="376"/>
      <c r="S10" s="421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416"/>
      <c r="E11" s="48"/>
      <c r="F11" s="430" t="s">
        <v>103</v>
      </c>
      <c r="G11" s="431"/>
      <c r="H11" s="431"/>
      <c r="I11" s="432"/>
      <c r="J11" s="48"/>
      <c r="K11" s="360" t="s">
        <v>13</v>
      </c>
      <c r="L11" s="406" t="s">
        <v>129</v>
      </c>
      <c r="M11" s="363" t="s">
        <v>107</v>
      </c>
      <c r="N11" s="407" t="s">
        <v>15</v>
      </c>
      <c r="O11" s="48"/>
      <c r="P11" s="360" t="s">
        <v>13</v>
      </c>
      <c r="Q11" s="406" t="s">
        <v>129</v>
      </c>
      <c r="R11" s="363" t="s">
        <v>107</v>
      </c>
      <c r="S11" s="314" t="s">
        <v>15</v>
      </c>
      <c r="T11" s="48"/>
      <c r="U11" s="360" t="s">
        <v>13</v>
      </c>
      <c r="V11" s="392" t="s">
        <v>128</v>
      </c>
      <c r="W11" s="410" t="s">
        <v>14</v>
      </c>
      <c r="X11" s="314" t="s">
        <v>15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416"/>
      <c r="E12" s="48"/>
      <c r="F12" s="433"/>
      <c r="G12" s="434"/>
      <c r="H12" s="434"/>
      <c r="I12" s="435"/>
      <c r="J12" s="48"/>
      <c r="K12" s="299"/>
      <c r="L12" s="406"/>
      <c r="M12" s="364"/>
      <c r="N12" s="408"/>
      <c r="O12" s="48"/>
      <c r="P12" s="299"/>
      <c r="Q12" s="406"/>
      <c r="R12" s="364"/>
      <c r="S12" s="315"/>
      <c r="T12" s="48"/>
      <c r="U12" s="299"/>
      <c r="V12" s="393"/>
      <c r="W12" s="411"/>
      <c r="X12" s="315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416"/>
      <c r="E13" s="48"/>
      <c r="F13" s="300" t="s">
        <v>20</v>
      </c>
      <c r="G13" s="301"/>
      <c r="H13" s="301"/>
      <c r="I13" s="302"/>
      <c r="J13" s="48"/>
      <c r="K13" s="299"/>
      <c r="L13" s="406"/>
      <c r="M13" s="364"/>
      <c r="N13" s="408"/>
      <c r="O13" s="48"/>
      <c r="P13" s="299"/>
      <c r="Q13" s="406"/>
      <c r="R13" s="364"/>
      <c r="S13" s="315"/>
      <c r="T13" s="48"/>
      <c r="U13" s="299"/>
      <c r="V13" s="393"/>
      <c r="W13" s="411"/>
      <c r="X13" s="315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416"/>
      <c r="E14" s="48"/>
      <c r="F14" s="436" t="s">
        <v>28</v>
      </c>
      <c r="G14" s="437"/>
      <c r="H14" s="437"/>
      <c r="I14" s="438"/>
      <c r="J14" s="48"/>
      <c r="K14" s="299"/>
      <c r="L14" s="406"/>
      <c r="M14" s="365"/>
      <c r="N14" s="409"/>
      <c r="O14" s="48"/>
      <c r="P14" s="422"/>
      <c r="Q14" s="406"/>
      <c r="R14" s="365"/>
      <c r="S14" s="315"/>
      <c r="T14" s="48"/>
      <c r="U14" s="299"/>
      <c r="V14" s="394"/>
      <c r="W14" s="411"/>
      <c r="X14" s="315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416"/>
      <c r="E15" s="48"/>
      <c r="F15" s="300" t="s">
        <v>20</v>
      </c>
      <c r="G15" s="301"/>
      <c r="H15" s="301"/>
      <c r="I15" s="302"/>
      <c r="J15" s="48"/>
      <c r="K15" s="300" t="s">
        <v>20</v>
      </c>
      <c r="L15" s="301"/>
      <c r="M15" s="301"/>
      <c r="N15" s="302"/>
      <c r="O15" s="48"/>
      <c r="P15" s="300" t="s">
        <v>20</v>
      </c>
      <c r="Q15" s="301"/>
      <c r="R15" s="301"/>
      <c r="S15" s="302"/>
      <c r="T15" s="48"/>
      <c r="U15" s="300" t="s">
        <v>20</v>
      </c>
      <c r="V15" s="301"/>
      <c r="W15" s="301"/>
      <c r="X15" s="302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416"/>
      <c r="E16" s="48"/>
      <c r="F16" s="360" t="s">
        <v>13</v>
      </c>
      <c r="G16" s="314"/>
      <c r="H16" s="385" t="s">
        <v>105</v>
      </c>
      <c r="I16" s="314" t="s">
        <v>15</v>
      </c>
      <c r="J16" s="48"/>
      <c r="K16" s="360" t="s">
        <v>13</v>
      </c>
      <c r="L16" s="406" t="s">
        <v>129</v>
      </c>
      <c r="M16" s="363" t="s">
        <v>107</v>
      </c>
      <c r="N16" s="314" t="s">
        <v>15</v>
      </c>
      <c r="O16" s="48"/>
      <c r="P16" s="395" t="s">
        <v>104</v>
      </c>
      <c r="Q16" s="370"/>
      <c r="R16" s="370"/>
      <c r="S16" s="396"/>
      <c r="T16" s="48"/>
      <c r="U16" s="360" t="s">
        <v>13</v>
      </c>
      <c r="V16" s="406" t="s">
        <v>129</v>
      </c>
      <c r="W16" s="385" t="s">
        <v>105</v>
      </c>
      <c r="X16" s="314" t="s">
        <v>15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416"/>
      <c r="E17" s="48"/>
      <c r="F17" s="299"/>
      <c r="G17" s="315"/>
      <c r="H17" s="385"/>
      <c r="I17" s="315"/>
      <c r="J17" s="48"/>
      <c r="K17" s="299"/>
      <c r="L17" s="406"/>
      <c r="M17" s="364"/>
      <c r="N17" s="315"/>
      <c r="O17" s="48"/>
      <c r="P17" s="397"/>
      <c r="Q17" s="398"/>
      <c r="R17" s="398"/>
      <c r="S17" s="399"/>
      <c r="T17" s="48"/>
      <c r="U17" s="299"/>
      <c r="V17" s="406"/>
      <c r="W17" s="385"/>
      <c r="X17" s="315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416"/>
      <c r="E18" s="48"/>
      <c r="F18" s="299"/>
      <c r="G18" s="315"/>
      <c r="H18" s="385"/>
      <c r="I18" s="315"/>
      <c r="J18" s="48"/>
      <c r="K18" s="299"/>
      <c r="L18" s="406"/>
      <c r="M18" s="364"/>
      <c r="N18" s="315"/>
      <c r="O18" s="48"/>
      <c r="P18" s="400" t="s">
        <v>31</v>
      </c>
      <c r="Q18" s="401"/>
      <c r="R18" s="401"/>
      <c r="S18" s="402"/>
      <c r="T18" s="48"/>
      <c r="U18" s="299"/>
      <c r="V18" s="406"/>
      <c r="W18" s="385"/>
      <c r="X18" s="315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416"/>
      <c r="E19" s="48"/>
      <c r="F19" s="299"/>
      <c r="G19" s="315"/>
      <c r="H19" s="386"/>
      <c r="I19" s="315"/>
      <c r="J19" s="48"/>
      <c r="K19" s="299"/>
      <c r="L19" s="406"/>
      <c r="M19" s="365"/>
      <c r="N19" s="315"/>
      <c r="O19" s="48"/>
      <c r="P19" s="403"/>
      <c r="Q19" s="404"/>
      <c r="R19" s="404"/>
      <c r="S19" s="405"/>
      <c r="T19" s="48"/>
      <c r="U19" s="299"/>
      <c r="V19" s="406"/>
      <c r="W19" s="386"/>
      <c r="X19" s="315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416"/>
      <c r="E20" s="48"/>
      <c r="F20" s="287" t="s">
        <v>102</v>
      </c>
      <c r="G20" s="288"/>
      <c r="H20" s="288"/>
      <c r="I20" s="289"/>
      <c r="J20" s="37"/>
      <c r="K20" s="287" t="s">
        <v>102</v>
      </c>
      <c r="L20" s="288"/>
      <c r="M20" s="288"/>
      <c r="N20" s="289"/>
      <c r="O20" s="37"/>
      <c r="P20" s="287" t="s">
        <v>102</v>
      </c>
      <c r="Q20" s="288"/>
      <c r="R20" s="288"/>
      <c r="S20" s="289"/>
      <c r="T20" s="37"/>
      <c r="U20" s="287" t="s">
        <v>102</v>
      </c>
      <c r="V20" s="288"/>
      <c r="W20" s="288"/>
      <c r="X20" s="289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416"/>
      <c r="E21" s="48"/>
      <c r="F21" s="293"/>
      <c r="G21" s="294"/>
      <c r="H21" s="294"/>
      <c r="I21" s="295"/>
      <c r="J21" s="37"/>
      <c r="K21" s="293"/>
      <c r="L21" s="294"/>
      <c r="M21" s="294"/>
      <c r="N21" s="295"/>
      <c r="O21" s="37"/>
      <c r="P21" s="293"/>
      <c r="Q21" s="294"/>
      <c r="R21" s="294"/>
      <c r="S21" s="295"/>
      <c r="T21" s="37"/>
      <c r="U21" s="293"/>
      <c r="V21" s="294"/>
      <c r="W21" s="294"/>
      <c r="X21" s="295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416"/>
      <c r="E22" s="48"/>
      <c r="F22" s="299" t="s">
        <v>13</v>
      </c>
      <c r="G22" s="314"/>
      <c r="H22" s="389" t="s">
        <v>14</v>
      </c>
      <c r="I22" s="362" t="s">
        <v>109</v>
      </c>
      <c r="J22" s="48"/>
      <c r="K22" s="392" t="s">
        <v>128</v>
      </c>
      <c r="L22" s="362" t="s">
        <v>109</v>
      </c>
      <c r="M22" s="363" t="s">
        <v>107</v>
      </c>
      <c r="N22" s="314" t="s">
        <v>15</v>
      </c>
      <c r="O22" s="48"/>
      <c r="P22" s="299" t="s">
        <v>13</v>
      </c>
      <c r="Q22" s="362" t="s">
        <v>109</v>
      </c>
      <c r="R22" s="330" t="s">
        <v>14</v>
      </c>
      <c r="S22" s="407" t="s">
        <v>15</v>
      </c>
      <c r="T22" s="48"/>
      <c r="U22" s="299" t="s">
        <v>13</v>
      </c>
      <c r="V22" s="362"/>
      <c r="W22" s="363" t="s">
        <v>107</v>
      </c>
      <c r="X22" s="362" t="s">
        <v>109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416"/>
      <c r="E23" s="48"/>
      <c r="F23" s="299"/>
      <c r="G23" s="315"/>
      <c r="H23" s="390"/>
      <c r="I23" s="362"/>
      <c r="J23" s="48"/>
      <c r="K23" s="393"/>
      <c r="L23" s="362"/>
      <c r="M23" s="364"/>
      <c r="N23" s="315"/>
      <c r="O23" s="48"/>
      <c r="P23" s="299"/>
      <c r="Q23" s="362"/>
      <c r="R23" s="331"/>
      <c r="S23" s="408"/>
      <c r="T23" s="48"/>
      <c r="U23" s="299"/>
      <c r="V23" s="362"/>
      <c r="W23" s="364"/>
      <c r="X23" s="362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16"/>
      <c r="E24" s="48"/>
      <c r="F24" s="299"/>
      <c r="G24" s="315"/>
      <c r="H24" s="390"/>
      <c r="I24" s="362"/>
      <c r="J24" s="48"/>
      <c r="K24" s="393"/>
      <c r="L24" s="362"/>
      <c r="M24" s="364"/>
      <c r="N24" s="315"/>
      <c r="O24" s="48"/>
      <c r="P24" s="299"/>
      <c r="Q24" s="362"/>
      <c r="R24" s="331"/>
      <c r="S24" s="408"/>
      <c r="T24" s="48"/>
      <c r="U24" s="299"/>
      <c r="V24" s="362"/>
      <c r="W24" s="364"/>
      <c r="X24" s="362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5"/>
      <c r="E25" s="53"/>
      <c r="F25" s="299"/>
      <c r="G25" s="315"/>
      <c r="H25" s="391"/>
      <c r="I25" s="362"/>
      <c r="J25" s="53"/>
      <c r="K25" s="394"/>
      <c r="L25" s="362"/>
      <c r="M25" s="365"/>
      <c r="N25" s="315"/>
      <c r="O25" s="53"/>
      <c r="P25" s="299"/>
      <c r="Q25" s="362"/>
      <c r="R25" s="332"/>
      <c r="S25" s="409"/>
      <c r="T25" s="53"/>
      <c r="U25" s="299"/>
      <c r="V25" s="362"/>
      <c r="W25" s="365"/>
      <c r="X25" s="362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45"/>
      <c r="E26" s="53"/>
      <c r="F26" s="300" t="s">
        <v>20</v>
      </c>
      <c r="G26" s="301"/>
      <c r="H26" s="301"/>
      <c r="I26" s="302"/>
      <c r="J26" s="53"/>
      <c r="K26" s="300" t="s">
        <v>20</v>
      </c>
      <c r="L26" s="301"/>
      <c r="M26" s="301"/>
      <c r="N26" s="302"/>
      <c r="O26" s="53"/>
      <c r="P26" s="300" t="s">
        <v>20</v>
      </c>
      <c r="Q26" s="301"/>
      <c r="R26" s="301"/>
      <c r="S26" s="302"/>
      <c r="T26" s="53"/>
      <c r="U26" s="300" t="s">
        <v>20</v>
      </c>
      <c r="V26" s="301"/>
      <c r="W26" s="301"/>
      <c r="X26" s="302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87" t="s">
        <v>35</v>
      </c>
      <c r="E27" s="55"/>
      <c r="F27" s="299" t="s">
        <v>13</v>
      </c>
      <c r="G27" s="314"/>
      <c r="H27" s="389" t="s">
        <v>14</v>
      </c>
      <c r="I27" s="362" t="s">
        <v>109</v>
      </c>
      <c r="J27" s="55"/>
      <c r="K27" s="360" t="s">
        <v>13</v>
      </c>
      <c r="L27" s="362" t="s">
        <v>109</v>
      </c>
      <c r="M27" s="385" t="s">
        <v>105</v>
      </c>
      <c r="N27" s="382" t="s">
        <v>113</v>
      </c>
      <c r="O27" s="55"/>
      <c r="P27" s="299" t="s">
        <v>13</v>
      </c>
      <c r="Q27" s="362" t="s">
        <v>109</v>
      </c>
      <c r="R27" s="385" t="s">
        <v>105</v>
      </c>
      <c r="S27" s="314" t="s">
        <v>15</v>
      </c>
      <c r="T27" s="55"/>
      <c r="U27" s="360" t="s">
        <v>13</v>
      </c>
      <c r="V27" s="361"/>
      <c r="W27" s="363" t="s">
        <v>107</v>
      </c>
      <c r="X27" s="362" t="s">
        <v>109</v>
      </c>
      <c r="Y27" s="55"/>
      <c r="Z27" s="45"/>
      <c r="AA27" s="46"/>
      <c r="AB27" s="46"/>
      <c r="AC27" s="47"/>
      <c r="AD27" s="55"/>
    </row>
    <row r="28" spans="1:30" ht="12.75" customHeight="1" thickBot="1">
      <c r="A28" s="55"/>
      <c r="B28" s="51" t="s">
        <v>36</v>
      </c>
      <c r="C28" s="55"/>
      <c r="D28" s="388"/>
      <c r="E28" s="55"/>
      <c r="F28" s="299"/>
      <c r="G28" s="315"/>
      <c r="H28" s="390"/>
      <c r="I28" s="362"/>
      <c r="J28" s="55"/>
      <c r="K28" s="299"/>
      <c r="L28" s="362"/>
      <c r="M28" s="385"/>
      <c r="N28" s="383"/>
      <c r="O28" s="55"/>
      <c r="P28" s="299"/>
      <c r="Q28" s="362"/>
      <c r="R28" s="385"/>
      <c r="S28" s="315"/>
      <c r="T28" s="55"/>
      <c r="U28" s="299"/>
      <c r="V28" s="362"/>
      <c r="W28" s="364"/>
      <c r="X28" s="362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80" t="s">
        <v>38</v>
      </c>
      <c r="E29" s="55"/>
      <c r="F29" s="299"/>
      <c r="G29" s="315"/>
      <c r="H29" s="390"/>
      <c r="I29" s="362"/>
      <c r="J29" s="55"/>
      <c r="K29" s="299"/>
      <c r="L29" s="362"/>
      <c r="M29" s="385"/>
      <c r="N29" s="383"/>
      <c r="O29" s="55"/>
      <c r="P29" s="299"/>
      <c r="Q29" s="362"/>
      <c r="R29" s="385"/>
      <c r="S29" s="315"/>
      <c r="T29" s="55"/>
      <c r="U29" s="299"/>
      <c r="V29" s="362"/>
      <c r="W29" s="364"/>
      <c r="X29" s="362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380"/>
      <c r="E30" s="55"/>
      <c r="F30" s="299"/>
      <c r="G30" s="315"/>
      <c r="H30" s="391"/>
      <c r="I30" s="362"/>
      <c r="J30" s="55"/>
      <c r="K30" s="299"/>
      <c r="L30" s="362"/>
      <c r="M30" s="386"/>
      <c r="N30" s="384"/>
      <c r="O30" s="55"/>
      <c r="P30" s="299"/>
      <c r="Q30" s="362"/>
      <c r="R30" s="386"/>
      <c r="S30" s="315"/>
      <c r="T30" s="55"/>
      <c r="U30" s="299"/>
      <c r="V30" s="362"/>
      <c r="W30" s="365"/>
      <c r="X30" s="362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381"/>
      <c r="E31" s="55"/>
      <c r="F31" s="287" t="s">
        <v>41</v>
      </c>
      <c r="G31" s="288"/>
      <c r="H31" s="288"/>
      <c r="I31" s="289"/>
      <c r="J31" s="55"/>
      <c r="K31" s="287" t="s">
        <v>41</v>
      </c>
      <c r="L31" s="288"/>
      <c r="M31" s="288"/>
      <c r="N31" s="289"/>
      <c r="O31" s="55"/>
      <c r="P31" s="300" t="s">
        <v>20</v>
      </c>
      <c r="Q31" s="301"/>
      <c r="R31" s="301"/>
      <c r="S31" s="302"/>
      <c r="T31" s="55"/>
      <c r="U31" s="366" t="s">
        <v>20</v>
      </c>
      <c r="V31" s="367"/>
      <c r="W31" s="367"/>
      <c r="X31" s="368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78" t="s">
        <v>10</v>
      </c>
      <c r="E32" s="55"/>
      <c r="F32" s="290"/>
      <c r="G32" s="291"/>
      <c r="H32" s="291"/>
      <c r="I32" s="292"/>
      <c r="J32" s="55"/>
      <c r="K32" s="290"/>
      <c r="L32" s="291"/>
      <c r="M32" s="291"/>
      <c r="N32" s="292"/>
      <c r="O32" s="55"/>
      <c r="P32" s="287" t="s">
        <v>43</v>
      </c>
      <c r="Q32" s="288"/>
      <c r="R32" s="288"/>
      <c r="S32" s="289"/>
      <c r="T32" s="55"/>
      <c r="U32" s="369" t="s">
        <v>46</v>
      </c>
      <c r="V32" s="370"/>
      <c r="W32" s="370"/>
      <c r="X32" s="371"/>
      <c r="Y32" s="262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79"/>
      <c r="E33" s="56"/>
      <c r="F33" s="293"/>
      <c r="G33" s="294"/>
      <c r="H33" s="294"/>
      <c r="I33" s="295"/>
      <c r="J33" s="56"/>
      <c r="K33" s="293"/>
      <c r="L33" s="294"/>
      <c r="M33" s="294"/>
      <c r="N33" s="295"/>
      <c r="O33" s="56"/>
      <c r="P33" s="290"/>
      <c r="Q33" s="291"/>
      <c r="R33" s="291"/>
      <c r="S33" s="292"/>
      <c r="T33" s="56"/>
      <c r="U33" s="372"/>
      <c r="V33" s="373"/>
      <c r="W33" s="373"/>
      <c r="X33" s="374"/>
      <c r="Y33" s="263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08"/>
      <c r="G34" s="309"/>
      <c r="H34" s="284"/>
      <c r="I34" s="284"/>
      <c r="J34" s="57"/>
      <c r="K34" s="284"/>
      <c r="L34" s="299"/>
      <c r="M34" s="284"/>
      <c r="N34" s="296"/>
      <c r="O34" s="57"/>
      <c r="P34" s="290"/>
      <c r="Q34" s="291"/>
      <c r="R34" s="291"/>
      <c r="S34" s="292"/>
      <c r="T34" s="260"/>
      <c r="U34" s="372"/>
      <c r="V34" s="373"/>
      <c r="W34" s="373"/>
      <c r="X34" s="374"/>
      <c r="Y34" s="264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46"/>
      <c r="E35" s="58"/>
      <c r="F35" s="310"/>
      <c r="G35" s="311"/>
      <c r="H35" s="285"/>
      <c r="I35" s="285"/>
      <c r="J35" s="58"/>
      <c r="K35" s="285"/>
      <c r="L35" s="299"/>
      <c r="M35" s="285"/>
      <c r="N35" s="297"/>
      <c r="O35" s="58"/>
      <c r="P35" s="290"/>
      <c r="Q35" s="291"/>
      <c r="R35" s="291"/>
      <c r="S35" s="292"/>
      <c r="T35" s="261"/>
      <c r="U35" s="375"/>
      <c r="V35" s="376"/>
      <c r="W35" s="376"/>
      <c r="X35" s="377"/>
      <c r="Y35" s="265"/>
      <c r="Z35" s="45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46"/>
      <c r="E36" s="58"/>
      <c r="F36" s="310"/>
      <c r="G36" s="311"/>
      <c r="H36" s="285"/>
      <c r="I36" s="285"/>
      <c r="J36" s="58"/>
      <c r="K36" s="285"/>
      <c r="L36" s="299"/>
      <c r="M36" s="285"/>
      <c r="N36" s="297"/>
      <c r="O36" s="58"/>
      <c r="P36" s="290"/>
      <c r="Q36" s="291"/>
      <c r="R36" s="291"/>
      <c r="S36" s="292"/>
      <c r="T36" s="58"/>
      <c r="U36" s="287" t="s">
        <v>41</v>
      </c>
      <c r="V36" s="288"/>
      <c r="W36" s="288"/>
      <c r="X36" s="289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46"/>
      <c r="E37" s="58"/>
      <c r="F37" s="312"/>
      <c r="G37" s="313"/>
      <c r="H37" s="286"/>
      <c r="I37" s="286"/>
      <c r="J37" s="58"/>
      <c r="K37" s="286"/>
      <c r="L37" s="299"/>
      <c r="M37" s="286"/>
      <c r="N37" s="298"/>
      <c r="O37" s="58"/>
      <c r="P37" s="290"/>
      <c r="Q37" s="291"/>
      <c r="R37" s="291"/>
      <c r="S37" s="292"/>
      <c r="T37" s="58"/>
      <c r="U37" s="290"/>
      <c r="V37" s="291"/>
      <c r="W37" s="291"/>
      <c r="X37" s="292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90"/>
      <c r="Q38" s="291"/>
      <c r="R38" s="291"/>
      <c r="S38" s="292"/>
      <c r="T38" s="62"/>
      <c r="U38" s="293"/>
      <c r="V38" s="294"/>
      <c r="W38" s="294"/>
      <c r="X38" s="295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93"/>
      <c r="Q39" s="294"/>
      <c r="R39" s="294"/>
      <c r="S39" s="295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28" t="s">
        <v>52</v>
      </c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29"/>
      <c r="G43" s="329"/>
      <c r="H43" s="329"/>
      <c r="I43" s="329"/>
      <c r="J43" s="329"/>
      <c r="K43" s="329"/>
      <c r="L43" s="329"/>
      <c r="M43" s="329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40" t="s">
        <v>13</v>
      </c>
      <c r="E44" s="84"/>
      <c r="F44" s="354" t="s">
        <v>58</v>
      </c>
      <c r="G44" s="355"/>
      <c r="H44" s="355"/>
      <c r="I44" s="355"/>
      <c r="J44" s="355"/>
      <c r="K44" s="355"/>
      <c r="L44" s="355"/>
      <c r="M44" s="356"/>
      <c r="N44" s="85"/>
      <c r="O44" s="85"/>
      <c r="P44" s="239" t="s">
        <v>31</v>
      </c>
      <c r="Q44" s="86"/>
      <c r="R44" s="357" t="s">
        <v>54</v>
      </c>
      <c r="S44" s="358"/>
      <c r="T44" s="358"/>
      <c r="U44" s="358"/>
      <c r="V44" s="358"/>
      <c r="W44" s="358"/>
      <c r="X44" s="358"/>
      <c r="Y44" s="358"/>
      <c r="Z44" s="359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44" t="s">
        <v>105</v>
      </c>
      <c r="E45" s="87"/>
      <c r="F45" s="342" t="s">
        <v>53</v>
      </c>
      <c r="G45" s="343"/>
      <c r="H45" s="343"/>
      <c r="I45" s="343"/>
      <c r="J45" s="343"/>
      <c r="K45" s="343"/>
      <c r="L45" s="343"/>
      <c r="M45" s="344"/>
      <c r="N45" s="88"/>
      <c r="O45" s="88"/>
      <c r="P45" s="240" t="s">
        <v>56</v>
      </c>
      <c r="Q45" s="89"/>
      <c r="R45" s="345" t="s">
        <v>57</v>
      </c>
      <c r="S45" s="346"/>
      <c r="T45" s="346"/>
      <c r="U45" s="346"/>
      <c r="V45" s="346"/>
      <c r="W45" s="346"/>
      <c r="X45" s="346"/>
      <c r="Y45" s="346"/>
      <c r="Z45" s="347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5" t="s">
        <v>14</v>
      </c>
      <c r="E46" s="88"/>
      <c r="F46" s="348" t="s">
        <v>55</v>
      </c>
      <c r="G46" s="349"/>
      <c r="H46" s="349"/>
      <c r="I46" s="349"/>
      <c r="J46" s="349"/>
      <c r="K46" s="349"/>
      <c r="L46" s="349"/>
      <c r="M46" s="350"/>
      <c r="N46" s="90"/>
      <c r="O46" s="90"/>
      <c r="P46" s="241" t="s">
        <v>59</v>
      </c>
      <c r="Q46" s="91"/>
      <c r="R46" s="351" t="s">
        <v>60</v>
      </c>
      <c r="S46" s="352"/>
      <c r="T46" s="352"/>
      <c r="U46" s="352"/>
      <c r="V46" s="352"/>
      <c r="W46" s="352"/>
      <c r="X46" s="352"/>
      <c r="Y46" s="352"/>
      <c r="Z46" s="353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42" t="s">
        <v>107</v>
      </c>
      <c r="E47" s="92"/>
      <c r="F47" s="325" t="s">
        <v>108</v>
      </c>
      <c r="G47" s="326"/>
      <c r="H47" s="326"/>
      <c r="I47" s="326"/>
      <c r="J47" s="326"/>
      <c r="K47" s="326"/>
      <c r="L47" s="326"/>
      <c r="M47" s="327"/>
      <c r="N47" s="88"/>
      <c r="O47" s="88"/>
      <c r="P47" s="242" t="s">
        <v>61</v>
      </c>
      <c r="Q47" s="94"/>
      <c r="R47" s="333" t="s">
        <v>62</v>
      </c>
      <c r="S47" s="334"/>
      <c r="T47" s="334"/>
      <c r="U47" s="334"/>
      <c r="V47" s="334"/>
      <c r="W47" s="334"/>
      <c r="X47" s="334"/>
      <c r="Y47" s="334"/>
      <c r="Z47" s="335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6" t="s">
        <v>15</v>
      </c>
      <c r="E48" s="88"/>
      <c r="F48" s="336" t="s">
        <v>63</v>
      </c>
      <c r="G48" s="337"/>
      <c r="H48" s="337"/>
      <c r="I48" s="337"/>
      <c r="J48" s="337"/>
      <c r="K48" s="337"/>
      <c r="L48" s="337"/>
      <c r="M48" s="338"/>
      <c r="N48" s="92"/>
      <c r="O48" s="92"/>
      <c r="P48" s="252" t="s">
        <v>126</v>
      </c>
      <c r="Q48" s="94"/>
      <c r="R48" s="339" t="s">
        <v>127</v>
      </c>
      <c r="S48" s="340"/>
      <c r="T48" s="340"/>
      <c r="U48" s="340"/>
      <c r="V48" s="340"/>
      <c r="W48" s="340"/>
      <c r="X48" s="340"/>
      <c r="Y48" s="340"/>
      <c r="Z48" s="341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243" t="s">
        <v>109</v>
      </c>
      <c r="E49" s="93"/>
      <c r="F49" s="319" t="s">
        <v>110</v>
      </c>
      <c r="G49" s="320"/>
      <c r="H49" s="320"/>
      <c r="I49" s="320"/>
      <c r="J49" s="320"/>
      <c r="K49" s="320"/>
      <c r="L49" s="320"/>
      <c r="M49" s="321"/>
      <c r="N49" s="92"/>
      <c r="O49" s="92"/>
      <c r="P49" s="251" t="s">
        <v>111</v>
      </c>
      <c r="Q49" s="94"/>
      <c r="R49" s="281" t="s">
        <v>112</v>
      </c>
      <c r="S49" s="282"/>
      <c r="T49" s="282"/>
      <c r="U49" s="282"/>
      <c r="V49" s="282"/>
      <c r="W49" s="282"/>
      <c r="X49" s="282"/>
      <c r="Y49" s="282"/>
      <c r="Z49" s="283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83"/>
      <c r="E50" s="88"/>
      <c r="F50" s="322"/>
      <c r="G50" s="323"/>
      <c r="H50" s="323"/>
      <c r="I50" s="323"/>
      <c r="J50" s="323"/>
      <c r="K50" s="323"/>
      <c r="L50" s="323"/>
      <c r="M50" s="324"/>
      <c r="N50" s="304" t="s">
        <v>113</v>
      </c>
      <c r="O50" s="304"/>
      <c r="P50" s="304"/>
      <c r="Q50" s="304"/>
      <c r="R50" s="305" t="s">
        <v>114</v>
      </c>
      <c r="S50" s="306"/>
      <c r="T50" s="306"/>
      <c r="U50" s="306"/>
      <c r="V50" s="306"/>
      <c r="W50" s="306"/>
      <c r="X50" s="306"/>
      <c r="Y50" s="306"/>
      <c r="Z50" s="307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78"/>
      <c r="AB51" s="78"/>
      <c r="AC51" s="79"/>
      <c r="AD51" s="81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29" customFormat="1" ht="9.75" customHeight="1">
      <c r="A53" s="120"/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7"/>
      <c r="P53" s="126"/>
      <c r="Q53" s="126"/>
      <c r="R53" s="126"/>
      <c r="S53" s="126"/>
      <c r="T53" s="127"/>
      <c r="U53" s="126"/>
      <c r="V53" s="126"/>
      <c r="W53" s="126"/>
      <c r="X53" s="126"/>
      <c r="Y53" s="127"/>
      <c r="Z53" s="126"/>
      <c r="AA53" s="126"/>
      <c r="AB53" s="126"/>
      <c r="AC53" s="128"/>
      <c r="AD53" s="120"/>
    </row>
    <row r="54" spans="1:30" s="129" customFormat="1" ht="9.75" customHeight="1">
      <c r="A54" s="130"/>
      <c r="B54" s="316" t="s">
        <v>64</v>
      </c>
      <c r="C54" s="317"/>
      <c r="D54" s="317"/>
      <c r="E54" s="317"/>
      <c r="F54" s="317"/>
      <c r="G54" s="317"/>
      <c r="H54" s="317"/>
      <c r="I54" s="317"/>
      <c r="J54" s="317"/>
      <c r="K54" s="318"/>
      <c r="L54" s="133"/>
      <c r="M54" s="134"/>
      <c r="N54" s="134"/>
      <c r="O54" s="135"/>
      <c r="P54" s="134"/>
      <c r="Q54" s="134"/>
      <c r="R54" s="280" t="s">
        <v>65</v>
      </c>
      <c r="S54" s="280"/>
      <c r="T54" s="280"/>
      <c r="U54" s="280"/>
      <c r="V54" s="280"/>
      <c r="W54" s="280"/>
      <c r="X54" s="280"/>
      <c r="Y54" s="280"/>
      <c r="Z54" s="280"/>
      <c r="AA54" s="134"/>
      <c r="AB54" s="134"/>
      <c r="AC54" s="136"/>
      <c r="AD54" s="130"/>
    </row>
    <row r="55" spans="1:30" s="129" customFormat="1" ht="9.75" customHeight="1">
      <c r="A55" s="137"/>
      <c r="B55" s="138"/>
      <c r="C55" s="139"/>
      <c r="D55" s="139"/>
      <c r="E55" s="139"/>
      <c r="F55" s="131"/>
      <c r="G55" s="131"/>
      <c r="H55" s="116"/>
      <c r="I55" s="116"/>
      <c r="J55" s="139"/>
      <c r="K55" s="140"/>
      <c r="L55" s="133"/>
      <c r="M55" s="141"/>
      <c r="N55" s="142"/>
      <c r="O55" s="143"/>
      <c r="P55" s="142"/>
      <c r="Q55" s="144"/>
      <c r="R55" s="142"/>
      <c r="S55" s="142"/>
      <c r="T55" s="143"/>
      <c r="U55" s="142"/>
      <c r="V55" s="142"/>
      <c r="W55" s="142"/>
      <c r="X55" s="142"/>
      <c r="Y55" s="143"/>
      <c r="Z55" s="142"/>
      <c r="AA55" s="142"/>
      <c r="AB55" s="142"/>
      <c r="AC55" s="145"/>
      <c r="AD55" s="137"/>
    </row>
    <row r="56" spans="1:30" s="129" customFormat="1" ht="9.75" customHeight="1">
      <c r="A56" s="146"/>
      <c r="B56" s="104"/>
      <c r="C56" s="147"/>
      <c r="D56" s="147">
        <f>G75/G73</f>
        <v>1.1764705882352942</v>
      </c>
      <c r="E56" s="147"/>
      <c r="F56" s="148"/>
      <c r="G56" s="149" t="s">
        <v>66</v>
      </c>
      <c r="H56" s="150" t="s">
        <v>67</v>
      </c>
      <c r="I56" s="131"/>
      <c r="J56" s="147"/>
      <c r="K56" s="132"/>
      <c r="L56" s="134"/>
      <c r="M56" s="133"/>
      <c r="N56" s="151"/>
      <c r="O56" s="152"/>
      <c r="P56" s="151"/>
      <c r="Q56" s="134"/>
      <c r="R56" s="153" t="s">
        <v>68</v>
      </c>
      <c r="S56" s="154" t="s">
        <v>69</v>
      </c>
      <c r="T56" s="147"/>
      <c r="U56" s="154" t="s">
        <v>70</v>
      </c>
      <c r="V56" s="155" t="s">
        <v>71</v>
      </c>
      <c r="W56" s="154" t="s">
        <v>72</v>
      </c>
      <c r="X56" s="154" t="s">
        <v>73</v>
      </c>
      <c r="Y56" s="147"/>
      <c r="Z56" s="154" t="s">
        <v>74</v>
      </c>
      <c r="AA56" s="155" t="s">
        <v>75</v>
      </c>
      <c r="AB56" s="154" t="s">
        <v>76</v>
      </c>
      <c r="AC56" s="145"/>
      <c r="AD56" s="146"/>
    </row>
    <row r="57" spans="1:30" s="129" customFormat="1" ht="9.75" customHeight="1">
      <c r="A57" s="130"/>
      <c r="B57" s="104"/>
      <c r="C57" s="105"/>
      <c r="D57" s="105"/>
      <c r="E57" s="105"/>
      <c r="F57" s="106" t="s">
        <v>77</v>
      </c>
      <c r="G57" s="156">
        <v>2</v>
      </c>
      <c r="H57" s="157"/>
      <c r="I57" s="158"/>
      <c r="J57" s="105"/>
      <c r="K57" s="159"/>
      <c r="L57" s="160"/>
      <c r="M57" s="134"/>
      <c r="N57" s="97"/>
      <c r="O57" s="161"/>
      <c r="P57" s="97"/>
      <c r="Q57" s="97" t="s">
        <v>77</v>
      </c>
      <c r="R57" s="162">
        <v>12</v>
      </c>
      <c r="S57" s="162" t="s">
        <v>78</v>
      </c>
      <c r="T57" s="105"/>
      <c r="U57" s="162" t="s">
        <v>79</v>
      </c>
      <c r="V57" s="163" t="s">
        <v>79</v>
      </c>
      <c r="W57" s="162" t="s">
        <v>79</v>
      </c>
      <c r="X57" s="162" t="s">
        <v>79</v>
      </c>
      <c r="Y57" s="105"/>
      <c r="Z57" s="162" t="s">
        <v>79</v>
      </c>
      <c r="AA57" s="163">
        <v>1</v>
      </c>
      <c r="AB57" s="162">
        <v>1</v>
      </c>
      <c r="AC57" s="145"/>
      <c r="AD57" s="130"/>
    </row>
    <row r="58" spans="1:30" s="129" customFormat="1" ht="9.75" customHeight="1">
      <c r="A58" s="130"/>
      <c r="B58" s="104"/>
      <c r="C58" s="105"/>
      <c r="D58" s="105"/>
      <c r="E58" s="105"/>
      <c r="F58" s="106" t="s">
        <v>121</v>
      </c>
      <c r="G58" s="164">
        <v>5</v>
      </c>
      <c r="H58" s="165">
        <f>G58/hour</f>
        <v>0.14705882352941177</v>
      </c>
      <c r="I58" s="158"/>
      <c r="J58" s="105"/>
      <c r="K58" s="159"/>
      <c r="L58" s="160"/>
      <c r="M58" s="160"/>
      <c r="N58" s="97"/>
      <c r="O58" s="161"/>
      <c r="P58" s="97"/>
      <c r="Q58" s="97" t="s">
        <v>80</v>
      </c>
      <c r="R58" s="166">
        <v>150</v>
      </c>
      <c r="S58" s="166" t="s">
        <v>81</v>
      </c>
      <c r="T58" s="105"/>
      <c r="U58" s="166" t="s">
        <v>82</v>
      </c>
      <c r="V58" s="167" t="s">
        <v>79</v>
      </c>
      <c r="W58" s="166">
        <v>4</v>
      </c>
      <c r="X58" s="166">
        <v>1</v>
      </c>
      <c r="Y58" s="105"/>
      <c r="Z58" s="166">
        <v>1</v>
      </c>
      <c r="AA58" s="167">
        <v>1</v>
      </c>
      <c r="AB58" s="166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7" t="s">
        <v>83</v>
      </c>
      <c r="G59" s="168">
        <v>1.5</v>
      </c>
      <c r="H59" s="165"/>
      <c r="I59" s="169"/>
      <c r="J59" s="105"/>
      <c r="K59" s="170"/>
      <c r="L59" s="171"/>
      <c r="M59" s="160"/>
      <c r="N59" s="98"/>
      <c r="O59" s="161"/>
      <c r="P59" s="98"/>
      <c r="Q59" s="98" t="s">
        <v>84</v>
      </c>
      <c r="R59" s="166">
        <v>20</v>
      </c>
      <c r="S59" s="166" t="s">
        <v>78</v>
      </c>
      <c r="T59" s="105"/>
      <c r="U59" s="166" t="s">
        <v>79</v>
      </c>
      <c r="V59" s="167" t="s">
        <v>79</v>
      </c>
      <c r="W59" s="166" t="s">
        <v>79</v>
      </c>
      <c r="X59" s="166" t="s">
        <v>79</v>
      </c>
      <c r="Y59" s="105"/>
      <c r="Z59" s="166" t="s">
        <v>79</v>
      </c>
      <c r="AA59" s="167">
        <v>1</v>
      </c>
      <c r="AB59" s="166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8" t="s">
        <v>85</v>
      </c>
      <c r="G60" s="172">
        <v>1</v>
      </c>
      <c r="H60" s="165">
        <f aca="true" t="shared" si="0" ref="H60:H69">G60/hour</f>
        <v>0.029411764705882353</v>
      </c>
      <c r="I60" s="173"/>
      <c r="J60" s="105"/>
      <c r="K60" s="174"/>
      <c r="L60" s="175"/>
      <c r="M60" s="171"/>
      <c r="N60" s="176"/>
      <c r="O60" s="161"/>
      <c r="P60" s="176"/>
      <c r="Q60" s="176" t="s">
        <v>85</v>
      </c>
      <c r="R60" s="167">
        <v>100</v>
      </c>
      <c r="S60" s="167" t="s">
        <v>81</v>
      </c>
      <c r="T60" s="105"/>
      <c r="U60" s="166" t="s">
        <v>82</v>
      </c>
      <c r="V60" s="167" t="s">
        <v>79</v>
      </c>
      <c r="W60" s="166">
        <v>4</v>
      </c>
      <c r="X60" s="166">
        <v>1</v>
      </c>
      <c r="Y60" s="105"/>
      <c r="Z60" s="166">
        <v>1</v>
      </c>
      <c r="AA60" s="166">
        <v>1</v>
      </c>
      <c r="AB60" s="166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13" t="s">
        <v>87</v>
      </c>
      <c r="G61" s="177">
        <v>22</v>
      </c>
      <c r="H61" s="165">
        <f t="shared" si="0"/>
        <v>0.6470588235294118</v>
      </c>
      <c r="I61" s="178"/>
      <c r="J61" s="105"/>
      <c r="K61" s="179"/>
      <c r="L61" s="180"/>
      <c r="M61" s="180"/>
      <c r="N61" s="151"/>
      <c r="O61" s="161"/>
      <c r="P61" s="151"/>
      <c r="Q61" s="102" t="s">
        <v>87</v>
      </c>
      <c r="R61" s="166">
        <v>100</v>
      </c>
      <c r="S61" s="166" t="s">
        <v>81</v>
      </c>
      <c r="T61" s="105"/>
      <c r="U61" s="166" t="s">
        <v>82</v>
      </c>
      <c r="V61" s="167" t="s">
        <v>79</v>
      </c>
      <c r="W61" s="166">
        <v>4</v>
      </c>
      <c r="X61" s="166">
        <v>1</v>
      </c>
      <c r="Y61" s="105"/>
      <c r="Z61" s="166">
        <v>1</v>
      </c>
      <c r="AA61" s="167">
        <v>1</v>
      </c>
      <c r="AB61" s="166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250" t="s">
        <v>106</v>
      </c>
      <c r="G62" s="181">
        <v>8</v>
      </c>
      <c r="H62" s="165">
        <f t="shared" si="0"/>
        <v>0.23529411764705882</v>
      </c>
      <c r="I62" s="182"/>
      <c r="J62" s="105"/>
      <c r="K62" s="183"/>
      <c r="L62" s="184"/>
      <c r="M62" s="184"/>
      <c r="N62" s="100"/>
      <c r="O62" s="161"/>
      <c r="P62" s="100"/>
      <c r="Q62" s="101" t="s">
        <v>106</v>
      </c>
      <c r="R62" s="166">
        <v>40</v>
      </c>
      <c r="S62" s="166" t="s">
        <v>81</v>
      </c>
      <c r="T62" s="105"/>
      <c r="U62" s="166" t="s">
        <v>82</v>
      </c>
      <c r="V62" s="167" t="s">
        <v>79</v>
      </c>
      <c r="W62" s="166">
        <v>4</v>
      </c>
      <c r="X62" s="166">
        <v>1</v>
      </c>
      <c r="Y62" s="105"/>
      <c r="Z62" s="166">
        <v>1</v>
      </c>
      <c r="AA62" s="167">
        <v>1</v>
      </c>
      <c r="AB62" s="166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53" t="s">
        <v>86</v>
      </c>
      <c r="G63" s="185">
        <v>10</v>
      </c>
      <c r="H63" s="165">
        <f t="shared" si="0"/>
        <v>0.29411764705882354</v>
      </c>
      <c r="I63" s="186"/>
      <c r="J63" s="105"/>
      <c r="K63" s="187"/>
      <c r="L63" s="188"/>
      <c r="M63" s="184"/>
      <c r="N63" s="151"/>
      <c r="O63" s="161"/>
      <c r="P63" s="151"/>
      <c r="Q63" s="199" t="s">
        <v>86</v>
      </c>
      <c r="R63" s="166">
        <v>40</v>
      </c>
      <c r="S63" s="166" t="s">
        <v>81</v>
      </c>
      <c r="T63" s="105"/>
      <c r="U63" s="166" t="s">
        <v>82</v>
      </c>
      <c r="V63" s="167" t="s">
        <v>79</v>
      </c>
      <c r="W63" s="166">
        <v>4</v>
      </c>
      <c r="X63" s="166">
        <v>1</v>
      </c>
      <c r="Y63" s="105"/>
      <c r="Z63" s="189" t="s">
        <v>79</v>
      </c>
      <c r="AA63" s="167">
        <v>1</v>
      </c>
      <c r="AB63" s="166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112" t="s">
        <v>115</v>
      </c>
      <c r="G64" s="190">
        <v>10</v>
      </c>
      <c r="H64" s="165">
        <f t="shared" si="0"/>
        <v>0.29411764705882354</v>
      </c>
      <c r="I64" s="191"/>
      <c r="J64" s="105"/>
      <c r="K64" s="192"/>
      <c r="L64" s="193"/>
      <c r="M64" s="188"/>
      <c r="N64" s="103"/>
      <c r="O64" s="161"/>
      <c r="P64" s="103"/>
      <c r="Q64" s="99" t="s">
        <v>115</v>
      </c>
      <c r="R64" s="166">
        <v>40</v>
      </c>
      <c r="S64" s="166" t="s">
        <v>81</v>
      </c>
      <c r="T64" s="105"/>
      <c r="U64" s="166" t="s">
        <v>82</v>
      </c>
      <c r="V64" s="167" t="s">
        <v>79</v>
      </c>
      <c r="W64" s="166">
        <v>4</v>
      </c>
      <c r="X64" s="189">
        <v>1</v>
      </c>
      <c r="Y64" s="105"/>
      <c r="Z64" s="189" t="s">
        <v>79</v>
      </c>
      <c r="AA64" s="167">
        <v>1</v>
      </c>
      <c r="AB64" s="166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1" t="s">
        <v>117</v>
      </c>
      <c r="G65" s="194">
        <v>18</v>
      </c>
      <c r="H65" s="165">
        <f t="shared" si="0"/>
        <v>0.5294117647058824</v>
      </c>
      <c r="I65" s="173"/>
      <c r="J65" s="105"/>
      <c r="K65" s="174"/>
      <c r="L65" s="175"/>
      <c r="M65" s="193"/>
      <c r="N65" s="99"/>
      <c r="O65" s="161"/>
      <c r="P65" s="99"/>
      <c r="Q65" s="103" t="s">
        <v>117</v>
      </c>
      <c r="R65" s="166">
        <v>40</v>
      </c>
      <c r="S65" s="166" t="s">
        <v>81</v>
      </c>
      <c r="T65" s="105"/>
      <c r="U65" s="166" t="s">
        <v>82</v>
      </c>
      <c r="V65" s="167" t="s">
        <v>79</v>
      </c>
      <c r="W65" s="166">
        <v>4</v>
      </c>
      <c r="X65" s="166">
        <v>1</v>
      </c>
      <c r="Y65" s="105"/>
      <c r="Z65" s="166"/>
      <c r="AA65" s="167">
        <v>1</v>
      </c>
      <c r="AB65" s="166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109" t="s">
        <v>116</v>
      </c>
      <c r="G66" s="195">
        <v>16</v>
      </c>
      <c r="H66" s="165">
        <f t="shared" si="0"/>
        <v>0.47058823529411764</v>
      </c>
      <c r="I66" s="196"/>
      <c r="J66" s="105"/>
      <c r="K66" s="197"/>
      <c r="L66" s="198"/>
      <c r="M66" s="175"/>
      <c r="N66" s="199"/>
      <c r="O66" s="161"/>
      <c r="P66" s="199"/>
      <c r="Q66" s="100" t="s">
        <v>116</v>
      </c>
      <c r="R66" s="166">
        <v>40</v>
      </c>
      <c r="S66" s="166" t="s">
        <v>81</v>
      </c>
      <c r="T66" s="105"/>
      <c r="U66" s="166" t="s">
        <v>82</v>
      </c>
      <c r="V66" s="167" t="s">
        <v>79</v>
      </c>
      <c r="W66" s="166">
        <v>4</v>
      </c>
      <c r="X66" s="189">
        <v>1</v>
      </c>
      <c r="Y66" s="105"/>
      <c r="Z66" s="166" t="s">
        <v>79</v>
      </c>
      <c r="AA66" s="167">
        <v>1</v>
      </c>
      <c r="AB66" s="189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256" t="s">
        <v>118</v>
      </c>
      <c r="G67" s="195">
        <v>2</v>
      </c>
      <c r="H67" s="165">
        <f t="shared" si="0"/>
        <v>0.058823529411764705</v>
      </c>
      <c r="I67" s="196"/>
      <c r="J67" s="105"/>
      <c r="K67" s="197"/>
      <c r="L67" s="198"/>
      <c r="M67" s="175"/>
      <c r="N67" s="199"/>
      <c r="O67" s="161"/>
      <c r="P67" s="199"/>
      <c r="Q67" s="257" t="s">
        <v>118</v>
      </c>
      <c r="R67" s="166">
        <v>100</v>
      </c>
      <c r="S67" s="166" t="s">
        <v>81</v>
      </c>
      <c r="T67" s="105"/>
      <c r="U67" s="166" t="s">
        <v>82</v>
      </c>
      <c r="V67" s="167" t="s">
        <v>79</v>
      </c>
      <c r="W67" s="166">
        <v>4</v>
      </c>
      <c r="X67" s="189">
        <v>1</v>
      </c>
      <c r="Y67" s="105"/>
      <c r="Z67" s="166">
        <v>1</v>
      </c>
      <c r="AA67" s="167">
        <v>1</v>
      </c>
      <c r="AB67" s="189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254" t="s">
        <v>119</v>
      </c>
      <c r="G68" s="185">
        <v>2</v>
      </c>
      <c r="H68" s="165">
        <f t="shared" si="0"/>
        <v>0.058823529411764705</v>
      </c>
      <c r="I68" s="200"/>
      <c r="J68" s="105"/>
      <c r="K68" s="201"/>
      <c r="L68" s="202"/>
      <c r="M68" s="160"/>
      <c r="N68" s="102"/>
      <c r="O68" s="161"/>
      <c r="P68" s="102"/>
      <c r="Q68" s="258" t="s">
        <v>119</v>
      </c>
      <c r="R68" s="166">
        <v>100</v>
      </c>
      <c r="S68" s="166" t="s">
        <v>81</v>
      </c>
      <c r="T68" s="105"/>
      <c r="U68" s="166" t="s">
        <v>82</v>
      </c>
      <c r="V68" s="167" t="s">
        <v>79</v>
      </c>
      <c r="W68" s="166">
        <v>4</v>
      </c>
      <c r="X68" s="189">
        <v>1</v>
      </c>
      <c r="Y68" s="105"/>
      <c r="Z68" s="166">
        <v>1</v>
      </c>
      <c r="AA68" s="167">
        <v>1</v>
      </c>
      <c r="AB68" s="189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255" t="s">
        <v>120</v>
      </c>
      <c r="G69" s="203">
        <v>2</v>
      </c>
      <c r="H69" s="165">
        <f t="shared" si="0"/>
        <v>0.058823529411764705</v>
      </c>
      <c r="I69" s="200"/>
      <c r="J69" s="105"/>
      <c r="K69" s="201"/>
      <c r="L69" s="202"/>
      <c r="M69" s="160"/>
      <c r="N69" s="151"/>
      <c r="O69" s="161"/>
      <c r="P69" s="151"/>
      <c r="Q69" s="259" t="s">
        <v>120</v>
      </c>
      <c r="R69" s="204">
        <v>100</v>
      </c>
      <c r="S69" s="166" t="s">
        <v>81</v>
      </c>
      <c r="T69" s="105"/>
      <c r="U69" s="166" t="s">
        <v>82</v>
      </c>
      <c r="V69" s="167" t="s">
        <v>79</v>
      </c>
      <c r="W69" s="166">
        <v>4</v>
      </c>
      <c r="X69" s="189">
        <v>1</v>
      </c>
      <c r="Y69" s="105"/>
      <c r="Z69" s="166">
        <v>1</v>
      </c>
      <c r="AA69" s="167">
        <v>1</v>
      </c>
      <c r="AB69" s="189">
        <v>1</v>
      </c>
      <c r="AC69" s="145"/>
      <c r="AD69" s="130"/>
    </row>
    <row r="70" spans="1:30" s="129" customFormat="1" ht="9.75" customHeight="1">
      <c r="A70" s="205"/>
      <c r="B70" s="114"/>
      <c r="C70" s="115"/>
      <c r="D70" s="115"/>
      <c r="E70" s="115"/>
      <c r="F70" s="116"/>
      <c r="G70" s="206"/>
      <c r="H70" s="207"/>
      <c r="I70" s="116"/>
      <c r="J70" s="115"/>
      <c r="K70" s="140"/>
      <c r="L70" s="202"/>
      <c r="M70" s="133"/>
      <c r="N70" s="99"/>
      <c r="O70" s="208"/>
      <c r="P70" s="99"/>
      <c r="Q70" s="209"/>
      <c r="R70" s="210"/>
      <c r="S70" s="210"/>
      <c r="T70" s="208"/>
      <c r="U70" s="210"/>
      <c r="V70" s="210"/>
      <c r="W70" s="210"/>
      <c r="X70" s="210"/>
      <c r="Y70" s="208"/>
      <c r="Z70" s="210"/>
      <c r="AA70" s="210"/>
      <c r="AB70" s="210"/>
      <c r="AC70" s="145"/>
      <c r="AD70" s="205"/>
    </row>
    <row r="71" spans="1:30" s="216" customFormat="1" ht="9.75" customHeight="1">
      <c r="A71" s="211"/>
      <c r="B71" s="303" t="s">
        <v>88</v>
      </c>
      <c r="C71" s="277"/>
      <c r="D71" s="277"/>
      <c r="E71" s="277"/>
      <c r="F71" s="278"/>
      <c r="G71" s="212">
        <v>12</v>
      </c>
      <c r="H71" s="213">
        <f>(G71)/(G73)/D56</f>
        <v>0.3</v>
      </c>
      <c r="I71" s="116"/>
      <c r="J71" s="116"/>
      <c r="K71" s="140"/>
      <c r="L71" s="202"/>
      <c r="M71" s="133"/>
      <c r="N71" s="134"/>
      <c r="O71" s="214"/>
      <c r="P71" s="134"/>
      <c r="Q71" s="134"/>
      <c r="R71" s="135"/>
      <c r="S71" s="135"/>
      <c r="T71" s="214"/>
      <c r="U71" s="135"/>
      <c r="V71" s="135"/>
      <c r="W71" s="135"/>
      <c r="X71" s="135"/>
      <c r="Y71" s="214"/>
      <c r="Z71" s="135"/>
      <c r="AA71" s="135"/>
      <c r="AB71" s="135"/>
      <c r="AC71" s="215"/>
      <c r="AD71" s="211"/>
    </row>
    <row r="72" spans="1:30" s="216" customFormat="1" ht="9.75" customHeight="1">
      <c r="A72" s="211"/>
      <c r="B72" s="104"/>
      <c r="C72" s="116"/>
      <c r="D72" s="116"/>
      <c r="E72" s="116"/>
      <c r="F72" s="118"/>
      <c r="G72" s="217"/>
      <c r="H72" s="218">
        <f>SUM(H57:H71)</f>
        <v>3.1235294117647054</v>
      </c>
      <c r="I72" s="118"/>
      <c r="J72" s="116"/>
      <c r="K72" s="219"/>
      <c r="L72" s="133"/>
      <c r="M72" s="134"/>
      <c r="N72" s="134"/>
      <c r="O72" s="214"/>
      <c r="P72" s="133"/>
      <c r="Q72" s="133"/>
      <c r="R72" s="220" t="s">
        <v>68</v>
      </c>
      <c r="S72" s="214" t="s">
        <v>89</v>
      </c>
      <c r="T72" s="214"/>
      <c r="U72" s="214"/>
      <c r="V72" s="220" t="s">
        <v>71</v>
      </c>
      <c r="W72" s="214" t="s">
        <v>90</v>
      </c>
      <c r="X72" s="214"/>
      <c r="Y72" s="214"/>
      <c r="Z72" s="220" t="s">
        <v>74</v>
      </c>
      <c r="AA72" s="214" t="s">
        <v>91</v>
      </c>
      <c r="AB72" s="214"/>
      <c r="AC72" s="145"/>
      <c r="AD72" s="211"/>
    </row>
    <row r="73" spans="1:31" s="129" customFormat="1" ht="9.75" customHeight="1">
      <c r="A73" s="211"/>
      <c r="B73" s="303" t="s">
        <v>92</v>
      </c>
      <c r="C73" s="277"/>
      <c r="D73" s="277"/>
      <c r="E73" s="277"/>
      <c r="F73" s="278"/>
      <c r="G73" s="212">
        <v>34</v>
      </c>
      <c r="H73" s="221" t="s">
        <v>93</v>
      </c>
      <c r="I73" s="116"/>
      <c r="J73" s="116"/>
      <c r="K73" s="140"/>
      <c r="L73" s="133"/>
      <c r="M73" s="133"/>
      <c r="N73" s="133"/>
      <c r="O73" s="214"/>
      <c r="P73" s="133"/>
      <c r="Q73" s="133"/>
      <c r="R73" s="220" t="s">
        <v>69</v>
      </c>
      <c r="S73" s="214" t="s">
        <v>94</v>
      </c>
      <c r="T73" s="214"/>
      <c r="U73" s="214"/>
      <c r="V73" s="220" t="s">
        <v>72</v>
      </c>
      <c r="W73" s="214" t="s">
        <v>95</v>
      </c>
      <c r="X73" s="214"/>
      <c r="Y73" s="214"/>
      <c r="Z73" s="220" t="s">
        <v>75</v>
      </c>
      <c r="AA73" s="214" t="s">
        <v>96</v>
      </c>
      <c r="AB73" s="214"/>
      <c r="AC73" s="145"/>
      <c r="AD73" s="211"/>
      <c r="AE73" s="222"/>
    </row>
    <row r="74" spans="1:31" s="129" customFormat="1" ht="9.75" customHeight="1">
      <c r="A74" s="223"/>
      <c r="B74" s="117"/>
      <c r="C74" s="119"/>
      <c r="D74" s="119"/>
      <c r="E74" s="119"/>
      <c r="F74" s="116"/>
      <c r="G74" s="131"/>
      <c r="H74" s="224"/>
      <c r="I74" s="116"/>
      <c r="J74" s="119"/>
      <c r="K74" s="140"/>
      <c r="L74" s="133"/>
      <c r="M74" s="133"/>
      <c r="N74" s="133"/>
      <c r="O74" s="225"/>
      <c r="P74" s="133"/>
      <c r="Q74" s="133"/>
      <c r="R74" s="220" t="s">
        <v>70</v>
      </c>
      <c r="S74" s="214" t="s">
        <v>97</v>
      </c>
      <c r="T74" s="225"/>
      <c r="U74" s="214"/>
      <c r="V74" s="220" t="s">
        <v>73</v>
      </c>
      <c r="W74" s="214" t="s">
        <v>98</v>
      </c>
      <c r="X74" s="214"/>
      <c r="Y74" s="225"/>
      <c r="Z74" s="220" t="s">
        <v>76</v>
      </c>
      <c r="AA74" s="214" t="s">
        <v>99</v>
      </c>
      <c r="AB74" s="214"/>
      <c r="AC74" s="145"/>
      <c r="AD74" s="223"/>
      <c r="AE74" s="226"/>
    </row>
    <row r="75" spans="1:31" s="129" customFormat="1" ht="9.75" customHeight="1">
      <c r="A75" s="211"/>
      <c r="B75" s="303" t="s">
        <v>100</v>
      </c>
      <c r="C75" s="277"/>
      <c r="D75" s="277"/>
      <c r="E75" s="277"/>
      <c r="F75" s="278"/>
      <c r="G75" s="212">
        <v>40</v>
      </c>
      <c r="H75" s="221" t="s">
        <v>93</v>
      </c>
      <c r="I75" s="116"/>
      <c r="J75" s="116"/>
      <c r="K75" s="140"/>
      <c r="L75" s="133"/>
      <c r="M75" s="133"/>
      <c r="N75" s="133"/>
      <c r="O75" s="214"/>
      <c r="P75" s="133"/>
      <c r="Q75" s="133"/>
      <c r="R75" s="135"/>
      <c r="S75" s="214"/>
      <c r="T75" s="214"/>
      <c r="U75" s="214"/>
      <c r="V75" s="135"/>
      <c r="W75" s="214"/>
      <c r="X75" s="214"/>
      <c r="Y75" s="214"/>
      <c r="Z75" s="135"/>
      <c r="AA75" s="214"/>
      <c r="AB75" s="214"/>
      <c r="AC75" s="145"/>
      <c r="AD75" s="211"/>
      <c r="AE75" s="226"/>
    </row>
    <row r="76" spans="1:31" s="129" customFormat="1" ht="9.75" customHeight="1">
      <c r="A76" s="227"/>
      <c r="B76" s="117"/>
      <c r="C76" s="110"/>
      <c r="D76" s="110"/>
      <c r="E76" s="110"/>
      <c r="F76" s="110"/>
      <c r="G76" s="228"/>
      <c r="H76" s="224"/>
      <c r="I76" s="116"/>
      <c r="J76" s="110"/>
      <c r="K76" s="140"/>
      <c r="L76" s="133"/>
      <c r="M76" s="133"/>
      <c r="N76" s="133"/>
      <c r="O76" s="229"/>
      <c r="P76" s="133"/>
      <c r="Q76" s="133"/>
      <c r="R76" s="279" t="s">
        <v>101</v>
      </c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15"/>
      <c r="AD76" s="227"/>
      <c r="AE76" s="226"/>
    </row>
    <row r="77" spans="1:30" s="129" customFormat="1" ht="9.75" customHeight="1">
      <c r="A77" s="227"/>
      <c r="B77" s="117"/>
      <c r="C77" s="110"/>
      <c r="D77" s="110"/>
      <c r="E77" s="110"/>
      <c r="F77" s="228"/>
      <c r="G77" s="224"/>
      <c r="H77" s="230"/>
      <c r="I77" s="116"/>
      <c r="J77" s="110"/>
      <c r="K77" s="140"/>
      <c r="L77" s="231"/>
      <c r="M77" s="231"/>
      <c r="N77" s="133"/>
      <c r="O77" s="229"/>
      <c r="P77" s="133"/>
      <c r="Q77" s="133"/>
      <c r="R77" s="135"/>
      <c r="S77" s="135"/>
      <c r="T77" s="229"/>
      <c r="U77" s="135"/>
      <c r="V77" s="135"/>
      <c r="W77" s="135"/>
      <c r="X77" s="135"/>
      <c r="Y77" s="229"/>
      <c r="Z77" s="135"/>
      <c r="AA77" s="135"/>
      <c r="AB77" s="135"/>
      <c r="AC77" s="215"/>
      <c r="AD77" s="227"/>
    </row>
    <row r="78" spans="1:30" s="129" customFormat="1" ht="9.75" customHeight="1" thickBot="1">
      <c r="A78" s="232"/>
      <c r="B78" s="233"/>
      <c r="C78" s="234"/>
      <c r="D78" s="234"/>
      <c r="E78" s="234"/>
      <c r="F78" s="234"/>
      <c r="G78" s="234"/>
      <c r="H78" s="234"/>
      <c r="I78" s="234"/>
      <c r="J78" s="234"/>
      <c r="K78" s="235"/>
      <c r="L78" s="236"/>
      <c r="M78" s="236"/>
      <c r="N78" s="236"/>
      <c r="O78" s="237"/>
      <c r="P78" s="236"/>
      <c r="Q78" s="236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8"/>
      <c r="AD78" s="232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0" customFormat="1" ht="12.75">
      <c r="A80" s="95"/>
      <c r="C80" s="95"/>
      <c r="D80" s="95"/>
      <c r="E80" s="95"/>
      <c r="F80" s="95"/>
      <c r="G80" s="95"/>
      <c r="J80" s="95"/>
      <c r="O80" s="95"/>
      <c r="T80" s="95"/>
      <c r="Y80" s="95"/>
      <c r="AD80" s="95"/>
    </row>
    <row r="81" spans="16:24" s="80" customFormat="1" ht="12.75">
      <c r="P81" s="96"/>
      <c r="Q81" s="96"/>
      <c r="R81" s="96"/>
      <c r="S81" s="96"/>
      <c r="U81" s="96"/>
      <c r="V81" s="96"/>
      <c r="W81" s="96"/>
      <c r="X81" s="96"/>
    </row>
    <row r="82" spans="16:24" s="80" customFormat="1" ht="12.75">
      <c r="P82" s="96"/>
      <c r="Q82" s="96"/>
      <c r="R82" s="96"/>
      <c r="S82" s="96"/>
      <c r="U82" s="96"/>
      <c r="V82" s="96"/>
      <c r="W82" s="96"/>
      <c r="X82" s="96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pans="1:30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:30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ht="12.75">
      <c r="A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D96" s="80"/>
    </row>
    <row r="97" spans="1:30" ht="12.75">
      <c r="A97" s="80"/>
      <c r="C97" s="80"/>
      <c r="D97" s="80"/>
      <c r="E97" s="80"/>
      <c r="F97" s="80"/>
      <c r="G97" s="80"/>
      <c r="J97" s="80"/>
      <c r="O97" s="80"/>
      <c r="T97" s="80"/>
      <c r="Y97" s="80"/>
      <c r="AD97" s="80"/>
    </row>
    <row r="98" spans="1:30" ht="12.75">
      <c r="A98" s="80"/>
      <c r="C98" s="80"/>
      <c r="D98" s="80"/>
      <c r="E98" s="80"/>
      <c r="F98" s="80"/>
      <c r="G98" s="80"/>
      <c r="J98" s="80"/>
      <c r="O98" s="80"/>
      <c r="T98" s="80"/>
      <c r="Y98" s="80"/>
      <c r="AD98" s="80"/>
    </row>
  </sheetData>
  <mergeCells count="122"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9" sqref="B9"/>
    </sheetView>
  </sheetViews>
  <sheetFormatPr defaultColWidth="9.140625" defaultRowHeight="12.75"/>
  <cols>
    <col min="2" max="2" width="62.8515625" style="0" bestFit="1" customWidth="1"/>
  </cols>
  <sheetData>
    <row r="1" ht="15.75">
      <c r="B1" s="266" t="s">
        <v>130</v>
      </c>
    </row>
    <row r="2" spans="1:2" ht="18">
      <c r="A2" s="267"/>
      <c r="B2" s="276" t="s">
        <v>123</v>
      </c>
    </row>
    <row r="3" spans="1:2" ht="15.75">
      <c r="A3" s="267"/>
      <c r="B3" s="268" t="str">
        <f>WG!$D$3</f>
        <v>Hyatt Regency Jacksonville, Florida, USA</v>
      </c>
    </row>
    <row r="4" spans="1:2" ht="15.75">
      <c r="A4" s="267"/>
      <c r="B4" s="269" t="str">
        <f>WG!$D$4</f>
        <v>May 11-16, 2008</v>
      </c>
    </row>
    <row r="5" ht="12.75">
      <c r="B5" s="270"/>
    </row>
    <row r="6" ht="15.75">
      <c r="B6" s="271" t="s">
        <v>131</v>
      </c>
    </row>
    <row r="7" ht="12.75">
      <c r="B7" s="270"/>
    </row>
    <row r="8" spans="1:2" ht="12.75">
      <c r="A8">
        <v>1</v>
      </c>
      <c r="B8" s="273" t="s">
        <v>140</v>
      </c>
    </row>
    <row r="9" spans="1:2" ht="12.75">
      <c r="A9">
        <v>2</v>
      </c>
      <c r="B9" s="273" t="s">
        <v>158</v>
      </c>
    </row>
    <row r="10" spans="1:2" ht="12.75">
      <c r="A10">
        <f>A9+1</f>
        <v>3</v>
      </c>
      <c r="B10" s="273" t="s">
        <v>142</v>
      </c>
    </row>
    <row r="11" spans="1:2" ht="12.75">
      <c r="A11">
        <f>A10+1</f>
        <v>4</v>
      </c>
      <c r="B11" s="273" t="s">
        <v>145</v>
      </c>
    </row>
  </sheetData>
  <hyperlinks>
    <hyperlink ref="B2" location="WG!D2" display="54th IEEE 802.15 WPAN MEETING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6" sqref="A16:E21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5.00390625" style="0" bestFit="1" customWidth="1"/>
  </cols>
  <sheetData>
    <row r="1" spans="2:5" ht="15.75">
      <c r="B1" s="266" t="s">
        <v>130</v>
      </c>
      <c r="E1" s="272"/>
    </row>
    <row r="2" spans="2:5" ht="18">
      <c r="B2" s="275" t="s">
        <v>123</v>
      </c>
      <c r="E2" s="272"/>
    </row>
    <row r="3" spans="2:5" ht="15.75">
      <c r="B3" s="268" t="str">
        <f>WG!$D$3</f>
        <v>Hyatt Regency Jacksonville, Florida, USA</v>
      </c>
      <c r="E3" s="272"/>
    </row>
    <row r="4" spans="2:5" ht="15.75">
      <c r="B4" s="269" t="str">
        <f>WG!$D$4</f>
        <v>May 11-16, 2008</v>
      </c>
      <c r="E4" s="272"/>
    </row>
    <row r="5" ht="12.75">
      <c r="E5" s="272"/>
    </row>
    <row r="6" spans="2:5" ht="12.75">
      <c r="B6" s="28" t="s">
        <v>149</v>
      </c>
      <c r="E6" s="272"/>
    </row>
    <row r="7" ht="12.75">
      <c r="E7" s="272"/>
    </row>
    <row r="8" spans="1:5" ht="12.75">
      <c r="A8" s="273">
        <v>1.1</v>
      </c>
      <c r="B8" s="273" t="s">
        <v>132</v>
      </c>
      <c r="C8" s="273" t="s">
        <v>133</v>
      </c>
      <c r="D8" s="273">
        <v>0</v>
      </c>
      <c r="E8" s="274">
        <v>0.5625</v>
      </c>
    </row>
    <row r="9" spans="1:5" ht="12.75">
      <c r="A9" s="273">
        <f aca="true" t="shared" si="0" ref="A9:A14">A8+0.1</f>
        <v>1.2000000000000002</v>
      </c>
      <c r="B9" s="273" t="s">
        <v>134</v>
      </c>
      <c r="C9" s="273" t="s">
        <v>135</v>
      </c>
      <c r="D9" s="273">
        <v>5</v>
      </c>
      <c r="E9" s="274">
        <f aca="true" t="shared" si="1" ref="E9:E14">E8+TIME(0,D8,0)</f>
        <v>0.5625</v>
      </c>
    </row>
    <row r="10" spans="1:5" ht="12.75">
      <c r="A10" s="273">
        <f t="shared" si="0"/>
        <v>1.3000000000000003</v>
      </c>
      <c r="B10" s="273" t="s">
        <v>136</v>
      </c>
      <c r="C10" s="273" t="s">
        <v>133</v>
      </c>
      <c r="D10" s="273">
        <v>10</v>
      </c>
      <c r="E10" s="274">
        <f t="shared" si="1"/>
        <v>0.5659722222222222</v>
      </c>
    </row>
    <row r="11" spans="1:5" ht="12.75">
      <c r="A11" s="273">
        <f t="shared" si="0"/>
        <v>1.4000000000000004</v>
      </c>
      <c r="B11" s="273" t="s">
        <v>159</v>
      </c>
      <c r="C11" s="273" t="s">
        <v>135</v>
      </c>
      <c r="D11" s="273">
        <v>5</v>
      </c>
      <c r="E11" s="274">
        <f t="shared" si="1"/>
        <v>0.5729166666666666</v>
      </c>
    </row>
    <row r="12" spans="1:5" ht="12.75">
      <c r="A12" s="273">
        <f t="shared" si="0"/>
        <v>1.5000000000000004</v>
      </c>
      <c r="B12" s="273" t="s">
        <v>137</v>
      </c>
      <c r="C12" s="273" t="s">
        <v>138</v>
      </c>
      <c r="D12" s="273">
        <v>5</v>
      </c>
      <c r="E12" s="274">
        <f t="shared" si="1"/>
        <v>0.5763888888888888</v>
      </c>
    </row>
    <row r="13" spans="1:5" ht="12.75">
      <c r="A13" s="273">
        <f t="shared" si="0"/>
        <v>1.6000000000000005</v>
      </c>
      <c r="B13" s="273" t="s">
        <v>147</v>
      </c>
      <c r="C13" s="273" t="s">
        <v>133</v>
      </c>
      <c r="D13" s="273">
        <v>90</v>
      </c>
      <c r="E13" s="274">
        <f t="shared" si="1"/>
        <v>0.579861111111111</v>
      </c>
    </row>
    <row r="14" spans="1:5" ht="12.75">
      <c r="A14" s="273">
        <f t="shared" si="0"/>
        <v>1.7000000000000006</v>
      </c>
      <c r="B14" s="273" t="s">
        <v>139</v>
      </c>
      <c r="C14" s="273" t="s">
        <v>133</v>
      </c>
      <c r="D14" s="273"/>
      <c r="E14" s="274">
        <f t="shared" si="1"/>
        <v>0.642361111111111</v>
      </c>
    </row>
    <row r="16" spans="2:5" ht="12.75">
      <c r="B16" s="28" t="s">
        <v>148</v>
      </c>
      <c r="E16" s="272"/>
    </row>
    <row r="18" spans="1:5" ht="12.75">
      <c r="A18" s="273">
        <v>1.1</v>
      </c>
      <c r="B18" s="273" t="s">
        <v>132</v>
      </c>
      <c r="C18" s="273" t="s">
        <v>133</v>
      </c>
      <c r="D18" s="273">
        <v>0</v>
      </c>
      <c r="E18" s="274">
        <v>0.6666666666666666</v>
      </c>
    </row>
    <row r="19" spans="1:5" ht="12.75">
      <c r="A19" s="273">
        <v>1.2</v>
      </c>
      <c r="B19" s="273" t="s">
        <v>157</v>
      </c>
      <c r="C19" s="273" t="s">
        <v>135</v>
      </c>
      <c r="D19" s="273">
        <v>60</v>
      </c>
      <c r="E19" s="274">
        <v>0.6666666666666666</v>
      </c>
    </row>
    <row r="20" spans="1:5" ht="12.75">
      <c r="A20" s="273">
        <f>A18+0.1</f>
        <v>1.2000000000000002</v>
      </c>
      <c r="B20" s="273" t="s">
        <v>141</v>
      </c>
      <c r="C20" s="273" t="s">
        <v>135</v>
      </c>
      <c r="D20" s="273">
        <v>30</v>
      </c>
      <c r="E20" s="274">
        <v>0.7083333333333334</v>
      </c>
    </row>
    <row r="21" spans="1:5" ht="12.75">
      <c r="A21" s="273">
        <f>A20+0.1</f>
        <v>1.3000000000000003</v>
      </c>
      <c r="B21" s="273" t="s">
        <v>139</v>
      </c>
      <c r="C21" s="273" t="s">
        <v>133</v>
      </c>
      <c r="D21" s="273"/>
      <c r="E21" s="274">
        <f>E20+TIME(0,D20,0)</f>
        <v>0.7291666666666667</v>
      </c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2" sqref="B12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9.421875" style="0" customWidth="1"/>
  </cols>
  <sheetData>
    <row r="1" spans="2:5" ht="15.75">
      <c r="B1" s="266" t="s">
        <v>130</v>
      </c>
      <c r="E1" s="272"/>
    </row>
    <row r="2" spans="2:5" ht="18">
      <c r="B2" s="275" t="s">
        <v>123</v>
      </c>
      <c r="E2" s="272"/>
    </row>
    <row r="3" spans="2:5" ht="15.75">
      <c r="B3" s="268" t="str">
        <f>WG!$D$3</f>
        <v>Hyatt Regency Jacksonville, Florida, USA</v>
      </c>
      <c r="E3" s="272"/>
    </row>
    <row r="4" spans="2:5" ht="15.75">
      <c r="B4" s="269" t="str">
        <f>WG!$D$4</f>
        <v>May 11-16, 2008</v>
      </c>
      <c r="E4" s="272"/>
    </row>
    <row r="5" ht="12.75">
      <c r="E5" s="272"/>
    </row>
    <row r="6" spans="2:5" ht="12.75">
      <c r="B6" s="28" t="s">
        <v>150</v>
      </c>
      <c r="E6" s="272"/>
    </row>
    <row r="7" ht="12.75">
      <c r="E7" s="272"/>
    </row>
    <row r="8" spans="1:5" ht="12.75">
      <c r="A8" s="273">
        <v>1.1</v>
      </c>
      <c r="B8" s="273" t="s">
        <v>132</v>
      </c>
      <c r="C8" s="273" t="s">
        <v>133</v>
      </c>
      <c r="D8" s="273">
        <v>0</v>
      </c>
      <c r="E8" s="274">
        <v>0.5625</v>
      </c>
    </row>
    <row r="9" spans="1:5" ht="12.75">
      <c r="A9" s="273"/>
      <c r="B9" s="273" t="s">
        <v>164</v>
      </c>
      <c r="C9" s="273" t="s">
        <v>133</v>
      </c>
      <c r="D9" s="273">
        <v>5</v>
      </c>
      <c r="E9" s="274">
        <v>0.5625</v>
      </c>
    </row>
    <row r="10" spans="1:5" ht="12.75">
      <c r="A10" s="273"/>
      <c r="B10" s="273" t="s">
        <v>153</v>
      </c>
      <c r="C10" s="273" t="s">
        <v>154</v>
      </c>
      <c r="D10" s="273">
        <v>15</v>
      </c>
      <c r="E10" s="274">
        <v>0.5659722222222222</v>
      </c>
    </row>
    <row r="11" spans="1:5" ht="12.75">
      <c r="A11" s="273"/>
      <c r="B11" s="273" t="s">
        <v>155</v>
      </c>
      <c r="C11" s="273" t="s">
        <v>156</v>
      </c>
      <c r="D11" s="273">
        <v>15</v>
      </c>
      <c r="E11" s="274">
        <v>0.576388888888889</v>
      </c>
    </row>
    <row r="12" spans="1:5" ht="12.75">
      <c r="A12" s="273">
        <f>A8+0.1</f>
        <v>1.2000000000000002</v>
      </c>
      <c r="B12" s="273" t="s">
        <v>152</v>
      </c>
      <c r="C12" s="273" t="s">
        <v>135</v>
      </c>
      <c r="D12" s="273">
        <v>85</v>
      </c>
      <c r="E12" s="274">
        <v>0.5868055555555556</v>
      </c>
    </row>
    <row r="13" spans="1:5" ht="12.75">
      <c r="A13" s="273">
        <f>A12+0.1</f>
        <v>1.3000000000000003</v>
      </c>
      <c r="B13" s="273" t="s">
        <v>139</v>
      </c>
      <c r="C13" s="273" t="s">
        <v>133</v>
      </c>
      <c r="D13" s="273"/>
      <c r="E13" s="274">
        <v>0.6458333333333334</v>
      </c>
    </row>
    <row r="14" spans="1:5" ht="12.75">
      <c r="A14" s="273"/>
      <c r="B14" s="273"/>
      <c r="C14" s="273"/>
      <c r="D14" s="273"/>
      <c r="E14" s="274"/>
    </row>
    <row r="15" spans="2:5" ht="12.75">
      <c r="B15" s="28" t="s">
        <v>160</v>
      </c>
      <c r="E15" s="272"/>
    </row>
    <row r="17" spans="1:5" ht="12.75">
      <c r="A17" s="273">
        <v>1.1</v>
      </c>
      <c r="B17" s="273" t="s">
        <v>132</v>
      </c>
      <c r="C17" s="273" t="s">
        <v>133</v>
      </c>
      <c r="D17" s="273">
        <v>0</v>
      </c>
      <c r="E17" s="274">
        <v>0.6666666666666666</v>
      </c>
    </row>
    <row r="18" spans="1:5" ht="12.75">
      <c r="A18" s="273">
        <f>A17+0.1</f>
        <v>1.2000000000000002</v>
      </c>
      <c r="B18" s="273" t="s">
        <v>141</v>
      </c>
      <c r="C18" s="273" t="s">
        <v>135</v>
      </c>
      <c r="D18" s="273">
        <v>120</v>
      </c>
      <c r="E18" s="274">
        <v>0.6666666666666666</v>
      </c>
    </row>
    <row r="19" spans="1:5" ht="12.75">
      <c r="A19" s="273">
        <f>A18+0.1</f>
        <v>1.3000000000000003</v>
      </c>
      <c r="B19" s="273" t="s">
        <v>139</v>
      </c>
      <c r="C19" s="273" t="s">
        <v>133</v>
      </c>
      <c r="D19" s="273"/>
      <c r="E19" s="274">
        <f>E18+TIME(0,D18,0)</f>
        <v>0.75</v>
      </c>
    </row>
    <row r="21" spans="1:5" ht="12.75">
      <c r="A21" s="273"/>
      <c r="B21" s="273"/>
      <c r="C21" s="273"/>
      <c r="D21" s="273"/>
      <c r="E21" s="274"/>
    </row>
    <row r="22" spans="1:5" ht="12.75">
      <c r="A22" s="273"/>
      <c r="B22" s="273"/>
      <c r="C22" s="273"/>
      <c r="D22" s="273"/>
      <c r="E22" s="274"/>
    </row>
    <row r="23" spans="1:5" ht="12.75">
      <c r="A23" s="273"/>
      <c r="B23" s="273"/>
      <c r="C23" s="273"/>
      <c r="D23" s="273"/>
      <c r="E23" s="274"/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39" zoomScaleNormal="139" workbookViewId="0" topLeftCell="A1">
      <selection activeCell="B14" sqref="B14"/>
    </sheetView>
  </sheetViews>
  <sheetFormatPr defaultColWidth="9.140625" defaultRowHeight="12.75"/>
  <cols>
    <col min="1" max="1" width="3.57421875" style="0" bestFit="1" customWidth="1"/>
    <col min="2" max="2" width="62.140625" style="0" bestFit="1" customWidth="1"/>
    <col min="3" max="3" width="15.00390625" style="0" bestFit="1" customWidth="1"/>
  </cols>
  <sheetData>
    <row r="1" spans="2:5" ht="15.75">
      <c r="B1" s="266" t="s">
        <v>130</v>
      </c>
      <c r="E1" s="272"/>
    </row>
    <row r="2" spans="2:5" ht="18">
      <c r="B2" s="275" t="s">
        <v>123</v>
      </c>
      <c r="E2" s="272"/>
    </row>
    <row r="3" spans="2:5" ht="15.75">
      <c r="B3" s="268" t="str">
        <f>WG!$D$3</f>
        <v>Hyatt Regency Jacksonville, Florida, USA</v>
      </c>
      <c r="E3" s="272"/>
    </row>
    <row r="4" spans="2:5" ht="15.75">
      <c r="B4" s="269" t="str">
        <f>WG!$D$4</f>
        <v>May 11-16, 2008</v>
      </c>
      <c r="E4" s="272"/>
    </row>
    <row r="5" ht="12.75">
      <c r="E5" s="272"/>
    </row>
    <row r="6" spans="2:5" ht="12.75">
      <c r="B6" s="28" t="s">
        <v>151</v>
      </c>
      <c r="E6" s="272"/>
    </row>
    <row r="7" ht="12.75">
      <c r="E7" s="272"/>
    </row>
    <row r="8" spans="1:5" ht="12.75">
      <c r="A8" s="273">
        <v>1.1</v>
      </c>
      <c r="B8" s="273" t="s">
        <v>132</v>
      </c>
      <c r="C8" s="273" t="s">
        <v>133</v>
      </c>
      <c r="D8" s="273">
        <v>0</v>
      </c>
      <c r="E8" s="274">
        <v>0.3333333333333333</v>
      </c>
    </row>
    <row r="9" spans="1:5" ht="12.75">
      <c r="A9" s="273">
        <f>A8+0.1</f>
        <v>1.2000000000000002</v>
      </c>
      <c r="B9" s="273" t="s">
        <v>162</v>
      </c>
      <c r="C9" s="273" t="s">
        <v>135</v>
      </c>
      <c r="D9" s="273">
        <v>120</v>
      </c>
      <c r="E9" s="274">
        <f>E8+TIME(0,D8,0)</f>
        <v>0.3333333333333333</v>
      </c>
    </row>
    <row r="10" spans="1:5" ht="12.75">
      <c r="A10" s="273">
        <f>A17+0.1</f>
        <v>1.3000000000000003</v>
      </c>
      <c r="B10" s="273" t="s">
        <v>139</v>
      </c>
      <c r="C10" s="273" t="s">
        <v>133</v>
      </c>
      <c r="D10" s="273"/>
      <c r="E10" s="274">
        <v>0.4166666666666667</v>
      </c>
    </row>
    <row r="13" spans="1:5" ht="12.75">
      <c r="A13" s="273"/>
      <c r="B13" s="273"/>
      <c r="C13" s="273"/>
      <c r="D13" s="273"/>
      <c r="E13" s="274"/>
    </row>
    <row r="14" spans="2:5" ht="12.75">
      <c r="B14" s="28" t="s">
        <v>161</v>
      </c>
      <c r="E14" s="272"/>
    </row>
    <row r="16" spans="1:5" ht="12.75">
      <c r="A16" s="273">
        <v>1.1</v>
      </c>
      <c r="B16" s="273" t="s">
        <v>132</v>
      </c>
      <c r="C16" s="273" t="s">
        <v>133</v>
      </c>
      <c r="D16" s="273">
        <v>0</v>
      </c>
      <c r="E16" s="274">
        <v>0.4375</v>
      </c>
    </row>
    <row r="17" spans="1:5" ht="12.75">
      <c r="A17" s="273">
        <f>A16+0.1</f>
        <v>1.2000000000000002</v>
      </c>
      <c r="B17" s="273" t="s">
        <v>163</v>
      </c>
      <c r="C17" s="273" t="s">
        <v>135</v>
      </c>
      <c r="D17" s="273">
        <v>60</v>
      </c>
      <c r="E17" s="274">
        <v>0.4375</v>
      </c>
    </row>
    <row r="18" spans="1:5" ht="12.75">
      <c r="A18" s="273">
        <f>A9+0.1</f>
        <v>1.3000000000000003</v>
      </c>
      <c r="B18" s="273" t="s">
        <v>143</v>
      </c>
      <c r="C18" s="273" t="s">
        <v>135</v>
      </c>
      <c r="D18" s="273">
        <v>30</v>
      </c>
      <c r="E18" s="274">
        <v>0.4791666666666667</v>
      </c>
    </row>
    <row r="19" spans="1:5" ht="12.75">
      <c r="A19" s="273">
        <f>A18+0.1</f>
        <v>1.4000000000000004</v>
      </c>
      <c r="B19" s="273" t="s">
        <v>144</v>
      </c>
      <c r="C19" s="273" t="s">
        <v>133</v>
      </c>
      <c r="D19" s="273">
        <v>30</v>
      </c>
      <c r="E19" s="274">
        <v>0.5</v>
      </c>
    </row>
    <row r="20" spans="1:5" ht="12.75">
      <c r="A20" s="273">
        <f>A19+0.1</f>
        <v>1.5000000000000004</v>
      </c>
      <c r="B20" s="273" t="s">
        <v>146</v>
      </c>
      <c r="C20" s="273" t="s">
        <v>133</v>
      </c>
      <c r="D20" s="273"/>
      <c r="E20" s="274">
        <f>E19+TIME(0,D19,0)</f>
        <v>0.5208333333333334</v>
      </c>
    </row>
    <row r="21" spans="1:5" ht="12.75">
      <c r="A21" s="273"/>
      <c r="B21" s="273"/>
      <c r="C21" s="273"/>
      <c r="D21" s="273"/>
      <c r="E21" s="274"/>
    </row>
    <row r="22" spans="1:5" ht="12.75">
      <c r="A22" s="273"/>
      <c r="B22" s="273"/>
      <c r="C22" s="273"/>
      <c r="D22" s="273"/>
      <c r="E22" s="274"/>
    </row>
  </sheetData>
  <hyperlinks>
    <hyperlink ref="B2" location="WG!D2" display="54th IEEE 802.15 WPAN MEETING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 objectives and agenda may 2008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2008-05-15T12:23:14Z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