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015" windowHeight="8865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<sst xmlns="http://schemas.openxmlformats.org/spreadsheetml/2006/main" count="331" uniqueCount="170">
  <si>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</si>
  <si>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</si>
  <si>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</si>
  <si>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</si>
  <si>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</si>
  <si>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</si>
  <si>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</si>
  <si>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</si>
  <si>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</si>
  <si>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</si>
  <si>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</si>
  <si>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</si>
  <si>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</si>
  <si>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</si>
  <si>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</si>
  <si>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</si>
  <si>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</si>
  <si>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</si>
  <si>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</si>
  <si>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</si>
  <si>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</si>
  <si>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</si>
  <si>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</si>
  <si>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</si>
  <si>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</si>
  <si>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</si>
  <si>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</si>
  <si>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</si>
  <si>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</si>
  <si>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</si>
  <si>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</si>
  <si>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</si>
  <si>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</si>
  <si>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</si>
  <si>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</si>
  <si>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</si>
  <si>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</si>
  <si>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</si>
  <si>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</si>
  <si>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</si>
  <si>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</si>
  <si>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</si>
  <si>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</si>
  <si>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</si>
  <si>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</si>
  <si>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</si>
  <si>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</si>
  <si>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</si>
  <si>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</si>
  <si>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</si>
  <si>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</si>
  <si>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</si>
  <si>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</si>
  <si>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</si>
  <si>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</si>
  <si>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</si>
  <si>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</si>
  <si>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</si>
  <si>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</si>
  <si>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</si>
  <si>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</si>
  <si>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</si>
  <si>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</si>
  <si>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</si>
  <si>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</si>
  <si>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</si>
  <si>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</si>
  <si>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</si>
  <si>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</si>
  <si>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</si>
  <si>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</si>
  <si>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</si>
  <si>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</si>
  <si>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</si>
  <si>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</si>
  <si>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</si>
  <si>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</si>
  <si>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</si>
  <si>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</si>
  <si>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</si>
  <si>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</si>
  <si>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</si>
  <si>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</si>
  <si>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</si>
  <si>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</si>
  <si>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</si>
  <si>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</si>
  <si>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</si>
  <si>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</si>
  <si>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</si>
  <si>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</si>
  <si>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</si>
  <si>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</si>
  <si>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</si>
  <si>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</si>
  <si>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</si>
  <si>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</si>
  <si>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</si>
  <si>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</si>
  <si>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</si>
  <si>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</si>
  <si>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</si>
  <si>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</si>
  <si>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</si>
  <si>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</si>
  <si>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</si>
  <si>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</si>
  <si>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52nd IEEE 802.15 WPAN MEETING</t>
  </si>
  <si>
    <t>January 14-18, 2007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</si>
  <si>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</si>
  <si>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</si>
  <si>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</si>
  <si>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</si>
  <si>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</si>
  <si>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</si>
  <si>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</si>
  <si>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</si>
  <si>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IGRFID</t>
  </si>
  <si>
    <t>IG
RFID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</si>
  <si>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</si>
  <si>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</si>
  <si>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</si>
  <si>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</si>
  <si>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</si>
  <si>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</si>
  <si>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</si>
  <si>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INTEREST GROUP-RFID</t>
  </si>
  <si>
    <t>Howard Hotel, Taipei, Taiwan</t>
  </si>
  <si>
    <t>R1</t>
  </si>
  <si>
    <t>Meeting Objectives / Session Focus - Study Group 802.15.4e</t>
  </si>
  <si>
    <t>OPEN</t>
  </si>
  <si>
    <t>P Kinney</t>
  </si>
  <si>
    <t>A Tonnerre</t>
  </si>
  <si>
    <t>Liang Li</t>
  </si>
  <si>
    <t>P Dixon</t>
  </si>
  <si>
    <t>Recess</t>
  </si>
  <si>
    <t>AGENDA IEEE 802.15 TG4e  MEETING</t>
  </si>
  <si>
    <t>Opening Remarks</t>
  </si>
  <si>
    <t>Review process and procedure documents</t>
  </si>
  <si>
    <t>Review the TG4e PAR</t>
  </si>
  <si>
    <t>Approve the agenda</t>
  </si>
  <si>
    <t>Officer nominees</t>
  </si>
  <si>
    <t>Reiew/reissue Call for Application</t>
  </si>
  <si>
    <t>Tuesday 15 Jan,  AM1 - Review PAR, CFA; issue call for officers</t>
  </si>
  <si>
    <t xml:space="preserve">Tuesday 15 Jan,  AM2 - Review 802.15.4 applications, presentations from </t>
  </si>
  <si>
    <t>Thursday, 17 Jan, PM2; Optional</t>
  </si>
  <si>
    <t>Security</t>
  </si>
  <si>
    <t>Channel Hopping</t>
  </si>
  <si>
    <t>TDMA</t>
  </si>
  <si>
    <t>CWPAN</t>
  </si>
  <si>
    <t>Work on issues</t>
  </si>
  <si>
    <t>Review Previous programs</t>
  </si>
  <si>
    <t>generate program plan</t>
  </si>
  <si>
    <t>Review existing 802.15.4 applications</t>
  </si>
  <si>
    <t>Discussion on potential consortiums/stds bodies</t>
  </si>
  <si>
    <t>UWB applications for 802.15.4e</t>
  </si>
  <si>
    <t>Enhancement to IEEE-802.15.4-2006 for industrial applications</t>
  </si>
  <si>
    <t>C Kang</t>
  </si>
  <si>
    <t>S Shimada</t>
  </si>
  <si>
    <t>AFA funct-reliability conscious apps (15-08-0030-00-004e)</t>
  </si>
  <si>
    <t>Shared GTS (15-08-0029-00-004e)</t>
  </si>
  <si>
    <t>Extended GTS (15-08-0028-00-004e)</t>
  </si>
  <si>
    <t>Application requirements for factory automation</t>
  </si>
  <si>
    <t>New 15.4 superframe structure for low latency -simulation result</t>
  </si>
  <si>
    <t>Dr. J Guo</t>
  </si>
  <si>
    <t>Approve CFA and Call for Officer</t>
  </si>
  <si>
    <t>Tuesday 15 Jan,  AM2 - Review 802.15.4 application presentations</t>
  </si>
  <si>
    <t>Tuesday 15 Jan., PM1 - Review 802.15.4 application presentations</t>
  </si>
  <si>
    <t>Wednesday 16 Jan, AM1 Categorize effort and generate program schedule</t>
  </si>
  <si>
    <t>Short Slot for Factory Automation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</si>
</sst>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5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8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5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65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4" xfId="0" applyNumberFormat="1" applyFont="1" applyFill="1" applyBorder="1" applyAlignment="1">
      <alignment horizontal="center" vertical="center"/>
    </xf>
    <xf numFmtId="165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6" xfId="0" applyNumberFormat="1" applyFont="1" applyFill="1" applyBorder="1" applyAlignment="1">
      <alignment horizontal="center" vertical="center"/>
    </xf>
    <xf numFmtId="166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>
      <alignment/>
    </xf>
    <xf numFmtId="18" fontId="8" fillId="0" borderId="0" xfId="21" applyNumberFormat="1" applyFont="1">
      <alignment/>
      <protection/>
    </xf>
    <xf numFmtId="170" fontId="63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0" applyFont="1" applyAlignment="1">
      <alignment horizontal="left"/>
    </xf>
    <xf numFmtId="0" fontId="63" fillId="0" borderId="0" xfId="0" applyFont="1" applyAlignment="1">
      <alignment/>
    </xf>
    <xf numFmtId="0" fontId="8" fillId="0" borderId="0" xfId="21" applyFont="1" applyAlignment="1">
      <alignment/>
      <protection/>
    </xf>
    <xf numFmtId="0" fontId="64" fillId="0" borderId="0" xfId="0" applyFont="1" applyAlignment="1">
      <alignment/>
    </xf>
    <xf numFmtId="49" fontId="63" fillId="0" borderId="0" xfId="0" applyNumberFormat="1" applyFont="1" applyAlignment="1">
      <alignment horizontal="left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4" fillId="15" borderId="16" xfId="0" applyFont="1" applyFill="1" applyBorder="1" applyAlignment="1">
      <alignment horizontal="center" vertical="center" wrapText="1"/>
    </xf>
    <xf numFmtId="0" fontId="54" fillId="15" borderId="3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3" fillId="16" borderId="40" xfId="0" applyFont="1" applyFill="1" applyBorder="1" applyAlignment="1">
      <alignment horizontal="center" vertical="center" wrapText="1"/>
    </xf>
    <xf numFmtId="0" fontId="53" fillId="16" borderId="31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8" fillId="12" borderId="8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5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5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4">
      <selection activeCell="F31" sqref="F31:I33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05" t="s">
        <v>128</v>
      </c>
      <c r="C2" s="7"/>
      <c r="D2" s="248" t="s">
        <v>107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06"/>
      <c r="C3" s="12"/>
      <c r="D3" s="249" t="s">
        <v>127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06"/>
      <c r="C4" s="18"/>
      <c r="D4" s="250" t="s">
        <v>108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06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307" t="s">
        <v>4</v>
      </c>
      <c r="G7" s="308"/>
      <c r="H7" s="308"/>
      <c r="I7" s="309"/>
      <c r="J7" s="26"/>
      <c r="K7" s="310" t="s">
        <v>5</v>
      </c>
      <c r="L7" s="310"/>
      <c r="M7" s="310"/>
      <c r="N7" s="310"/>
      <c r="O7" s="26"/>
      <c r="P7" s="311" t="s">
        <v>6</v>
      </c>
      <c r="Q7" s="310"/>
      <c r="R7" s="310"/>
      <c r="S7" s="312"/>
      <c r="T7" s="26"/>
      <c r="U7" s="311" t="s">
        <v>7</v>
      </c>
      <c r="V7" s="310"/>
      <c r="W7" s="310"/>
      <c r="X7" s="312"/>
      <c r="Y7" s="26"/>
      <c r="Z7" s="311" t="s">
        <v>8</v>
      </c>
      <c r="AA7" s="310"/>
      <c r="AB7" s="310"/>
      <c r="AC7" s="312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313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315" t="s">
        <v>10</v>
      </c>
      <c r="Q9" s="316"/>
      <c r="R9" s="316"/>
      <c r="S9" s="317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314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318"/>
      <c r="Q10" s="319"/>
      <c r="R10" s="319"/>
      <c r="S10" s="320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314"/>
      <c r="E11" s="49"/>
      <c r="F11" s="293" t="s">
        <v>103</v>
      </c>
      <c r="G11" s="294"/>
      <c r="H11" s="294"/>
      <c r="I11" s="295"/>
      <c r="J11" s="49"/>
      <c r="K11" s="321" t="s">
        <v>13</v>
      </c>
      <c r="L11" s="323"/>
      <c r="M11" s="326" t="s">
        <v>109</v>
      </c>
      <c r="N11" s="329" t="s">
        <v>15</v>
      </c>
      <c r="O11" s="49"/>
      <c r="P11" s="321" t="s">
        <v>13</v>
      </c>
      <c r="Q11" s="338"/>
      <c r="R11" s="326" t="s">
        <v>109</v>
      </c>
      <c r="S11" s="301" t="s">
        <v>15</v>
      </c>
      <c r="T11" s="49"/>
      <c r="U11" s="321" t="s">
        <v>13</v>
      </c>
      <c r="V11" s="333"/>
      <c r="W11" s="336" t="s">
        <v>14</v>
      </c>
      <c r="X11" s="301" t="s">
        <v>15</v>
      </c>
      <c r="Y11" s="49"/>
      <c r="Z11" s="46"/>
      <c r="AA11" s="47"/>
      <c r="AB11" s="47"/>
      <c r="AC11" s="48"/>
      <c r="AD11" s="49"/>
    </row>
    <row r="12" spans="1:30" ht="12.75" customHeight="1" thickBot="1">
      <c r="A12" s="49"/>
      <c r="B12" s="50" t="s">
        <v>16</v>
      </c>
      <c r="C12" s="49"/>
      <c r="D12" s="314"/>
      <c r="E12" s="49"/>
      <c r="F12" s="296"/>
      <c r="G12" s="297"/>
      <c r="H12" s="297"/>
      <c r="I12" s="291"/>
      <c r="J12" s="49"/>
      <c r="K12" s="322"/>
      <c r="L12" s="324"/>
      <c r="M12" s="327"/>
      <c r="N12" s="330"/>
      <c r="O12" s="49"/>
      <c r="P12" s="322"/>
      <c r="Q12" s="303"/>
      <c r="R12" s="327"/>
      <c r="S12" s="302"/>
      <c r="T12" s="49"/>
      <c r="U12" s="322"/>
      <c r="V12" s="334"/>
      <c r="W12" s="337"/>
      <c r="X12" s="302"/>
      <c r="Y12" s="49"/>
      <c r="Z12" s="46"/>
      <c r="AA12" s="47"/>
      <c r="AB12" s="47"/>
      <c r="AC12" s="48"/>
      <c r="AD12" s="49"/>
    </row>
    <row r="13" spans="1:30" ht="12.75" customHeight="1" thickBot="1">
      <c r="A13" s="49"/>
      <c r="B13" s="50" t="s">
        <v>17</v>
      </c>
      <c r="C13" s="49"/>
      <c r="D13" s="314"/>
      <c r="E13" s="49"/>
      <c r="F13" s="292" t="s">
        <v>20</v>
      </c>
      <c r="G13" s="286"/>
      <c r="H13" s="286"/>
      <c r="I13" s="287"/>
      <c r="J13" s="49"/>
      <c r="K13" s="322"/>
      <c r="L13" s="324"/>
      <c r="M13" s="327"/>
      <c r="N13" s="330"/>
      <c r="O13" s="49"/>
      <c r="P13" s="322"/>
      <c r="Q13" s="303"/>
      <c r="R13" s="327"/>
      <c r="S13" s="302"/>
      <c r="T13" s="49"/>
      <c r="U13" s="322"/>
      <c r="V13" s="334"/>
      <c r="W13" s="337"/>
      <c r="X13" s="302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314"/>
      <c r="E14" s="49"/>
      <c r="F14" s="288" t="s">
        <v>28</v>
      </c>
      <c r="G14" s="289"/>
      <c r="H14" s="289"/>
      <c r="I14" s="290"/>
      <c r="J14" s="49"/>
      <c r="K14" s="322"/>
      <c r="L14" s="325"/>
      <c r="M14" s="328"/>
      <c r="N14" s="331"/>
      <c r="O14" s="49"/>
      <c r="P14" s="332"/>
      <c r="Q14" s="304"/>
      <c r="R14" s="328"/>
      <c r="S14" s="302"/>
      <c r="T14" s="49"/>
      <c r="U14" s="322"/>
      <c r="V14" s="335"/>
      <c r="W14" s="337"/>
      <c r="X14" s="302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314"/>
      <c r="E15" s="49"/>
      <c r="F15" s="292" t="s">
        <v>20</v>
      </c>
      <c r="G15" s="286"/>
      <c r="H15" s="286"/>
      <c r="I15" s="287"/>
      <c r="J15" s="49"/>
      <c r="K15" s="292" t="s">
        <v>20</v>
      </c>
      <c r="L15" s="286"/>
      <c r="M15" s="286"/>
      <c r="N15" s="287"/>
      <c r="O15" s="49"/>
      <c r="P15" s="292" t="s">
        <v>20</v>
      </c>
      <c r="Q15" s="286"/>
      <c r="R15" s="286"/>
      <c r="S15" s="287"/>
      <c r="T15" s="49"/>
      <c r="U15" s="292" t="s">
        <v>20</v>
      </c>
      <c r="V15" s="286"/>
      <c r="W15" s="286"/>
      <c r="X15" s="287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314"/>
      <c r="E16" s="49"/>
      <c r="F16" s="298" t="s">
        <v>115</v>
      </c>
      <c r="G16" s="301"/>
      <c r="H16" s="303" t="s">
        <v>105</v>
      </c>
      <c r="I16" s="301" t="s">
        <v>15</v>
      </c>
      <c r="J16" s="49"/>
      <c r="K16" s="321" t="s">
        <v>13</v>
      </c>
      <c r="L16" s="350"/>
      <c r="M16" s="326" t="s">
        <v>109</v>
      </c>
      <c r="N16" s="301" t="s">
        <v>15</v>
      </c>
      <c r="O16" s="49"/>
      <c r="P16" s="354" t="s">
        <v>104</v>
      </c>
      <c r="Q16" s="355"/>
      <c r="R16" s="355"/>
      <c r="S16" s="356"/>
      <c r="T16" s="49"/>
      <c r="U16" s="321" t="s">
        <v>13</v>
      </c>
      <c r="V16" s="339"/>
      <c r="W16" s="336" t="s">
        <v>14</v>
      </c>
      <c r="X16" s="301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314"/>
      <c r="E17" s="49"/>
      <c r="F17" s="299"/>
      <c r="G17" s="302"/>
      <c r="H17" s="303"/>
      <c r="I17" s="302"/>
      <c r="J17" s="49"/>
      <c r="K17" s="322"/>
      <c r="L17" s="350"/>
      <c r="M17" s="327"/>
      <c r="N17" s="302"/>
      <c r="O17" s="49"/>
      <c r="P17" s="357"/>
      <c r="Q17" s="358"/>
      <c r="R17" s="358"/>
      <c r="S17" s="359"/>
      <c r="T17" s="49"/>
      <c r="U17" s="322"/>
      <c r="V17" s="339"/>
      <c r="W17" s="337"/>
      <c r="X17" s="302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314"/>
      <c r="E18" s="49"/>
      <c r="F18" s="299"/>
      <c r="G18" s="302"/>
      <c r="H18" s="303"/>
      <c r="I18" s="302"/>
      <c r="J18" s="49"/>
      <c r="K18" s="322"/>
      <c r="L18" s="350"/>
      <c r="M18" s="327"/>
      <c r="N18" s="302"/>
      <c r="O18" s="49"/>
      <c r="P18" s="333" t="s">
        <v>31</v>
      </c>
      <c r="Q18" s="360"/>
      <c r="R18" s="360"/>
      <c r="S18" s="361"/>
      <c r="T18" s="49"/>
      <c r="U18" s="322"/>
      <c r="V18" s="339"/>
      <c r="W18" s="337"/>
      <c r="X18" s="302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314"/>
      <c r="E19" s="49"/>
      <c r="F19" s="300"/>
      <c r="G19" s="302"/>
      <c r="H19" s="304"/>
      <c r="I19" s="302"/>
      <c r="J19" s="49"/>
      <c r="K19" s="322"/>
      <c r="L19" s="350"/>
      <c r="M19" s="328"/>
      <c r="N19" s="302"/>
      <c r="O19" s="49"/>
      <c r="P19" s="335"/>
      <c r="Q19" s="362"/>
      <c r="R19" s="362"/>
      <c r="S19" s="363"/>
      <c r="T19" s="49"/>
      <c r="U19" s="322"/>
      <c r="V19" s="339"/>
      <c r="W19" s="337"/>
      <c r="X19" s="302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314"/>
      <c r="E20" s="49"/>
      <c r="F20" s="340" t="s">
        <v>102</v>
      </c>
      <c r="G20" s="341"/>
      <c r="H20" s="341"/>
      <c r="I20" s="342"/>
      <c r="J20" s="38"/>
      <c r="K20" s="340" t="s">
        <v>102</v>
      </c>
      <c r="L20" s="341"/>
      <c r="M20" s="341"/>
      <c r="N20" s="342"/>
      <c r="O20" s="38"/>
      <c r="P20" s="340" t="s">
        <v>102</v>
      </c>
      <c r="Q20" s="341"/>
      <c r="R20" s="341"/>
      <c r="S20" s="342"/>
      <c r="T20" s="38"/>
      <c r="U20" s="340" t="s">
        <v>102</v>
      </c>
      <c r="V20" s="341"/>
      <c r="W20" s="341"/>
      <c r="X20" s="342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314"/>
      <c r="E21" s="49"/>
      <c r="F21" s="343"/>
      <c r="G21" s="344"/>
      <c r="H21" s="344"/>
      <c r="I21" s="345"/>
      <c r="J21" s="38"/>
      <c r="K21" s="343"/>
      <c r="L21" s="344"/>
      <c r="M21" s="344"/>
      <c r="N21" s="345"/>
      <c r="O21" s="38"/>
      <c r="P21" s="343"/>
      <c r="Q21" s="344"/>
      <c r="R21" s="344"/>
      <c r="S21" s="345"/>
      <c r="T21" s="38"/>
      <c r="U21" s="343"/>
      <c r="V21" s="344"/>
      <c r="W21" s="344"/>
      <c r="X21" s="345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314"/>
      <c r="E22" s="49"/>
      <c r="F22" s="322" t="s">
        <v>13</v>
      </c>
      <c r="G22" s="301"/>
      <c r="H22" s="346" t="s">
        <v>14</v>
      </c>
      <c r="I22" s="348" t="s">
        <v>111</v>
      </c>
      <c r="J22" s="49"/>
      <c r="K22" s="351" t="s">
        <v>118</v>
      </c>
      <c r="L22" s="350"/>
      <c r="M22" s="326" t="s">
        <v>109</v>
      </c>
      <c r="N22" s="301" t="s">
        <v>15</v>
      </c>
      <c r="O22" s="49"/>
      <c r="P22" s="322" t="s">
        <v>13</v>
      </c>
      <c r="Q22" s="349"/>
      <c r="R22" s="429" t="s">
        <v>14</v>
      </c>
      <c r="S22" s="329" t="s">
        <v>15</v>
      </c>
      <c r="T22" s="49"/>
      <c r="U22" s="322" t="s">
        <v>13</v>
      </c>
      <c r="V22" s="348"/>
      <c r="W22" s="303" t="s">
        <v>105</v>
      </c>
      <c r="X22" s="348" t="s">
        <v>111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29</v>
      </c>
      <c r="C23" s="49"/>
      <c r="D23" s="314"/>
      <c r="E23" s="49"/>
      <c r="F23" s="322"/>
      <c r="G23" s="302"/>
      <c r="H23" s="339"/>
      <c r="I23" s="348"/>
      <c r="J23" s="49"/>
      <c r="K23" s="352"/>
      <c r="L23" s="350"/>
      <c r="M23" s="327"/>
      <c r="N23" s="302"/>
      <c r="O23" s="49"/>
      <c r="P23" s="322"/>
      <c r="Q23" s="349"/>
      <c r="R23" s="430"/>
      <c r="S23" s="330"/>
      <c r="T23" s="49"/>
      <c r="U23" s="322"/>
      <c r="V23" s="348"/>
      <c r="W23" s="303"/>
      <c r="X23" s="348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30</v>
      </c>
      <c r="C24" s="49"/>
      <c r="D24" s="314"/>
      <c r="E24" s="49"/>
      <c r="F24" s="322"/>
      <c r="G24" s="302"/>
      <c r="H24" s="339"/>
      <c r="I24" s="348"/>
      <c r="J24" s="49"/>
      <c r="K24" s="352"/>
      <c r="L24" s="350"/>
      <c r="M24" s="327"/>
      <c r="N24" s="302"/>
      <c r="O24" s="49"/>
      <c r="P24" s="322"/>
      <c r="Q24" s="349"/>
      <c r="R24" s="430"/>
      <c r="S24" s="330"/>
      <c r="T24" s="49"/>
      <c r="U24" s="322"/>
      <c r="V24" s="348"/>
      <c r="W24" s="303"/>
      <c r="X24" s="348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32</v>
      </c>
      <c r="C25" s="54"/>
      <c r="D25" s="46"/>
      <c r="E25" s="54"/>
      <c r="F25" s="322"/>
      <c r="G25" s="302"/>
      <c r="H25" s="347"/>
      <c r="I25" s="348"/>
      <c r="J25" s="54"/>
      <c r="K25" s="353"/>
      <c r="L25" s="350"/>
      <c r="M25" s="328"/>
      <c r="N25" s="302"/>
      <c r="O25" s="54"/>
      <c r="P25" s="322"/>
      <c r="Q25" s="349"/>
      <c r="R25" s="431"/>
      <c r="S25" s="331"/>
      <c r="T25" s="54"/>
      <c r="U25" s="322"/>
      <c r="V25" s="348"/>
      <c r="W25" s="304"/>
      <c r="X25" s="348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33</v>
      </c>
      <c r="C26" s="54"/>
      <c r="D26" s="46"/>
      <c r="E26" s="54"/>
      <c r="F26" s="292" t="s">
        <v>20</v>
      </c>
      <c r="G26" s="286"/>
      <c r="H26" s="286"/>
      <c r="I26" s="287"/>
      <c r="J26" s="54"/>
      <c r="K26" s="292" t="s">
        <v>20</v>
      </c>
      <c r="L26" s="286"/>
      <c r="M26" s="286"/>
      <c r="N26" s="287"/>
      <c r="O26" s="54"/>
      <c r="P26" s="292" t="s">
        <v>20</v>
      </c>
      <c r="Q26" s="286"/>
      <c r="R26" s="286"/>
      <c r="S26" s="287"/>
      <c r="T26" s="54"/>
      <c r="U26" s="292" t="s">
        <v>20</v>
      </c>
      <c r="V26" s="286"/>
      <c r="W26" s="286"/>
      <c r="X26" s="287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34</v>
      </c>
      <c r="C27" s="56"/>
      <c r="D27" s="375" t="s">
        <v>35</v>
      </c>
      <c r="E27" s="56"/>
      <c r="F27" s="322" t="s">
        <v>13</v>
      </c>
      <c r="G27" s="301"/>
      <c r="H27" s="346" t="s">
        <v>14</v>
      </c>
      <c r="I27" s="348" t="s">
        <v>111</v>
      </c>
      <c r="J27" s="56"/>
      <c r="K27" s="321" t="s">
        <v>13</v>
      </c>
      <c r="L27" s="350"/>
      <c r="M27" s="303" t="s">
        <v>105</v>
      </c>
      <c r="N27" s="348" t="s">
        <v>111</v>
      </c>
      <c r="O27" s="56"/>
      <c r="P27" s="373" t="s">
        <v>113</v>
      </c>
      <c r="Q27" s="374"/>
      <c r="R27" s="303" t="s">
        <v>105</v>
      </c>
      <c r="S27" s="301" t="s">
        <v>15</v>
      </c>
      <c r="T27" s="56"/>
      <c r="U27" s="321" t="s">
        <v>13</v>
      </c>
      <c r="V27" s="383"/>
      <c r="W27" s="326" t="s">
        <v>109</v>
      </c>
      <c r="X27" s="348" t="s">
        <v>111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36</v>
      </c>
      <c r="C28" s="56"/>
      <c r="D28" s="376"/>
      <c r="E28" s="56"/>
      <c r="F28" s="322"/>
      <c r="G28" s="302"/>
      <c r="H28" s="339"/>
      <c r="I28" s="348"/>
      <c r="J28" s="56"/>
      <c r="K28" s="322"/>
      <c r="L28" s="350"/>
      <c r="M28" s="303"/>
      <c r="N28" s="348"/>
      <c r="O28" s="56"/>
      <c r="P28" s="373"/>
      <c r="Q28" s="349"/>
      <c r="R28" s="303"/>
      <c r="S28" s="302"/>
      <c r="T28" s="56"/>
      <c r="U28" s="322"/>
      <c r="V28" s="348"/>
      <c r="W28" s="327"/>
      <c r="X28" s="348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37</v>
      </c>
      <c r="C29" s="56"/>
      <c r="D29" s="371" t="s">
        <v>38</v>
      </c>
      <c r="E29" s="56"/>
      <c r="F29" s="322"/>
      <c r="G29" s="302"/>
      <c r="H29" s="339"/>
      <c r="I29" s="348"/>
      <c r="J29" s="56"/>
      <c r="K29" s="322"/>
      <c r="L29" s="350"/>
      <c r="M29" s="303"/>
      <c r="N29" s="348"/>
      <c r="O29" s="56"/>
      <c r="P29" s="373"/>
      <c r="Q29" s="349"/>
      <c r="R29" s="303"/>
      <c r="S29" s="302"/>
      <c r="T29" s="56"/>
      <c r="U29" s="322"/>
      <c r="V29" s="348"/>
      <c r="W29" s="327"/>
      <c r="X29" s="348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39</v>
      </c>
      <c r="C30" s="56"/>
      <c r="D30" s="371"/>
      <c r="E30" s="56"/>
      <c r="F30" s="322"/>
      <c r="G30" s="302"/>
      <c r="H30" s="347"/>
      <c r="I30" s="348"/>
      <c r="J30" s="56"/>
      <c r="K30" s="322"/>
      <c r="L30" s="364"/>
      <c r="M30" s="304"/>
      <c r="N30" s="348"/>
      <c r="O30" s="56"/>
      <c r="P30" s="373"/>
      <c r="Q30" s="349"/>
      <c r="R30" s="304"/>
      <c r="S30" s="302"/>
      <c r="T30" s="56"/>
      <c r="U30" s="322"/>
      <c r="V30" s="348"/>
      <c r="W30" s="328"/>
      <c r="X30" s="348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40</v>
      </c>
      <c r="C31" s="56"/>
      <c r="D31" s="372"/>
      <c r="E31" s="56"/>
      <c r="F31" s="340" t="s">
        <v>41</v>
      </c>
      <c r="G31" s="341"/>
      <c r="H31" s="341"/>
      <c r="I31" s="342"/>
      <c r="J31" s="56"/>
      <c r="K31" s="340" t="s">
        <v>41</v>
      </c>
      <c r="L31" s="341"/>
      <c r="M31" s="341"/>
      <c r="N31" s="342"/>
      <c r="O31" s="56"/>
      <c r="P31" s="292" t="s">
        <v>20</v>
      </c>
      <c r="Q31" s="286"/>
      <c r="R31" s="286"/>
      <c r="S31" s="287"/>
      <c r="T31" s="56"/>
      <c r="U31" s="384" t="s">
        <v>20</v>
      </c>
      <c r="V31" s="385"/>
      <c r="W31" s="385"/>
      <c r="X31" s="386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42</v>
      </c>
      <c r="C32" s="56"/>
      <c r="D32" s="365" t="s">
        <v>10</v>
      </c>
      <c r="E32" s="56"/>
      <c r="F32" s="367"/>
      <c r="G32" s="368"/>
      <c r="H32" s="368"/>
      <c r="I32" s="369"/>
      <c r="J32" s="56"/>
      <c r="K32" s="367"/>
      <c r="L32" s="368"/>
      <c r="M32" s="368"/>
      <c r="N32" s="369"/>
      <c r="O32" s="56"/>
      <c r="P32" s="340" t="s">
        <v>43</v>
      </c>
      <c r="Q32" s="341"/>
      <c r="R32" s="341"/>
      <c r="S32" s="342"/>
      <c r="T32" s="56"/>
      <c r="U32" s="387" t="s">
        <v>46</v>
      </c>
      <c r="V32" s="355"/>
      <c r="W32" s="355"/>
      <c r="X32" s="388"/>
      <c r="Y32" s="263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44</v>
      </c>
      <c r="C33" s="57"/>
      <c r="D33" s="366"/>
      <c r="E33" s="57"/>
      <c r="F33" s="343"/>
      <c r="G33" s="344"/>
      <c r="H33" s="344"/>
      <c r="I33" s="345"/>
      <c r="J33" s="57"/>
      <c r="K33" s="343"/>
      <c r="L33" s="344"/>
      <c r="M33" s="344"/>
      <c r="N33" s="345"/>
      <c r="O33" s="57"/>
      <c r="P33" s="367"/>
      <c r="Q33" s="368"/>
      <c r="R33" s="368"/>
      <c r="S33" s="369"/>
      <c r="T33" s="57"/>
      <c r="U33" s="389"/>
      <c r="V33" s="390"/>
      <c r="W33" s="390"/>
      <c r="X33" s="391"/>
      <c r="Y33" s="264"/>
      <c r="Z33" s="46"/>
      <c r="AA33" s="47"/>
      <c r="AB33" s="47"/>
      <c r="AC33" s="48"/>
      <c r="AD33" s="57"/>
    </row>
    <row r="34" spans="1:30" ht="12.75" customHeight="1">
      <c r="A34" s="58"/>
      <c r="B34" s="52" t="s">
        <v>45</v>
      </c>
      <c r="C34" s="58"/>
      <c r="D34" s="47"/>
      <c r="E34" s="58"/>
      <c r="F34" s="444"/>
      <c r="G34" s="445"/>
      <c r="H34" s="370"/>
      <c r="I34" s="370"/>
      <c r="J34" s="58"/>
      <c r="K34" s="370"/>
      <c r="L34" s="322"/>
      <c r="M34" s="370"/>
      <c r="N34" s="450"/>
      <c r="O34" s="58"/>
      <c r="P34" s="367"/>
      <c r="Q34" s="368"/>
      <c r="R34" s="368"/>
      <c r="S34" s="369"/>
      <c r="T34" s="261"/>
      <c r="U34" s="389"/>
      <c r="V34" s="390"/>
      <c r="W34" s="390"/>
      <c r="X34" s="391"/>
      <c r="Y34" s="265"/>
      <c r="Z34" s="46"/>
      <c r="AA34" s="47"/>
      <c r="AB34" s="47"/>
      <c r="AC34" s="48"/>
      <c r="AD34" s="58"/>
    </row>
    <row r="35" spans="1:30" ht="12.75" customHeight="1" thickBot="1">
      <c r="A35" s="59"/>
      <c r="B35" s="60" t="s">
        <v>47</v>
      </c>
      <c r="C35" s="59"/>
      <c r="D35" s="47"/>
      <c r="E35" s="59"/>
      <c r="F35" s="446"/>
      <c r="G35" s="447"/>
      <c r="H35" s="350"/>
      <c r="I35" s="350"/>
      <c r="J35" s="59"/>
      <c r="K35" s="350"/>
      <c r="L35" s="322"/>
      <c r="M35" s="350"/>
      <c r="N35" s="451"/>
      <c r="O35" s="59"/>
      <c r="P35" s="367"/>
      <c r="Q35" s="368"/>
      <c r="R35" s="368"/>
      <c r="S35" s="369"/>
      <c r="T35" s="262"/>
      <c r="U35" s="392"/>
      <c r="V35" s="319"/>
      <c r="W35" s="319"/>
      <c r="X35" s="393"/>
      <c r="Y35" s="266"/>
      <c r="Z35" s="46"/>
      <c r="AA35" s="47"/>
      <c r="AB35" s="47"/>
      <c r="AC35" s="48"/>
      <c r="AD35" s="59"/>
    </row>
    <row r="36" spans="1:30" ht="12.75" customHeight="1">
      <c r="A36" s="59"/>
      <c r="B36" s="61" t="s">
        <v>48</v>
      </c>
      <c r="C36" s="59"/>
      <c r="D36" s="47"/>
      <c r="E36" s="59"/>
      <c r="F36" s="446"/>
      <c r="G36" s="447"/>
      <c r="H36" s="350"/>
      <c r="I36" s="350"/>
      <c r="J36" s="59"/>
      <c r="K36" s="350"/>
      <c r="L36" s="322"/>
      <c r="M36" s="350"/>
      <c r="N36" s="451"/>
      <c r="O36" s="59"/>
      <c r="P36" s="367"/>
      <c r="Q36" s="368"/>
      <c r="R36" s="368"/>
      <c r="S36" s="369"/>
      <c r="T36" s="59"/>
      <c r="U36" s="340" t="s">
        <v>41</v>
      </c>
      <c r="V36" s="341"/>
      <c r="W36" s="341"/>
      <c r="X36" s="342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49</v>
      </c>
      <c r="C37" s="59"/>
      <c r="D37" s="47"/>
      <c r="E37" s="59"/>
      <c r="F37" s="448"/>
      <c r="G37" s="449"/>
      <c r="H37" s="364"/>
      <c r="I37" s="364"/>
      <c r="J37" s="59"/>
      <c r="K37" s="364"/>
      <c r="L37" s="322"/>
      <c r="M37" s="364"/>
      <c r="N37" s="452"/>
      <c r="O37" s="59"/>
      <c r="P37" s="367"/>
      <c r="Q37" s="368"/>
      <c r="R37" s="368"/>
      <c r="S37" s="369"/>
      <c r="T37" s="59"/>
      <c r="U37" s="367"/>
      <c r="V37" s="368"/>
      <c r="W37" s="368"/>
      <c r="X37" s="369"/>
      <c r="Y37" s="59"/>
      <c r="Z37" s="46"/>
      <c r="AA37" s="47"/>
      <c r="AB37" s="47"/>
      <c r="AC37" s="48"/>
      <c r="AD37" s="59"/>
    </row>
    <row r="38" spans="1:30" ht="12.75" customHeight="1" thickBot="1">
      <c r="A38" s="63"/>
      <c r="B38" s="64" t="s">
        <v>50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67"/>
      <c r="Q38" s="368"/>
      <c r="R38" s="368"/>
      <c r="S38" s="369"/>
      <c r="T38" s="63"/>
      <c r="U38" s="343"/>
      <c r="V38" s="344"/>
      <c r="W38" s="344"/>
      <c r="X38" s="345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51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43"/>
      <c r="Q39" s="344"/>
      <c r="R39" s="344"/>
      <c r="S39" s="345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427" t="s">
        <v>52</v>
      </c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428"/>
      <c r="G43" s="428"/>
      <c r="H43" s="428"/>
      <c r="I43" s="428"/>
      <c r="J43" s="428"/>
      <c r="K43" s="428"/>
      <c r="L43" s="428"/>
      <c r="M43" s="42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41" t="s">
        <v>13</v>
      </c>
      <c r="E44" s="85"/>
      <c r="F44" s="377" t="s">
        <v>58</v>
      </c>
      <c r="G44" s="378"/>
      <c r="H44" s="378"/>
      <c r="I44" s="378"/>
      <c r="J44" s="378"/>
      <c r="K44" s="378"/>
      <c r="L44" s="378"/>
      <c r="M44" s="379"/>
      <c r="N44" s="86"/>
      <c r="O44" s="86"/>
      <c r="P44" s="240" t="s">
        <v>31</v>
      </c>
      <c r="Q44" s="87"/>
      <c r="R44" s="380" t="s">
        <v>54</v>
      </c>
      <c r="S44" s="381"/>
      <c r="T44" s="381"/>
      <c r="U44" s="381"/>
      <c r="V44" s="381"/>
      <c r="W44" s="381"/>
      <c r="X44" s="381"/>
      <c r="Y44" s="381"/>
      <c r="Z44" s="382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45" t="s">
        <v>105</v>
      </c>
      <c r="E45" s="88"/>
      <c r="F45" s="403" t="s">
        <v>53</v>
      </c>
      <c r="G45" s="404"/>
      <c r="H45" s="404"/>
      <c r="I45" s="404"/>
      <c r="J45" s="404"/>
      <c r="K45" s="404"/>
      <c r="L45" s="404"/>
      <c r="M45" s="405"/>
      <c r="N45" s="89"/>
      <c r="O45" s="89"/>
      <c r="P45" s="241" t="s">
        <v>56</v>
      </c>
      <c r="Q45" s="90"/>
      <c r="R45" s="406" t="s">
        <v>57</v>
      </c>
      <c r="S45" s="407"/>
      <c r="T45" s="407"/>
      <c r="U45" s="407"/>
      <c r="V45" s="407"/>
      <c r="W45" s="407"/>
      <c r="X45" s="407"/>
      <c r="Y45" s="407"/>
      <c r="Z45" s="408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46" t="s">
        <v>14</v>
      </c>
      <c r="E46" s="89"/>
      <c r="F46" s="409" t="s">
        <v>55</v>
      </c>
      <c r="G46" s="410"/>
      <c r="H46" s="410"/>
      <c r="I46" s="410"/>
      <c r="J46" s="410"/>
      <c r="K46" s="410"/>
      <c r="L46" s="410"/>
      <c r="M46" s="411"/>
      <c r="N46" s="91"/>
      <c r="O46" s="91"/>
      <c r="P46" s="242" t="s">
        <v>59</v>
      </c>
      <c r="Q46" s="92"/>
      <c r="R46" s="412" t="s">
        <v>60</v>
      </c>
      <c r="S46" s="413"/>
      <c r="T46" s="413"/>
      <c r="U46" s="413"/>
      <c r="V46" s="413"/>
      <c r="W46" s="413"/>
      <c r="X46" s="413"/>
      <c r="Y46" s="413"/>
      <c r="Z46" s="414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43" t="s">
        <v>109</v>
      </c>
      <c r="E47" s="93"/>
      <c r="F47" s="424" t="s">
        <v>110</v>
      </c>
      <c r="G47" s="425"/>
      <c r="H47" s="425"/>
      <c r="I47" s="425"/>
      <c r="J47" s="425"/>
      <c r="K47" s="425"/>
      <c r="L47" s="425"/>
      <c r="M47" s="426"/>
      <c r="N47" s="89"/>
      <c r="O47" s="89"/>
      <c r="P47" s="243" t="s">
        <v>61</v>
      </c>
      <c r="Q47" s="95"/>
      <c r="R47" s="394" t="s">
        <v>62</v>
      </c>
      <c r="S47" s="395"/>
      <c r="T47" s="395"/>
      <c r="U47" s="395"/>
      <c r="V47" s="395"/>
      <c r="W47" s="395"/>
      <c r="X47" s="395"/>
      <c r="Y47" s="395"/>
      <c r="Z47" s="396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47" t="s">
        <v>15</v>
      </c>
      <c r="E48" s="89"/>
      <c r="F48" s="397" t="s">
        <v>63</v>
      </c>
      <c r="G48" s="398"/>
      <c r="H48" s="398"/>
      <c r="I48" s="398"/>
      <c r="J48" s="398"/>
      <c r="K48" s="398"/>
      <c r="L48" s="398"/>
      <c r="M48" s="399"/>
      <c r="N48" s="93"/>
      <c r="O48" s="93"/>
      <c r="P48" s="253" t="s">
        <v>117</v>
      </c>
      <c r="Q48" s="95"/>
      <c r="R48" s="400" t="s">
        <v>126</v>
      </c>
      <c r="S48" s="401"/>
      <c r="T48" s="401"/>
      <c r="U48" s="401"/>
      <c r="V48" s="401"/>
      <c r="W48" s="401"/>
      <c r="X48" s="401"/>
      <c r="Y48" s="401"/>
      <c r="Z48" s="402"/>
      <c r="AA48" s="79"/>
      <c r="AB48" s="79"/>
      <c r="AC48" s="80"/>
      <c r="AD48" s="82"/>
    </row>
    <row r="49" spans="1:30" s="81" customFormat="1" ht="12.75" customHeight="1">
      <c r="A49" s="82"/>
      <c r="B49" s="78"/>
      <c r="C49" s="94"/>
      <c r="D49" s="244" t="s">
        <v>111</v>
      </c>
      <c r="E49" s="94"/>
      <c r="F49" s="418" t="s">
        <v>112</v>
      </c>
      <c r="G49" s="419"/>
      <c r="H49" s="419"/>
      <c r="I49" s="419"/>
      <c r="J49" s="419"/>
      <c r="K49" s="419"/>
      <c r="L49" s="419"/>
      <c r="M49" s="420"/>
      <c r="N49" s="93"/>
      <c r="O49" s="93"/>
      <c r="P49" s="252" t="s">
        <v>113</v>
      </c>
      <c r="Q49" s="95"/>
      <c r="R49" s="437" t="s">
        <v>114</v>
      </c>
      <c r="S49" s="438"/>
      <c r="T49" s="438"/>
      <c r="U49" s="438"/>
      <c r="V49" s="438"/>
      <c r="W49" s="438"/>
      <c r="X49" s="438"/>
      <c r="Y49" s="438"/>
      <c r="Z49" s="439"/>
      <c r="AA49" s="79"/>
      <c r="AB49" s="79"/>
      <c r="AC49" s="80"/>
      <c r="AD49" s="82"/>
    </row>
    <row r="50" spans="1:30" s="81" customFormat="1" ht="12.75" customHeight="1" thickBot="1">
      <c r="A50" s="82"/>
      <c r="B50" s="78"/>
      <c r="C50" s="85"/>
      <c r="D50" s="84"/>
      <c r="E50" s="89"/>
      <c r="F50" s="421"/>
      <c r="G50" s="422"/>
      <c r="H50" s="422"/>
      <c r="I50" s="422"/>
      <c r="J50" s="422"/>
      <c r="K50" s="422"/>
      <c r="L50" s="422"/>
      <c r="M50" s="423"/>
      <c r="N50" s="440" t="s">
        <v>115</v>
      </c>
      <c r="O50" s="440"/>
      <c r="P50" s="440"/>
      <c r="Q50" s="440"/>
      <c r="R50" s="441" t="s">
        <v>116</v>
      </c>
      <c r="S50" s="442"/>
      <c r="T50" s="442"/>
      <c r="U50" s="442"/>
      <c r="V50" s="442"/>
      <c r="W50" s="442"/>
      <c r="X50" s="442"/>
      <c r="Y50" s="442"/>
      <c r="Z50" s="443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0" customFormat="1" ht="9.75" customHeigh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4"/>
      <c r="L53" s="125"/>
      <c r="M53" s="126"/>
      <c r="N53" s="127"/>
      <c r="O53" s="128"/>
      <c r="P53" s="127"/>
      <c r="Q53" s="127"/>
      <c r="R53" s="127"/>
      <c r="S53" s="127"/>
      <c r="T53" s="128"/>
      <c r="U53" s="127"/>
      <c r="V53" s="127"/>
      <c r="W53" s="127"/>
      <c r="X53" s="127"/>
      <c r="Y53" s="128"/>
      <c r="Z53" s="127"/>
      <c r="AA53" s="127"/>
      <c r="AB53" s="127"/>
      <c r="AC53" s="129"/>
      <c r="AD53" s="121"/>
    </row>
    <row r="54" spans="1:30" s="130" customFormat="1" ht="9.75" customHeight="1">
      <c r="A54" s="131"/>
      <c r="B54" s="415" t="s">
        <v>64</v>
      </c>
      <c r="C54" s="416"/>
      <c r="D54" s="416"/>
      <c r="E54" s="416"/>
      <c r="F54" s="416"/>
      <c r="G54" s="416"/>
      <c r="H54" s="416"/>
      <c r="I54" s="416"/>
      <c r="J54" s="416"/>
      <c r="K54" s="417"/>
      <c r="L54" s="134"/>
      <c r="M54" s="135"/>
      <c r="N54" s="135"/>
      <c r="O54" s="136"/>
      <c r="P54" s="135"/>
      <c r="Q54" s="135"/>
      <c r="R54" s="436" t="s">
        <v>65</v>
      </c>
      <c r="S54" s="436"/>
      <c r="T54" s="436"/>
      <c r="U54" s="436"/>
      <c r="V54" s="436"/>
      <c r="W54" s="436"/>
      <c r="X54" s="436"/>
      <c r="Y54" s="436"/>
      <c r="Z54" s="436"/>
      <c r="AA54" s="135"/>
      <c r="AB54" s="135"/>
      <c r="AC54" s="137"/>
      <c r="AD54" s="131"/>
    </row>
    <row r="55" spans="1:30" s="130" customFormat="1" ht="9.75" customHeight="1">
      <c r="A55" s="138"/>
      <c r="B55" s="139"/>
      <c r="C55" s="140"/>
      <c r="D55" s="140"/>
      <c r="E55" s="140"/>
      <c r="F55" s="132"/>
      <c r="G55" s="132"/>
      <c r="H55" s="117"/>
      <c r="I55" s="117"/>
      <c r="J55" s="140"/>
      <c r="K55" s="141"/>
      <c r="L55" s="134"/>
      <c r="M55" s="142"/>
      <c r="N55" s="143"/>
      <c r="O55" s="144"/>
      <c r="P55" s="143"/>
      <c r="Q55" s="145"/>
      <c r="R55" s="143"/>
      <c r="S55" s="143"/>
      <c r="T55" s="144"/>
      <c r="U55" s="143"/>
      <c r="V55" s="143"/>
      <c r="W55" s="143"/>
      <c r="X55" s="143"/>
      <c r="Y55" s="144"/>
      <c r="Z55" s="143"/>
      <c r="AA55" s="143"/>
      <c r="AB55" s="143"/>
      <c r="AC55" s="146"/>
      <c r="AD55" s="138"/>
    </row>
    <row r="56" spans="1:30" s="130" customFormat="1" ht="9.75" customHeight="1">
      <c r="A56" s="147"/>
      <c r="B56" s="105"/>
      <c r="C56" s="148"/>
      <c r="D56" s="148">
        <f>G75/G73</f>
        <v>1.1764705882352942</v>
      </c>
      <c r="E56" s="148"/>
      <c r="F56" s="149"/>
      <c r="G56" s="150" t="s">
        <v>66</v>
      </c>
      <c r="H56" s="151" t="s">
        <v>67</v>
      </c>
      <c r="I56" s="132"/>
      <c r="J56" s="148"/>
      <c r="K56" s="133"/>
      <c r="L56" s="135"/>
      <c r="M56" s="134"/>
      <c r="N56" s="152"/>
      <c r="O56" s="153"/>
      <c r="P56" s="152"/>
      <c r="Q56" s="135"/>
      <c r="R56" s="154" t="s">
        <v>68</v>
      </c>
      <c r="S56" s="155" t="s">
        <v>69</v>
      </c>
      <c r="T56" s="148"/>
      <c r="U56" s="155" t="s">
        <v>70</v>
      </c>
      <c r="V56" s="156" t="s">
        <v>71</v>
      </c>
      <c r="W56" s="155" t="s">
        <v>72</v>
      </c>
      <c r="X56" s="155" t="s">
        <v>73</v>
      </c>
      <c r="Y56" s="148"/>
      <c r="Z56" s="155" t="s">
        <v>74</v>
      </c>
      <c r="AA56" s="156" t="s">
        <v>75</v>
      </c>
      <c r="AB56" s="155" t="s">
        <v>76</v>
      </c>
      <c r="AC56" s="146"/>
      <c r="AD56" s="147"/>
    </row>
    <row r="57" spans="1:30" s="130" customFormat="1" ht="9.75" customHeight="1">
      <c r="A57" s="131"/>
      <c r="B57" s="105"/>
      <c r="C57" s="106"/>
      <c r="D57" s="106"/>
      <c r="E57" s="106"/>
      <c r="F57" s="107" t="s">
        <v>77</v>
      </c>
      <c r="G57" s="157">
        <v>2</v>
      </c>
      <c r="H57" s="158"/>
      <c r="I57" s="159"/>
      <c r="J57" s="106"/>
      <c r="K57" s="160"/>
      <c r="L57" s="161"/>
      <c r="M57" s="135"/>
      <c r="N57" s="98"/>
      <c r="O57" s="162"/>
      <c r="P57" s="98"/>
      <c r="Q57" s="98" t="s">
        <v>77</v>
      </c>
      <c r="R57" s="163">
        <v>12</v>
      </c>
      <c r="S57" s="163" t="s">
        <v>78</v>
      </c>
      <c r="T57" s="106"/>
      <c r="U57" s="163" t="s">
        <v>79</v>
      </c>
      <c r="V57" s="164" t="s">
        <v>79</v>
      </c>
      <c r="W57" s="163" t="s">
        <v>79</v>
      </c>
      <c r="X57" s="163" t="s">
        <v>79</v>
      </c>
      <c r="Y57" s="106"/>
      <c r="Z57" s="163" t="s">
        <v>79</v>
      </c>
      <c r="AA57" s="164">
        <v>1</v>
      </c>
      <c r="AB57" s="163">
        <v>1</v>
      </c>
      <c r="AC57" s="146"/>
      <c r="AD57" s="131"/>
    </row>
    <row r="58" spans="1:30" s="130" customFormat="1" ht="9.75" customHeight="1">
      <c r="A58" s="131"/>
      <c r="B58" s="105"/>
      <c r="C58" s="106"/>
      <c r="D58" s="106"/>
      <c r="E58" s="106"/>
      <c r="F58" s="107" t="s">
        <v>125</v>
      </c>
      <c r="G58" s="165">
        <v>5</v>
      </c>
      <c r="H58" s="166">
        <f>G58/hour</f>
        <v>0.14705882352941177</v>
      </c>
      <c r="I58" s="159"/>
      <c r="J58" s="106"/>
      <c r="K58" s="160"/>
      <c r="L58" s="161"/>
      <c r="M58" s="161"/>
      <c r="N58" s="98"/>
      <c r="O58" s="162"/>
      <c r="P58" s="98"/>
      <c r="Q58" s="98" t="s">
        <v>80</v>
      </c>
      <c r="R58" s="167">
        <v>150</v>
      </c>
      <c r="S58" s="167" t="s">
        <v>81</v>
      </c>
      <c r="T58" s="106"/>
      <c r="U58" s="167" t="s">
        <v>82</v>
      </c>
      <c r="V58" s="168" t="s">
        <v>79</v>
      </c>
      <c r="W58" s="167">
        <v>4</v>
      </c>
      <c r="X58" s="167">
        <v>1</v>
      </c>
      <c r="Y58" s="106"/>
      <c r="Z58" s="167">
        <v>1</v>
      </c>
      <c r="AA58" s="168">
        <v>1</v>
      </c>
      <c r="AB58" s="167">
        <v>1</v>
      </c>
      <c r="AC58" s="146"/>
      <c r="AD58" s="131"/>
    </row>
    <row r="59" spans="1:30" s="130" customFormat="1" ht="9.75" customHeight="1">
      <c r="A59" s="131"/>
      <c r="B59" s="105"/>
      <c r="C59" s="106"/>
      <c r="D59" s="106"/>
      <c r="E59" s="106"/>
      <c r="F59" s="108" t="s">
        <v>83</v>
      </c>
      <c r="G59" s="169">
        <v>1.5</v>
      </c>
      <c r="H59" s="166"/>
      <c r="I59" s="170"/>
      <c r="J59" s="106"/>
      <c r="K59" s="171"/>
      <c r="L59" s="172"/>
      <c r="M59" s="161"/>
      <c r="N59" s="99"/>
      <c r="O59" s="162"/>
      <c r="P59" s="99"/>
      <c r="Q59" s="99" t="s">
        <v>84</v>
      </c>
      <c r="R59" s="167">
        <v>20</v>
      </c>
      <c r="S59" s="167" t="s">
        <v>78</v>
      </c>
      <c r="T59" s="106"/>
      <c r="U59" s="167" t="s">
        <v>79</v>
      </c>
      <c r="V59" s="168" t="s">
        <v>79</v>
      </c>
      <c r="W59" s="167" t="s">
        <v>79</v>
      </c>
      <c r="X59" s="167" t="s">
        <v>79</v>
      </c>
      <c r="Y59" s="106"/>
      <c r="Z59" s="167" t="s">
        <v>79</v>
      </c>
      <c r="AA59" s="168">
        <v>1</v>
      </c>
      <c r="AB59" s="167">
        <v>1</v>
      </c>
      <c r="AC59" s="146"/>
      <c r="AD59" s="131"/>
    </row>
    <row r="60" spans="1:30" s="130" customFormat="1" ht="9.75" customHeight="1">
      <c r="A60" s="131"/>
      <c r="B60" s="105"/>
      <c r="C60" s="106"/>
      <c r="D60" s="106"/>
      <c r="E60" s="106"/>
      <c r="F60" s="109" t="s">
        <v>85</v>
      </c>
      <c r="G60" s="173">
        <v>1</v>
      </c>
      <c r="H60" s="166">
        <f aca="true" t="shared" si="0" ref="H60:H69">G60/hour</f>
        <v>0.029411764705882353</v>
      </c>
      <c r="I60" s="174"/>
      <c r="J60" s="106"/>
      <c r="K60" s="175"/>
      <c r="L60" s="176"/>
      <c r="M60" s="172"/>
      <c r="N60" s="177"/>
      <c r="O60" s="162"/>
      <c r="P60" s="177"/>
      <c r="Q60" s="177" t="s">
        <v>85</v>
      </c>
      <c r="R60" s="168">
        <v>100</v>
      </c>
      <c r="S60" s="168" t="s">
        <v>81</v>
      </c>
      <c r="T60" s="106"/>
      <c r="U60" s="167" t="s">
        <v>82</v>
      </c>
      <c r="V60" s="168" t="s">
        <v>79</v>
      </c>
      <c r="W60" s="167">
        <v>4</v>
      </c>
      <c r="X60" s="167">
        <v>1</v>
      </c>
      <c r="Y60" s="106"/>
      <c r="Z60" s="167">
        <v>1</v>
      </c>
      <c r="AA60" s="167">
        <v>1</v>
      </c>
      <c r="AB60" s="167">
        <v>1</v>
      </c>
      <c r="AC60" s="146"/>
      <c r="AD60" s="131"/>
    </row>
    <row r="61" spans="1:30" s="130" customFormat="1" ht="9.75" customHeight="1">
      <c r="A61" s="131"/>
      <c r="B61" s="105"/>
      <c r="C61" s="106"/>
      <c r="D61" s="106"/>
      <c r="E61" s="106"/>
      <c r="F61" s="114" t="s">
        <v>87</v>
      </c>
      <c r="G61" s="178">
        <v>22</v>
      </c>
      <c r="H61" s="166">
        <f t="shared" si="0"/>
        <v>0.6470588235294118</v>
      </c>
      <c r="I61" s="179"/>
      <c r="J61" s="106"/>
      <c r="K61" s="180"/>
      <c r="L61" s="181"/>
      <c r="M61" s="181"/>
      <c r="N61" s="152"/>
      <c r="O61" s="162"/>
      <c r="P61" s="152"/>
      <c r="Q61" s="103" t="s">
        <v>87</v>
      </c>
      <c r="R61" s="167">
        <v>100</v>
      </c>
      <c r="S61" s="167" t="s">
        <v>81</v>
      </c>
      <c r="T61" s="106"/>
      <c r="U61" s="167" t="s">
        <v>82</v>
      </c>
      <c r="V61" s="168" t="s">
        <v>79</v>
      </c>
      <c r="W61" s="167">
        <v>4</v>
      </c>
      <c r="X61" s="167">
        <v>1</v>
      </c>
      <c r="Y61" s="106"/>
      <c r="Z61" s="167">
        <v>1</v>
      </c>
      <c r="AA61" s="168">
        <v>1</v>
      </c>
      <c r="AB61" s="167">
        <v>1</v>
      </c>
      <c r="AC61" s="146"/>
      <c r="AD61" s="131"/>
    </row>
    <row r="62" spans="1:30" s="130" customFormat="1" ht="9.75" customHeight="1">
      <c r="A62" s="131"/>
      <c r="B62" s="105"/>
      <c r="C62" s="106"/>
      <c r="D62" s="106"/>
      <c r="E62" s="106"/>
      <c r="F62" s="251" t="s">
        <v>106</v>
      </c>
      <c r="G62" s="182">
        <v>8</v>
      </c>
      <c r="H62" s="166">
        <f t="shared" si="0"/>
        <v>0.23529411764705882</v>
      </c>
      <c r="I62" s="183"/>
      <c r="J62" s="106"/>
      <c r="K62" s="184"/>
      <c r="L62" s="185"/>
      <c r="M62" s="185"/>
      <c r="N62" s="101"/>
      <c r="O62" s="162"/>
      <c r="P62" s="101"/>
      <c r="Q62" s="102" t="s">
        <v>106</v>
      </c>
      <c r="R62" s="167">
        <v>40</v>
      </c>
      <c r="S62" s="167" t="s">
        <v>81</v>
      </c>
      <c r="T62" s="106"/>
      <c r="U62" s="167" t="s">
        <v>82</v>
      </c>
      <c r="V62" s="168" t="s">
        <v>79</v>
      </c>
      <c r="W62" s="167">
        <v>4</v>
      </c>
      <c r="X62" s="167">
        <v>1</v>
      </c>
      <c r="Y62" s="106"/>
      <c r="Z62" s="167">
        <v>1</v>
      </c>
      <c r="AA62" s="168">
        <v>1</v>
      </c>
      <c r="AB62" s="167">
        <v>1</v>
      </c>
      <c r="AC62" s="146"/>
      <c r="AD62" s="131"/>
    </row>
    <row r="63" spans="1:30" s="130" customFormat="1" ht="9.75" customHeight="1">
      <c r="A63" s="131"/>
      <c r="B63" s="105"/>
      <c r="C63" s="106"/>
      <c r="D63" s="106"/>
      <c r="E63" s="106"/>
      <c r="F63" s="254" t="s">
        <v>86</v>
      </c>
      <c r="G63" s="186">
        <v>10</v>
      </c>
      <c r="H63" s="166">
        <f t="shared" si="0"/>
        <v>0.29411764705882354</v>
      </c>
      <c r="I63" s="187"/>
      <c r="J63" s="106"/>
      <c r="K63" s="188"/>
      <c r="L63" s="189"/>
      <c r="M63" s="185"/>
      <c r="N63" s="152"/>
      <c r="O63" s="162"/>
      <c r="P63" s="152"/>
      <c r="Q63" s="200" t="s">
        <v>86</v>
      </c>
      <c r="R63" s="167">
        <v>40</v>
      </c>
      <c r="S63" s="167" t="s">
        <v>81</v>
      </c>
      <c r="T63" s="106"/>
      <c r="U63" s="167" t="s">
        <v>82</v>
      </c>
      <c r="V63" s="168" t="s">
        <v>79</v>
      </c>
      <c r="W63" s="167">
        <v>4</v>
      </c>
      <c r="X63" s="167">
        <v>1</v>
      </c>
      <c r="Y63" s="106"/>
      <c r="Z63" s="190" t="s">
        <v>79</v>
      </c>
      <c r="AA63" s="168">
        <v>1</v>
      </c>
      <c r="AB63" s="167">
        <v>1</v>
      </c>
      <c r="AC63" s="146"/>
      <c r="AD63" s="131"/>
    </row>
    <row r="64" spans="1:30" s="130" customFormat="1" ht="9.75" customHeight="1">
      <c r="A64" s="131"/>
      <c r="B64" s="105"/>
      <c r="C64" s="106"/>
      <c r="D64" s="106"/>
      <c r="E64" s="106"/>
      <c r="F64" s="113" t="s">
        <v>119</v>
      </c>
      <c r="G64" s="191">
        <v>10</v>
      </c>
      <c r="H64" s="166">
        <f t="shared" si="0"/>
        <v>0.29411764705882354</v>
      </c>
      <c r="I64" s="192"/>
      <c r="J64" s="106"/>
      <c r="K64" s="193"/>
      <c r="L64" s="194"/>
      <c r="M64" s="189"/>
      <c r="N64" s="104"/>
      <c r="O64" s="162"/>
      <c r="P64" s="104"/>
      <c r="Q64" s="100" t="s">
        <v>119</v>
      </c>
      <c r="R64" s="167">
        <v>40</v>
      </c>
      <c r="S64" s="167" t="s">
        <v>81</v>
      </c>
      <c r="T64" s="106"/>
      <c r="U64" s="167" t="s">
        <v>82</v>
      </c>
      <c r="V64" s="168" t="s">
        <v>79</v>
      </c>
      <c r="W64" s="167">
        <v>4</v>
      </c>
      <c r="X64" s="190">
        <v>1</v>
      </c>
      <c r="Y64" s="106"/>
      <c r="Z64" s="190" t="s">
        <v>79</v>
      </c>
      <c r="AA64" s="168">
        <v>1</v>
      </c>
      <c r="AB64" s="167">
        <v>1</v>
      </c>
      <c r="AC64" s="146"/>
      <c r="AD64" s="131"/>
    </row>
    <row r="65" spans="1:30" s="130" customFormat="1" ht="9.75" customHeight="1">
      <c r="A65" s="131"/>
      <c r="B65" s="105"/>
      <c r="C65" s="106"/>
      <c r="D65" s="106"/>
      <c r="E65" s="106"/>
      <c r="F65" s="112" t="s">
        <v>121</v>
      </c>
      <c r="G65" s="195">
        <v>18</v>
      </c>
      <c r="H65" s="166">
        <f t="shared" si="0"/>
        <v>0.5294117647058824</v>
      </c>
      <c r="I65" s="174"/>
      <c r="J65" s="106"/>
      <c r="K65" s="175"/>
      <c r="L65" s="176"/>
      <c r="M65" s="194"/>
      <c r="N65" s="100"/>
      <c r="O65" s="162"/>
      <c r="P65" s="100"/>
      <c r="Q65" s="104" t="s">
        <v>121</v>
      </c>
      <c r="R65" s="167">
        <v>40</v>
      </c>
      <c r="S65" s="167" t="s">
        <v>81</v>
      </c>
      <c r="T65" s="106"/>
      <c r="U65" s="167" t="s">
        <v>82</v>
      </c>
      <c r="V65" s="168" t="s">
        <v>79</v>
      </c>
      <c r="W65" s="167">
        <v>4</v>
      </c>
      <c r="X65" s="167">
        <v>1</v>
      </c>
      <c r="Y65" s="106"/>
      <c r="Z65" s="167"/>
      <c r="AA65" s="168">
        <v>1</v>
      </c>
      <c r="AB65" s="167">
        <v>1</v>
      </c>
      <c r="AC65" s="146"/>
      <c r="AD65" s="131"/>
    </row>
    <row r="66" spans="1:30" s="130" customFormat="1" ht="9.75" customHeight="1">
      <c r="A66" s="131"/>
      <c r="B66" s="105"/>
      <c r="C66" s="106"/>
      <c r="D66" s="106"/>
      <c r="E66" s="106"/>
      <c r="F66" s="110" t="s">
        <v>120</v>
      </c>
      <c r="G66" s="196">
        <v>16</v>
      </c>
      <c r="H66" s="166">
        <f t="shared" si="0"/>
        <v>0.47058823529411764</v>
      </c>
      <c r="I66" s="197"/>
      <c r="J66" s="106"/>
      <c r="K66" s="198"/>
      <c r="L66" s="199"/>
      <c r="M66" s="176"/>
      <c r="N66" s="200"/>
      <c r="O66" s="162"/>
      <c r="P66" s="200"/>
      <c r="Q66" s="101" t="s">
        <v>120</v>
      </c>
      <c r="R66" s="167">
        <v>40</v>
      </c>
      <c r="S66" s="167" t="s">
        <v>81</v>
      </c>
      <c r="T66" s="106"/>
      <c r="U66" s="167" t="s">
        <v>82</v>
      </c>
      <c r="V66" s="168" t="s">
        <v>79</v>
      </c>
      <c r="W66" s="167">
        <v>4</v>
      </c>
      <c r="X66" s="190">
        <v>1</v>
      </c>
      <c r="Y66" s="106"/>
      <c r="Z66" s="167" t="s">
        <v>79</v>
      </c>
      <c r="AA66" s="168">
        <v>1</v>
      </c>
      <c r="AB66" s="190">
        <v>1</v>
      </c>
      <c r="AC66" s="146"/>
      <c r="AD66" s="131"/>
    </row>
    <row r="67" spans="1:30" s="130" customFormat="1" ht="9.75" customHeight="1">
      <c r="A67" s="131"/>
      <c r="B67" s="105"/>
      <c r="C67" s="106"/>
      <c r="D67" s="106"/>
      <c r="E67" s="106"/>
      <c r="F67" s="257" t="s">
        <v>122</v>
      </c>
      <c r="G67" s="196">
        <v>2</v>
      </c>
      <c r="H67" s="166">
        <f t="shared" si="0"/>
        <v>0.058823529411764705</v>
      </c>
      <c r="I67" s="197"/>
      <c r="J67" s="106"/>
      <c r="K67" s="198"/>
      <c r="L67" s="199"/>
      <c r="M67" s="176"/>
      <c r="N67" s="200"/>
      <c r="O67" s="162"/>
      <c r="P67" s="200"/>
      <c r="Q67" s="258" t="s">
        <v>122</v>
      </c>
      <c r="R67" s="167">
        <v>100</v>
      </c>
      <c r="S67" s="167" t="s">
        <v>81</v>
      </c>
      <c r="T67" s="106"/>
      <c r="U67" s="167" t="s">
        <v>82</v>
      </c>
      <c r="V67" s="168" t="s">
        <v>79</v>
      </c>
      <c r="W67" s="167">
        <v>4</v>
      </c>
      <c r="X67" s="190">
        <v>1</v>
      </c>
      <c r="Y67" s="106"/>
      <c r="Z67" s="167">
        <v>1</v>
      </c>
      <c r="AA67" s="168">
        <v>1</v>
      </c>
      <c r="AB67" s="190">
        <v>1</v>
      </c>
      <c r="AC67" s="146"/>
      <c r="AD67" s="131"/>
    </row>
    <row r="68" spans="1:30" s="130" customFormat="1" ht="9.75" customHeight="1">
      <c r="A68" s="131"/>
      <c r="B68" s="105"/>
      <c r="C68" s="106"/>
      <c r="D68" s="106"/>
      <c r="E68" s="106"/>
      <c r="F68" s="255" t="s">
        <v>123</v>
      </c>
      <c r="G68" s="186">
        <v>2</v>
      </c>
      <c r="H68" s="166">
        <f t="shared" si="0"/>
        <v>0.058823529411764705</v>
      </c>
      <c r="I68" s="201"/>
      <c r="J68" s="106"/>
      <c r="K68" s="202"/>
      <c r="L68" s="203"/>
      <c r="M68" s="161"/>
      <c r="N68" s="103"/>
      <c r="O68" s="162"/>
      <c r="P68" s="103"/>
      <c r="Q68" s="259" t="s">
        <v>123</v>
      </c>
      <c r="R68" s="167">
        <v>100</v>
      </c>
      <c r="S68" s="167" t="s">
        <v>81</v>
      </c>
      <c r="T68" s="106"/>
      <c r="U68" s="167" t="s">
        <v>82</v>
      </c>
      <c r="V68" s="168" t="s">
        <v>79</v>
      </c>
      <c r="W68" s="167">
        <v>4</v>
      </c>
      <c r="X68" s="190">
        <v>1</v>
      </c>
      <c r="Y68" s="106"/>
      <c r="Z68" s="167">
        <v>1</v>
      </c>
      <c r="AA68" s="168">
        <v>1</v>
      </c>
      <c r="AB68" s="190">
        <v>1</v>
      </c>
      <c r="AC68" s="146"/>
      <c r="AD68" s="131"/>
    </row>
    <row r="69" spans="1:30" s="130" customFormat="1" ht="9.75" customHeight="1">
      <c r="A69" s="131"/>
      <c r="B69" s="105"/>
      <c r="C69" s="106"/>
      <c r="D69" s="106"/>
      <c r="E69" s="106"/>
      <c r="F69" s="256" t="s">
        <v>124</v>
      </c>
      <c r="G69" s="204">
        <v>2</v>
      </c>
      <c r="H69" s="166">
        <f t="shared" si="0"/>
        <v>0.058823529411764705</v>
      </c>
      <c r="I69" s="201"/>
      <c r="J69" s="106"/>
      <c r="K69" s="202"/>
      <c r="L69" s="203"/>
      <c r="M69" s="161"/>
      <c r="N69" s="152"/>
      <c r="O69" s="162"/>
      <c r="P69" s="152"/>
      <c r="Q69" s="260" t="s">
        <v>124</v>
      </c>
      <c r="R69" s="205">
        <v>100</v>
      </c>
      <c r="S69" s="167" t="s">
        <v>81</v>
      </c>
      <c r="T69" s="106"/>
      <c r="U69" s="167" t="s">
        <v>82</v>
      </c>
      <c r="V69" s="168" t="s">
        <v>79</v>
      </c>
      <c r="W69" s="167">
        <v>4</v>
      </c>
      <c r="X69" s="190">
        <v>1</v>
      </c>
      <c r="Y69" s="106"/>
      <c r="Z69" s="167">
        <v>1</v>
      </c>
      <c r="AA69" s="168">
        <v>1</v>
      </c>
      <c r="AB69" s="190">
        <v>1</v>
      </c>
      <c r="AC69" s="146"/>
      <c r="AD69" s="131"/>
    </row>
    <row r="70" spans="1:30" s="130" customFormat="1" ht="9.75" customHeight="1">
      <c r="A70" s="206"/>
      <c r="B70" s="115"/>
      <c r="C70" s="116"/>
      <c r="D70" s="116"/>
      <c r="E70" s="116"/>
      <c r="F70" s="117"/>
      <c r="G70" s="207"/>
      <c r="H70" s="208"/>
      <c r="I70" s="117"/>
      <c r="J70" s="116"/>
      <c r="K70" s="141"/>
      <c r="L70" s="203"/>
      <c r="M70" s="134"/>
      <c r="N70" s="100"/>
      <c r="O70" s="209"/>
      <c r="P70" s="100"/>
      <c r="Q70" s="210"/>
      <c r="R70" s="211"/>
      <c r="S70" s="211"/>
      <c r="T70" s="209"/>
      <c r="U70" s="211"/>
      <c r="V70" s="211"/>
      <c r="W70" s="211"/>
      <c r="X70" s="211"/>
      <c r="Y70" s="209"/>
      <c r="Z70" s="211"/>
      <c r="AA70" s="211"/>
      <c r="AB70" s="211"/>
      <c r="AC70" s="146"/>
      <c r="AD70" s="206"/>
    </row>
    <row r="71" spans="1:30" s="217" customFormat="1" ht="9.75" customHeight="1">
      <c r="A71" s="212"/>
      <c r="B71" s="432" t="s">
        <v>88</v>
      </c>
      <c r="C71" s="433"/>
      <c r="D71" s="433"/>
      <c r="E71" s="433"/>
      <c r="F71" s="434"/>
      <c r="G71" s="213">
        <v>12</v>
      </c>
      <c r="H71" s="214">
        <f>(G71)/(G73)/D56</f>
        <v>0.3</v>
      </c>
      <c r="I71" s="117"/>
      <c r="J71" s="117"/>
      <c r="K71" s="141"/>
      <c r="L71" s="203"/>
      <c r="M71" s="134"/>
      <c r="N71" s="135"/>
      <c r="O71" s="215"/>
      <c r="P71" s="135"/>
      <c r="Q71" s="135"/>
      <c r="R71" s="136"/>
      <c r="S71" s="136"/>
      <c r="T71" s="215"/>
      <c r="U71" s="136"/>
      <c r="V71" s="136"/>
      <c r="W71" s="136"/>
      <c r="X71" s="136"/>
      <c r="Y71" s="215"/>
      <c r="Z71" s="136"/>
      <c r="AA71" s="136"/>
      <c r="AB71" s="136"/>
      <c r="AC71" s="216"/>
      <c r="AD71" s="212"/>
    </row>
    <row r="72" spans="1:30" s="217" customFormat="1" ht="9.75" customHeight="1">
      <c r="A72" s="212"/>
      <c r="B72" s="105"/>
      <c r="C72" s="117"/>
      <c r="D72" s="117"/>
      <c r="E72" s="117"/>
      <c r="F72" s="119"/>
      <c r="G72" s="218"/>
      <c r="H72" s="219">
        <f>SUM(H57:H71)</f>
        <v>3.1235294117647054</v>
      </c>
      <c r="I72" s="119"/>
      <c r="J72" s="117"/>
      <c r="K72" s="220"/>
      <c r="L72" s="134"/>
      <c r="M72" s="135"/>
      <c r="N72" s="135"/>
      <c r="O72" s="215"/>
      <c r="P72" s="134"/>
      <c r="Q72" s="134"/>
      <c r="R72" s="221" t="s">
        <v>68</v>
      </c>
      <c r="S72" s="215" t="s">
        <v>89</v>
      </c>
      <c r="T72" s="215"/>
      <c r="U72" s="215"/>
      <c r="V72" s="221" t="s">
        <v>71</v>
      </c>
      <c r="W72" s="215" t="s">
        <v>90</v>
      </c>
      <c r="X72" s="215"/>
      <c r="Y72" s="215"/>
      <c r="Z72" s="221" t="s">
        <v>74</v>
      </c>
      <c r="AA72" s="215" t="s">
        <v>91</v>
      </c>
      <c r="AB72" s="215"/>
      <c r="AC72" s="146"/>
      <c r="AD72" s="212"/>
    </row>
    <row r="73" spans="1:31" s="130" customFormat="1" ht="9.75" customHeight="1">
      <c r="A73" s="212"/>
      <c r="B73" s="432" t="s">
        <v>92</v>
      </c>
      <c r="C73" s="433"/>
      <c r="D73" s="433"/>
      <c r="E73" s="433"/>
      <c r="F73" s="434"/>
      <c r="G73" s="213">
        <v>34</v>
      </c>
      <c r="H73" s="222" t="s">
        <v>93</v>
      </c>
      <c r="I73" s="117"/>
      <c r="J73" s="117"/>
      <c r="K73" s="141"/>
      <c r="L73" s="134"/>
      <c r="M73" s="134"/>
      <c r="N73" s="134"/>
      <c r="O73" s="215"/>
      <c r="P73" s="134"/>
      <c r="Q73" s="134"/>
      <c r="R73" s="221" t="s">
        <v>69</v>
      </c>
      <c r="S73" s="215" t="s">
        <v>94</v>
      </c>
      <c r="T73" s="215"/>
      <c r="U73" s="215"/>
      <c r="V73" s="221" t="s">
        <v>72</v>
      </c>
      <c r="W73" s="215" t="s">
        <v>95</v>
      </c>
      <c r="X73" s="215"/>
      <c r="Y73" s="215"/>
      <c r="Z73" s="221" t="s">
        <v>75</v>
      </c>
      <c r="AA73" s="215" t="s">
        <v>96</v>
      </c>
      <c r="AB73" s="215"/>
      <c r="AC73" s="146"/>
      <c r="AD73" s="212"/>
      <c r="AE73" s="223"/>
    </row>
    <row r="74" spans="1:31" s="130" customFormat="1" ht="9.75" customHeight="1">
      <c r="A74" s="224"/>
      <c r="B74" s="118"/>
      <c r="C74" s="120"/>
      <c r="D74" s="120"/>
      <c r="E74" s="120"/>
      <c r="F74" s="117"/>
      <c r="G74" s="132"/>
      <c r="H74" s="225"/>
      <c r="I74" s="117"/>
      <c r="J74" s="120"/>
      <c r="K74" s="141"/>
      <c r="L74" s="134"/>
      <c r="M74" s="134"/>
      <c r="N74" s="134"/>
      <c r="O74" s="226"/>
      <c r="P74" s="134"/>
      <c r="Q74" s="134"/>
      <c r="R74" s="221" t="s">
        <v>70</v>
      </c>
      <c r="S74" s="215" t="s">
        <v>97</v>
      </c>
      <c r="T74" s="226"/>
      <c r="U74" s="215"/>
      <c r="V74" s="221" t="s">
        <v>73</v>
      </c>
      <c r="W74" s="215" t="s">
        <v>98</v>
      </c>
      <c r="X74" s="215"/>
      <c r="Y74" s="226"/>
      <c r="Z74" s="221" t="s">
        <v>76</v>
      </c>
      <c r="AA74" s="215" t="s">
        <v>99</v>
      </c>
      <c r="AB74" s="215"/>
      <c r="AC74" s="146"/>
      <c r="AD74" s="224"/>
      <c r="AE74" s="227"/>
    </row>
    <row r="75" spans="1:31" s="130" customFormat="1" ht="9.75" customHeight="1">
      <c r="A75" s="212"/>
      <c r="B75" s="432" t="s">
        <v>100</v>
      </c>
      <c r="C75" s="433"/>
      <c r="D75" s="433"/>
      <c r="E75" s="433"/>
      <c r="F75" s="434"/>
      <c r="G75" s="213">
        <v>40</v>
      </c>
      <c r="H75" s="222" t="s">
        <v>93</v>
      </c>
      <c r="I75" s="117"/>
      <c r="J75" s="117"/>
      <c r="K75" s="141"/>
      <c r="L75" s="134"/>
      <c r="M75" s="134"/>
      <c r="N75" s="134"/>
      <c r="O75" s="215"/>
      <c r="P75" s="134"/>
      <c r="Q75" s="134"/>
      <c r="R75" s="136"/>
      <c r="S75" s="215"/>
      <c r="T75" s="215"/>
      <c r="U75" s="215"/>
      <c r="V75" s="136"/>
      <c r="W75" s="215"/>
      <c r="X75" s="215"/>
      <c r="Y75" s="215"/>
      <c r="Z75" s="136"/>
      <c r="AA75" s="215"/>
      <c r="AB75" s="215"/>
      <c r="AC75" s="146"/>
      <c r="AD75" s="212"/>
      <c r="AE75" s="227"/>
    </row>
    <row r="76" spans="1:31" s="130" customFormat="1" ht="9.75" customHeight="1">
      <c r="A76" s="228"/>
      <c r="B76" s="118"/>
      <c r="C76" s="111"/>
      <c r="D76" s="111"/>
      <c r="E76" s="111"/>
      <c r="F76" s="111"/>
      <c r="G76" s="229"/>
      <c r="H76" s="225"/>
      <c r="I76" s="117"/>
      <c r="J76" s="111"/>
      <c r="K76" s="141"/>
      <c r="L76" s="134"/>
      <c r="M76" s="134"/>
      <c r="N76" s="134"/>
      <c r="O76" s="230"/>
      <c r="P76" s="134"/>
      <c r="Q76" s="134"/>
      <c r="R76" s="435" t="s">
        <v>101</v>
      </c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216"/>
      <c r="AD76" s="228"/>
      <c r="AE76" s="227"/>
    </row>
    <row r="77" spans="1:30" s="130" customFormat="1" ht="9.75" customHeight="1">
      <c r="A77" s="228"/>
      <c r="B77" s="118"/>
      <c r="C77" s="111"/>
      <c r="D77" s="111"/>
      <c r="E77" s="111"/>
      <c r="F77" s="229"/>
      <c r="G77" s="225"/>
      <c r="H77" s="231"/>
      <c r="I77" s="117"/>
      <c r="J77" s="111"/>
      <c r="K77" s="141"/>
      <c r="L77" s="232"/>
      <c r="M77" s="232"/>
      <c r="N77" s="134"/>
      <c r="O77" s="230"/>
      <c r="P77" s="134"/>
      <c r="Q77" s="134"/>
      <c r="R77" s="136"/>
      <c r="S77" s="136"/>
      <c r="T77" s="230"/>
      <c r="U77" s="136"/>
      <c r="V77" s="136"/>
      <c r="W77" s="136"/>
      <c r="X77" s="136"/>
      <c r="Y77" s="230"/>
      <c r="Z77" s="136"/>
      <c r="AA77" s="136"/>
      <c r="AB77" s="136"/>
      <c r="AC77" s="216"/>
      <c r="AD77" s="228"/>
    </row>
    <row r="78" spans="1:30" s="130" customFormat="1" ht="9.75" customHeight="1" thickBot="1">
      <c r="A78" s="233"/>
      <c r="B78" s="234"/>
      <c r="C78" s="235"/>
      <c r="D78" s="235"/>
      <c r="E78" s="235"/>
      <c r="F78" s="235"/>
      <c r="G78" s="235"/>
      <c r="H78" s="235"/>
      <c r="I78" s="235"/>
      <c r="J78" s="235"/>
      <c r="K78" s="236"/>
      <c r="L78" s="237"/>
      <c r="M78" s="237"/>
      <c r="N78" s="237"/>
      <c r="O78" s="238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9"/>
      <c r="AD78" s="233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1" customFormat="1" ht="12.75">
      <c r="A80" s="96"/>
      <c r="C80" s="96"/>
      <c r="D80" s="96"/>
      <c r="E80" s="96"/>
      <c r="F80" s="96"/>
      <c r="G80" s="96"/>
      <c r="J80" s="96"/>
      <c r="O80" s="96"/>
      <c r="T80" s="96"/>
      <c r="Y80" s="96"/>
      <c r="AD80" s="96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pans="16:24" s="81" customFormat="1" ht="12.75">
      <c r="P87" s="97"/>
      <c r="Q87" s="97"/>
      <c r="R87" s="97"/>
      <c r="S87" s="97"/>
      <c r="U87" s="97"/>
      <c r="V87" s="97"/>
      <c r="W87" s="97"/>
      <c r="X87" s="97"/>
    </row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 ht="12.75">
      <c r="A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  <row r="98" spans="1:30" ht="12.75">
      <c r="A98" s="81"/>
      <c r="C98" s="81"/>
      <c r="D98" s="81"/>
      <c r="E98" s="81"/>
      <c r="F98" s="81"/>
      <c r="G98" s="81"/>
      <c r="J98" s="81"/>
      <c r="O98" s="81"/>
      <c r="T98" s="81"/>
      <c r="Y98" s="81"/>
      <c r="AD98" s="81"/>
    </row>
  </sheetData>
  <mergeCells count="121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1" sqref="B11"/>
    </sheetView>
  </sheetViews>
  <sheetFormatPr defaultColWidth="9.140625" defaultRowHeight="12.75"/>
  <sheetData>
    <row r="1" spans="1:2" ht="15.75">
      <c r="A1" s="267"/>
      <c r="B1" s="279" t="s">
        <v>136</v>
      </c>
    </row>
    <row r="2" spans="1:2" ht="15.75">
      <c r="A2" s="267"/>
      <c r="B2" s="279" t="str">
        <f>Graphic!D3</f>
        <v>Howard Hotel, Taipei, Taiwan</v>
      </c>
    </row>
    <row r="3" spans="1:2" ht="15.75">
      <c r="A3" s="267"/>
      <c r="B3" s="279" t="str">
        <f>Graphic!D4</f>
        <v>January 14-18, 2007</v>
      </c>
    </row>
    <row r="4" spans="1:2" ht="15.75">
      <c r="A4" s="267"/>
      <c r="B4" s="268"/>
    </row>
    <row r="6" spans="1:2" ht="15.75">
      <c r="A6" s="269" t="s">
        <v>129</v>
      </c>
      <c r="B6" s="269"/>
    </row>
    <row r="7" spans="1:2" ht="12.75">
      <c r="A7" s="267">
        <v>1</v>
      </c>
      <c r="B7" s="270" t="s">
        <v>143</v>
      </c>
    </row>
    <row r="8" spans="1:2" ht="12.75">
      <c r="A8" s="267">
        <v>2</v>
      </c>
      <c r="B8" s="270" t="s">
        <v>166</v>
      </c>
    </row>
    <row r="9" spans="1:2" ht="12.75">
      <c r="A9" s="271">
        <v>3</v>
      </c>
      <c r="B9" s="272" t="s">
        <v>167</v>
      </c>
    </row>
    <row r="10" spans="1:2" ht="12.75">
      <c r="A10" s="267">
        <v>4</v>
      </c>
      <c r="B10" s="29" t="s">
        <v>168</v>
      </c>
    </row>
    <row r="11" spans="1:2" ht="12.75">
      <c r="A11" s="271">
        <v>5</v>
      </c>
      <c r="B11" s="267" t="s">
        <v>145</v>
      </c>
    </row>
    <row r="12" spans="1:2" ht="12.75">
      <c r="A12" s="267"/>
      <c r="B12" s="27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9" zoomScaleNormal="119" workbookViewId="0" topLeftCell="A1">
      <selection activeCell="D17" sqref="D17"/>
    </sheetView>
  </sheetViews>
  <sheetFormatPr defaultColWidth="9.140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.75">
      <c r="A1" s="267"/>
      <c r="B1" s="279" t="str">
        <f>Objectives!B1</f>
        <v>AGENDA IEEE 802.15 TG4e  MEETING</v>
      </c>
      <c r="C1" s="267"/>
      <c r="D1" s="267"/>
      <c r="E1" s="274"/>
    </row>
    <row r="2" spans="1:5" ht="15.75">
      <c r="A2" s="267"/>
      <c r="B2" s="279" t="str">
        <f>Objectives!B2</f>
        <v>Howard Hotel, Taipei, Taiwan</v>
      </c>
      <c r="C2" s="267"/>
      <c r="D2" s="267"/>
      <c r="E2" s="274"/>
    </row>
    <row r="3" spans="1:8" ht="15.75">
      <c r="A3" s="267"/>
      <c r="B3" s="279" t="str">
        <f>Objectives!B3</f>
        <v>January 14-18, 2007</v>
      </c>
      <c r="C3" s="267"/>
      <c r="D3" s="267"/>
      <c r="E3" s="274"/>
      <c r="H3" s="284"/>
    </row>
    <row r="4" spans="1:5" ht="15.75">
      <c r="A4" s="267"/>
      <c r="B4" s="268"/>
      <c r="C4" s="267"/>
      <c r="D4" s="267"/>
      <c r="E4" s="274"/>
    </row>
    <row r="6" spans="1:5" ht="15.75">
      <c r="A6" s="267"/>
      <c r="B6" s="275" t="str">
        <f>Objectives!B7</f>
        <v>Tuesday 15 Jan,  AM1 - Review PAR, CFA; issue call for officers</v>
      </c>
      <c r="C6" s="267"/>
      <c r="D6" s="267"/>
      <c r="E6" s="274"/>
    </row>
    <row r="7" spans="1:5" ht="12.75">
      <c r="A7" s="271">
        <v>1.1</v>
      </c>
      <c r="B7" s="270" t="s">
        <v>130</v>
      </c>
      <c r="C7" s="280" t="s">
        <v>131</v>
      </c>
      <c r="D7" s="267">
        <v>0</v>
      </c>
      <c r="E7" s="277">
        <f>TIME(8,0,0)</f>
        <v>0.3333333333333333</v>
      </c>
    </row>
    <row r="8" spans="1:5" ht="12.75">
      <c r="A8" s="271">
        <v>1.2</v>
      </c>
      <c r="B8" s="29" t="s">
        <v>137</v>
      </c>
      <c r="C8" s="280" t="s">
        <v>131</v>
      </c>
      <c r="D8" s="29">
        <v>20</v>
      </c>
      <c r="E8" s="277">
        <f>E7+TIME(0,D7,0)</f>
        <v>0.3333333333333333</v>
      </c>
    </row>
    <row r="9" spans="1:5" ht="12.75">
      <c r="A9" s="271">
        <v>1.3</v>
      </c>
      <c r="B9" s="29" t="s">
        <v>138</v>
      </c>
      <c r="C9" s="280" t="s">
        <v>131</v>
      </c>
      <c r="D9" s="29">
        <v>10</v>
      </c>
      <c r="E9" s="277">
        <f aca="true" t="shared" si="0" ref="E9:E17">E8+TIME(0,D8,0)</f>
        <v>0.3472222222222222</v>
      </c>
    </row>
    <row r="10" spans="1:5" ht="12.75">
      <c r="A10" s="271">
        <v>1.4</v>
      </c>
      <c r="B10" s="29" t="s">
        <v>139</v>
      </c>
      <c r="C10" s="280" t="s">
        <v>131</v>
      </c>
      <c r="D10" s="29">
        <v>20</v>
      </c>
      <c r="E10" s="277">
        <f t="shared" si="0"/>
        <v>0.35416666666666663</v>
      </c>
    </row>
    <row r="11" spans="1:5" ht="12.75">
      <c r="A11" s="271">
        <v>1.5</v>
      </c>
      <c r="B11" s="270" t="s">
        <v>140</v>
      </c>
      <c r="C11" s="280" t="s">
        <v>131</v>
      </c>
      <c r="D11" s="267">
        <v>5</v>
      </c>
      <c r="E11" s="277">
        <f t="shared" si="0"/>
        <v>0.3680555555555555</v>
      </c>
    </row>
    <row r="12" spans="1:5" ht="12.75">
      <c r="A12" s="271">
        <v>1.6</v>
      </c>
      <c r="B12" s="29" t="s">
        <v>141</v>
      </c>
      <c r="C12" s="280" t="s">
        <v>131</v>
      </c>
      <c r="D12" s="29">
        <v>5</v>
      </c>
      <c r="E12" s="277">
        <f t="shared" si="0"/>
        <v>0.37152777777777773</v>
      </c>
    </row>
    <row r="13" spans="1:5" ht="12.75">
      <c r="A13" s="271">
        <v>1.7</v>
      </c>
      <c r="B13" s="29" t="s">
        <v>142</v>
      </c>
      <c r="C13" s="280" t="s">
        <v>131</v>
      </c>
      <c r="D13" s="29">
        <v>5</v>
      </c>
      <c r="E13" s="277">
        <f t="shared" si="0"/>
        <v>0.37499999999999994</v>
      </c>
    </row>
    <row r="14" spans="1:5" ht="12.75">
      <c r="A14" s="271">
        <v>1.8</v>
      </c>
      <c r="B14" s="29" t="s">
        <v>153</v>
      </c>
      <c r="C14" s="280" t="s">
        <v>131</v>
      </c>
      <c r="D14" s="29">
        <v>5</v>
      </c>
      <c r="E14" s="277">
        <f t="shared" si="0"/>
        <v>0.37847222222222215</v>
      </c>
    </row>
    <row r="15" spans="1:5" ht="12.75">
      <c r="A15" s="271"/>
      <c r="B15" s="29" t="s">
        <v>154</v>
      </c>
      <c r="C15" s="280" t="s">
        <v>131</v>
      </c>
      <c r="D15" s="29">
        <v>10</v>
      </c>
      <c r="E15" s="277">
        <f t="shared" si="0"/>
        <v>0.38194444444444436</v>
      </c>
    </row>
    <row r="16" spans="1:5" ht="12.75">
      <c r="A16" s="271">
        <v>1.9</v>
      </c>
      <c r="B16" s="29" t="s">
        <v>155</v>
      </c>
      <c r="C16" s="280" t="s">
        <v>132</v>
      </c>
      <c r="D16" s="29">
        <v>20</v>
      </c>
      <c r="E16" s="277">
        <f t="shared" si="0"/>
        <v>0.3888888888888888</v>
      </c>
    </row>
    <row r="17" spans="1:5" ht="12.75">
      <c r="A17" s="271">
        <v>1.91</v>
      </c>
      <c r="B17" s="29" t="s">
        <v>135</v>
      </c>
      <c r="C17" s="280" t="s">
        <v>131</v>
      </c>
      <c r="D17" s="267">
        <v>5</v>
      </c>
      <c r="E17" s="277">
        <f t="shared" si="0"/>
        <v>0.4027777777777777</v>
      </c>
    </row>
    <row r="18" spans="1:5" ht="12.75">
      <c r="A18" s="271"/>
      <c r="B18" s="29"/>
      <c r="C18" s="280"/>
      <c r="D18" s="267"/>
      <c r="E18" s="277"/>
    </row>
    <row r="19" spans="1:5" ht="15.75">
      <c r="A19" s="271"/>
      <c r="B19" s="285" t="s">
        <v>144</v>
      </c>
      <c r="C19" s="276"/>
      <c r="D19" s="267"/>
      <c r="E19" s="277"/>
    </row>
    <row r="20" spans="1:5" ht="12.75">
      <c r="A20" s="271">
        <v>2.1</v>
      </c>
      <c r="B20" s="270" t="s">
        <v>130</v>
      </c>
      <c r="C20" s="280" t="s">
        <v>131</v>
      </c>
      <c r="D20" s="267">
        <v>0</v>
      </c>
      <c r="E20" s="277">
        <f>TIME(10,30,0)</f>
        <v>0.4375</v>
      </c>
    </row>
    <row r="21" spans="1:5" ht="12.75">
      <c r="A21" s="271">
        <v>2.2</v>
      </c>
      <c r="B21" s="29" t="s">
        <v>159</v>
      </c>
      <c r="C21" s="280" t="s">
        <v>158</v>
      </c>
      <c r="D21" s="29">
        <v>30</v>
      </c>
      <c r="E21" s="277">
        <f>E20+TIME(0,D20,0)</f>
        <v>0.4375</v>
      </c>
    </row>
    <row r="22" spans="1:5" ht="12.75">
      <c r="A22" s="271">
        <v>2.3</v>
      </c>
      <c r="B22" s="29" t="s">
        <v>156</v>
      </c>
      <c r="C22" s="280" t="s">
        <v>157</v>
      </c>
      <c r="D22" s="29">
        <v>30</v>
      </c>
      <c r="E22" s="277">
        <f>E21+TIME(0,D21,0)</f>
        <v>0.4583333333333333</v>
      </c>
    </row>
    <row r="23" spans="1:5" ht="12.75">
      <c r="A23" s="271">
        <v>2.4</v>
      </c>
      <c r="B23" s="270" t="s">
        <v>161</v>
      </c>
      <c r="C23" s="280" t="s">
        <v>134</v>
      </c>
      <c r="D23" s="29">
        <v>30</v>
      </c>
      <c r="E23" s="277">
        <f>E22+TIME(0,D22,0)</f>
        <v>0.47916666666666663</v>
      </c>
    </row>
    <row r="24" spans="1:5" ht="12.75">
      <c r="A24" s="271">
        <v>2.5</v>
      </c>
      <c r="B24" s="270" t="s">
        <v>160</v>
      </c>
      <c r="C24" s="280" t="s">
        <v>134</v>
      </c>
      <c r="D24" s="267">
        <v>30</v>
      </c>
      <c r="E24" s="277">
        <f>E23+TIME(0,D23,0)</f>
        <v>0.49999999999999994</v>
      </c>
    </row>
    <row r="25" spans="1:5" ht="12.75">
      <c r="A25" s="271">
        <v>2.6</v>
      </c>
      <c r="B25" s="29" t="s">
        <v>135</v>
      </c>
      <c r="C25" s="280" t="s">
        <v>131</v>
      </c>
      <c r="D25" s="267">
        <v>0</v>
      </c>
      <c r="E25" s="277">
        <f>E24+TIME(0,D24,0)</f>
        <v>0.5208333333333333</v>
      </c>
    </row>
    <row r="26" spans="1:5" ht="12.75">
      <c r="A26" s="271"/>
      <c r="B26" s="29"/>
      <c r="C26" s="280"/>
      <c r="D26" s="267"/>
      <c r="E26" s="277"/>
    </row>
    <row r="27" ht="15.75">
      <c r="B27" s="282" t="str">
        <f>Objectives!B9</f>
        <v>Tuesday 15 Jan., PM1 - Review 802.15.4 application presentations</v>
      </c>
    </row>
    <row r="28" spans="1:5" ht="12.75">
      <c r="A28" s="271">
        <v>3.1</v>
      </c>
      <c r="B28" s="270" t="s">
        <v>130</v>
      </c>
      <c r="C28" s="280" t="s">
        <v>131</v>
      </c>
      <c r="D28" s="267">
        <v>0</v>
      </c>
      <c r="E28" s="277">
        <f>TIME(13,30,0)</f>
        <v>0.5625</v>
      </c>
    </row>
    <row r="29" spans="1:5" ht="12.75">
      <c r="A29" s="271">
        <v>3.2</v>
      </c>
      <c r="B29" s="29" t="s">
        <v>169</v>
      </c>
      <c r="C29" s="280" t="s">
        <v>157</v>
      </c>
      <c r="D29" s="267">
        <v>30</v>
      </c>
      <c r="E29" s="277">
        <f>E28+TIME(0,D28,0)</f>
        <v>0.5625</v>
      </c>
    </row>
    <row r="30" spans="1:5" ht="12.75">
      <c r="A30" s="271">
        <v>3.4</v>
      </c>
      <c r="B30" s="29" t="s">
        <v>162</v>
      </c>
      <c r="C30" s="280" t="s">
        <v>164</v>
      </c>
      <c r="D30" s="29">
        <v>30</v>
      </c>
      <c r="E30" s="277">
        <f>E29+TIME(0,D29,0)</f>
        <v>0.5833333333333334</v>
      </c>
    </row>
    <row r="31" spans="1:5" ht="12.75">
      <c r="A31" s="271">
        <v>3.5</v>
      </c>
      <c r="B31" s="29" t="s">
        <v>163</v>
      </c>
      <c r="C31" s="280" t="s">
        <v>164</v>
      </c>
      <c r="D31" s="29">
        <v>30</v>
      </c>
      <c r="E31" s="277">
        <f>E30+TIME(0,D30,0)</f>
        <v>0.6041666666666667</v>
      </c>
    </row>
    <row r="32" spans="1:5" ht="12.75">
      <c r="A32" s="271">
        <v>3.91</v>
      </c>
      <c r="B32" s="29" t="s">
        <v>135</v>
      </c>
      <c r="C32" s="280" t="s">
        <v>131</v>
      </c>
      <c r="D32" s="267">
        <v>0</v>
      </c>
      <c r="E32" s="277">
        <f>E31+TIME(0,D31,0)</f>
        <v>0.6250000000000001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25" sqref="F25"/>
    </sheetView>
  </sheetViews>
  <sheetFormatPr defaultColWidth="9.140625" defaultRowHeight="12.75"/>
  <cols>
    <col min="1" max="1" width="7.8515625" style="0" customWidth="1"/>
    <col min="2" max="2" width="41.57421875" style="0" customWidth="1"/>
  </cols>
  <sheetData>
    <row r="1" spans="1:5" ht="15.75">
      <c r="A1" s="267"/>
      <c r="B1" s="279" t="str">
        <f>Tuesday!B1</f>
        <v>AGENDA IEEE 802.15 TG4e  MEETING</v>
      </c>
      <c r="C1" s="267"/>
      <c r="D1" s="267"/>
      <c r="E1" s="274"/>
    </row>
    <row r="2" spans="1:5" ht="15.75">
      <c r="A2" s="267"/>
      <c r="B2" s="279" t="str">
        <f>Tuesday!B2</f>
        <v>Howard Hotel, Taipei, Taiwan</v>
      </c>
      <c r="C2" s="267"/>
      <c r="D2" s="267"/>
      <c r="E2" s="274"/>
    </row>
    <row r="3" spans="1:5" ht="15.75">
      <c r="A3" s="267"/>
      <c r="B3" s="279" t="str">
        <f>Tuesday!B3</f>
        <v>January 14-18, 2007</v>
      </c>
      <c r="C3" s="267"/>
      <c r="D3" s="267"/>
      <c r="E3" s="274"/>
    </row>
    <row r="4" spans="1:5" ht="15.75">
      <c r="A4" s="267"/>
      <c r="B4" s="268"/>
      <c r="C4" s="278"/>
      <c r="D4" s="276"/>
      <c r="E4" s="267"/>
    </row>
    <row r="6" spans="1:5" ht="15.75">
      <c r="A6" s="267"/>
      <c r="B6" s="275" t="str">
        <f>Objectives!B10</f>
        <v>Wednesday 16 Jan, AM1 Categorize effort and generate program schedule</v>
      </c>
      <c r="C6" s="267"/>
      <c r="D6" s="267"/>
      <c r="E6" s="274"/>
    </row>
    <row r="7" spans="1:5" ht="12.75">
      <c r="A7" s="271">
        <v>4.1</v>
      </c>
      <c r="B7" s="270" t="s">
        <v>130</v>
      </c>
      <c r="C7" s="276" t="s">
        <v>131</v>
      </c>
      <c r="D7" s="267">
        <v>10</v>
      </c>
      <c r="E7" s="277">
        <f>TIME(8,0,0)</f>
        <v>0.3333333333333333</v>
      </c>
    </row>
    <row r="8" spans="1:5" ht="12.75">
      <c r="A8" s="271">
        <v>4.2</v>
      </c>
      <c r="B8" s="270" t="s">
        <v>165</v>
      </c>
      <c r="C8" s="276" t="s">
        <v>131</v>
      </c>
      <c r="D8" s="267">
        <v>10</v>
      </c>
      <c r="E8" s="277">
        <f>E7+TIME(0,D7,0)</f>
        <v>0.34027777777777773</v>
      </c>
    </row>
    <row r="9" spans="1:5" ht="12.75">
      <c r="A9" s="271">
        <v>4.3</v>
      </c>
      <c r="B9" s="29" t="s">
        <v>147</v>
      </c>
      <c r="C9" s="280" t="s">
        <v>131</v>
      </c>
      <c r="D9" s="29">
        <v>15</v>
      </c>
      <c r="E9" s="277">
        <f aca="true" t="shared" si="0" ref="E9:E15">E8+TIME(0,D8,0)</f>
        <v>0.34722222222222215</v>
      </c>
    </row>
    <row r="10" spans="1:5" ht="12.75">
      <c r="A10" s="271">
        <v>4.4</v>
      </c>
      <c r="B10" s="29" t="s">
        <v>148</v>
      </c>
      <c r="C10" s="280" t="s">
        <v>131</v>
      </c>
      <c r="D10" s="29">
        <v>15</v>
      </c>
      <c r="E10" s="277">
        <f t="shared" si="0"/>
        <v>0.35763888888888884</v>
      </c>
    </row>
    <row r="11" spans="1:5" ht="12.75">
      <c r="A11" s="271">
        <v>4.5</v>
      </c>
      <c r="B11" s="29" t="s">
        <v>149</v>
      </c>
      <c r="C11" s="281" t="s">
        <v>133</v>
      </c>
      <c r="D11" s="29">
        <v>15</v>
      </c>
      <c r="E11" s="277">
        <f t="shared" si="0"/>
        <v>0.3680555555555555</v>
      </c>
    </row>
    <row r="12" spans="1:5" ht="12.75">
      <c r="A12" s="271">
        <v>4.6</v>
      </c>
      <c r="B12" s="29" t="s">
        <v>146</v>
      </c>
      <c r="C12" s="280" t="s">
        <v>131</v>
      </c>
      <c r="D12" s="29">
        <v>15</v>
      </c>
      <c r="E12" s="277">
        <f t="shared" si="0"/>
        <v>0.3784722222222222</v>
      </c>
    </row>
    <row r="13" spans="1:5" ht="12.75">
      <c r="A13" s="271">
        <v>4.7</v>
      </c>
      <c r="B13" s="270" t="s">
        <v>151</v>
      </c>
      <c r="C13" s="276" t="s">
        <v>131</v>
      </c>
      <c r="D13" s="267">
        <v>20</v>
      </c>
      <c r="E13" s="277">
        <f t="shared" si="0"/>
        <v>0.3888888888888889</v>
      </c>
    </row>
    <row r="14" spans="1:5" ht="12.75">
      <c r="A14" s="271">
        <v>4.8</v>
      </c>
      <c r="B14" s="29" t="s">
        <v>152</v>
      </c>
      <c r="C14" s="276" t="s">
        <v>131</v>
      </c>
      <c r="D14" s="29">
        <v>20</v>
      </c>
      <c r="E14" s="277">
        <f t="shared" si="0"/>
        <v>0.4027777777777778</v>
      </c>
    </row>
    <row r="15" spans="1:5" ht="12.75">
      <c r="A15" s="271">
        <v>4.9</v>
      </c>
      <c r="B15" s="29" t="s">
        <v>135</v>
      </c>
      <c r="C15" s="276" t="s">
        <v>131</v>
      </c>
      <c r="D15" s="29">
        <v>0</v>
      </c>
      <c r="E15" s="277">
        <f t="shared" si="0"/>
        <v>0.4166666666666667</v>
      </c>
    </row>
    <row r="16" spans="1:3" ht="12.75">
      <c r="A16" s="271"/>
      <c r="B16" s="278"/>
      <c r="C16" s="27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2" sqref="B12"/>
    </sheetView>
  </sheetViews>
  <sheetFormatPr defaultColWidth="9.140625" defaultRowHeight="12.75"/>
  <cols>
    <col min="1" max="1" width="7.421875" style="0" customWidth="1"/>
    <col min="2" max="2" width="35.8515625" style="0" customWidth="1"/>
  </cols>
  <sheetData>
    <row r="1" spans="1:5" ht="15.75">
      <c r="A1" s="283"/>
      <c r="B1" s="279" t="str">
        <f>Wednesday!B1</f>
        <v>AGENDA IEEE 802.15 TG4e  MEETING</v>
      </c>
      <c r="C1" s="267"/>
      <c r="D1" s="267"/>
      <c r="E1" s="274"/>
    </row>
    <row r="2" spans="1:5" ht="15.75">
      <c r="A2" s="283"/>
      <c r="B2" s="279" t="str">
        <f>Wednesday!B2</f>
        <v>Howard Hotel, Taipei, Taiwan</v>
      </c>
      <c r="C2" s="267"/>
      <c r="D2" s="267"/>
      <c r="E2" s="274"/>
    </row>
    <row r="3" spans="1:5" ht="15.75">
      <c r="A3" s="283"/>
      <c r="B3" s="279" t="str">
        <f>Wednesday!B3</f>
        <v>January 14-18, 2007</v>
      </c>
      <c r="C3" s="267"/>
      <c r="D3" s="267"/>
      <c r="E3" s="274"/>
    </row>
    <row r="4" spans="1:5" ht="15.75">
      <c r="A4" s="267"/>
      <c r="B4" s="268"/>
      <c r="C4" s="278"/>
      <c r="D4" s="276"/>
      <c r="E4" s="267"/>
    </row>
    <row r="6" spans="1:5" ht="15.75">
      <c r="A6" s="267"/>
      <c r="B6" s="275" t="str">
        <f>Objectives!B11</f>
        <v>Thursday, 17 Jan, PM2; Optional</v>
      </c>
      <c r="C6" s="267"/>
      <c r="D6" s="267"/>
      <c r="E6" s="274"/>
    </row>
    <row r="7" spans="1:5" ht="12.75">
      <c r="A7" s="271">
        <v>3.1</v>
      </c>
      <c r="B7" s="270" t="s">
        <v>130</v>
      </c>
      <c r="C7" s="276" t="s">
        <v>131</v>
      </c>
      <c r="D7" s="267">
        <v>0</v>
      </c>
      <c r="E7" s="277">
        <f>TIME(1,30,0)</f>
        <v>0.0625</v>
      </c>
    </row>
    <row r="8" spans="1:5" ht="12.75">
      <c r="A8" s="271">
        <v>3.2</v>
      </c>
      <c r="B8" s="29" t="s">
        <v>150</v>
      </c>
      <c r="C8" s="276" t="s">
        <v>131</v>
      </c>
      <c r="D8" s="267">
        <v>120</v>
      </c>
      <c r="E8" s="277">
        <f>E7+TIME(0,D7,0)</f>
        <v>0.0625</v>
      </c>
    </row>
    <row r="9" spans="1:5" ht="12.75">
      <c r="A9" s="271">
        <v>3.3</v>
      </c>
      <c r="B9" s="278" t="s">
        <v>135</v>
      </c>
      <c r="C9" s="276" t="s">
        <v>131</v>
      </c>
      <c r="D9" s="267">
        <v>0</v>
      </c>
      <c r="E9" s="277">
        <f>E8+TIME(0,D8,0)</f>
        <v>0.14583333333333331</v>
      </c>
    </row>
    <row r="10" spans="1:5" ht="12.75">
      <c r="A10" s="271"/>
      <c r="B10" s="278"/>
      <c r="C10" s="276"/>
      <c r="D10" s="267"/>
      <c r="E10" s="27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Pat</cp:lastModifiedBy>
  <dcterms:created xsi:type="dcterms:W3CDTF">2007-03-13T13:40:10Z</dcterms:created>
  <dcterms:modified xsi:type="dcterms:W3CDTF">2008-01-15T01:39:36Z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