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066" yWindow="1365" windowWidth="17910" windowHeight="6345" tabRatio="672" firstSheet="2" activeTab="3"/>
  </bookViews>
  <sheets>
    <sheet name="Graphic" sheetId="1" r:id="rId1"/>
    <sheet name="Objectives" sheetId="2" r:id="rId2"/>
    <sheet name="IEEE Policy and Rules" sheetId="3" r:id="rId3"/>
    <sheet name="Monday 1330 1600" sheetId="4" r:id="rId4"/>
    <sheet name="Tuesday 1600" sheetId="5" r:id="rId5"/>
    <sheet name="Wednesday" sheetId="6" r:id="rId6"/>
    <sheet name="Thursday 1330 1600" sheetId="7" r:id="rId7"/>
    <sheet name="ToR" sheetId="8" r:id="rId8"/>
    <sheet name="Declaration of Affiliation" sheetId="9" r:id="rId9"/>
    <sheet name="Sub-commitees" sheetId="10" r:id="rId10"/>
    <sheet name="Members List" sheetId="11" r:id="rId11"/>
    <sheet name="Timeline" sheetId="12" r:id="rId12"/>
    <sheet name="Sheet1" sheetId="13" r:id="rId13"/>
    <sheet name="Sheet2" sheetId="14" r:id="rId14"/>
  </sheets>
  <definedNames>
    <definedName name="hour">'Graphic'!$G$73</definedName>
  </definedNames>
  <calcPr fullCalcOnLoad="1"/>
</workbook>
</file>

<file path=xl/sharedStrings.xml><?xml version="1.0" encoding="utf-8"?>
<sst xmlns="http://schemas.openxmlformats.org/spreadsheetml/2006/main" count="710" uniqueCount="411">
  <si>
    <t>The graphic below describes the weekly session of the IEEE P802.15 WG in graphic format.</t>
  </si>
  <si>
    <t xml:space="preserve"> </t>
  </si>
  <si>
    <t xml:space="preserve">  </t>
  </si>
  <si>
    <t>SUNDAY</t>
  </si>
  <si>
    <t>MONDAY</t>
  </si>
  <si>
    <t>TUESDAY</t>
  </si>
  <si>
    <t>WEDNESDAY</t>
  </si>
  <si>
    <t>THURSDAY</t>
  </si>
  <si>
    <t>FRIDAY</t>
  </si>
  <si>
    <t>07:00-07:30</t>
  </si>
  <si>
    <t>802.15 AC MEETING</t>
  </si>
  <si>
    <t>07:30-08:00</t>
  </si>
  <si>
    <t>08:00-08:30</t>
  </si>
  <si>
    <t>802.15 WG CLOSING</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</si>
  <si>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</si>
  <si>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</si>
  <si>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</si>
  <si>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</si>
  <si>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</si>
  <si>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</si>
  <si>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</si>
  <si>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</si>
  <si>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</si>
  <si>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</si>
  <si>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</si>
  <si>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</si>
  <si>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</si>
  <si>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</si>
  <si>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</si>
  <si>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</si>
  <si>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</si>
  <si>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18:30-19:00</t>
  </si>
  <si>
    <t>19:00-19:30</t>
  </si>
  <si>
    <t>19:30-20:00</t>
  </si>
  <si>
    <t>20:00-20:30</t>
  </si>
  <si>
    <t>20:30-21:00</t>
  </si>
  <si>
    <t>21:00-21:30</t>
  </si>
  <si>
    <t>LEGEND</t>
  </si>
  <si>
    <t>TUT</t>
  </si>
  <si>
    <t>IEEE 802 Tutorials 1, 2, 3 and 4</t>
  </si>
  <si>
    <t>AC</t>
  </si>
  <si>
    <t>802.15 ADVISORY COMMITTEE</t>
  </si>
  <si>
    <t>12:00-12:30</t>
  </si>
  <si>
    <t>17:30-18:00</t>
  </si>
  <si>
    <t>21:30-22:00</t>
  </si>
  <si>
    <t>22:00-22:30</t>
  </si>
  <si>
    <t>18:00-18:30</t>
  </si>
  <si>
    <t>12:30-13:00</t>
  </si>
  <si>
    <t>TG5</t>
  </si>
  <si>
    <t>Task Group 5 - mesh networking</t>
  </si>
  <si>
    <t>Dinner on your own</t>
  </si>
  <si>
    <t>WIRELESS LEADERSHIP MEETING</t>
  </si>
  <si>
    <t>TG3c</t>
  </si>
  <si>
    <t>WNG</t>
  </si>
  <si>
    <t>802.15Wireless Next Generation Standing Committee</t>
  </si>
  <si>
    <t>MEETING CALLED TO ORDER</t>
  </si>
  <si>
    <t xml:space="preserve"> -</t>
  </si>
  <si>
    <t>APPROVAL OF THE AGENDA</t>
  </si>
  <si>
    <t>Charter</t>
  </si>
  <si>
    <t>Process</t>
  </si>
  <si>
    <t>Scope</t>
  </si>
  <si>
    <t>Upload the contribution before presentation</t>
  </si>
  <si>
    <t>To use strawpoll for eventual decisions on further actions</t>
  </si>
  <si>
    <t>The presentation can be about a new technology or a Use Case etc.</t>
  </si>
  <si>
    <t>Not WLAN, WRAN or infrastructure
No legacy constrains</t>
  </si>
  <si>
    <t>Social</t>
  </si>
  <si>
    <t>New presentations</t>
  </si>
  <si>
    <t>DOC#</t>
  </si>
  <si>
    <t xml:space="preserve">Don’t discuss the validity/essentiality of patents/patent claims </t>
  </si>
  <si>
    <t xml:space="preserve">Don’t discuss the cost of specific patent use </t>
  </si>
  <si>
    <t xml:space="preserve">Don’t discuss licensing terms or conditions </t>
  </si>
  <si>
    <t xml:space="preserve">Don’t discuss product pricing, territorial restrictions, or market share </t>
  </si>
  <si>
    <t>Don’t discuss ongoing litigation or threatened litigation</t>
  </si>
  <si>
    <t xml:space="preserve">Don’t be silent if inappropriate topics are discussed… do formally object. </t>
  </si>
  <si>
    <r>
      <t>Inappropriate Topics for IEEE WG Meetings</t>
    </r>
    <r>
      <rPr>
        <i/>
        <sz val="14"/>
        <color indexed="8"/>
        <rFont val="Arial"/>
        <family val="2"/>
      </rPr>
      <t xml:space="preserve"> </t>
    </r>
  </si>
  <si>
    <t xml:space="preserve">–Must consult with IEEE for re-use of copyright material </t>
  </si>
  <si>
    <r>
      <t>•</t>
    </r>
    <r>
      <rPr>
        <b/>
        <sz val="12"/>
        <color indexed="18"/>
        <rFont val="Arial"/>
        <family val="2"/>
      </rPr>
      <t xml:space="preserve">Under the current US copyright law — the author of information is deemed to own the copyright from the moment of creation </t>
    </r>
  </si>
  <si>
    <t>Copyright</t>
  </si>
  <si>
    <r>
      <t>IEEE-SA Standards Board Bylaws on Patents in Standards</t>
    </r>
    <r>
      <rPr>
        <i/>
        <sz val="14"/>
        <color indexed="8"/>
        <rFont val="Arial"/>
        <family val="2"/>
      </rPr>
      <t xml:space="preserve"> </t>
    </r>
  </si>
  <si>
    <t>If you have questions, contact the IEEE-SA Standards Board Patent Committee Administrator at patcom@ieee.org or visit http://standards.ieee.org/board/pat/index.html
This slide set is available at http://standards.ieee.org/board/pat/pat-slideset.ppt</t>
  </si>
  <si>
    <r>
      <t xml:space="preserve">•The IEEE Bylaws require </t>
    </r>
    <r>
      <rPr>
        <b/>
        <i/>
        <sz val="12"/>
        <color indexed="18"/>
        <rFont val="Arial"/>
        <family val="2"/>
      </rPr>
      <t xml:space="preserve">copyright of all material to be held by the IEEE </t>
    </r>
  </si>
  <si>
    <r>
      <t>•The IEEE Standards accomplishes transfer of copyright ownership through the Project Authorization Request (PAR) process</t>
    </r>
    <r>
      <rPr>
        <sz val="12"/>
        <color indexed="18"/>
        <rFont val="Arial"/>
        <family val="2"/>
      </rPr>
      <t xml:space="preserve"> </t>
    </r>
  </si>
  <si>
    <t>HOURS PER 802.15 GROUP STATISTICS</t>
  </si>
  <si>
    <t>ROOM SETUPS</t>
  </si>
  <si>
    <t>Hours</t>
  </si>
  <si>
    <t>Week%</t>
  </si>
  <si>
    <t>R SIZE</t>
  </si>
  <si>
    <t>R TYPE</t>
  </si>
  <si>
    <t>HEADT</t>
  </si>
  <si>
    <t>RISER</t>
  </si>
  <si>
    <t>T SEAT</t>
  </si>
  <si>
    <t>T MIC</t>
  </si>
  <si>
    <t>P MIC</t>
  </si>
  <si>
    <t>PROJ</t>
  </si>
  <si>
    <t>SCRN</t>
  </si>
  <si>
    <t>Advisory Committee</t>
  </si>
  <si>
    <t>B</t>
  </si>
  <si>
    <t>-</t>
  </si>
  <si>
    <t>Working Group MTGs</t>
  </si>
  <si>
    <t>C</t>
  </si>
  <si>
    <t>Y</t>
  </si>
  <si>
    <t>11/15 Leadership</t>
  </si>
  <si>
    <t>Wireless Leadership</t>
  </si>
  <si>
    <t xml:space="preserve">Optional Meeting Time Available </t>
  </si>
  <si>
    <t>Room Size</t>
  </si>
  <si>
    <t>Table Riser</t>
  </si>
  <si>
    <t>Presenter Mics</t>
  </si>
  <si>
    <t xml:space="preserve">TOTAL Session </t>
  </si>
  <si>
    <t xml:space="preserve"> Hours</t>
  </si>
  <si>
    <t>Room Type</t>
  </si>
  <si>
    <t>Table Seats</t>
  </si>
  <si>
    <t>LCD Projectors</t>
  </si>
  <si>
    <t>Head Table</t>
  </si>
  <si>
    <t>Table Mics</t>
  </si>
  <si>
    <t>Proj Screens</t>
  </si>
  <si>
    <t xml:space="preserve">TOTAL Concurrent Work Time </t>
  </si>
  <si>
    <t>No Overhead Projectors Required</t>
  </si>
  <si>
    <t>To facilitate and stimulate presentations and discussions on Body Area Networks.</t>
  </si>
  <si>
    <t>To notify BAN Chair be email and/or 15WG of intention to contribute,
and indicate the time needed for presentation and Q&amp;A</t>
  </si>
  <si>
    <t>WPAN BAN technologies in general, not limited to only MAC/PHY layer</t>
  </si>
  <si>
    <t>minutes</t>
  </si>
  <si>
    <t>Speaker</t>
  </si>
  <si>
    <t>Art Astrin</t>
  </si>
  <si>
    <t>Huan-bang Li</t>
  </si>
  <si>
    <t>OBJECTIVES FOR THIS MEETING:</t>
  </si>
  <si>
    <t>TG4d</t>
  </si>
  <si>
    <t>AGENDA IEEE802.15 BAN MEETING</t>
  </si>
  <si>
    <t>APPROVAL 15 BAN PREVIOUS MEETING MINUTES</t>
  </si>
  <si>
    <t>15 BAN may decide to recommend the 802.15 WG to start a TG to produce PAR &amp; 5C</t>
  </si>
  <si>
    <t>802.15 WG Midweek</t>
  </si>
  <si>
    <t>802.15 WG Opening</t>
  </si>
  <si>
    <t>Study Group 15.4 alt PHY for china</t>
  </si>
  <si>
    <t>Task Group 4d -15.4 Alt PHY for Japan</t>
  </si>
  <si>
    <t>Task Group 3c- millimeter wave alt PHY for 15.3</t>
  </si>
  <si>
    <t>802,15 WNG</t>
  </si>
  <si>
    <t>TG4d Alt PHY for Japan</t>
  </si>
  <si>
    <t>TG3c- Millimeter Wave</t>
  </si>
  <si>
    <t>Kamya Yazdandoost</t>
  </si>
  <si>
    <t>Jay Bain</t>
  </si>
  <si>
    <t>Recess</t>
  </si>
  <si>
    <t>Knud Erik Skouby</t>
  </si>
  <si>
    <t>BAN Applications</t>
  </si>
  <si>
    <t>Subcommittees</t>
  </si>
  <si>
    <t>Jean Schwoerer</t>
  </si>
  <si>
    <t>David Britz (AT&amp;T)</t>
  </si>
  <si>
    <t>BAN Channel Model</t>
  </si>
  <si>
    <t>BAN Regulatory</t>
  </si>
  <si>
    <t>BAN Applications (Matrix)</t>
  </si>
  <si>
    <t>Reports from subcommittees</t>
  </si>
  <si>
    <t xml:space="preserve">Vice Chair: Dr. Huan-bang Li  </t>
  </si>
  <si>
    <t>REMINDER OF IEEE / 802 &amp; 802.15 POLICIES AND RULES</t>
  </si>
  <si>
    <r>
      <t>•</t>
    </r>
    <r>
      <rPr>
        <i/>
        <sz val="14"/>
        <color indexed="12"/>
        <rFont val="Times New Roman"/>
        <family val="1"/>
      </rPr>
      <t>* Disclosure of Affiliation:</t>
    </r>
  </si>
  <si>
    <t>During 2006, the IEEE-SA Board of Governors and the IEEE-SA Standards Board recognized that making visible those interests that are funding participation in Working Groups and Sponsor ballots would improve transparency and openness in IEEE-SA standards development. In December 2006, changes to the IEEE-SA Standards Board Bylaws and the IEEE-SA Standards Board Operations Manual were approved to make the Declaration of Employer and Affiliation mandatory in various IEEE-SA activities. In support of this requirement, myProject is collecting Declaration of Employer at the personal level (via myInfo) and Declaration of Affiliation at both the project and Sponsor ballot levels (via the Technical Activity Area selection process).</t>
  </si>
  <si>
    <t>The Declaration of Employer at the personal level was implemented in early February and those who have logged into myProject since then have been directed to provide their Employer as a mandatory field within their contact information before being allowed to go further into the system. Effective 2 April 2007, the same direction apply for Declaration of Affiliation at the Sponsor, Working Group, and Project levels.</t>
  </si>
  <si>
    <t>A complete set of FAQs (definitions of Employer and Affiliation; what will be done with the information; the consequences of not providing information or of providing erroneous data; etc.) is also available.</t>
  </si>
  <si>
    <r>
      <t>•</t>
    </r>
    <r>
      <rPr>
        <sz val="14"/>
        <color indexed="8"/>
        <rFont val="Times New Roman"/>
        <family val="1"/>
      </rPr>
      <t>Information is available on the myProject site:</t>
    </r>
  </si>
  <si>
    <t>http://standards.ieee.org/resources/development/isdolnews.html</t>
  </si>
  <si>
    <t>And through our FAQs page:</t>
  </si>
  <si>
    <t>http://standards.ieee.org/faqs/affiliationFAQ.html</t>
  </si>
  <si>
    <t>Declaration of Affiliation</t>
  </si>
  <si>
    <t>Sangsung Choi</t>
  </si>
  <si>
    <t>Edit Application Matrix</t>
  </si>
  <si>
    <t>Chair:         Dr. Arthur Astrin</t>
  </si>
  <si>
    <t xml:space="preserve">Secretary:  Dr. Bin Zhen </t>
  </si>
  <si>
    <t>Presentations of “Call for Use Cases” responses</t>
  </si>
  <si>
    <t>Presentations of “Call for Technology” responses</t>
  </si>
  <si>
    <t>Presentations of “Call for Regulatory compliance” responses</t>
  </si>
  <si>
    <t>Presentations of “Call for Body Antenna Patterns” responses</t>
  </si>
  <si>
    <t>Bin  Zhen</t>
  </si>
  <si>
    <t>802.15 Midweek Session</t>
  </si>
  <si>
    <t>IEEE Patent Policy</t>
  </si>
  <si>
    <t>TG4c</t>
  </si>
  <si>
    <t>802.15 WG opening</t>
  </si>
  <si>
    <t>ROLL CALL (Please register your presence)</t>
  </si>
  <si>
    <t>REVIEW OF IEEE PATENT POLICY</t>
  </si>
  <si>
    <t>Joint Opening Plenary</t>
  </si>
  <si>
    <t>Next Things to Do</t>
  </si>
  <si>
    <t>Soohong Daniel Park</t>
  </si>
  <si>
    <t>Maulin Patel</t>
  </si>
  <si>
    <t>Laison with .18</t>
  </si>
  <si>
    <t>Dino Miniutti</t>
  </si>
  <si>
    <t>Ozgur Oyman</t>
  </si>
  <si>
    <t>Hyeong Ho Lee</t>
  </si>
  <si>
    <t>Yeong Min Jang</t>
  </si>
  <si>
    <t>Shubhranshu Singh</t>
  </si>
  <si>
    <t>STDS-802-15-BAN@LISTSERV.IEEE.ORG</t>
  </si>
  <si>
    <t>Technical Requirement Document</t>
  </si>
  <si>
    <t>Selection Criteria Doc</t>
  </si>
  <si>
    <t>Daniel Lewis, NICTA</t>
  </si>
  <si>
    <t>Tetsushi Ikegami</t>
  </si>
  <si>
    <t>Eun Tae Won, Samsung</t>
  </si>
  <si>
    <t>Kamran Sayrafian</t>
  </si>
  <si>
    <t>Allan Chunhui Zhu</t>
  </si>
  <si>
    <t>Yang Moon Yoon - Korea</t>
  </si>
  <si>
    <t>John Farserotu - EU</t>
  </si>
  <si>
    <t>Jean Schwoerer - EU</t>
  </si>
  <si>
    <t>Huan-bang Li - Japan</t>
  </si>
  <si>
    <t>SG Formed</t>
  </si>
  <si>
    <t>PAR &amp; 5C</t>
  </si>
  <si>
    <t>TG set up</t>
  </si>
  <si>
    <t>Proposals</t>
  </si>
  <si>
    <t>Timeline</t>
  </si>
  <si>
    <t>Channel Model</t>
  </si>
  <si>
    <t>CFI Call for Intent</t>
  </si>
  <si>
    <t>CFP Call for Proposals</t>
  </si>
  <si>
    <t>SCD Select Criteria Document</t>
  </si>
  <si>
    <t>Allan Chunhui</t>
  </si>
  <si>
    <t>Zhu</t>
  </si>
  <si>
    <t>Jay</t>
  </si>
  <si>
    <t>Bain</t>
  </si>
  <si>
    <t>Bin</t>
  </si>
  <si>
    <t>Zhen</t>
  </si>
  <si>
    <t>Maulin</t>
  </si>
  <si>
    <t>Patel</t>
  </si>
  <si>
    <t>Jean</t>
  </si>
  <si>
    <t>Schwoerer</t>
  </si>
  <si>
    <t>Sangsung</t>
  </si>
  <si>
    <t>Choi</t>
  </si>
  <si>
    <t>Soohong Daniel</t>
  </si>
  <si>
    <t>Park</t>
  </si>
  <si>
    <t>Yeong Min</t>
  </si>
  <si>
    <t>Jang</t>
  </si>
  <si>
    <t>Shubhranshu</t>
  </si>
  <si>
    <t>Singh</t>
  </si>
  <si>
    <t>Hyeong Ho</t>
  </si>
  <si>
    <t>Lee</t>
  </si>
  <si>
    <t>Daniel</t>
  </si>
  <si>
    <t>Lewis,</t>
  </si>
  <si>
    <t>NICTA</t>
  </si>
  <si>
    <t>Tetsushi</t>
  </si>
  <si>
    <t>Ikegami</t>
  </si>
  <si>
    <t>Eun Tae</t>
  </si>
  <si>
    <t>Won</t>
  </si>
  <si>
    <t>Samsung</t>
  </si>
  <si>
    <t>Huan-bang</t>
  </si>
  <si>
    <t>Li</t>
  </si>
  <si>
    <t>NICT</t>
  </si>
  <si>
    <t>Japan</t>
  </si>
  <si>
    <t>John</t>
  </si>
  <si>
    <t>Farserotu</t>
  </si>
  <si>
    <t>Yang Moon</t>
  </si>
  <si>
    <t>Yoon</t>
  </si>
  <si>
    <t>Korea</t>
  </si>
  <si>
    <t>Kamya</t>
  </si>
  <si>
    <t>Yazdandoost</t>
  </si>
  <si>
    <t>Knud Erik</t>
  </si>
  <si>
    <t>Skouby</t>
  </si>
  <si>
    <t>David</t>
  </si>
  <si>
    <t>Britz</t>
  </si>
  <si>
    <t>AT&amp;T</t>
  </si>
  <si>
    <t>Dino</t>
  </si>
  <si>
    <t>Ozgur</t>
  </si>
  <si>
    <t>Oyman</t>
  </si>
  <si>
    <t>Kamran</t>
  </si>
  <si>
    <t>Sayrafian</t>
  </si>
  <si>
    <t>Art</t>
  </si>
  <si>
    <t>Astrin</t>
  </si>
  <si>
    <t>First Name</t>
  </si>
  <si>
    <t>Last Name</t>
  </si>
  <si>
    <t>Affiliation</t>
  </si>
  <si>
    <t xml:space="preserve">Lives in </t>
  </si>
  <si>
    <t>USA</t>
  </si>
  <si>
    <t>G-8</t>
  </si>
  <si>
    <t>Time zone</t>
  </si>
  <si>
    <t>G-5</t>
  </si>
  <si>
    <t>G+9</t>
  </si>
  <si>
    <t>G+1</t>
  </si>
  <si>
    <t>Philips</t>
  </si>
  <si>
    <t>NIST</t>
  </si>
  <si>
    <t>ETRI</t>
  </si>
  <si>
    <t>Ekbal</t>
  </si>
  <si>
    <t>Amal</t>
  </si>
  <si>
    <t>Skype</t>
  </si>
  <si>
    <t>astrin</t>
  </si>
  <si>
    <t>huan-bang</t>
  </si>
  <si>
    <t>Qualcomm</t>
  </si>
  <si>
    <t>G-7</t>
  </si>
  <si>
    <t>bin.zhen</t>
  </si>
  <si>
    <t>maulin9</t>
  </si>
  <si>
    <t>ET Won</t>
  </si>
  <si>
    <t>KORPA</t>
  </si>
  <si>
    <t>ikesan0911</t>
  </si>
  <si>
    <t>vegibird</t>
  </si>
  <si>
    <t>AU</t>
  </si>
  <si>
    <t>G+10</t>
  </si>
  <si>
    <t>lewis_dm</t>
  </si>
  <si>
    <t>ksayrafian</t>
  </si>
  <si>
    <t>Ghobad</t>
  </si>
  <si>
    <t>Heidari</t>
  </si>
  <si>
    <t>Olympus</t>
  </si>
  <si>
    <t>NICT(Meiji Univ.)</t>
  </si>
  <si>
    <t>Switzerland</t>
  </si>
  <si>
    <t>France</t>
  </si>
  <si>
    <t>USA, NY</t>
  </si>
  <si>
    <t>USA, CA</t>
  </si>
  <si>
    <t>Sung Hyup</t>
  </si>
  <si>
    <t>Sunghyuplee</t>
  </si>
  <si>
    <t>c.zhu@samsung.com</t>
  </si>
  <si>
    <t>Email</t>
  </si>
  <si>
    <t>zhen.bin@nict.go.jp</t>
  </si>
  <si>
    <t>lee@nict.go.jp</t>
  </si>
  <si>
    <t>yazdandoost@nict.go.jp</t>
  </si>
  <si>
    <t>aekbal@qualcomm.com</t>
  </si>
  <si>
    <t>ksayrafian@nist.gov</t>
  </si>
  <si>
    <t>gheidari@olympus-cta.com</t>
  </si>
  <si>
    <t>sschoi@etri.re.kr</t>
  </si>
  <si>
    <t>Ikegami@isc.meiji.ac.jp</t>
  </si>
  <si>
    <t>daniel.lewis@nicta.com.au</t>
  </si>
  <si>
    <t>etwon@samsung.com</t>
  </si>
  <si>
    <t>sunghyup.lee@gmail.com</t>
  </si>
  <si>
    <t>yoon001@paran.com</t>
  </si>
  <si>
    <t>art@astrinradio.com</t>
  </si>
  <si>
    <t>dbritz@research.att.com</t>
  </si>
  <si>
    <t>yazdandoost</t>
  </si>
  <si>
    <t>maulin.patel@philips.com</t>
  </si>
  <si>
    <t>World band matrix</t>
  </si>
  <si>
    <t>Deliverables</t>
  </si>
  <si>
    <t>BAN Applications Matrix</t>
  </si>
  <si>
    <t>*</t>
  </si>
  <si>
    <t>&gt;</t>
  </si>
  <si>
    <t>^</t>
  </si>
  <si>
    <t>Thu</t>
  </si>
  <si>
    <t>PST</t>
  </si>
  <si>
    <t>EST</t>
  </si>
  <si>
    <t>JAP, KOR, AU</t>
  </si>
  <si>
    <t>Miniutti</t>
  </si>
  <si>
    <t>dino.miniutti</t>
  </si>
  <si>
    <t>dino.miniutti@nicta.com.au</t>
  </si>
  <si>
    <t>Ichiro</t>
  </si>
  <si>
    <t>IDA</t>
  </si>
  <si>
    <t>Fujitsu</t>
  </si>
  <si>
    <t>ida.ichirou@jp.fujitsu.com</t>
  </si>
  <si>
    <t>Channel Models Document</t>
  </si>
  <si>
    <t>Ichiro Ida</t>
  </si>
  <si>
    <t>Apps</t>
  </si>
  <si>
    <t>CM</t>
  </si>
  <si>
    <t>Affirm Apps matrix</t>
  </si>
  <si>
    <t>???</t>
  </si>
  <si>
    <t>TRD Technical Requirements Doc</t>
  </si>
  <si>
    <t>?</t>
  </si>
  <si>
    <t xml:space="preserve">Selection procedure </t>
  </si>
  <si>
    <t>Base line selection</t>
  </si>
  <si>
    <t>Draft ready for letter ballot</t>
  </si>
  <si>
    <t>Draft ready for Sponsor ballot</t>
  </si>
  <si>
    <t>Done</t>
  </si>
  <si>
    <t>yoon0011</t>
  </si>
  <si>
    <t>Sung Hyup Lee</t>
  </si>
  <si>
    <t>Astrin Radio</t>
  </si>
  <si>
    <t>CSEM</t>
  </si>
  <si>
    <t>john.farserotu@csem.ch</t>
  </si>
  <si>
    <t>Teleconference Schedule</t>
  </si>
  <si>
    <t>Call</t>
  </si>
  <si>
    <t>US CA</t>
  </si>
  <si>
    <t>US NY</t>
  </si>
  <si>
    <t>JP, KR</t>
  </si>
  <si>
    <t>EU</t>
  </si>
  <si>
    <t>G+8</t>
  </si>
  <si>
    <t>Time Zone</t>
  </si>
  <si>
    <t>R0</t>
  </si>
  <si>
    <t>Please review the  documents at the following links:</t>
  </si>
  <si>
    <t>Does anyone indicate essential IP that needed to be noted?</t>
  </si>
  <si>
    <t>Work on Applications, Channel Model documents</t>
  </si>
  <si>
    <t>Continue to draft BAN Applications Document</t>
  </si>
  <si>
    <t>Continue to draft BAN Channel Model Document</t>
  </si>
  <si>
    <t>Draft BAN Technical Requirement Document</t>
  </si>
  <si>
    <t>Report on BAN Study Group progress</t>
  </si>
  <si>
    <t>Meiji University</t>
  </si>
  <si>
    <t>Time</t>
  </si>
  <si>
    <t>TBD</t>
  </si>
  <si>
    <t>Tech Req Document</t>
  </si>
  <si>
    <t>IEEE Patent Policy - http://standards.ieee.org/board/pat/pat-slideset.ppt</t>
  </si>
  <si>
    <t>Affiliation FAQ - http://standards.ieee.org/faqs/affiliationFAQ.html</t>
  </si>
  <si>
    <t xml:space="preserve">Anti-Trust FAQ - http://standards.ieee.org/resources/antitrust-guidelines.pdf </t>
  </si>
  <si>
    <t>Ethics - http://www.ieee.org/portal/cms_docs/about/CoE_poster.pdf</t>
  </si>
  <si>
    <t>Huan-Bang Li</t>
  </si>
  <si>
    <t>Subcommittee meetings</t>
  </si>
  <si>
    <t>AGENDA IEEE802.15.6 MEETING</t>
  </si>
  <si>
    <t>52nd IEEE 802.15 WPAN MEETING</t>
  </si>
  <si>
    <t>January 14-18, 2007</t>
  </si>
  <si>
    <t>JOINT OPENING PLENARY</t>
  </si>
  <si>
    <t>TG4e</t>
  </si>
  <si>
    <t>IGTHZ</t>
  </si>
  <si>
    <t>Lunch</t>
  </si>
  <si>
    <t>TG6</t>
  </si>
  <si>
    <t>IG
RFID</t>
  </si>
  <si>
    <t>NEW MEMBERS ORIENTATION</t>
  </si>
  <si>
    <t>IGVLC</t>
  </si>
  <si>
    <t>SEC</t>
  </si>
  <si>
    <t>802 SPONSOR EXECUTIVE COMMITTEE</t>
  </si>
  <si>
    <t>Task Group 15.4 MAC enhancements</t>
  </si>
  <si>
    <t>IGRFID</t>
  </si>
  <si>
    <t>INTEREST GROUP-VISUAL LIGHT COMMUNICATIONS</t>
  </si>
  <si>
    <t>Task Group Body Area Networks</t>
  </si>
  <si>
    <t>INTEREST GROUP-TERRAHERTZ</t>
  </si>
  <si>
    <t>Working Group/Joint MTGs</t>
  </si>
  <si>
    <t>TG4c- Alt PHY for China</t>
  </si>
  <si>
    <t>TG4e - 15.4 MAC Enhancements</t>
  </si>
  <si>
    <t>TG 5 - mesh networking</t>
  </si>
  <si>
    <t>TG 6 - Body Area Networks</t>
  </si>
  <si>
    <t>Interest Group-RFID</t>
  </si>
  <si>
    <t>Interest Group-VLC</t>
  </si>
  <si>
    <t>Interest Group-THZ</t>
  </si>
  <si>
    <t>Howard Hotel, Taipei, Taiwan</t>
  </si>
  <si>
    <t>The MAC Protocol Requirements for BAN</t>
  </si>
  <si>
    <t>Applications Subcommitee report</t>
  </si>
  <si>
    <t>Channel Model Subcommittee report</t>
  </si>
  <si>
    <t>Regulatory Committee report</t>
  </si>
  <si>
    <t>REVIEW PREVOUIS SESSION</t>
  </si>
  <si>
    <t>Close and Adjourn</t>
  </si>
  <si>
    <t>Use cases of non-medical BAN applications</t>
  </si>
  <si>
    <t>Noh-Gyoung Kang</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</si>
</sst>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General_)"/>
    <numFmt numFmtId="175" formatCode="hh:mm\ AM/PM_)"/>
    <numFmt numFmtId="176" formatCode="&quot;Yes&quot;;&quot;Yes&quot;;&quot;No&quot;"/>
    <numFmt numFmtId="177" formatCode="&quot;True&quot;;&quot;True&quot;;&quot;False&quot;"/>
    <numFmt numFmtId="178" formatCode="&quot;On&quot;;&quot;On&quot;;&quot;Off&quot;"/>
    <numFmt numFmtId="179" formatCode="[$€-2]\ #,##0.00_);[Red]\([$€-2]\ #,##0.00\)"/>
    <numFmt numFmtId="180" formatCode="[$-409]dddd\,\ mmmm\ dd\,\ yyyy"/>
    <numFmt numFmtId="181" formatCode="[$-409]h:mm:ss\ AM/PM"/>
    <numFmt numFmtId="182" formatCode="[$-F800]dddd\,\ mmmm\ dd\,\ yyyy"/>
    <numFmt numFmtId="183" formatCode="[$-F400]h:mm:ss\ AM/PM"/>
    <numFmt numFmtId="184" formatCode="[$-409]m/d/yy\ h:mm\ AM/PM;@"/>
  </numFmts>
  <fonts count="151">
    <font>
      <sz val="10"/>
      <name val="Arial"/>
      <family val="0"/>
    </font>
    <font>
      <b/>
      <sz val="16"/>
      <name val="Arial"/>
      <family val="2"/>
    </font>
    <font>
      <b/>
      <sz val="18"/>
      <name val="Arial"/>
      <family val="2"/>
    </font>
    <font>
      <b/>
      <sz val="14"/>
      <name val="Arial"/>
      <family val="2"/>
    </font>
    <font>
      <b/>
      <sz val="14"/>
      <color indexed="8"/>
      <name val="Arial"/>
      <family val="2"/>
    </font>
    <font>
      <b/>
      <sz val="12"/>
      <name val="Arial"/>
      <family val="2"/>
    </font>
    <font>
      <sz val="14"/>
      <name val="Arial"/>
      <family val="2"/>
    </font>
    <font>
      <u val="single"/>
      <sz val="10"/>
      <color indexed="12"/>
      <name val="Arial"/>
      <family val="2"/>
    </font>
    <font>
      <u val="single"/>
      <sz val="10"/>
      <color indexed="36"/>
      <name val="Arial"/>
      <family val="2"/>
    </font>
    <font>
      <b/>
      <sz val="10"/>
      <color indexed="8"/>
      <name val="Times New Roman"/>
      <family val="1"/>
    </font>
    <font>
      <b/>
      <sz val="10"/>
      <name val="Times New Roman"/>
      <family val="1"/>
    </font>
    <font>
      <b/>
      <sz val="12"/>
      <color indexed="8"/>
      <name val="Times New Roman"/>
      <family val="1"/>
    </font>
    <font>
      <sz val="10"/>
      <color indexed="12"/>
      <name val="Arial"/>
      <family val="2"/>
    </font>
    <font>
      <sz val="12"/>
      <name val="Times New Roman"/>
      <family val="1"/>
    </font>
    <font>
      <b/>
      <sz val="10"/>
      <name val="Arial"/>
      <family val="2"/>
    </font>
    <font>
      <b/>
      <sz val="10"/>
      <color indexed="10"/>
      <name val="Arial"/>
      <family val="2"/>
    </font>
    <font>
      <b/>
      <sz val="12"/>
      <color indexed="56"/>
      <name val="Arial"/>
      <family val="2"/>
    </font>
    <font>
      <b/>
      <sz val="12"/>
      <color indexed="10"/>
      <name val="Arial"/>
      <family val="2"/>
    </font>
    <font>
      <sz val="7.5"/>
      <color indexed="62"/>
      <name val="Arial"/>
      <family val="2"/>
    </font>
    <font>
      <b/>
      <sz val="12"/>
      <color indexed="62"/>
      <name val="Arial"/>
      <family val="2"/>
    </font>
    <font>
      <b/>
      <i/>
      <u val="single"/>
      <sz val="14"/>
      <color indexed="8"/>
      <name val="Helvetica"/>
      <family val="0"/>
    </font>
    <font>
      <i/>
      <sz val="14"/>
      <color indexed="8"/>
      <name val="Arial"/>
      <family val="2"/>
    </font>
    <font>
      <sz val="12"/>
      <color indexed="10"/>
      <name val="Arial"/>
      <family val="2"/>
    </font>
    <font>
      <sz val="12"/>
      <color indexed="18"/>
      <name val="Arial"/>
      <family val="2"/>
    </font>
    <font>
      <b/>
      <sz val="12"/>
      <color indexed="18"/>
      <name val="Arial"/>
      <family val="2"/>
    </font>
    <font>
      <b/>
      <i/>
      <u val="single"/>
      <sz val="14"/>
      <name val="Arial"/>
      <family val="2"/>
    </font>
    <font>
      <b/>
      <i/>
      <sz val="12"/>
      <color indexed="18"/>
      <name val="Arial"/>
      <family val="2"/>
    </font>
    <font>
      <b/>
      <i/>
      <sz val="12"/>
      <color indexed="62"/>
      <name val="Arial"/>
      <family val="2"/>
    </font>
    <font>
      <sz val="12"/>
      <name val="Arial"/>
      <family val="2"/>
    </font>
    <font>
      <b/>
      <sz val="12"/>
      <color indexed="8"/>
      <name val="Arial"/>
      <family val="2"/>
    </font>
    <font>
      <sz val="18"/>
      <name val="Arial"/>
      <family val="2"/>
    </font>
    <font>
      <sz val="8"/>
      <name val="Arial"/>
      <family val="2"/>
    </font>
    <font>
      <sz val="24"/>
      <color indexed="10"/>
      <name val="Times New Roman"/>
      <family val="1"/>
    </font>
    <font>
      <sz val="11.1"/>
      <color indexed="8"/>
      <name val="Times New Roman"/>
      <family val="1"/>
    </font>
    <font>
      <sz val="7.8"/>
      <color indexed="12"/>
      <name val="Times New Roman"/>
      <family val="1"/>
    </font>
    <font>
      <i/>
      <sz val="14"/>
      <color indexed="12"/>
      <name val="Times New Roman"/>
      <family val="1"/>
    </font>
    <font>
      <sz val="14"/>
      <color indexed="8"/>
      <name val="Times New Roman"/>
      <family val="1"/>
    </font>
    <font>
      <b/>
      <i/>
      <sz val="14"/>
      <color indexed="10"/>
      <name val="Times New Roman"/>
      <family val="1"/>
    </font>
    <font>
      <sz val="7.8"/>
      <color indexed="8"/>
      <name val="Times New Roman"/>
      <family val="1"/>
    </font>
    <font>
      <b/>
      <sz val="10"/>
      <color indexed="8"/>
      <name val="Arial"/>
      <family val="2"/>
    </font>
    <font>
      <b/>
      <sz val="10"/>
      <color indexed="9"/>
      <name val="Arial"/>
      <family val="2"/>
    </font>
    <font>
      <b/>
      <sz val="10"/>
      <color indexed="50"/>
      <name val="Arial"/>
      <family val="2"/>
    </font>
    <font>
      <b/>
      <sz val="10"/>
      <color indexed="57"/>
      <name val="Arial"/>
      <family val="2"/>
    </font>
    <font>
      <b/>
      <sz val="10"/>
      <color indexed="14"/>
      <name val="Arial"/>
      <family val="2"/>
    </font>
    <font>
      <b/>
      <sz val="10"/>
      <color indexed="21"/>
      <name val="Arial"/>
      <family val="2"/>
    </font>
    <font>
      <b/>
      <sz val="10"/>
      <color indexed="61"/>
      <name val="Arial"/>
      <family val="2"/>
    </font>
    <font>
      <b/>
      <sz val="10"/>
      <color indexed="60"/>
      <name val="Arial"/>
      <family val="2"/>
    </font>
    <font>
      <b/>
      <sz val="10"/>
      <color indexed="51"/>
      <name val="Arial"/>
      <family val="2"/>
    </font>
    <font>
      <b/>
      <sz val="10"/>
      <color indexed="52"/>
      <name val="Arial"/>
      <family val="2"/>
    </font>
    <font>
      <b/>
      <sz val="8"/>
      <color indexed="9"/>
      <name val="Arial"/>
      <family val="2"/>
    </font>
    <font>
      <b/>
      <sz val="9"/>
      <color indexed="9"/>
      <name val="Arial"/>
      <family val="2"/>
    </font>
    <font>
      <b/>
      <sz val="9"/>
      <color indexed="61"/>
      <name val="Arial"/>
      <family val="2"/>
    </font>
    <font>
      <b/>
      <sz val="9"/>
      <color indexed="54"/>
      <name val="Arial"/>
      <family val="2"/>
    </font>
    <font>
      <b/>
      <sz val="9"/>
      <color indexed="52"/>
      <name val="Arial"/>
      <family val="2"/>
    </font>
    <font>
      <b/>
      <sz val="9"/>
      <color indexed="8"/>
      <name val="Arial"/>
      <family val="2"/>
    </font>
    <font>
      <b/>
      <sz val="9"/>
      <color indexed="12"/>
      <name val="Arial"/>
      <family val="2"/>
    </font>
    <font>
      <b/>
      <sz val="9"/>
      <color indexed="21"/>
      <name val="Arial"/>
      <family val="2"/>
    </font>
    <font>
      <b/>
      <sz val="9"/>
      <color indexed="14"/>
      <name val="Arial"/>
      <family val="2"/>
    </font>
    <font>
      <b/>
      <sz val="9"/>
      <color indexed="10"/>
      <name val="Arial"/>
      <family val="2"/>
    </font>
    <font>
      <b/>
      <sz val="9"/>
      <color indexed="62"/>
      <name val="Arial"/>
      <family val="2"/>
    </font>
    <font>
      <sz val="11"/>
      <name val="ＭＳ Ｐゴシック"/>
      <family val="3"/>
    </font>
    <font>
      <u val="single"/>
      <sz val="22"/>
      <color indexed="12"/>
      <name val="Arial"/>
      <family val="2"/>
    </font>
    <font>
      <sz val="10"/>
      <name val="Times New Roman"/>
      <family val="1"/>
    </font>
    <font>
      <sz val="11"/>
      <name val="Arial"/>
      <family val="2"/>
    </font>
    <font>
      <b/>
      <sz val="11"/>
      <name val="Arial"/>
      <family val="2"/>
    </font>
    <font>
      <b/>
      <sz val="6"/>
      <name val="Times New Roman"/>
      <family val="1"/>
    </font>
    <font>
      <b/>
      <sz val="9"/>
      <name val="Arial"/>
      <family val="2"/>
    </font>
    <font>
      <sz val="9"/>
      <name val="Arial"/>
      <family val="0"/>
    </font>
    <font>
      <sz val="9"/>
      <color indexed="8"/>
      <name val="Arial"/>
      <family val="2"/>
    </font>
    <font>
      <b/>
      <sz val="9"/>
      <color indexed="50"/>
      <name val="Arial"/>
      <family val="2"/>
    </font>
    <font>
      <b/>
      <u val="single"/>
      <sz val="9"/>
      <name val="Arial"/>
      <family val="2"/>
    </font>
    <font>
      <b/>
      <sz val="9"/>
      <color indexed="13"/>
      <name val="Arial"/>
      <family val="2"/>
    </font>
    <font>
      <b/>
      <sz val="9"/>
      <color indexed="53"/>
      <name val="Arial"/>
      <family val="2"/>
    </font>
    <font>
      <b/>
      <sz val="9"/>
      <name val="Times New Roman"/>
      <family val="1"/>
    </font>
    <font>
      <sz val="10"/>
      <name val="Symbol"/>
      <family val="1"/>
    </font>
    <font>
      <b/>
      <sz val="36"/>
      <name val="Arial"/>
      <family val="2"/>
    </font>
    <font>
      <b/>
      <sz val="18"/>
      <color indexed="8"/>
      <name val="Arial"/>
      <family val="2"/>
    </font>
    <font>
      <sz val="10"/>
      <color indexed="8"/>
      <name val="Arial"/>
      <family val="2"/>
    </font>
    <font>
      <b/>
      <sz val="10"/>
      <color indexed="62"/>
      <name val="Arial"/>
      <family val="2"/>
    </font>
    <font>
      <b/>
      <sz val="10"/>
      <color indexed="53"/>
      <name val="Arial"/>
      <family val="2"/>
    </font>
    <font>
      <b/>
      <sz val="10"/>
      <color indexed="11"/>
      <name val="Arial"/>
      <family val="2"/>
    </font>
    <font>
      <b/>
      <sz val="10"/>
      <color indexed="54"/>
      <name val="Arial"/>
      <family val="2"/>
    </font>
    <font>
      <b/>
      <sz val="10"/>
      <color indexed="12"/>
      <name val="Arial"/>
      <family val="2"/>
    </font>
    <font>
      <b/>
      <sz val="10"/>
      <color indexed="17"/>
      <name val="Arial"/>
      <family val="2"/>
    </font>
    <font>
      <b/>
      <sz val="9"/>
      <color indexed="11"/>
      <name val="Arial"/>
      <family val="2"/>
    </font>
    <font>
      <b/>
      <sz val="8"/>
      <name val="Arial"/>
      <family val="2"/>
    </font>
    <font>
      <b/>
      <u val="single"/>
      <sz val="8"/>
      <name val="Arial"/>
      <family val="2"/>
    </font>
    <font>
      <b/>
      <u val="single"/>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7"/>
      <name val="Arial"/>
      <family val="2"/>
    </font>
    <font>
      <b/>
      <sz val="8"/>
      <color indexed="61"/>
      <name val="Arial"/>
      <family val="2"/>
    </font>
    <font>
      <b/>
      <sz val="8"/>
      <color indexed="60"/>
      <name val="Arial"/>
      <family val="2"/>
    </font>
    <font>
      <b/>
      <sz val="8"/>
      <color indexed="14"/>
      <name val="Arial"/>
      <family val="2"/>
    </font>
    <font>
      <b/>
      <sz val="8"/>
      <color indexed="55"/>
      <name val="Arial"/>
      <family val="2"/>
    </font>
    <font>
      <b/>
      <sz val="8"/>
      <color indexed="53"/>
      <name val="Arial"/>
      <family val="2"/>
    </font>
    <font>
      <b/>
      <sz val="8"/>
      <color indexed="57"/>
      <name val="Arial"/>
      <family val="2"/>
    </font>
    <font>
      <b/>
      <sz val="8"/>
      <color indexed="11"/>
      <name val="Arial"/>
      <family val="2"/>
    </font>
    <font>
      <b/>
      <sz val="8"/>
      <color indexed="62"/>
      <name val="Arial"/>
      <family val="2"/>
    </font>
    <font>
      <b/>
      <sz val="8"/>
      <color indexed="41"/>
      <name val="Arial"/>
      <family val="2"/>
    </font>
    <font>
      <b/>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sz val="44"/>
      <color indexed="62"/>
      <name val="Times New Roman"/>
      <family val="1"/>
    </font>
    <font>
      <sz val="12"/>
      <color indexed="12"/>
      <name val="Arial"/>
      <family val="2"/>
    </font>
    <font>
      <sz val="24"/>
      <color indexed="8"/>
      <name val="Times New Roman"/>
      <family val="1"/>
    </font>
    <font>
      <sz val="20"/>
      <color indexed="8"/>
      <name val="Times New Roman"/>
      <family val="1"/>
    </font>
    <font>
      <sz val="18"/>
      <color indexed="8"/>
      <name val="Times New Roman"/>
      <family val="1"/>
    </font>
    <font>
      <i/>
      <sz val="18"/>
      <color indexed="62"/>
      <name val="Times New Roman"/>
      <family val="1"/>
    </font>
    <font>
      <i/>
      <sz val="18"/>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Arial"/>
      <family val="2"/>
    </font>
    <font>
      <b/>
      <sz val="12"/>
      <color rgb="FF000000"/>
      <name val="Arial"/>
      <family val="2"/>
    </font>
    <font>
      <b/>
      <sz val="12"/>
      <color rgb="FFFF0000"/>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8"/>
        <bgColor indexed="64"/>
      </patternFill>
    </fill>
    <fill>
      <patternFill patternType="solid">
        <fgColor indexed="55"/>
        <bgColor indexed="64"/>
      </patternFill>
    </fill>
    <fill>
      <patternFill patternType="solid">
        <fgColor indexed="47"/>
        <bgColor indexed="64"/>
      </patternFill>
    </fill>
    <fill>
      <patternFill patternType="solid">
        <fgColor indexed="43"/>
        <bgColor indexed="64"/>
      </patternFill>
    </fill>
    <fill>
      <patternFill patternType="solid">
        <fgColor indexed="22"/>
        <bgColor indexed="64"/>
      </patternFill>
    </fill>
    <fill>
      <patternFill patternType="solid">
        <fgColor indexed="23"/>
        <bgColor indexed="64"/>
      </patternFill>
    </fill>
    <fill>
      <patternFill patternType="solid">
        <fgColor indexed="42"/>
        <bgColor indexed="64"/>
      </patternFill>
    </fill>
    <fill>
      <patternFill patternType="solid">
        <fgColor indexed="63"/>
        <bgColor indexed="64"/>
      </patternFill>
    </fill>
    <fill>
      <patternFill patternType="solid">
        <fgColor indexed="13"/>
        <bgColor indexed="64"/>
      </patternFill>
    </fill>
    <fill>
      <patternFill patternType="solid">
        <fgColor indexed="9"/>
        <bgColor indexed="64"/>
      </patternFill>
    </fill>
    <fill>
      <patternFill patternType="solid">
        <fgColor indexed="12"/>
        <bgColor indexed="64"/>
      </patternFill>
    </fill>
    <fill>
      <patternFill patternType="solid">
        <fgColor indexed="61"/>
        <bgColor indexed="64"/>
      </patternFill>
    </fill>
    <fill>
      <patternFill patternType="solid">
        <fgColor indexed="46"/>
        <bgColor indexed="64"/>
      </patternFill>
    </fill>
    <fill>
      <patternFill patternType="solid">
        <fgColor indexed="14"/>
        <bgColor indexed="64"/>
      </patternFill>
    </fill>
    <fill>
      <patternFill patternType="solid">
        <fgColor indexed="27"/>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color indexed="63"/>
      </top>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medium"/>
      <right style="medium"/>
      <top style="medium"/>
      <bottom style="medium"/>
    </border>
    <border>
      <left style="medium"/>
      <right>
        <color indexed="63"/>
      </right>
      <top style="thin"/>
      <bottom style="thin"/>
    </border>
    <border>
      <left style="thin"/>
      <right>
        <color indexed="63"/>
      </right>
      <top style="medium"/>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style="medium"/>
      <right style="medium"/>
      <top>
        <color indexed="63"/>
      </top>
      <bottom style="medium"/>
    </border>
    <border>
      <left style="medium"/>
      <right style="thin"/>
      <top style="thin"/>
      <bottom>
        <color indexed="63"/>
      </bottom>
    </border>
    <border>
      <left style="medium"/>
      <right style="thin"/>
      <top>
        <color indexed="63"/>
      </top>
      <bottom>
        <color indexed="63"/>
      </bottom>
    </border>
    <border>
      <left style="thin"/>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thin"/>
      <right style="medium"/>
      <top>
        <color indexed="63"/>
      </top>
      <bottom style="thin"/>
    </border>
    <border>
      <left style="medium"/>
      <right style="medium"/>
      <top>
        <color indexed="63"/>
      </top>
      <bottom style="thin"/>
    </border>
    <border>
      <left style="thin"/>
      <right style="medium"/>
      <top style="thin"/>
      <bottom>
        <color indexed="63"/>
      </bottom>
    </border>
    <border>
      <left style="medium"/>
      <right style="medium"/>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1" fillId="2" borderId="0" applyNumberFormat="0" applyBorder="0" applyAlignment="0" applyProtection="0"/>
    <xf numFmtId="0" fontId="131" fillId="3" borderId="0" applyNumberFormat="0" applyBorder="0" applyAlignment="0" applyProtection="0"/>
    <xf numFmtId="0" fontId="131" fillId="4" borderId="0" applyNumberFormat="0" applyBorder="0" applyAlignment="0" applyProtection="0"/>
    <xf numFmtId="0" fontId="131" fillId="5" borderId="0" applyNumberFormat="0" applyBorder="0" applyAlignment="0" applyProtection="0"/>
    <xf numFmtId="0" fontId="131" fillId="6" borderId="0" applyNumberFormat="0" applyBorder="0" applyAlignment="0" applyProtection="0"/>
    <xf numFmtId="0" fontId="131" fillId="7" borderId="0" applyNumberFormat="0" applyBorder="0" applyAlignment="0" applyProtection="0"/>
    <xf numFmtId="0" fontId="131" fillId="8" borderId="0" applyNumberFormat="0" applyBorder="0" applyAlignment="0" applyProtection="0"/>
    <xf numFmtId="0" fontId="131" fillId="9" borderId="0" applyNumberFormat="0" applyBorder="0" applyAlignment="0" applyProtection="0"/>
    <xf numFmtId="0" fontId="131" fillId="10" borderId="0" applyNumberFormat="0" applyBorder="0" applyAlignment="0" applyProtection="0"/>
    <xf numFmtId="0" fontId="131" fillId="11" borderId="0" applyNumberFormat="0" applyBorder="0" applyAlignment="0" applyProtection="0"/>
    <xf numFmtId="0" fontId="131" fillId="12" borderId="0" applyNumberFormat="0" applyBorder="0" applyAlignment="0" applyProtection="0"/>
    <xf numFmtId="0" fontId="131" fillId="13" borderId="0" applyNumberFormat="0" applyBorder="0" applyAlignment="0" applyProtection="0"/>
    <xf numFmtId="0" fontId="132" fillId="14" borderId="0" applyNumberFormat="0" applyBorder="0" applyAlignment="0" applyProtection="0"/>
    <xf numFmtId="0" fontId="132" fillId="15" borderId="0" applyNumberFormat="0" applyBorder="0" applyAlignment="0" applyProtection="0"/>
    <xf numFmtId="0" fontId="132" fillId="16" borderId="0" applyNumberFormat="0" applyBorder="0" applyAlignment="0" applyProtection="0"/>
    <xf numFmtId="0" fontId="132" fillId="17" borderId="0" applyNumberFormat="0" applyBorder="0" applyAlignment="0" applyProtection="0"/>
    <xf numFmtId="0" fontId="132" fillId="18" borderId="0" applyNumberFormat="0" applyBorder="0" applyAlignment="0" applyProtection="0"/>
    <xf numFmtId="0" fontId="132" fillId="19" borderId="0" applyNumberFormat="0" applyBorder="0" applyAlignment="0" applyProtection="0"/>
    <xf numFmtId="0" fontId="132" fillId="20" borderId="0" applyNumberFormat="0" applyBorder="0" applyAlignment="0" applyProtection="0"/>
    <xf numFmtId="0" fontId="132" fillId="21" borderId="0" applyNumberFormat="0" applyBorder="0" applyAlignment="0" applyProtection="0"/>
    <xf numFmtId="0" fontId="132" fillId="22" borderId="0" applyNumberFormat="0" applyBorder="0" applyAlignment="0" applyProtection="0"/>
    <xf numFmtId="0" fontId="132" fillId="23" borderId="0" applyNumberFormat="0" applyBorder="0" applyAlignment="0" applyProtection="0"/>
    <xf numFmtId="0" fontId="132" fillId="24" borderId="0" applyNumberFormat="0" applyBorder="0" applyAlignment="0" applyProtection="0"/>
    <xf numFmtId="0" fontId="132" fillId="25" borderId="0" applyNumberFormat="0" applyBorder="0" applyAlignment="0" applyProtection="0"/>
    <xf numFmtId="0" fontId="133" fillId="26" borderId="0" applyNumberFormat="0" applyBorder="0" applyAlignment="0" applyProtection="0"/>
    <xf numFmtId="0" fontId="134" fillId="27" borderId="1" applyNumberFormat="0" applyAlignment="0" applyProtection="0"/>
    <xf numFmtId="0" fontId="1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6" fillId="0" borderId="0" applyNumberFormat="0" applyFill="0" applyBorder="0" applyAlignment="0" applyProtection="0"/>
    <xf numFmtId="0" fontId="8" fillId="0" borderId="0" applyNumberFormat="0" applyFill="0" applyBorder="0" applyAlignment="0" applyProtection="0"/>
    <xf numFmtId="0" fontId="137" fillId="29" borderId="0" applyNumberFormat="0" applyBorder="0" applyAlignment="0" applyProtection="0"/>
    <xf numFmtId="0" fontId="138" fillId="0" borderId="3" applyNumberFormat="0" applyFill="0" applyAlignment="0" applyProtection="0"/>
    <xf numFmtId="0" fontId="139" fillId="0" borderId="4" applyNumberFormat="0" applyFill="0" applyAlignment="0" applyProtection="0"/>
    <xf numFmtId="0" fontId="140" fillId="0" borderId="5" applyNumberFormat="0" applyFill="0" applyAlignment="0" applyProtection="0"/>
    <xf numFmtId="0" fontId="140" fillId="0" borderId="0" applyNumberFormat="0" applyFill="0" applyBorder="0" applyAlignment="0" applyProtection="0"/>
    <xf numFmtId="0" fontId="7" fillId="0" borderId="0" applyNumberFormat="0" applyFill="0" applyBorder="0" applyAlignment="0" applyProtection="0"/>
    <xf numFmtId="0" fontId="141" fillId="30" borderId="1" applyNumberFormat="0" applyAlignment="0" applyProtection="0"/>
    <xf numFmtId="0" fontId="142" fillId="0" borderId="6" applyNumberFormat="0" applyFill="0" applyAlignment="0" applyProtection="0"/>
    <xf numFmtId="0" fontId="143" fillId="31" borderId="0" applyNumberFormat="0" applyBorder="0" applyAlignment="0" applyProtection="0"/>
    <xf numFmtId="0" fontId="0" fillId="32" borderId="7" applyNumberFormat="0" applyFont="0" applyAlignment="0" applyProtection="0"/>
    <xf numFmtId="0" fontId="144" fillId="27" borderId="8" applyNumberFormat="0" applyAlignment="0" applyProtection="0"/>
    <xf numFmtId="9" fontId="0" fillId="0" borderId="0" applyFont="0" applyFill="0" applyBorder="0" applyAlignment="0" applyProtection="0"/>
    <xf numFmtId="0" fontId="145" fillId="0" borderId="0" applyNumberFormat="0" applyFill="0" applyBorder="0" applyAlignment="0" applyProtection="0"/>
    <xf numFmtId="0" fontId="146" fillId="0" borderId="9" applyNumberFormat="0" applyFill="0" applyAlignment="0" applyProtection="0"/>
    <xf numFmtId="0" fontId="147" fillId="0" borderId="0" applyNumberFormat="0" applyFill="0" applyBorder="0" applyAlignment="0" applyProtection="0"/>
    <xf numFmtId="0" fontId="60" fillId="0" borderId="0">
      <alignment vertical="center"/>
      <protection/>
    </xf>
  </cellStyleXfs>
  <cellXfs count="532">
    <xf numFmtId="0" fontId="0" fillId="0" borderId="0" xfId="0" applyAlignment="1">
      <alignment/>
    </xf>
    <xf numFmtId="0" fontId="9" fillId="0" borderId="0" xfId="0" applyFont="1" applyFill="1" applyAlignment="1">
      <alignment horizontal="left"/>
    </xf>
    <xf numFmtId="0" fontId="10" fillId="0" borderId="0" xfId="0" applyFont="1" applyAlignment="1">
      <alignment/>
    </xf>
    <xf numFmtId="14" fontId="11" fillId="0" borderId="0" xfId="0" applyNumberFormat="1" applyFont="1" applyFill="1" applyAlignment="1" applyProtection="1">
      <alignment horizontal="center"/>
      <protection/>
    </xf>
    <xf numFmtId="174" fontId="9" fillId="0" borderId="0" xfId="0" applyNumberFormat="1" applyFont="1" applyFill="1" applyBorder="1" applyAlignment="1" applyProtection="1">
      <alignment horizontal="left" wrapText="1"/>
      <protection/>
    </xf>
    <xf numFmtId="0" fontId="13" fillId="0" borderId="0" xfId="0" applyFont="1" applyAlignment="1">
      <alignment horizontal="center"/>
    </xf>
    <xf numFmtId="0" fontId="0" fillId="0" borderId="0" xfId="0" applyAlignment="1">
      <alignment horizontal="center"/>
    </xf>
    <xf numFmtId="0" fontId="12" fillId="0" borderId="0" xfId="0" applyFont="1" applyAlignment="1">
      <alignment horizontal="center"/>
    </xf>
    <xf numFmtId="0" fontId="5" fillId="0" borderId="0" xfId="0" applyFont="1" applyAlignment="1">
      <alignment/>
    </xf>
    <xf numFmtId="0" fontId="10" fillId="0" borderId="0" xfId="0" applyFont="1" applyAlignment="1">
      <alignment horizontal="center"/>
    </xf>
    <xf numFmtId="0" fontId="0" fillId="0" borderId="0" xfId="0" applyAlignment="1">
      <alignment vertical="top" wrapText="1"/>
    </xf>
    <xf numFmtId="0" fontId="5" fillId="0" borderId="0" xfId="0" applyFont="1" applyAlignment="1">
      <alignment vertical="top" wrapText="1"/>
    </xf>
    <xf numFmtId="0" fontId="14" fillId="0" borderId="0" xfId="0" applyFont="1" applyAlignment="1">
      <alignment vertical="top" wrapText="1"/>
    </xf>
    <xf numFmtId="14" fontId="11" fillId="33" borderId="0" xfId="0" applyNumberFormat="1" applyFont="1" applyFill="1" applyAlignment="1" applyProtection="1">
      <alignment horizontal="center"/>
      <protection/>
    </xf>
    <xf numFmtId="0" fontId="0" fillId="0" borderId="0" xfId="0" applyAlignment="1">
      <alignment horizontal="left" indent="1"/>
    </xf>
    <xf numFmtId="0" fontId="15" fillId="0" borderId="0" xfId="0" applyFont="1" applyAlignment="1">
      <alignment vertical="top" wrapText="1"/>
    </xf>
    <xf numFmtId="0" fontId="10" fillId="0" borderId="0" xfId="0" applyFont="1" applyAlignment="1">
      <alignment horizontal="left"/>
    </xf>
    <xf numFmtId="0" fontId="0" fillId="0" borderId="0" xfId="0" applyAlignment="1">
      <alignment horizontal="left"/>
    </xf>
    <xf numFmtId="0" fontId="5" fillId="0" borderId="0" xfId="0" applyFont="1" applyAlignment="1">
      <alignment horizontal="left" vertical="top" wrapText="1" indent="1"/>
    </xf>
    <xf numFmtId="0" fontId="16" fillId="0" borderId="0" xfId="0" applyFont="1" applyAlignment="1">
      <alignment horizontal="left" vertical="top" wrapText="1"/>
    </xf>
    <xf numFmtId="0" fontId="17" fillId="0" borderId="0" xfId="0" applyFont="1" applyAlignment="1">
      <alignment horizontal="left" vertical="top" wrapText="1"/>
    </xf>
    <xf numFmtId="0" fontId="18" fillId="0" borderId="0" xfId="0" applyFont="1" applyAlignment="1">
      <alignment/>
    </xf>
    <xf numFmtId="0" fontId="19" fillId="0" borderId="0" xfId="0" applyFont="1" applyAlignment="1">
      <alignment vertical="top" wrapText="1"/>
    </xf>
    <xf numFmtId="0" fontId="20" fillId="0" borderId="0" xfId="0" applyFont="1" applyAlignment="1">
      <alignment/>
    </xf>
    <xf numFmtId="0" fontId="22" fillId="0" borderId="0" xfId="0" applyFont="1" applyAlignment="1">
      <alignment/>
    </xf>
    <xf numFmtId="0" fontId="24" fillId="0" borderId="0" xfId="0" applyFont="1" applyAlignment="1">
      <alignment horizontal="left" vertical="center" wrapText="1"/>
    </xf>
    <xf numFmtId="0" fontId="25" fillId="0" borderId="0" xfId="0" applyFont="1" applyAlignment="1">
      <alignment horizontal="left"/>
    </xf>
    <xf numFmtId="0" fontId="23" fillId="0" borderId="0" xfId="0" applyFont="1" applyAlignment="1">
      <alignment wrapText="1"/>
    </xf>
    <xf numFmtId="0" fontId="24" fillId="0" borderId="0" xfId="0" applyFont="1" applyAlignment="1">
      <alignment wrapText="1"/>
    </xf>
    <xf numFmtId="0" fontId="27" fillId="0" borderId="0" xfId="0" applyFont="1" applyAlignment="1">
      <alignment horizontal="left" vertical="top" wrapText="1"/>
    </xf>
    <xf numFmtId="0" fontId="0" fillId="0" borderId="0" xfId="0" applyFont="1" applyAlignment="1">
      <alignment/>
    </xf>
    <xf numFmtId="0" fontId="28" fillId="0" borderId="0" xfId="0" applyFont="1" applyAlignment="1">
      <alignment/>
    </xf>
    <xf numFmtId="0" fontId="13" fillId="0" borderId="0" xfId="0" applyFont="1" applyAlignment="1">
      <alignment horizontal="left" indent="4"/>
    </xf>
    <xf numFmtId="0" fontId="7" fillId="0" borderId="0" xfId="53" applyAlignment="1" applyProtection="1">
      <alignment/>
      <protection/>
    </xf>
    <xf numFmtId="0" fontId="17" fillId="0" borderId="0" xfId="0" applyFont="1" applyAlignment="1">
      <alignment/>
    </xf>
    <xf numFmtId="0" fontId="0" fillId="0" borderId="0" xfId="0" applyFont="1" applyAlignment="1">
      <alignment horizontal="left"/>
    </xf>
    <xf numFmtId="0" fontId="0" fillId="0" borderId="0" xfId="0" applyFont="1" applyAlignment="1">
      <alignment horizontal="center"/>
    </xf>
    <xf numFmtId="0" fontId="5" fillId="0" borderId="0" xfId="0" applyNumberFormat="1" applyFont="1" applyAlignment="1">
      <alignment horizontal="right"/>
    </xf>
    <xf numFmtId="0" fontId="5" fillId="0" borderId="0" xfId="0" applyFont="1" applyAlignment="1">
      <alignment horizontal="left"/>
    </xf>
    <xf numFmtId="0" fontId="5" fillId="0" borderId="0" xfId="0" applyFont="1" applyAlignment="1">
      <alignment horizontal="center"/>
    </xf>
    <xf numFmtId="175" fontId="5" fillId="0" borderId="0" xfId="0" applyNumberFormat="1" applyFont="1" applyAlignment="1" applyProtection="1">
      <alignment horizontal="center"/>
      <protection/>
    </xf>
    <xf numFmtId="0" fontId="5" fillId="0" borderId="0" xfId="0" applyNumberFormat="1" applyFont="1" applyAlignment="1" quotePrefix="1">
      <alignment horizontal="right"/>
    </xf>
    <xf numFmtId="0" fontId="5" fillId="0" borderId="0" xfId="0" applyNumberFormat="1" applyFont="1" applyAlignment="1" quotePrefix="1">
      <alignment/>
    </xf>
    <xf numFmtId="0" fontId="5" fillId="0" borderId="0" xfId="0" applyFont="1" applyAlignment="1">
      <alignment horizontal="center" vertical="top" wrapText="1"/>
    </xf>
    <xf numFmtId="174" fontId="4" fillId="33" borderId="0" xfId="0" applyNumberFormat="1" applyFont="1" applyFill="1" applyAlignment="1" applyProtection="1">
      <alignment horizontal="center"/>
      <protection/>
    </xf>
    <xf numFmtId="0" fontId="30" fillId="0" borderId="0" xfId="0" applyFont="1" applyAlignment="1">
      <alignment/>
    </xf>
    <xf numFmtId="0" fontId="1" fillId="0" borderId="0" xfId="0" applyFont="1" applyAlignment="1">
      <alignment horizontal="center"/>
    </xf>
    <xf numFmtId="0" fontId="2" fillId="0" borderId="0" xfId="0" applyFont="1" applyAlignment="1">
      <alignment horizontal="left"/>
    </xf>
    <xf numFmtId="0" fontId="33" fillId="0" borderId="0" xfId="0" applyFont="1" applyAlignment="1">
      <alignment/>
    </xf>
    <xf numFmtId="0" fontId="34" fillId="0" borderId="0" xfId="0" applyFont="1" applyAlignment="1">
      <alignment wrapText="1"/>
    </xf>
    <xf numFmtId="0" fontId="36" fillId="0" borderId="0" xfId="0" applyFont="1" applyAlignment="1">
      <alignment wrapText="1"/>
    </xf>
    <xf numFmtId="0" fontId="0" fillId="0" borderId="0" xfId="0" applyAlignment="1">
      <alignment wrapText="1"/>
    </xf>
    <xf numFmtId="0" fontId="37" fillId="0" borderId="0" xfId="0" applyFont="1" applyAlignment="1">
      <alignment wrapText="1"/>
    </xf>
    <xf numFmtId="0" fontId="7" fillId="0" borderId="0" xfId="53" applyAlignment="1" applyProtection="1">
      <alignment wrapText="1"/>
      <protection/>
    </xf>
    <xf numFmtId="0" fontId="38" fillId="0" borderId="0" xfId="0" applyFont="1" applyAlignment="1">
      <alignment wrapText="1"/>
    </xf>
    <xf numFmtId="0" fontId="32" fillId="0" borderId="0" xfId="0" applyFont="1" applyAlignment="1">
      <alignment/>
    </xf>
    <xf numFmtId="0" fontId="148" fillId="0" borderId="0" xfId="0" applyFont="1" applyAlignment="1">
      <alignment readingOrder="1"/>
    </xf>
    <xf numFmtId="49" fontId="5" fillId="0" borderId="0" xfId="0" applyNumberFormat="1" applyFont="1" applyAlignment="1">
      <alignment horizontal="left"/>
    </xf>
    <xf numFmtId="0" fontId="14" fillId="34" borderId="10" xfId="0" applyFont="1" applyFill="1" applyBorder="1" applyAlignment="1">
      <alignment horizontal="center" vertical="center"/>
    </xf>
    <xf numFmtId="0" fontId="14" fillId="35" borderId="10"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14" fillId="35" borderId="12" xfId="0" applyFont="1" applyFill="1" applyBorder="1" applyAlignment="1">
      <alignment horizontal="center" vertical="center" wrapText="1"/>
    </xf>
    <xf numFmtId="0" fontId="14" fillId="35" borderId="12" xfId="0" applyFont="1" applyFill="1" applyBorder="1" applyAlignment="1">
      <alignment horizontal="center" vertical="center"/>
    </xf>
    <xf numFmtId="0" fontId="14" fillId="35" borderId="10" xfId="0" applyFont="1" applyFill="1" applyBorder="1" applyAlignment="1">
      <alignment horizontal="center" vertical="center"/>
    </xf>
    <xf numFmtId="0" fontId="14" fillId="35" borderId="11" xfId="0" applyFont="1" applyFill="1" applyBorder="1" applyAlignment="1">
      <alignment horizontal="center" vertical="center"/>
    </xf>
    <xf numFmtId="0" fontId="14" fillId="34" borderId="0" xfId="0" applyFont="1" applyFill="1" applyBorder="1" applyAlignment="1">
      <alignment horizontal="center" vertical="center"/>
    </xf>
    <xf numFmtId="0" fontId="14" fillId="35" borderId="0" xfId="0" applyFont="1" applyFill="1" applyBorder="1" applyAlignment="1">
      <alignment horizontal="center" vertical="center" wrapText="1"/>
    </xf>
    <xf numFmtId="0" fontId="14" fillId="35" borderId="13" xfId="0" applyFont="1" applyFill="1" applyBorder="1" applyAlignment="1">
      <alignment horizontal="center" vertical="center" wrapText="1"/>
    </xf>
    <xf numFmtId="0" fontId="14" fillId="35" borderId="14" xfId="0" applyFont="1" applyFill="1" applyBorder="1" applyAlignment="1">
      <alignment horizontal="center" vertical="center" wrapText="1"/>
    </xf>
    <xf numFmtId="0" fontId="14" fillId="35" borderId="15" xfId="0" applyFont="1" applyFill="1" applyBorder="1" applyAlignment="1">
      <alignment horizontal="center" vertical="center" wrapText="1"/>
    </xf>
    <xf numFmtId="0" fontId="14" fillId="35" borderId="14" xfId="0" applyFont="1" applyFill="1" applyBorder="1" applyAlignment="1">
      <alignment horizontal="center" vertical="center"/>
    </xf>
    <xf numFmtId="0" fontId="14" fillId="35" borderId="15" xfId="0" applyFont="1" applyFill="1" applyBorder="1" applyAlignment="1">
      <alignment horizontal="center" vertical="center"/>
    </xf>
    <xf numFmtId="0" fontId="14" fillId="35" borderId="16" xfId="0" applyFont="1" applyFill="1" applyBorder="1" applyAlignment="1">
      <alignment horizontal="center" vertical="center"/>
    </xf>
    <xf numFmtId="0" fontId="41" fillId="35" borderId="17" xfId="0" applyFont="1" applyFill="1" applyBorder="1" applyAlignment="1">
      <alignment horizontal="center" vertical="center" wrapText="1"/>
    </xf>
    <xf numFmtId="0" fontId="41" fillId="35" borderId="0" xfId="0" applyFont="1" applyFill="1" applyBorder="1" applyAlignment="1">
      <alignment horizontal="center" vertical="center" wrapText="1"/>
    </xf>
    <xf numFmtId="0" fontId="41" fillId="35" borderId="13" xfId="0" applyFont="1" applyFill="1" applyBorder="1" applyAlignment="1">
      <alignment horizontal="center" vertical="center" wrapText="1"/>
    </xf>
    <xf numFmtId="0" fontId="14" fillId="34" borderId="17" xfId="0" applyFont="1" applyFill="1" applyBorder="1" applyAlignment="1">
      <alignment horizontal="center" vertical="center"/>
    </xf>
    <xf numFmtId="0" fontId="41" fillId="34" borderId="17" xfId="0" applyFont="1" applyFill="1" applyBorder="1" applyAlignment="1">
      <alignment horizontal="center" vertical="center" wrapText="1"/>
    </xf>
    <xf numFmtId="0" fontId="40" fillId="34" borderId="17" xfId="0" applyFont="1" applyFill="1" applyBorder="1" applyAlignment="1">
      <alignment horizontal="center" vertical="center" wrapText="1"/>
    </xf>
    <xf numFmtId="0" fontId="40" fillId="34" borderId="18" xfId="0" applyFont="1" applyFill="1" applyBorder="1" applyAlignment="1">
      <alignment horizontal="center" vertical="center" wrapText="1"/>
    </xf>
    <xf numFmtId="0" fontId="39" fillId="34" borderId="19" xfId="0" applyFont="1" applyFill="1" applyBorder="1" applyAlignment="1">
      <alignment horizontal="center" vertical="center" wrapText="1"/>
    </xf>
    <xf numFmtId="0" fontId="39" fillId="34" borderId="20" xfId="0" applyFont="1" applyFill="1" applyBorder="1" applyAlignment="1">
      <alignment horizontal="center" vertical="center" wrapText="1"/>
    </xf>
    <xf numFmtId="0" fontId="39" fillId="34" borderId="0" xfId="0" applyFont="1" applyFill="1" applyBorder="1" applyAlignment="1">
      <alignment horizontal="center" vertical="center" wrapText="1"/>
    </xf>
    <xf numFmtId="0" fontId="39" fillId="35" borderId="10" xfId="0" applyFont="1" applyFill="1" applyBorder="1" applyAlignment="1">
      <alignment horizontal="center" vertical="center" wrapText="1"/>
    </xf>
    <xf numFmtId="0" fontId="39" fillId="35" borderId="11" xfId="0" applyFont="1" applyFill="1" applyBorder="1" applyAlignment="1">
      <alignment horizontal="center" vertical="center" wrapText="1"/>
    </xf>
    <xf numFmtId="0" fontId="39" fillId="35" borderId="12" xfId="0" applyFont="1" applyFill="1" applyBorder="1" applyAlignment="1">
      <alignment horizontal="center" vertical="center" wrapText="1"/>
    </xf>
    <xf numFmtId="0" fontId="39" fillId="34" borderId="18" xfId="0" applyFont="1" applyFill="1" applyBorder="1" applyAlignment="1">
      <alignment horizontal="center" vertical="center" wrapText="1"/>
    </xf>
    <xf numFmtId="0" fontId="39" fillId="35" borderId="18" xfId="0" applyFont="1" applyFill="1" applyBorder="1" applyAlignment="1">
      <alignment horizontal="center" vertical="center" wrapText="1"/>
    </xf>
    <xf numFmtId="0" fontId="39" fillId="35" borderId="21" xfId="0" applyFont="1" applyFill="1" applyBorder="1" applyAlignment="1">
      <alignment horizontal="center" vertical="center" wrapText="1"/>
    </xf>
    <xf numFmtId="0" fontId="39" fillId="35" borderId="22" xfId="0" applyFont="1" applyFill="1" applyBorder="1" applyAlignment="1">
      <alignment horizontal="center" vertical="center" wrapText="1"/>
    </xf>
    <xf numFmtId="0" fontId="41" fillId="35" borderId="18" xfId="0" applyFont="1" applyFill="1" applyBorder="1" applyAlignment="1">
      <alignment horizontal="center" vertical="center" wrapText="1"/>
    </xf>
    <xf numFmtId="0" fontId="41" fillId="35" borderId="21" xfId="0" applyFont="1" applyFill="1" applyBorder="1" applyAlignment="1">
      <alignment horizontal="center" vertical="center" wrapText="1"/>
    </xf>
    <xf numFmtId="0" fontId="41" fillId="35" borderId="22" xfId="0" applyFont="1" applyFill="1" applyBorder="1" applyAlignment="1">
      <alignment horizontal="center" vertical="center" wrapText="1"/>
    </xf>
    <xf numFmtId="0" fontId="51" fillId="36" borderId="0" xfId="0" applyFont="1" applyFill="1" applyBorder="1" applyAlignment="1">
      <alignment horizontal="center" vertical="center"/>
    </xf>
    <xf numFmtId="0" fontId="52" fillId="36" borderId="0" xfId="0" applyFont="1" applyFill="1" applyBorder="1" applyAlignment="1">
      <alignment horizontal="center" vertical="center"/>
    </xf>
    <xf numFmtId="0" fontId="53" fillId="36" borderId="0" xfId="0" applyFont="1" applyFill="1" applyBorder="1" applyAlignment="1">
      <alignment horizontal="center" vertical="center"/>
    </xf>
    <xf numFmtId="0" fontId="54" fillId="36" borderId="0" xfId="0" applyFont="1" applyFill="1" applyBorder="1" applyAlignment="1">
      <alignment horizontal="center" vertical="center"/>
    </xf>
    <xf numFmtId="0" fontId="55" fillId="36" borderId="0" xfId="0" applyFont="1" applyFill="1" applyBorder="1" applyAlignment="1">
      <alignment horizontal="center" vertical="center"/>
    </xf>
    <xf numFmtId="0" fontId="56" fillId="36" borderId="0" xfId="0" applyFont="1" applyFill="1" applyBorder="1" applyAlignment="1">
      <alignment horizontal="center" vertical="center"/>
    </xf>
    <xf numFmtId="0" fontId="57" fillId="36" borderId="0" xfId="0" applyFont="1" applyFill="1" applyBorder="1" applyAlignment="1">
      <alignment horizontal="center" vertical="center"/>
    </xf>
    <xf numFmtId="0" fontId="58" fillId="36" borderId="0" xfId="0" applyFont="1" applyFill="1" applyBorder="1" applyAlignment="1">
      <alignment horizontal="center" vertical="center"/>
    </xf>
    <xf numFmtId="0" fontId="14" fillId="0" borderId="0" xfId="0" applyFont="1" applyAlignment="1">
      <alignment/>
    </xf>
    <xf numFmtId="0" fontId="14" fillId="0" borderId="0" xfId="0" applyFont="1" applyAlignment="1">
      <alignment horizontal="center"/>
    </xf>
    <xf numFmtId="182" fontId="29" fillId="33" borderId="0" xfId="0" applyNumberFormat="1" applyFont="1" applyFill="1" applyAlignment="1" applyProtection="1">
      <alignment horizontal="center"/>
      <protection/>
    </xf>
    <xf numFmtId="172" fontId="5" fillId="0" borderId="0" xfId="0" applyNumberFormat="1" applyFont="1" applyAlignment="1">
      <alignment horizontal="right"/>
    </xf>
    <xf numFmtId="172" fontId="5" fillId="0" borderId="0" xfId="0" applyNumberFormat="1" applyFont="1" applyAlignment="1" quotePrefix="1">
      <alignment horizontal="right"/>
    </xf>
    <xf numFmtId="172" fontId="5" fillId="0" borderId="0" xfId="0" applyNumberFormat="1" applyFont="1" applyAlignment="1" quotePrefix="1">
      <alignment/>
    </xf>
    <xf numFmtId="0" fontId="61" fillId="0" borderId="0" xfId="53" applyFont="1" applyAlignment="1" applyProtection="1">
      <alignment/>
      <protection/>
    </xf>
    <xf numFmtId="0" fontId="149" fillId="0" borderId="0" xfId="0" applyFont="1" applyAlignment="1">
      <alignment readingOrder="1"/>
    </xf>
    <xf numFmtId="49" fontId="150" fillId="0" borderId="0" xfId="0" applyNumberFormat="1" applyFont="1" applyAlignment="1">
      <alignment horizontal="left"/>
    </xf>
    <xf numFmtId="0" fontId="150" fillId="0" borderId="0" xfId="0" applyFont="1" applyAlignment="1">
      <alignment horizontal="left"/>
    </xf>
    <xf numFmtId="0" fontId="5" fillId="0" borderId="0" xfId="0" applyFont="1" applyAlignment="1">
      <alignment horizontal="right" vertical="top" wrapText="1"/>
    </xf>
    <xf numFmtId="0" fontId="0" fillId="0" borderId="0" xfId="0" applyAlignment="1">
      <alignment horizontal="right"/>
    </xf>
    <xf numFmtId="0" fontId="62" fillId="0" borderId="23" xfId="0" applyFont="1" applyBorder="1" applyAlignment="1">
      <alignment horizontal="left"/>
    </xf>
    <xf numFmtId="0" fontId="63" fillId="0" borderId="23" xfId="0" applyFont="1" applyBorder="1" applyAlignment="1">
      <alignment/>
    </xf>
    <xf numFmtId="0" fontId="65" fillId="0" borderId="23" xfId="0" applyFont="1" applyBorder="1" applyAlignment="1">
      <alignment horizontal="left"/>
    </xf>
    <xf numFmtId="0" fontId="65" fillId="5" borderId="23" xfId="0" applyNumberFormat="1" applyFont="1" applyFill="1" applyBorder="1" applyAlignment="1">
      <alignment horizontal="center"/>
    </xf>
    <xf numFmtId="0" fontId="65" fillId="0" borderId="23" xfId="0" applyNumberFormat="1" applyFont="1" applyFill="1" applyBorder="1" applyAlignment="1">
      <alignment horizontal="center"/>
    </xf>
    <xf numFmtId="0" fontId="65" fillId="0" borderId="23" xfId="0" applyNumberFormat="1" applyFont="1" applyBorder="1" applyAlignment="1">
      <alignment horizontal="center"/>
    </xf>
    <xf numFmtId="0" fontId="10" fillId="0" borderId="23" xfId="0" applyFont="1" applyBorder="1" applyAlignment="1">
      <alignment horizontal="left"/>
    </xf>
    <xf numFmtId="0" fontId="63" fillId="5" borderId="23" xfId="0" applyFont="1" applyFill="1" applyBorder="1" applyAlignment="1">
      <alignment horizontal="center" vertical="center"/>
    </xf>
    <xf numFmtId="0" fontId="63" fillId="0" borderId="23" xfId="0" applyFont="1" applyFill="1" applyBorder="1" applyAlignment="1">
      <alignment horizontal="center" vertical="center"/>
    </xf>
    <xf numFmtId="0" fontId="63" fillId="0" borderId="23" xfId="0" applyFont="1" applyBorder="1" applyAlignment="1">
      <alignment horizontal="center" vertical="center"/>
    </xf>
    <xf numFmtId="0" fontId="6" fillId="0" borderId="0" xfId="0" applyFont="1" applyAlignment="1">
      <alignment/>
    </xf>
    <xf numFmtId="0" fontId="14" fillId="0" borderId="0" xfId="0" applyFont="1" applyAlignment="1">
      <alignment vertical="center"/>
    </xf>
    <xf numFmtId="0" fontId="28" fillId="0" borderId="0" xfId="0" applyFont="1" applyAlignment="1">
      <alignment horizontal="left"/>
    </xf>
    <xf numFmtId="0" fontId="28" fillId="0" borderId="0" xfId="0" applyFont="1" applyAlignment="1">
      <alignment horizontal="center"/>
    </xf>
    <xf numFmtId="0" fontId="5" fillId="0" borderId="0" xfId="0" applyFont="1" applyAlignment="1">
      <alignment/>
    </xf>
    <xf numFmtId="14" fontId="0" fillId="0" borderId="0" xfId="0" applyNumberFormat="1" applyAlignment="1">
      <alignment/>
    </xf>
    <xf numFmtId="20" fontId="0" fillId="0" borderId="0" xfId="0" applyNumberFormat="1" applyAlignment="1">
      <alignment/>
    </xf>
    <xf numFmtId="0" fontId="10" fillId="0" borderId="24" xfId="0" applyFont="1" applyFill="1" applyBorder="1" applyAlignment="1">
      <alignment horizontal="left"/>
    </xf>
    <xf numFmtId="0" fontId="63" fillId="0" borderId="24" xfId="0" applyFont="1" applyFill="1" applyBorder="1" applyAlignment="1">
      <alignment horizontal="center" vertical="center"/>
    </xf>
    <xf numFmtId="184" fontId="0" fillId="0" borderId="0" xfId="0" applyNumberFormat="1" applyAlignment="1">
      <alignment/>
    </xf>
    <xf numFmtId="184" fontId="0" fillId="0" borderId="0" xfId="0" applyNumberFormat="1" applyFont="1" applyAlignment="1">
      <alignment horizontal="center"/>
    </xf>
    <xf numFmtId="184" fontId="3" fillId="0" borderId="0" xfId="0" applyNumberFormat="1" applyFont="1" applyAlignment="1">
      <alignment horizontal="center"/>
    </xf>
    <xf numFmtId="0" fontId="3" fillId="0" borderId="0" xfId="0" applyFont="1" applyAlignment="1">
      <alignment horizontal="center"/>
    </xf>
    <xf numFmtId="0" fontId="66" fillId="34" borderId="10" xfId="0" applyFont="1" applyFill="1" applyBorder="1" applyAlignment="1">
      <alignment horizontal="left" vertical="center"/>
    </xf>
    <xf numFmtId="0" fontId="66" fillId="34" borderId="0" xfId="0" applyFont="1" applyFill="1" applyBorder="1" applyAlignment="1">
      <alignment horizontal="left" vertical="center" indent="2"/>
    </xf>
    <xf numFmtId="0" fontId="54" fillId="34" borderId="0" xfId="0" applyFont="1" applyFill="1" applyBorder="1" applyAlignment="1">
      <alignment horizontal="left" vertical="center" indent="2"/>
    </xf>
    <xf numFmtId="0" fontId="66" fillId="34" borderId="21" xfId="0" applyFont="1" applyFill="1" applyBorder="1" applyAlignment="1">
      <alignment horizontal="left" vertical="center" indent="2"/>
    </xf>
    <xf numFmtId="0" fontId="66" fillId="34" borderId="0" xfId="0" applyFont="1" applyFill="1" applyBorder="1" applyAlignment="1">
      <alignment/>
    </xf>
    <xf numFmtId="0" fontId="66" fillId="34" borderId="12" xfId="0" applyFont="1" applyFill="1" applyBorder="1" applyAlignment="1">
      <alignment horizontal="center" vertical="center"/>
    </xf>
    <xf numFmtId="0" fontId="66" fillId="34" borderId="10" xfId="0" applyFont="1" applyFill="1" applyBorder="1" applyAlignment="1">
      <alignment horizontal="center" vertical="center"/>
    </xf>
    <xf numFmtId="0" fontId="66" fillId="34" borderId="0" xfId="0" applyFont="1" applyFill="1" applyBorder="1" applyAlignment="1">
      <alignment horizontal="center" vertical="center"/>
    </xf>
    <xf numFmtId="0" fontId="66" fillId="34" borderId="17" xfId="0" applyFont="1" applyFill="1" applyBorder="1" applyAlignment="1">
      <alignment horizontal="center" vertical="center"/>
    </xf>
    <xf numFmtId="0" fontId="69" fillId="34" borderId="17" xfId="0" applyFont="1" applyFill="1" applyBorder="1" applyAlignment="1">
      <alignment horizontal="center" vertical="center" wrapText="1"/>
    </xf>
    <xf numFmtId="0" fontId="50" fillId="34" borderId="17" xfId="0" applyFont="1" applyFill="1" applyBorder="1" applyAlignment="1">
      <alignment horizontal="center" vertical="center" wrapText="1"/>
    </xf>
    <xf numFmtId="0" fontId="50" fillId="34" borderId="18" xfId="0" applyFont="1" applyFill="1" applyBorder="1" applyAlignment="1">
      <alignment horizontal="center" vertical="center" wrapText="1"/>
    </xf>
    <xf numFmtId="0" fontId="54" fillId="34" borderId="19" xfId="0" applyFont="1" applyFill="1" applyBorder="1" applyAlignment="1">
      <alignment horizontal="center" vertical="center" wrapText="1"/>
    </xf>
    <xf numFmtId="0" fontId="54" fillId="34" borderId="20" xfId="0" applyFont="1" applyFill="1" applyBorder="1" applyAlignment="1">
      <alignment horizontal="center" vertical="center" wrapText="1"/>
    </xf>
    <xf numFmtId="0" fontId="54" fillId="34" borderId="0" xfId="0" applyFont="1" applyFill="1" applyBorder="1" applyAlignment="1">
      <alignment horizontal="center" vertical="center" wrapText="1"/>
    </xf>
    <xf numFmtId="0" fontId="54" fillId="34" borderId="18" xfId="0" applyFont="1" applyFill="1" applyBorder="1" applyAlignment="1">
      <alignment horizontal="center" vertical="center" wrapText="1"/>
    </xf>
    <xf numFmtId="0" fontId="66" fillId="0" borderId="0" xfId="0" applyFont="1" applyAlignment="1">
      <alignment/>
    </xf>
    <xf numFmtId="0" fontId="66" fillId="0" borderId="0" xfId="0" applyFont="1" applyBorder="1" applyAlignment="1">
      <alignment/>
    </xf>
    <xf numFmtId="0" fontId="66" fillId="0" borderId="0" xfId="0" applyFont="1" applyFill="1" applyBorder="1" applyAlignment="1">
      <alignment/>
    </xf>
    <xf numFmtId="0" fontId="67" fillId="0" borderId="0" xfId="0" applyFont="1" applyAlignment="1">
      <alignment/>
    </xf>
    <xf numFmtId="0" fontId="68" fillId="0" borderId="0" xfId="0" applyFont="1" applyAlignment="1">
      <alignment horizontal="left" indent="2"/>
    </xf>
    <xf numFmtId="0" fontId="73" fillId="0" borderId="0" xfId="0" applyFont="1" applyAlignment="1">
      <alignment/>
    </xf>
    <xf numFmtId="0" fontId="66" fillId="34" borderId="0" xfId="0" applyFont="1" applyFill="1" applyBorder="1" applyAlignment="1">
      <alignment vertical="center"/>
    </xf>
    <xf numFmtId="0" fontId="66" fillId="34" borderId="0" xfId="0" applyFont="1" applyFill="1" applyAlignment="1">
      <alignment/>
    </xf>
    <xf numFmtId="0" fontId="66" fillId="34" borderId="10" xfId="0" applyFont="1" applyFill="1" applyBorder="1" applyAlignment="1">
      <alignment vertical="center"/>
    </xf>
    <xf numFmtId="0" fontId="70" fillId="34" borderId="0" xfId="0" applyFont="1" applyFill="1" applyBorder="1" applyAlignment="1">
      <alignment horizontal="left" vertical="center"/>
    </xf>
    <xf numFmtId="0" fontId="71" fillId="34" borderId="0" xfId="0" applyFont="1" applyFill="1" applyBorder="1" applyAlignment="1">
      <alignment vertical="center"/>
    </xf>
    <xf numFmtId="0" fontId="57" fillId="34" borderId="0" xfId="0" applyFont="1" applyFill="1" applyBorder="1" applyAlignment="1">
      <alignment horizontal="center" vertical="center"/>
    </xf>
    <xf numFmtId="0" fontId="73" fillId="0" borderId="0" xfId="0" applyFont="1" applyFill="1" applyBorder="1" applyAlignment="1">
      <alignment/>
    </xf>
    <xf numFmtId="0" fontId="67" fillId="34" borderId="0" xfId="0" applyFont="1" applyFill="1" applyBorder="1" applyAlignment="1">
      <alignment horizontal="right" vertical="center"/>
    </xf>
    <xf numFmtId="0" fontId="66" fillId="34" borderId="0" xfId="0" applyFont="1" applyFill="1" applyBorder="1" applyAlignment="1">
      <alignment horizontal="right" vertical="center"/>
    </xf>
    <xf numFmtId="0" fontId="66" fillId="34" borderId="21" xfId="0" applyFont="1" applyFill="1" applyBorder="1" applyAlignment="1">
      <alignment vertical="center"/>
    </xf>
    <xf numFmtId="0" fontId="13" fillId="0" borderId="0" xfId="0" applyFont="1" applyAlignment="1">
      <alignment/>
    </xf>
    <xf numFmtId="0" fontId="74" fillId="0" borderId="0" xfId="0" applyFont="1" applyAlignment="1">
      <alignment horizontal="left" indent="4"/>
    </xf>
    <xf numFmtId="0" fontId="5" fillId="0" borderId="0" xfId="0" applyFont="1" applyAlignment="1">
      <alignment horizontal="left" indent="4"/>
    </xf>
    <xf numFmtId="0" fontId="14" fillId="34" borderId="10" xfId="0" applyFont="1" applyFill="1" applyBorder="1" applyAlignment="1">
      <alignment horizontal="left" vertical="center"/>
    </xf>
    <xf numFmtId="0" fontId="2" fillId="37" borderId="12" xfId="0" applyFont="1" applyFill="1" applyBorder="1" applyAlignment="1">
      <alignment horizontal="left" vertical="center" indent="2"/>
    </xf>
    <xf numFmtId="0" fontId="14" fillId="37" borderId="10" xfId="0" applyFont="1" applyFill="1" applyBorder="1" applyAlignment="1">
      <alignment horizontal="left" vertical="center"/>
    </xf>
    <xf numFmtId="0" fontId="14" fillId="37" borderId="10" xfId="0" applyFont="1" applyFill="1" applyBorder="1" applyAlignment="1">
      <alignment vertical="center"/>
    </xf>
    <xf numFmtId="0" fontId="14" fillId="37" borderId="10" xfId="0" applyFont="1" applyFill="1" applyBorder="1" applyAlignment="1">
      <alignment horizontal="center" vertical="center"/>
    </xf>
    <xf numFmtId="0" fontId="14" fillId="37" borderId="25" xfId="0" applyFont="1" applyFill="1" applyBorder="1" applyAlignment="1">
      <alignment horizontal="center" vertical="center"/>
    </xf>
    <xf numFmtId="0" fontId="14" fillId="34" borderId="0" xfId="0" applyFont="1" applyFill="1" applyBorder="1" applyAlignment="1">
      <alignment horizontal="left" vertical="center" indent="2"/>
    </xf>
    <xf numFmtId="0" fontId="2" fillId="37" borderId="26" xfId="0" applyFont="1" applyFill="1" applyBorder="1" applyAlignment="1">
      <alignment horizontal="left" indent="2"/>
    </xf>
    <xf numFmtId="0" fontId="14" fillId="37" borderId="0" xfId="0" applyFont="1" applyFill="1" applyBorder="1" applyAlignment="1">
      <alignment horizontal="left" vertical="center" indent="2"/>
    </xf>
    <xf numFmtId="0" fontId="0" fillId="37" borderId="0" xfId="0" applyFont="1" applyFill="1" applyAlignment="1">
      <alignment/>
    </xf>
    <xf numFmtId="0" fontId="0" fillId="37" borderId="27" xfId="0" applyFont="1" applyFill="1" applyBorder="1" applyAlignment="1">
      <alignment/>
    </xf>
    <xf numFmtId="0" fontId="39" fillId="34" borderId="0" xfId="0" applyFont="1" applyFill="1" applyBorder="1" applyAlignment="1">
      <alignment horizontal="left" vertical="center" indent="2"/>
    </xf>
    <xf numFmtId="0" fontId="76" fillId="37" borderId="17" xfId="0" applyFont="1" applyFill="1" applyBorder="1" applyAlignment="1">
      <alignment horizontal="left" vertical="center" indent="2"/>
    </xf>
    <xf numFmtId="0" fontId="39" fillId="37" borderId="0" xfId="0" applyFont="1" applyFill="1" applyBorder="1" applyAlignment="1">
      <alignment horizontal="left" vertical="center" indent="2"/>
    </xf>
    <xf numFmtId="0" fontId="77" fillId="37" borderId="0" xfId="0" applyFont="1" applyFill="1" applyAlignment="1">
      <alignment horizontal="left" indent="2"/>
    </xf>
    <xf numFmtId="0" fontId="77" fillId="37" borderId="27" xfId="0" applyFont="1" applyFill="1" applyBorder="1" applyAlignment="1">
      <alignment horizontal="left" indent="2"/>
    </xf>
    <xf numFmtId="0" fontId="14" fillId="34" borderId="21" xfId="0" applyFont="1" applyFill="1" applyBorder="1" applyAlignment="1">
      <alignment horizontal="left" vertical="center" indent="2"/>
    </xf>
    <xf numFmtId="0" fontId="14" fillId="37" borderId="18" xfId="0" applyFont="1" applyFill="1" applyBorder="1" applyAlignment="1">
      <alignment horizontal="left" vertical="center" indent="2"/>
    </xf>
    <xf numFmtId="0" fontId="14" fillId="37" borderId="21" xfId="0" applyFont="1" applyFill="1" applyBorder="1" applyAlignment="1">
      <alignment horizontal="left" vertical="center" indent="2"/>
    </xf>
    <xf numFmtId="0" fontId="14" fillId="37" borderId="21" xfId="0" applyFont="1" applyFill="1" applyBorder="1" applyAlignment="1">
      <alignment vertical="center"/>
    </xf>
    <xf numFmtId="0" fontId="14" fillId="37" borderId="21" xfId="0" applyFont="1" applyFill="1" applyBorder="1" applyAlignment="1">
      <alignment horizontal="center" vertical="center"/>
    </xf>
    <xf numFmtId="0" fontId="14" fillId="37" borderId="28" xfId="0" applyFont="1" applyFill="1" applyBorder="1" applyAlignment="1">
      <alignment horizontal="center" vertical="center"/>
    </xf>
    <xf numFmtId="0" fontId="14" fillId="34" borderId="0" xfId="0" applyFont="1" applyFill="1" applyBorder="1" applyAlignment="1">
      <alignment/>
    </xf>
    <xf numFmtId="0" fontId="14" fillId="36" borderId="29" xfId="0" applyFont="1" applyFill="1" applyBorder="1" applyAlignment="1">
      <alignment horizontal="center" vertical="center"/>
    </xf>
    <xf numFmtId="0" fontId="14" fillId="34" borderId="12" xfId="0" applyFont="1" applyFill="1" applyBorder="1" applyAlignment="1">
      <alignment horizontal="center" vertical="center"/>
    </xf>
    <xf numFmtId="0" fontId="14" fillId="36" borderId="19" xfId="0" applyFont="1" applyFill="1" applyBorder="1" applyAlignment="1">
      <alignment horizontal="center" vertical="center"/>
    </xf>
    <xf numFmtId="0" fontId="39" fillId="38" borderId="14" xfId="0" applyFont="1" applyFill="1" applyBorder="1" applyAlignment="1">
      <alignment horizontal="center" vertical="center"/>
    </xf>
    <xf numFmtId="0" fontId="40" fillId="39" borderId="14" xfId="0" applyFont="1" applyFill="1" applyBorder="1" applyAlignment="1" quotePrefix="1">
      <alignment horizontal="center" vertical="center" wrapText="1"/>
    </xf>
    <xf numFmtId="0" fontId="39" fillId="40" borderId="14" xfId="0" applyFont="1" applyFill="1" applyBorder="1" applyAlignment="1" quotePrefix="1">
      <alignment horizontal="center" vertical="center" wrapText="1"/>
    </xf>
    <xf numFmtId="0" fontId="40" fillId="39" borderId="14" xfId="0" applyFont="1" applyFill="1" applyBorder="1" applyAlignment="1">
      <alignment horizontal="center" vertical="center" wrapText="1"/>
    </xf>
    <xf numFmtId="0" fontId="39" fillId="36" borderId="14" xfId="0" applyFont="1" applyFill="1" applyBorder="1" applyAlignment="1">
      <alignment horizontal="center" vertical="center" wrapText="1"/>
    </xf>
    <xf numFmtId="0" fontId="14" fillId="40" borderId="14" xfId="0" applyFont="1" applyFill="1" applyBorder="1" applyAlignment="1">
      <alignment horizontal="center" vertical="center" wrapText="1"/>
    </xf>
    <xf numFmtId="0" fontId="40" fillId="39" borderId="17" xfId="0" applyFont="1" applyFill="1" applyBorder="1" applyAlignment="1">
      <alignment horizontal="center" vertical="center" wrapText="1"/>
    </xf>
    <xf numFmtId="0" fontId="40" fillId="39" borderId="30" xfId="0" applyFont="1" applyFill="1" applyBorder="1" applyAlignment="1">
      <alignment horizontal="center" vertical="center" wrapText="1"/>
    </xf>
    <xf numFmtId="0" fontId="40" fillId="39" borderId="18" xfId="0" applyFont="1" applyFill="1" applyBorder="1" applyAlignment="1">
      <alignment horizontal="center" vertical="center" wrapText="1"/>
    </xf>
    <xf numFmtId="0" fontId="40" fillId="41" borderId="30" xfId="0" applyFont="1" applyFill="1" applyBorder="1" applyAlignment="1">
      <alignment horizontal="center" vertical="center" wrapText="1"/>
    </xf>
    <xf numFmtId="0" fontId="39" fillId="35" borderId="31" xfId="0" applyFont="1" applyFill="1" applyBorder="1" applyAlignment="1">
      <alignment horizontal="center" vertical="center" wrapText="1"/>
    </xf>
    <xf numFmtId="0" fontId="40" fillId="41" borderId="18" xfId="0" applyFont="1" applyFill="1" applyBorder="1" applyAlignment="1">
      <alignment horizontal="center" vertical="center" wrapText="1"/>
    </xf>
    <xf numFmtId="0" fontId="14" fillId="36" borderId="17" xfId="0" applyFont="1" applyFill="1" applyBorder="1" applyAlignment="1">
      <alignment vertical="center"/>
    </xf>
    <xf numFmtId="0" fontId="14" fillId="36" borderId="0" xfId="0" applyFont="1" applyFill="1" applyBorder="1" applyAlignment="1">
      <alignment vertical="center"/>
    </xf>
    <xf numFmtId="0" fontId="14" fillId="36" borderId="13" xfId="0" applyFont="1" applyFill="1" applyBorder="1" applyAlignment="1">
      <alignment vertical="center"/>
    </xf>
    <xf numFmtId="0" fontId="14" fillId="36" borderId="0" xfId="0" applyFont="1" applyFill="1" applyBorder="1" applyAlignment="1">
      <alignment horizontal="center" vertical="center"/>
    </xf>
    <xf numFmtId="0" fontId="15" fillId="36" borderId="0" xfId="0" applyFont="1" applyFill="1" applyBorder="1" applyAlignment="1">
      <alignment horizontal="center" vertical="center"/>
    </xf>
    <xf numFmtId="0" fontId="45" fillId="36" borderId="0" xfId="0" applyFont="1" applyFill="1" applyBorder="1" applyAlignment="1">
      <alignment horizontal="center" vertical="center"/>
    </xf>
    <xf numFmtId="0" fontId="81" fillId="36" borderId="0" xfId="0" applyFont="1" applyFill="1" applyBorder="1" applyAlignment="1">
      <alignment horizontal="center" vertical="center"/>
    </xf>
    <xf numFmtId="0" fontId="81" fillId="36" borderId="0" xfId="0" applyFont="1" applyFill="1" applyBorder="1" applyAlignment="1">
      <alignment horizontal="left" vertical="center"/>
    </xf>
    <xf numFmtId="0" fontId="48" fillId="36" borderId="0" xfId="0" applyFont="1" applyFill="1" applyBorder="1" applyAlignment="1">
      <alignment horizontal="center" vertical="center"/>
    </xf>
    <xf numFmtId="0" fontId="39" fillId="36" borderId="0" xfId="0" applyFont="1" applyFill="1" applyBorder="1" applyAlignment="1">
      <alignment horizontal="center" vertical="center"/>
    </xf>
    <xf numFmtId="0" fontId="39" fillId="36" borderId="0" xfId="0" applyFont="1" applyFill="1" applyBorder="1" applyAlignment="1">
      <alignment horizontal="left" vertical="center"/>
    </xf>
    <xf numFmtId="0" fontId="82" fillId="36" borderId="0" xfId="0" applyFont="1" applyFill="1" applyBorder="1" applyAlignment="1">
      <alignment horizontal="center" vertical="center"/>
    </xf>
    <xf numFmtId="0" fontId="82" fillId="36" borderId="0" xfId="0" applyFont="1" applyFill="1" applyBorder="1" applyAlignment="1">
      <alignment horizontal="left" vertical="center"/>
    </xf>
    <xf numFmtId="0" fontId="83" fillId="36" borderId="0" xfId="0" applyFont="1" applyFill="1" applyBorder="1" applyAlignment="1">
      <alignment horizontal="center" vertical="center"/>
    </xf>
    <xf numFmtId="0" fontId="43" fillId="36" borderId="0" xfId="0" applyFont="1" applyFill="1" applyBorder="1" applyAlignment="1">
      <alignment horizontal="center" vertical="center"/>
    </xf>
    <xf numFmtId="0" fontId="72" fillId="36" borderId="0" xfId="0" applyFont="1" applyFill="1" applyBorder="1" applyAlignment="1">
      <alignment horizontal="center" vertical="center"/>
    </xf>
    <xf numFmtId="0" fontId="44" fillId="36" borderId="0" xfId="0" applyFont="1" applyFill="1" applyBorder="1" applyAlignment="1">
      <alignment horizontal="center" vertical="center"/>
    </xf>
    <xf numFmtId="0" fontId="84" fillId="36" borderId="0" xfId="0" applyFont="1" applyFill="1" applyBorder="1" applyAlignment="1">
      <alignment horizontal="center" vertical="center"/>
    </xf>
    <xf numFmtId="0" fontId="85" fillId="42" borderId="12" xfId="0" applyFont="1" applyFill="1" applyBorder="1" applyAlignment="1">
      <alignment vertical="center"/>
    </xf>
    <xf numFmtId="0" fontId="85" fillId="42" borderId="10" xfId="0" applyFont="1" applyFill="1" applyBorder="1" applyAlignment="1">
      <alignment vertical="center"/>
    </xf>
    <xf numFmtId="0" fontId="85" fillId="42" borderId="11" xfId="0" applyFont="1" applyFill="1" applyBorder="1" applyAlignment="1">
      <alignment vertical="center"/>
    </xf>
    <xf numFmtId="0" fontId="85" fillId="33" borderId="10" xfId="0" applyFont="1" applyFill="1" applyBorder="1" applyAlignment="1">
      <alignment vertical="center"/>
    </xf>
    <xf numFmtId="0" fontId="86" fillId="33" borderId="10" xfId="0" applyFont="1" applyFill="1" applyBorder="1" applyAlignment="1">
      <alignment horizontal="left" vertical="center"/>
    </xf>
    <xf numFmtId="0" fontId="86" fillId="33" borderId="10" xfId="0" applyFont="1" applyFill="1" applyBorder="1" applyAlignment="1">
      <alignment horizontal="center" vertical="center"/>
    </xf>
    <xf numFmtId="0" fontId="85" fillId="40" borderId="10" xfId="0" applyFont="1" applyFill="1" applyBorder="1" applyAlignment="1">
      <alignment vertical="center"/>
    </xf>
    <xf numFmtId="0" fontId="86" fillId="33" borderId="11" xfId="0" applyFont="1" applyFill="1" applyBorder="1" applyAlignment="1">
      <alignment horizontal="center" vertical="center"/>
    </xf>
    <xf numFmtId="0" fontId="85" fillId="42" borderId="0" xfId="0" applyFont="1" applyFill="1" applyBorder="1" applyAlignment="1">
      <alignment horizontal="center" vertical="center"/>
    </xf>
    <xf numFmtId="0" fontId="85" fillId="42" borderId="13" xfId="0" applyFont="1" applyFill="1" applyBorder="1" applyAlignment="1">
      <alignment horizontal="center" vertical="center"/>
    </xf>
    <xf numFmtId="0" fontId="85" fillId="33" borderId="0" xfId="0" applyFont="1" applyFill="1" applyBorder="1" applyAlignment="1">
      <alignment vertical="center"/>
    </xf>
    <xf numFmtId="0" fontId="85" fillId="33" borderId="0" xfId="0" applyFont="1" applyFill="1" applyBorder="1" applyAlignment="1">
      <alignment horizontal="center" vertical="center"/>
    </xf>
    <xf numFmtId="0" fontId="85" fillId="40" borderId="0" xfId="0" applyFont="1" applyFill="1" applyBorder="1" applyAlignment="1">
      <alignment horizontal="center" vertical="center"/>
    </xf>
    <xf numFmtId="0" fontId="85" fillId="33" borderId="13" xfId="0" applyFont="1" applyFill="1" applyBorder="1" applyAlignment="1">
      <alignment horizontal="center" vertical="center"/>
    </xf>
    <xf numFmtId="0" fontId="86" fillId="42" borderId="17" xfId="0" applyFont="1" applyFill="1" applyBorder="1" applyAlignment="1">
      <alignment horizontal="left" vertical="center"/>
    </xf>
    <xf numFmtId="0" fontId="86" fillId="42" borderId="0" xfId="0" applyFont="1" applyFill="1" applyBorder="1" applyAlignment="1">
      <alignment horizontal="left" vertical="center"/>
    </xf>
    <xf numFmtId="0" fontId="85" fillId="42" borderId="0" xfId="0" applyFont="1" applyFill="1" applyBorder="1" applyAlignment="1">
      <alignment vertical="center"/>
    </xf>
    <xf numFmtId="0" fontId="85" fillId="42" borderId="13" xfId="0" applyFont="1" applyFill="1" applyBorder="1" applyAlignment="1">
      <alignment vertical="center"/>
    </xf>
    <xf numFmtId="0" fontId="86" fillId="33" borderId="0" xfId="0" applyFont="1" applyFill="1" applyBorder="1" applyAlignment="1">
      <alignment horizontal="left" vertical="center"/>
    </xf>
    <xf numFmtId="0" fontId="86" fillId="33" borderId="0" xfId="0" applyFont="1" applyFill="1" applyBorder="1" applyAlignment="1">
      <alignment horizontal="center" vertical="center"/>
    </xf>
    <xf numFmtId="0" fontId="86" fillId="40" borderId="0" xfId="0" applyFont="1" applyFill="1" applyBorder="1" applyAlignment="1">
      <alignment horizontal="left" vertical="center"/>
    </xf>
    <xf numFmtId="0" fontId="87" fillId="33" borderId="0" xfId="0" applyFont="1" applyFill="1" applyBorder="1" applyAlignment="1">
      <alignment horizontal="center" vertical="center"/>
    </xf>
    <xf numFmtId="0" fontId="85" fillId="33" borderId="13" xfId="0" applyFont="1" applyFill="1" applyBorder="1" applyAlignment="1">
      <alignment vertical="center"/>
    </xf>
    <xf numFmtId="0" fontId="85" fillId="42" borderId="17" xfId="0" applyFont="1" applyFill="1" applyBorder="1" applyAlignment="1">
      <alignment vertical="center"/>
    </xf>
    <xf numFmtId="0" fontId="88" fillId="42" borderId="0" xfId="0" applyFont="1" applyFill="1" applyBorder="1" applyAlignment="1">
      <alignment vertical="center"/>
    </xf>
    <xf numFmtId="0" fontId="85" fillId="42" borderId="0" xfId="0" applyFont="1" applyFill="1" applyBorder="1" applyAlignment="1">
      <alignment/>
    </xf>
    <xf numFmtId="0" fontId="85" fillId="33" borderId="32" xfId="0" applyFont="1" applyFill="1" applyBorder="1" applyAlignment="1">
      <alignment horizontal="center" vertical="center"/>
    </xf>
    <xf numFmtId="0" fontId="85" fillId="33" borderId="33" xfId="0" applyFont="1" applyFill="1" applyBorder="1" applyAlignment="1">
      <alignment horizontal="center" vertical="center"/>
    </xf>
    <xf numFmtId="0" fontId="85" fillId="33" borderId="0" xfId="0" applyFont="1" applyFill="1" applyBorder="1" applyAlignment="1">
      <alignment horizontal="right" vertical="center"/>
    </xf>
    <xf numFmtId="0" fontId="88" fillId="40" borderId="0" xfId="0" applyFont="1" applyFill="1" applyBorder="1" applyAlignment="1">
      <alignment vertical="center"/>
    </xf>
    <xf numFmtId="0" fontId="85" fillId="42" borderId="33" xfId="0" applyFont="1" applyFill="1" applyBorder="1" applyAlignment="1">
      <alignment vertical="center"/>
    </xf>
    <xf numFmtId="0" fontId="85" fillId="42" borderId="33" xfId="0" applyFont="1" applyFill="1" applyBorder="1" applyAlignment="1">
      <alignment horizontal="center" vertical="center"/>
    </xf>
    <xf numFmtId="0" fontId="85" fillId="42" borderId="34" xfId="0" applyFont="1" applyFill="1" applyBorder="1" applyAlignment="1">
      <alignment horizontal="center" vertical="center"/>
    </xf>
    <xf numFmtId="0" fontId="85" fillId="42" borderId="0" xfId="0" applyFont="1" applyFill="1" applyAlignment="1">
      <alignment/>
    </xf>
    <xf numFmtId="0" fontId="89" fillId="42" borderId="0" xfId="0" applyFont="1" applyFill="1" applyBorder="1" applyAlignment="1">
      <alignment horizontal="right" vertical="center"/>
    </xf>
    <xf numFmtId="172" fontId="89" fillId="43" borderId="33" xfId="0" applyNumberFormat="1" applyFont="1" applyFill="1" applyBorder="1" applyAlignment="1">
      <alignment horizontal="center" vertical="center"/>
    </xf>
    <xf numFmtId="173" fontId="89" fillId="43" borderId="35" xfId="0" applyNumberFormat="1" applyFont="1" applyFill="1" applyBorder="1" applyAlignment="1" applyProtection="1">
      <alignment horizontal="center" vertical="center"/>
      <protection/>
    </xf>
    <xf numFmtId="10" fontId="89" fillId="42" borderId="0" xfId="0" applyNumberFormat="1" applyFont="1" applyFill="1" applyBorder="1" applyAlignment="1" applyProtection="1">
      <alignment horizontal="right" vertical="center"/>
      <protection/>
    </xf>
    <xf numFmtId="10" fontId="89" fillId="42" borderId="13" xfId="0" applyNumberFormat="1" applyFont="1" applyFill="1" applyBorder="1" applyAlignment="1" applyProtection="1">
      <alignment horizontal="right" vertical="center"/>
      <protection/>
    </xf>
    <xf numFmtId="10" fontId="89" fillId="33" borderId="0" xfId="0" applyNumberFormat="1" applyFont="1" applyFill="1" applyBorder="1" applyAlignment="1" applyProtection="1">
      <alignment horizontal="right" vertical="center"/>
      <protection/>
    </xf>
    <xf numFmtId="0" fontId="89" fillId="33" borderId="0" xfId="0" applyFont="1" applyFill="1" applyBorder="1" applyAlignment="1">
      <alignment horizontal="right" vertical="center"/>
    </xf>
    <xf numFmtId="0" fontId="85" fillId="40" borderId="0" xfId="0" applyFont="1" applyFill="1" applyAlignment="1">
      <alignment/>
    </xf>
    <xf numFmtId="0" fontId="85" fillId="43" borderId="33" xfId="0" applyFont="1" applyFill="1" applyBorder="1" applyAlignment="1">
      <alignment horizontal="center" vertical="center"/>
    </xf>
    <xf numFmtId="0" fontId="85" fillId="43" borderId="34" xfId="0" applyFont="1" applyFill="1" applyBorder="1" applyAlignment="1">
      <alignment horizontal="center" vertical="center"/>
    </xf>
    <xf numFmtId="172" fontId="89" fillId="43" borderId="24" xfId="0" applyNumberFormat="1" applyFont="1" applyFill="1" applyBorder="1" applyAlignment="1">
      <alignment horizontal="center" vertical="center"/>
    </xf>
    <xf numFmtId="173" fontId="89" fillId="43" borderId="27" xfId="0" applyNumberFormat="1" applyFont="1" applyFill="1" applyBorder="1" applyAlignment="1" applyProtection="1">
      <alignment horizontal="center" vertical="center"/>
      <protection/>
    </xf>
    <xf numFmtId="0" fontId="85" fillId="43" borderId="24" xfId="0" applyFont="1" applyFill="1" applyBorder="1" applyAlignment="1">
      <alignment horizontal="center" vertical="center"/>
    </xf>
    <xf numFmtId="0" fontId="85" fillId="43" borderId="0" xfId="0" applyFont="1" applyFill="1" applyBorder="1" applyAlignment="1">
      <alignment horizontal="center" vertical="center"/>
    </xf>
    <xf numFmtId="0" fontId="90" fillId="42" borderId="0" xfId="0" applyFont="1" applyFill="1" applyBorder="1" applyAlignment="1">
      <alignment horizontal="right" vertical="center"/>
    </xf>
    <xf numFmtId="172" fontId="90" fillId="43" borderId="24" xfId="0" applyNumberFormat="1" applyFont="1" applyFill="1" applyBorder="1" applyAlignment="1">
      <alignment horizontal="center" vertical="center"/>
    </xf>
    <xf numFmtId="10" fontId="91" fillId="42" borderId="0" xfId="0" applyNumberFormat="1" applyFont="1" applyFill="1" applyBorder="1" applyAlignment="1" applyProtection="1">
      <alignment horizontal="right" vertical="center"/>
      <protection/>
    </xf>
    <xf numFmtId="10" fontId="91" fillId="42" borderId="13" xfId="0" applyNumberFormat="1" applyFont="1" applyFill="1" applyBorder="1" applyAlignment="1" applyProtection="1">
      <alignment horizontal="right" vertical="center"/>
      <protection/>
    </xf>
    <xf numFmtId="10" fontId="91" fillId="33" borderId="0" xfId="0" applyNumberFormat="1" applyFont="1" applyFill="1" applyBorder="1" applyAlignment="1" applyProtection="1">
      <alignment horizontal="right" vertical="center"/>
      <protection/>
    </xf>
    <xf numFmtId="0" fontId="90" fillId="33" borderId="0" xfId="0" applyFont="1" applyFill="1" applyBorder="1" applyAlignment="1">
      <alignment horizontal="right" vertical="center"/>
    </xf>
    <xf numFmtId="0" fontId="92" fillId="42" borderId="0" xfId="0" applyFont="1" applyFill="1" applyBorder="1" applyAlignment="1">
      <alignment horizontal="right" vertical="center"/>
    </xf>
    <xf numFmtId="172" fontId="93" fillId="43" borderId="24" xfId="0" applyNumberFormat="1" applyFont="1" applyFill="1" applyBorder="1" applyAlignment="1">
      <alignment horizontal="center" vertical="center"/>
    </xf>
    <xf numFmtId="10" fontId="94" fillId="42" borderId="0" xfId="0" applyNumberFormat="1" applyFont="1" applyFill="1" applyBorder="1" applyAlignment="1" applyProtection="1">
      <alignment horizontal="right" vertical="center"/>
      <protection/>
    </xf>
    <xf numFmtId="10" fontId="94" fillId="42" borderId="13" xfId="0" applyNumberFormat="1" applyFont="1" applyFill="1" applyBorder="1" applyAlignment="1" applyProtection="1">
      <alignment horizontal="right" vertical="center"/>
      <protection/>
    </xf>
    <xf numFmtId="10" fontId="94" fillId="33" borderId="0" xfId="0" applyNumberFormat="1" applyFont="1" applyFill="1" applyBorder="1" applyAlignment="1" applyProtection="1">
      <alignment horizontal="right" vertical="center"/>
      <protection/>
    </xf>
    <xf numFmtId="0" fontId="92" fillId="33" borderId="0" xfId="0" applyFont="1" applyFill="1" applyBorder="1" applyAlignment="1">
      <alignment horizontal="right" vertical="center"/>
    </xf>
    <xf numFmtId="0" fontId="94" fillId="42" borderId="0" xfId="0" applyFont="1" applyFill="1" applyBorder="1" applyAlignment="1">
      <alignment horizontal="right" vertical="center"/>
    </xf>
    <xf numFmtId="172" fontId="92" fillId="43" borderId="24" xfId="0" applyNumberFormat="1" applyFont="1" applyFill="1" applyBorder="1" applyAlignment="1">
      <alignment horizontal="center" vertical="center"/>
    </xf>
    <xf numFmtId="10" fontId="95" fillId="42" borderId="0" xfId="0" applyNumberFormat="1" applyFont="1" applyFill="1" applyBorder="1" applyAlignment="1" applyProtection="1">
      <alignment horizontal="right" vertical="center"/>
      <protection/>
    </xf>
    <xf numFmtId="10" fontId="95" fillId="42" borderId="13" xfId="0" applyNumberFormat="1" applyFont="1" applyFill="1" applyBorder="1" applyAlignment="1" applyProtection="1">
      <alignment horizontal="right" vertical="center"/>
      <protection/>
    </xf>
    <xf numFmtId="10" fontId="95" fillId="33" borderId="0" xfId="0" applyNumberFormat="1" applyFont="1" applyFill="1" applyBorder="1" applyAlignment="1" applyProtection="1">
      <alignment horizontal="right" vertical="center"/>
      <protection/>
    </xf>
    <xf numFmtId="0" fontId="94" fillId="33" borderId="0" xfId="0" applyFont="1" applyFill="1" applyBorder="1" applyAlignment="1">
      <alignment horizontal="right" vertical="center"/>
    </xf>
    <xf numFmtId="0" fontId="96" fillId="42" borderId="0" xfId="0" applyFont="1" applyFill="1" applyBorder="1" applyAlignment="1">
      <alignment horizontal="right" vertical="center"/>
    </xf>
    <xf numFmtId="172" fontId="97" fillId="43" borderId="24" xfId="0" applyNumberFormat="1" applyFont="1" applyFill="1" applyBorder="1" applyAlignment="1">
      <alignment horizontal="center" vertical="center"/>
    </xf>
    <xf numFmtId="10" fontId="90" fillId="42" borderId="0" xfId="0" applyNumberFormat="1" applyFont="1" applyFill="1" applyBorder="1" applyAlignment="1" applyProtection="1">
      <alignment horizontal="right" vertical="center"/>
      <protection/>
    </xf>
    <xf numFmtId="10" fontId="90" fillId="42" borderId="13" xfId="0" applyNumberFormat="1" applyFont="1" applyFill="1" applyBorder="1" applyAlignment="1" applyProtection="1">
      <alignment horizontal="right" vertical="center"/>
      <protection/>
    </xf>
    <xf numFmtId="10" fontId="90" fillId="33" borderId="0" xfId="0" applyNumberFormat="1" applyFont="1" applyFill="1" applyBorder="1" applyAlignment="1" applyProtection="1">
      <alignment horizontal="right" vertical="center"/>
      <protection/>
    </xf>
    <xf numFmtId="0" fontId="93" fillId="33" borderId="0" xfId="0" applyFont="1" applyFill="1" applyBorder="1" applyAlignment="1">
      <alignment horizontal="right" vertical="center"/>
    </xf>
    <xf numFmtId="0" fontId="96" fillId="33" borderId="0" xfId="0" applyFont="1" applyFill="1" applyBorder="1" applyAlignment="1">
      <alignment horizontal="right" vertical="center"/>
    </xf>
    <xf numFmtId="0" fontId="97" fillId="42" borderId="0" xfId="0" applyFont="1" applyFill="1" applyBorder="1" applyAlignment="1">
      <alignment horizontal="right" vertical="center"/>
    </xf>
    <xf numFmtId="172" fontId="94" fillId="43" borderId="24" xfId="0" applyNumberFormat="1" applyFont="1" applyFill="1" applyBorder="1" applyAlignment="1">
      <alignment horizontal="center" vertical="center"/>
    </xf>
    <xf numFmtId="10" fontId="92" fillId="42" borderId="0" xfId="0" applyNumberFormat="1" applyFont="1" applyFill="1" applyBorder="1" applyAlignment="1" applyProtection="1">
      <alignment horizontal="right" vertical="center"/>
      <protection/>
    </xf>
    <xf numFmtId="10" fontId="92" fillId="42" borderId="13" xfId="0" applyNumberFormat="1" applyFont="1" applyFill="1" applyBorder="1" applyAlignment="1" applyProtection="1">
      <alignment horizontal="right" vertical="center"/>
      <protection/>
    </xf>
    <xf numFmtId="10" fontId="92" fillId="33" borderId="0" xfId="0" applyNumberFormat="1" applyFont="1" applyFill="1" applyBorder="1" applyAlignment="1" applyProtection="1">
      <alignment horizontal="right" vertical="center"/>
      <protection/>
    </xf>
    <xf numFmtId="0" fontId="97" fillId="33" borderId="0" xfId="0" applyFont="1" applyFill="1" applyBorder="1" applyAlignment="1">
      <alignment horizontal="right" vertical="center"/>
    </xf>
    <xf numFmtId="0" fontId="85" fillId="43" borderId="24" xfId="0" applyFont="1" applyFill="1" applyBorder="1" applyAlignment="1" quotePrefix="1">
      <alignment horizontal="center" vertical="center"/>
    </xf>
    <xf numFmtId="0" fontId="98" fillId="42" borderId="0" xfId="0" applyFont="1" applyFill="1" applyBorder="1" applyAlignment="1">
      <alignment horizontal="right" vertical="center"/>
    </xf>
    <xf numFmtId="172" fontId="99" fillId="43" borderId="24" xfId="0" applyNumberFormat="1" applyFont="1" applyFill="1" applyBorder="1" applyAlignment="1">
      <alignment horizontal="center" vertical="center"/>
    </xf>
    <xf numFmtId="10" fontId="100" fillId="42" borderId="0" xfId="0" applyNumberFormat="1" applyFont="1" applyFill="1" applyBorder="1" applyAlignment="1" applyProtection="1">
      <alignment horizontal="right" vertical="center"/>
      <protection/>
    </xf>
    <xf numFmtId="10" fontId="100" fillId="42" borderId="13" xfId="0" applyNumberFormat="1" applyFont="1" applyFill="1" applyBorder="1" applyAlignment="1" applyProtection="1">
      <alignment horizontal="right" vertical="center"/>
      <protection/>
    </xf>
    <xf numFmtId="10" fontId="100" fillId="33" borderId="0" xfId="0" applyNumberFormat="1" applyFont="1" applyFill="1" applyBorder="1" applyAlignment="1" applyProtection="1">
      <alignment horizontal="right" vertical="center"/>
      <protection/>
    </xf>
    <xf numFmtId="0" fontId="95" fillId="33" borderId="0" xfId="0" applyFont="1" applyFill="1" applyBorder="1" applyAlignment="1">
      <alignment horizontal="right" vertical="center"/>
    </xf>
    <xf numFmtId="0" fontId="98" fillId="33" borderId="0" xfId="0" applyFont="1" applyFill="1" applyBorder="1" applyAlignment="1">
      <alignment horizontal="right" vertical="center"/>
    </xf>
    <xf numFmtId="0" fontId="95" fillId="42" borderId="0" xfId="0" applyFont="1" applyFill="1" applyBorder="1" applyAlignment="1">
      <alignment horizontal="right" vertical="center"/>
    </xf>
    <xf numFmtId="172" fontId="101" fillId="43" borderId="24" xfId="0" applyNumberFormat="1" applyFont="1" applyFill="1" applyBorder="1" applyAlignment="1">
      <alignment horizontal="center" vertical="center"/>
    </xf>
    <xf numFmtId="0" fontId="93" fillId="42" borderId="0" xfId="0" applyFont="1" applyFill="1" applyBorder="1" applyAlignment="1">
      <alignment horizontal="right" vertical="center"/>
    </xf>
    <xf numFmtId="172" fontId="91" fillId="43" borderId="24" xfId="0" applyNumberFormat="1" applyFont="1" applyFill="1" applyBorder="1" applyAlignment="1">
      <alignment horizontal="center" vertical="center"/>
    </xf>
    <xf numFmtId="10" fontId="99" fillId="42" borderId="0" xfId="0" applyNumberFormat="1" applyFont="1" applyFill="1" applyBorder="1" applyAlignment="1" applyProtection="1">
      <alignment horizontal="right" vertical="center"/>
      <protection/>
    </xf>
    <xf numFmtId="10" fontId="99" fillId="42" borderId="13" xfId="0" applyNumberFormat="1" applyFont="1" applyFill="1" applyBorder="1" applyAlignment="1" applyProtection="1">
      <alignment horizontal="right" vertical="center"/>
      <protection/>
    </xf>
    <xf numFmtId="10" fontId="99" fillId="33" borderId="0" xfId="0" applyNumberFormat="1" applyFont="1" applyFill="1" applyBorder="1" applyAlignment="1" applyProtection="1">
      <alignment horizontal="right" vertical="center"/>
      <protection/>
    </xf>
    <xf numFmtId="0" fontId="100" fillId="42" borderId="0" xfId="0" applyFont="1" applyFill="1" applyBorder="1" applyAlignment="1">
      <alignment horizontal="right" vertical="center"/>
    </xf>
    <xf numFmtId="0" fontId="100" fillId="33" borderId="0" xfId="0" applyFont="1" applyFill="1" applyBorder="1" applyAlignment="1">
      <alignment horizontal="right" vertical="center"/>
    </xf>
    <xf numFmtId="0" fontId="102" fillId="42" borderId="0" xfId="0" applyFont="1" applyFill="1" applyBorder="1" applyAlignment="1">
      <alignment horizontal="right" vertical="center"/>
    </xf>
    <xf numFmtId="10" fontId="88" fillId="42" borderId="0" xfId="0" applyNumberFormat="1" applyFont="1" applyFill="1" applyBorder="1" applyAlignment="1">
      <alignment vertical="center"/>
    </xf>
    <xf numFmtId="10" fontId="88" fillId="42" borderId="13" xfId="0" applyNumberFormat="1" applyFont="1" applyFill="1" applyBorder="1" applyAlignment="1">
      <alignment vertical="center"/>
    </xf>
    <xf numFmtId="10" fontId="88" fillId="33" borderId="0" xfId="0" applyNumberFormat="1" applyFont="1" applyFill="1" applyBorder="1" applyAlignment="1">
      <alignment vertical="center"/>
    </xf>
    <xf numFmtId="0" fontId="102" fillId="33" borderId="0" xfId="0" applyFont="1" applyFill="1" applyBorder="1" applyAlignment="1">
      <alignment horizontal="right" vertical="center"/>
    </xf>
    <xf numFmtId="0" fontId="103" fillId="42" borderId="0" xfId="0" applyFont="1" applyFill="1" applyBorder="1" applyAlignment="1">
      <alignment horizontal="right" vertical="center"/>
    </xf>
    <xf numFmtId="172" fontId="94" fillId="43" borderId="36" xfId="0" applyNumberFormat="1" applyFont="1" applyFill="1" applyBorder="1" applyAlignment="1">
      <alignment horizontal="center" vertical="center"/>
    </xf>
    <xf numFmtId="0" fontId="103" fillId="33" borderId="0" xfId="0" applyFont="1" applyFill="1" applyBorder="1" applyAlignment="1">
      <alignment horizontal="right" vertical="center"/>
    </xf>
    <xf numFmtId="0" fontId="85" fillId="43" borderId="36" xfId="0" applyFont="1" applyFill="1" applyBorder="1" applyAlignment="1">
      <alignment horizontal="center" vertical="center"/>
    </xf>
    <xf numFmtId="0" fontId="85" fillId="42" borderId="17" xfId="0" applyFont="1" applyFill="1" applyBorder="1" applyAlignment="1">
      <alignment horizontal="left" vertical="center"/>
    </xf>
    <xf numFmtId="0" fontId="98" fillId="42" borderId="0" xfId="0" applyFont="1" applyFill="1" applyBorder="1" applyAlignment="1">
      <alignment horizontal="center" vertical="center"/>
    </xf>
    <xf numFmtId="172" fontId="98" fillId="42" borderId="0" xfId="0" applyNumberFormat="1" applyFont="1" applyFill="1" applyBorder="1" applyAlignment="1">
      <alignment horizontal="center" vertical="center"/>
    </xf>
    <xf numFmtId="173" fontId="98" fillId="42" borderId="0" xfId="0" applyNumberFormat="1" applyFont="1" applyFill="1" applyBorder="1" applyAlignment="1" applyProtection="1">
      <alignment horizontal="center" vertical="center"/>
      <protection/>
    </xf>
    <xf numFmtId="0" fontId="98" fillId="40" borderId="0" xfId="0" applyFont="1" applyFill="1" applyBorder="1" applyAlignment="1">
      <alignment horizontal="center" vertical="center"/>
    </xf>
    <xf numFmtId="0" fontId="98" fillId="33" borderId="0" xfId="0" applyFont="1" applyFill="1" applyBorder="1" applyAlignment="1">
      <alignment horizontal="center" vertical="center"/>
    </xf>
    <xf numFmtId="0" fontId="104" fillId="33" borderId="0" xfId="0" applyFont="1" applyFill="1" applyBorder="1" applyAlignment="1">
      <alignment horizontal="center" vertical="center"/>
    </xf>
    <xf numFmtId="0" fontId="85" fillId="42" borderId="17" xfId="0" applyFont="1" applyFill="1" applyBorder="1" applyAlignment="1">
      <alignment horizontal="right" vertical="center"/>
    </xf>
    <xf numFmtId="0" fontId="85" fillId="42" borderId="0" xfId="0" applyFont="1" applyFill="1" applyBorder="1" applyAlignment="1">
      <alignment horizontal="right" vertical="center"/>
    </xf>
    <xf numFmtId="172" fontId="85" fillId="43" borderId="23" xfId="0" applyNumberFormat="1" applyFont="1" applyFill="1" applyBorder="1" applyAlignment="1">
      <alignment horizontal="center" vertical="center"/>
    </xf>
    <xf numFmtId="173" fontId="94" fillId="43" borderId="23" xfId="0" applyNumberFormat="1" applyFont="1" applyFill="1" applyBorder="1" applyAlignment="1" applyProtection="1">
      <alignment horizontal="center" vertical="center"/>
      <protection/>
    </xf>
    <xf numFmtId="0" fontId="85" fillId="40" borderId="0" xfId="0" applyFont="1" applyFill="1" applyBorder="1" applyAlignment="1">
      <alignment vertical="center"/>
    </xf>
    <xf numFmtId="0" fontId="105" fillId="33" borderId="13" xfId="0" applyFont="1" applyFill="1" applyBorder="1" applyAlignment="1">
      <alignment vertical="center"/>
    </xf>
    <xf numFmtId="0" fontId="105" fillId="42" borderId="0" xfId="0" applyFont="1" applyFill="1" applyBorder="1" applyAlignment="1">
      <alignment vertical="center"/>
    </xf>
    <xf numFmtId="172" fontId="85" fillId="42" borderId="0" xfId="0" applyNumberFormat="1" applyFont="1" applyFill="1" applyBorder="1" applyAlignment="1">
      <alignment vertical="center"/>
    </xf>
    <xf numFmtId="173" fontId="88" fillId="42" borderId="0" xfId="0" applyNumberFormat="1" applyFont="1" applyFill="1" applyBorder="1" applyAlignment="1">
      <alignment horizontal="center" vertical="center"/>
    </xf>
    <xf numFmtId="0" fontId="105" fillId="42" borderId="13" xfId="0" applyFont="1" applyFill="1" applyBorder="1" applyAlignment="1">
      <alignment vertical="center"/>
    </xf>
    <xf numFmtId="0" fontId="85" fillId="40" borderId="23" xfId="0" applyFont="1" applyFill="1" applyBorder="1" applyAlignment="1">
      <alignment horizontal="center" vertical="center"/>
    </xf>
    <xf numFmtId="0" fontId="85" fillId="42" borderId="26" xfId="0" applyFont="1" applyFill="1" applyBorder="1" applyAlignment="1">
      <alignment horizontal="left" vertical="center"/>
    </xf>
    <xf numFmtId="0" fontId="31" fillId="42" borderId="0" xfId="0" applyFont="1" applyFill="1" applyBorder="1" applyAlignment="1">
      <alignment horizontal="right" vertical="center"/>
    </xf>
    <xf numFmtId="0" fontId="85" fillId="42" borderId="0" xfId="0" applyFont="1" applyFill="1" applyBorder="1" applyAlignment="1">
      <alignment horizontal="left" vertical="center"/>
    </xf>
    <xf numFmtId="0" fontId="31" fillId="40" borderId="0" xfId="0" applyFont="1" applyFill="1" applyBorder="1" applyAlignment="1">
      <alignment horizontal="right" vertical="center"/>
    </xf>
    <xf numFmtId="172" fontId="85" fillId="42" borderId="0" xfId="0" applyNumberFormat="1" applyFont="1" applyFill="1" applyBorder="1" applyAlignment="1">
      <alignment horizontal="center" vertical="center"/>
    </xf>
    <xf numFmtId="0" fontId="85" fillId="40" borderId="0" xfId="0" applyFont="1" applyFill="1" applyBorder="1" applyAlignment="1">
      <alignment horizontal="right" vertical="center"/>
    </xf>
    <xf numFmtId="0" fontId="31" fillId="42" borderId="0" xfId="0" applyFont="1" applyFill="1" applyBorder="1" applyAlignment="1">
      <alignment vertical="center"/>
    </xf>
    <xf numFmtId="0" fontId="105" fillId="33" borderId="0" xfId="0" applyFont="1" applyFill="1" applyBorder="1" applyAlignment="1">
      <alignment vertical="center"/>
    </xf>
    <xf numFmtId="0" fontId="85" fillId="42" borderId="18" xfId="0" applyFont="1" applyFill="1" applyBorder="1" applyAlignment="1">
      <alignment vertical="center"/>
    </xf>
    <xf numFmtId="0" fontId="85" fillId="42" borderId="21" xfId="0" applyFont="1" applyFill="1" applyBorder="1" applyAlignment="1">
      <alignment vertical="center"/>
    </xf>
    <xf numFmtId="0" fontId="85" fillId="42" borderId="22" xfId="0" applyFont="1" applyFill="1" applyBorder="1" applyAlignment="1">
      <alignment vertical="center"/>
    </xf>
    <xf numFmtId="0" fontId="85" fillId="33" borderId="21" xfId="0" applyFont="1" applyFill="1" applyBorder="1" applyAlignment="1">
      <alignment vertical="center"/>
    </xf>
    <xf numFmtId="0" fontId="85" fillId="40" borderId="21" xfId="0" applyFont="1" applyFill="1" applyBorder="1" applyAlignment="1">
      <alignment vertical="center"/>
    </xf>
    <xf numFmtId="0" fontId="85" fillId="33" borderId="22" xfId="0" applyFont="1" applyFill="1" applyBorder="1" applyAlignment="1">
      <alignment vertical="center"/>
    </xf>
    <xf numFmtId="0" fontId="14" fillId="0" borderId="0" xfId="0" applyFont="1" applyBorder="1" applyAlignment="1">
      <alignment/>
    </xf>
    <xf numFmtId="0" fontId="75" fillId="42" borderId="19" xfId="0" applyFont="1" applyFill="1" applyBorder="1" applyAlignment="1">
      <alignment horizontal="center" vertical="center"/>
    </xf>
    <xf numFmtId="0" fontId="75" fillId="42" borderId="20" xfId="0" applyFont="1" applyFill="1" applyBorder="1" applyAlignment="1">
      <alignment horizontal="center" vertical="center"/>
    </xf>
    <xf numFmtId="0" fontId="14" fillId="36" borderId="12" xfId="0" applyFont="1" applyFill="1" applyBorder="1" applyAlignment="1">
      <alignment horizontal="center" vertical="center" wrapText="1"/>
    </xf>
    <xf numFmtId="0" fontId="14" fillId="36" borderId="10" xfId="0" applyFont="1" applyFill="1" applyBorder="1" applyAlignment="1">
      <alignment horizontal="center" vertical="center" wrapText="1"/>
    </xf>
    <xf numFmtId="0" fontId="14" fillId="36" borderId="11" xfId="0" applyFont="1" applyFill="1" applyBorder="1" applyAlignment="1">
      <alignment horizontal="center" vertical="center" wrapText="1"/>
    </xf>
    <xf numFmtId="0" fontId="14" fillId="36" borderId="37" xfId="0" applyFont="1" applyFill="1" applyBorder="1" applyAlignment="1">
      <alignment horizontal="center" vertical="center" wrapText="1"/>
    </xf>
    <xf numFmtId="0" fontId="14" fillId="36" borderId="38" xfId="0" applyFont="1" applyFill="1" applyBorder="1" applyAlignment="1">
      <alignment horizontal="center" vertical="center" wrapText="1"/>
    </xf>
    <xf numFmtId="0" fontId="14" fillId="36" borderId="39" xfId="0" applyFont="1" applyFill="1" applyBorder="1" applyAlignment="1">
      <alignment horizontal="center" vertical="center" wrapText="1"/>
    </xf>
    <xf numFmtId="0" fontId="14" fillId="35" borderId="19" xfId="0" applyFont="1" applyFill="1" applyBorder="1" applyAlignment="1">
      <alignment horizontal="center" vertical="center"/>
    </xf>
    <xf numFmtId="0" fontId="14" fillId="35" borderId="20" xfId="0" applyFont="1" applyFill="1" applyBorder="1" applyAlignment="1">
      <alignment horizontal="center" vertical="center"/>
    </xf>
    <xf numFmtId="0" fontId="40" fillId="44" borderId="12" xfId="0" applyFont="1" applyFill="1" applyBorder="1" applyAlignment="1">
      <alignment horizontal="center" vertical="center" wrapText="1"/>
    </xf>
    <xf numFmtId="0" fontId="40" fillId="44" borderId="10" xfId="0" applyFont="1" applyFill="1" applyBorder="1" applyAlignment="1">
      <alignment horizontal="center" vertical="center" wrapText="1"/>
    </xf>
    <xf numFmtId="0" fontId="40" fillId="44" borderId="11" xfId="0" applyFont="1" applyFill="1" applyBorder="1" applyAlignment="1">
      <alignment horizontal="center" vertical="center" wrapText="1"/>
    </xf>
    <xf numFmtId="0" fontId="40" fillId="44" borderId="14" xfId="0" applyFont="1" applyFill="1" applyBorder="1" applyAlignment="1">
      <alignment horizontal="center" vertical="center" wrapText="1"/>
    </xf>
    <xf numFmtId="0" fontId="40" fillId="44" borderId="15" xfId="0" applyFont="1" applyFill="1" applyBorder="1" applyAlignment="1">
      <alignment horizontal="center" vertical="center" wrapText="1"/>
    </xf>
    <xf numFmtId="0" fontId="40" fillId="44" borderId="16" xfId="0" applyFont="1" applyFill="1" applyBorder="1" applyAlignment="1">
      <alignment horizontal="center" vertical="center" wrapText="1"/>
    </xf>
    <xf numFmtId="0" fontId="39" fillId="0" borderId="19" xfId="0" applyFont="1" applyFill="1" applyBorder="1" applyAlignment="1">
      <alignment horizontal="center" vertical="center" wrapText="1"/>
    </xf>
    <xf numFmtId="0" fontId="39" fillId="0" borderId="20" xfId="0" applyFont="1" applyFill="1" applyBorder="1" applyAlignment="1">
      <alignment horizontal="center" vertical="center" wrapText="1"/>
    </xf>
    <xf numFmtId="0" fontId="42" fillId="0" borderId="19" xfId="0" applyFont="1" applyBorder="1" applyAlignment="1">
      <alignment horizontal="center" vertical="center" wrapText="1"/>
    </xf>
    <xf numFmtId="0" fontId="42" fillId="0" borderId="20" xfId="0" applyFont="1" applyBorder="1" applyAlignment="1">
      <alignment horizontal="center" vertical="center" wrapText="1"/>
    </xf>
    <xf numFmtId="0" fontId="42" fillId="0" borderId="40" xfId="0" applyFont="1" applyBorder="1" applyAlignment="1">
      <alignment horizontal="center" vertical="center" wrapText="1"/>
    </xf>
    <xf numFmtId="0" fontId="43" fillId="0" borderId="19" xfId="0" applyFont="1" applyBorder="1" applyAlignment="1">
      <alignment horizontal="center" vertical="center" wrapText="1"/>
    </xf>
    <xf numFmtId="0" fontId="43" fillId="0" borderId="20" xfId="0" applyFont="1" applyBorder="1" applyAlignment="1">
      <alignment horizontal="center" vertical="center" wrapText="1"/>
    </xf>
    <xf numFmtId="0" fontId="43" fillId="0" borderId="40" xfId="0" applyFont="1" applyBorder="1" applyAlignment="1">
      <alignment horizontal="center" vertical="center" wrapText="1"/>
    </xf>
    <xf numFmtId="0" fontId="44" fillId="0" borderId="19" xfId="0" applyFont="1" applyBorder="1" applyAlignment="1">
      <alignment horizontal="center" vertical="center" wrapText="1"/>
    </xf>
    <xf numFmtId="0" fontId="44" fillId="0" borderId="20" xfId="0" applyFont="1" applyBorder="1" applyAlignment="1">
      <alignment horizontal="center" vertical="center" wrapText="1"/>
    </xf>
    <xf numFmtId="0" fontId="44" fillId="0" borderId="40" xfId="0" applyFont="1" applyBorder="1" applyAlignment="1">
      <alignment horizontal="center" vertical="center" wrapText="1"/>
    </xf>
    <xf numFmtId="0" fontId="39" fillId="0" borderId="40" xfId="0" applyFont="1" applyFill="1" applyBorder="1" applyAlignment="1">
      <alignment horizontal="center" vertical="center" wrapText="1"/>
    </xf>
    <xf numFmtId="0" fontId="45" fillId="0" borderId="19" xfId="0" applyFont="1" applyBorder="1" applyAlignment="1">
      <alignment horizontal="center" vertical="center" wrapText="1"/>
    </xf>
    <xf numFmtId="0" fontId="45" fillId="0" borderId="20" xfId="0" applyFont="1" applyBorder="1" applyAlignment="1">
      <alignment horizontal="center" vertical="center" wrapText="1"/>
    </xf>
    <xf numFmtId="0" fontId="45" fillId="0" borderId="40" xfId="0" applyFont="1" applyBorder="1" applyAlignment="1">
      <alignment horizontal="center" vertical="center" wrapText="1"/>
    </xf>
    <xf numFmtId="0" fontId="44" fillId="0" borderId="41" xfId="0" applyFont="1" applyBorder="1" applyAlignment="1">
      <alignment horizontal="center" vertical="center" wrapText="1"/>
    </xf>
    <xf numFmtId="0" fontId="44" fillId="0" borderId="42" xfId="0" applyFont="1" applyBorder="1" applyAlignment="1">
      <alignment horizontal="center" vertical="center" wrapText="1"/>
    </xf>
    <xf numFmtId="0" fontId="46" fillId="0" borderId="12" xfId="0" applyFont="1" applyBorder="1" applyAlignment="1">
      <alignment horizontal="center" vertical="center" wrapText="1"/>
    </xf>
    <xf numFmtId="0" fontId="46" fillId="0" borderId="17" xfId="0" applyFont="1" applyBorder="1" applyAlignment="1">
      <alignment horizontal="center" vertical="center" wrapText="1"/>
    </xf>
    <xf numFmtId="0" fontId="46" fillId="0" borderId="18" xfId="0" applyFont="1" applyBorder="1" applyAlignment="1">
      <alignment horizontal="center" vertical="center" wrapText="1"/>
    </xf>
    <xf numFmtId="0" fontId="47" fillId="0" borderId="12" xfId="0" applyFont="1" applyBorder="1" applyAlignment="1">
      <alignment horizontal="center" vertical="center" wrapText="1"/>
    </xf>
    <xf numFmtId="0" fontId="47" fillId="0" borderId="17" xfId="0" applyFont="1" applyBorder="1" applyAlignment="1">
      <alignment horizontal="center" vertical="center" wrapText="1"/>
    </xf>
    <xf numFmtId="0" fontId="14" fillId="40" borderId="38" xfId="0" applyFont="1" applyFill="1" applyBorder="1" applyAlignment="1">
      <alignment horizontal="center" vertical="center" wrapText="1"/>
    </xf>
    <xf numFmtId="0" fontId="14" fillId="40" borderId="37" xfId="0" applyFont="1" applyFill="1" applyBorder="1" applyAlignment="1">
      <alignment horizontal="center" vertical="center" wrapText="1"/>
    </xf>
    <xf numFmtId="0" fontId="14" fillId="40" borderId="39" xfId="0" applyFont="1" applyFill="1" applyBorder="1" applyAlignment="1">
      <alignment horizontal="center" vertical="center" wrapText="1"/>
    </xf>
    <xf numFmtId="0" fontId="46" fillId="0" borderId="10"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21" xfId="0" applyFont="1" applyBorder="1" applyAlignment="1">
      <alignment horizontal="center" vertical="center" wrapText="1"/>
    </xf>
    <xf numFmtId="0" fontId="46" fillId="0" borderId="22" xfId="0" applyFont="1" applyBorder="1" applyAlignment="1">
      <alignment horizontal="center" vertical="center" wrapText="1"/>
    </xf>
    <xf numFmtId="0" fontId="42" fillId="0" borderId="43" xfId="0" applyFont="1" applyBorder="1" applyAlignment="1">
      <alignment horizontal="center" vertical="center" wrapText="1"/>
    </xf>
    <xf numFmtId="0" fontId="40" fillId="44" borderId="44" xfId="0" applyFont="1" applyFill="1" applyBorder="1" applyAlignment="1">
      <alignment horizontal="center" vertical="center" wrapText="1"/>
    </xf>
    <xf numFmtId="0" fontId="40" fillId="44" borderId="34" xfId="0" applyFont="1" applyFill="1" applyBorder="1" applyAlignment="1">
      <alignment horizontal="center" vertical="center" wrapText="1"/>
    </xf>
    <xf numFmtId="0" fontId="40" fillId="44" borderId="45" xfId="0" applyFont="1" applyFill="1" applyBorder="1" applyAlignment="1">
      <alignment horizontal="center" vertical="center" wrapText="1"/>
    </xf>
    <xf numFmtId="0" fontId="40" fillId="44" borderId="18" xfId="0" applyFont="1" applyFill="1" applyBorder="1" applyAlignment="1">
      <alignment horizontal="center" vertical="center" wrapText="1"/>
    </xf>
    <xf numFmtId="0" fontId="40" fillId="44" borderId="21" xfId="0" applyFont="1" applyFill="1" applyBorder="1" applyAlignment="1">
      <alignment horizontal="center" vertical="center" wrapText="1"/>
    </xf>
    <xf numFmtId="0" fontId="40" fillId="44" borderId="22" xfId="0" applyFont="1" applyFill="1" applyBorder="1" applyAlignment="1">
      <alignment horizontal="center" vertical="center" wrapText="1"/>
    </xf>
    <xf numFmtId="0" fontId="48" fillId="0" borderId="20" xfId="0" applyFont="1" applyBorder="1" applyAlignment="1">
      <alignment horizontal="center" vertical="center" wrapText="1"/>
    </xf>
    <xf numFmtId="0" fontId="14" fillId="37" borderId="12" xfId="0" applyFont="1" applyFill="1" applyBorder="1" applyAlignment="1">
      <alignment horizontal="center" vertical="center" wrapText="1"/>
    </xf>
    <xf numFmtId="0" fontId="14" fillId="37" borderId="10" xfId="0" applyFont="1" applyFill="1" applyBorder="1" applyAlignment="1">
      <alignment horizontal="center" vertical="center" wrapText="1"/>
    </xf>
    <xf numFmtId="0" fontId="14" fillId="37" borderId="11" xfId="0" applyFont="1" applyFill="1" applyBorder="1" applyAlignment="1">
      <alignment horizontal="center" vertical="center" wrapText="1"/>
    </xf>
    <xf numFmtId="0" fontId="14" fillId="37" borderId="18" xfId="0" applyFont="1" applyFill="1" applyBorder="1" applyAlignment="1">
      <alignment horizontal="center" vertical="center" wrapText="1"/>
    </xf>
    <xf numFmtId="0" fontId="14" fillId="37" borderId="21" xfId="0" applyFont="1" applyFill="1" applyBorder="1" applyAlignment="1">
      <alignment horizontal="center" vertical="center" wrapText="1"/>
    </xf>
    <xf numFmtId="0" fontId="14" fillId="37" borderId="22" xfId="0" applyFont="1" applyFill="1" applyBorder="1" applyAlignment="1">
      <alignment horizontal="center" vertical="center" wrapText="1"/>
    </xf>
    <xf numFmtId="0" fontId="15" fillId="0" borderId="17" xfId="0" applyFont="1" applyBorder="1" applyAlignment="1">
      <alignment horizontal="center" vertical="center" wrapText="1"/>
    </xf>
    <xf numFmtId="0" fontId="79" fillId="0" borderId="19" xfId="0" applyFont="1" applyBorder="1" applyAlignment="1">
      <alignment horizontal="center" vertical="center" wrapText="1"/>
    </xf>
    <xf numFmtId="0" fontId="79" fillId="0" borderId="20" xfId="0" applyFont="1" applyBorder="1" applyAlignment="1">
      <alignment horizontal="center" vertical="center" wrapText="1"/>
    </xf>
    <xf numFmtId="0" fontId="79" fillId="0" borderId="40" xfId="0" applyFont="1" applyBorder="1" applyAlignment="1">
      <alignment horizontal="center" vertical="center" wrapText="1"/>
    </xf>
    <xf numFmtId="0" fontId="39" fillId="0" borderId="42" xfId="0" applyFont="1" applyBorder="1" applyAlignment="1">
      <alignment horizontal="center" vertical="center" wrapText="1"/>
    </xf>
    <xf numFmtId="0" fontId="47" fillId="0" borderId="19" xfId="0" applyFont="1" applyBorder="1" applyAlignment="1">
      <alignment horizontal="center" vertical="center" wrapText="1"/>
    </xf>
    <xf numFmtId="0" fontId="47" fillId="0" borderId="20" xfId="0" applyFont="1" applyBorder="1" applyAlignment="1">
      <alignment horizontal="center" vertical="center" wrapText="1"/>
    </xf>
    <xf numFmtId="0" fontId="47" fillId="0" borderId="40" xfId="0" applyFont="1" applyBorder="1" applyAlignment="1">
      <alignment horizontal="center" vertical="center" wrapText="1"/>
    </xf>
    <xf numFmtId="0" fontId="48" fillId="0" borderId="19" xfId="0" applyFont="1" applyBorder="1" applyAlignment="1">
      <alignment horizontal="center" vertical="center" wrapText="1"/>
    </xf>
    <xf numFmtId="0" fontId="48" fillId="0" borderId="40" xfId="0" applyFont="1" applyBorder="1" applyAlignment="1">
      <alignment horizontal="center" vertical="center" wrapText="1"/>
    </xf>
    <xf numFmtId="0" fontId="42" fillId="0" borderId="46" xfId="0" applyFont="1" applyBorder="1" applyAlignment="1">
      <alignment horizontal="center" vertical="center" wrapText="1"/>
    </xf>
    <xf numFmtId="0" fontId="50" fillId="45" borderId="20" xfId="0" applyFont="1" applyFill="1" applyBorder="1" applyAlignment="1">
      <alignment horizontal="center" vertical="center" wrapText="1"/>
    </xf>
    <xf numFmtId="0" fontId="50" fillId="45" borderId="47" xfId="0" applyFont="1" applyFill="1" applyBorder="1" applyAlignment="1">
      <alignment horizontal="center" vertical="center" wrapText="1"/>
    </xf>
    <xf numFmtId="0" fontId="14" fillId="37" borderId="17" xfId="0" applyFont="1" applyFill="1" applyBorder="1" applyAlignment="1">
      <alignment horizontal="center" vertical="center" wrapText="1"/>
    </xf>
    <xf numFmtId="0" fontId="14" fillId="37" borderId="0" xfId="0" applyFont="1" applyFill="1" applyBorder="1" applyAlignment="1">
      <alignment horizontal="center" vertical="center" wrapText="1"/>
    </xf>
    <xf numFmtId="0" fontId="14" fillId="37" borderId="13" xfId="0" applyFont="1" applyFill="1" applyBorder="1" applyAlignment="1">
      <alignment horizontal="center" vertical="center" wrapText="1"/>
    </xf>
    <xf numFmtId="0" fontId="40" fillId="44" borderId="19" xfId="0" applyFont="1" applyFill="1" applyBorder="1" applyAlignment="1">
      <alignment horizontal="center" vertical="center" wrapText="1"/>
    </xf>
    <xf numFmtId="0" fontId="40" fillId="44" borderId="40" xfId="0" applyFont="1" applyFill="1" applyBorder="1" applyAlignment="1">
      <alignment horizontal="center" vertical="center" wrapText="1"/>
    </xf>
    <xf numFmtId="0" fontId="80" fillId="0" borderId="20" xfId="0" applyFont="1" applyFill="1" applyBorder="1" applyAlignment="1">
      <alignment horizontal="center" vertical="center" wrapText="1"/>
    </xf>
    <xf numFmtId="0" fontId="39" fillId="0" borderId="41" xfId="0" applyFont="1" applyBorder="1" applyAlignment="1">
      <alignment horizontal="center" vertical="center" wrapText="1"/>
    </xf>
    <xf numFmtId="0" fontId="42" fillId="0" borderId="48" xfId="0" applyFont="1" applyBorder="1" applyAlignment="1">
      <alignment horizontal="center" vertical="center" wrapText="1"/>
    </xf>
    <xf numFmtId="0" fontId="15" fillId="0" borderId="12" xfId="0" applyFont="1" applyBorder="1" applyAlignment="1">
      <alignment horizontal="center" vertical="center" wrapText="1"/>
    </xf>
    <xf numFmtId="0" fontId="40" fillId="44" borderId="17" xfId="0" applyFont="1" applyFill="1" applyBorder="1" applyAlignment="1">
      <alignment horizontal="center" vertical="center" wrapText="1"/>
    </xf>
    <xf numFmtId="0" fontId="40" fillId="44" borderId="0" xfId="0" applyFont="1" applyFill="1" applyBorder="1" applyAlignment="1">
      <alignment horizontal="center" vertical="center" wrapText="1"/>
    </xf>
    <xf numFmtId="0" fontId="40" fillId="44" borderId="13" xfId="0" applyFont="1" applyFill="1" applyBorder="1" applyAlignment="1">
      <alignment horizontal="center" vertical="center" wrapText="1"/>
    </xf>
    <xf numFmtId="0" fontId="46" fillId="0" borderId="49" xfId="0" applyFont="1" applyBorder="1" applyAlignment="1">
      <alignment horizontal="center" vertical="center" wrapText="1"/>
    </xf>
    <xf numFmtId="0" fontId="46" fillId="0" borderId="20" xfId="0" applyFont="1" applyBorder="1" applyAlignment="1">
      <alignment horizontal="center" vertical="center" wrapText="1"/>
    </xf>
    <xf numFmtId="0" fontId="46" fillId="0" borderId="47" xfId="0" applyFont="1" applyBorder="1" applyAlignment="1">
      <alignment horizontal="center" vertical="center" wrapText="1"/>
    </xf>
    <xf numFmtId="0" fontId="14" fillId="36" borderId="0" xfId="0" applyFont="1" applyFill="1" applyBorder="1" applyAlignment="1">
      <alignment horizontal="center" vertical="center"/>
    </xf>
    <xf numFmtId="0" fontId="15" fillId="36" borderId="0" xfId="0" applyFont="1" applyFill="1" applyBorder="1" applyAlignment="1">
      <alignment horizontal="center" vertical="center"/>
    </xf>
    <xf numFmtId="0" fontId="54" fillId="43" borderId="12" xfId="0" applyFont="1" applyFill="1" applyBorder="1" applyAlignment="1">
      <alignment horizontal="center" vertical="center"/>
    </xf>
    <xf numFmtId="0" fontId="54" fillId="43" borderId="10" xfId="0" applyFont="1" applyFill="1" applyBorder="1" applyAlignment="1">
      <alignment horizontal="center" vertical="center"/>
    </xf>
    <xf numFmtId="0" fontId="54" fillId="43" borderId="11" xfId="0" applyFont="1" applyFill="1" applyBorder="1" applyAlignment="1">
      <alignment horizontal="center" vertical="center"/>
    </xf>
    <xf numFmtId="0" fontId="52" fillId="43" borderId="12" xfId="0" applyFont="1" applyFill="1" applyBorder="1" applyAlignment="1">
      <alignment horizontal="center" vertical="center"/>
    </xf>
    <xf numFmtId="0" fontId="52" fillId="43" borderId="10" xfId="0" applyFont="1" applyFill="1" applyBorder="1" applyAlignment="1">
      <alignment horizontal="center" vertical="center"/>
    </xf>
    <xf numFmtId="0" fontId="52" fillId="43" borderId="11" xfId="0" applyFont="1" applyFill="1" applyBorder="1" applyAlignment="1">
      <alignment horizontal="center" vertical="center"/>
    </xf>
    <xf numFmtId="0" fontId="46" fillId="0" borderId="12"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6" fillId="0" borderId="17"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6" fillId="0" borderId="18" xfId="0" applyFont="1" applyFill="1" applyBorder="1" applyAlignment="1">
      <alignment horizontal="center" vertical="center" wrapText="1"/>
    </xf>
    <xf numFmtId="0" fontId="46" fillId="0" borderId="22" xfId="0" applyFont="1" applyFill="1" applyBorder="1" applyAlignment="1">
      <alignment horizontal="center" vertical="center" wrapText="1"/>
    </xf>
    <xf numFmtId="0" fontId="51" fillId="43" borderId="17" xfId="0" applyFont="1" applyFill="1" applyBorder="1" applyAlignment="1">
      <alignment horizontal="center" vertical="center"/>
    </xf>
    <xf numFmtId="0" fontId="51" fillId="43" borderId="0" xfId="0" applyFont="1" applyFill="1" applyBorder="1" applyAlignment="1">
      <alignment horizontal="center" vertical="center"/>
    </xf>
    <xf numFmtId="0" fontId="51" fillId="43" borderId="13" xfId="0" applyFont="1" applyFill="1" applyBorder="1" applyAlignment="1">
      <alignment horizontal="center" vertical="center"/>
    </xf>
    <xf numFmtId="0" fontId="54" fillId="43" borderId="17" xfId="0" applyFont="1" applyFill="1" applyBorder="1" applyAlignment="1">
      <alignment horizontal="center" vertical="center"/>
    </xf>
    <xf numFmtId="0" fontId="54" fillId="43" borderId="0" xfId="0" applyFont="1" applyFill="1" applyBorder="1" applyAlignment="1">
      <alignment horizontal="center" vertical="center"/>
    </xf>
    <xf numFmtId="0" fontId="54" fillId="43" borderId="13" xfId="0" applyFont="1" applyFill="1" applyBorder="1" applyAlignment="1">
      <alignment horizontal="center" vertical="center"/>
    </xf>
    <xf numFmtId="0" fontId="53" fillId="43" borderId="17" xfId="0" applyFont="1" applyFill="1" applyBorder="1" applyAlignment="1">
      <alignment horizontal="center" vertical="center"/>
    </xf>
    <xf numFmtId="0" fontId="53" fillId="43" borderId="0" xfId="0" applyFont="1" applyFill="1" applyBorder="1" applyAlignment="1">
      <alignment horizontal="center" vertical="center"/>
    </xf>
    <xf numFmtId="0" fontId="53" fillId="43" borderId="13" xfId="0" applyFont="1" applyFill="1" applyBorder="1" applyAlignment="1">
      <alignment horizontal="center" vertical="center"/>
    </xf>
    <xf numFmtId="0" fontId="55" fillId="43" borderId="17" xfId="0" applyFont="1" applyFill="1" applyBorder="1" applyAlignment="1">
      <alignment horizontal="center" vertical="center"/>
    </xf>
    <xf numFmtId="0" fontId="55" fillId="43" borderId="0" xfId="0" applyFont="1" applyFill="1" applyBorder="1" applyAlignment="1">
      <alignment horizontal="center" vertical="center"/>
    </xf>
    <xf numFmtId="0" fontId="55" fillId="43" borderId="13" xfId="0" applyFont="1" applyFill="1" applyBorder="1" applyAlignment="1">
      <alignment horizontal="center" vertical="center"/>
    </xf>
    <xf numFmtId="0" fontId="43" fillId="43" borderId="17" xfId="0" applyFont="1" applyFill="1" applyBorder="1" applyAlignment="1">
      <alignment horizontal="center" vertical="center"/>
    </xf>
    <xf numFmtId="0" fontId="43" fillId="43" borderId="0" xfId="0" applyFont="1" applyFill="1" applyBorder="1" applyAlignment="1">
      <alignment horizontal="center" vertical="center"/>
    </xf>
    <xf numFmtId="0" fontId="43" fillId="43" borderId="13" xfId="0" applyFont="1" applyFill="1" applyBorder="1" applyAlignment="1">
      <alignment horizontal="center" vertical="center"/>
    </xf>
    <xf numFmtId="0" fontId="57" fillId="43" borderId="17" xfId="0" applyFont="1" applyFill="1" applyBorder="1" applyAlignment="1">
      <alignment horizontal="center" vertical="center"/>
    </xf>
    <xf numFmtId="0" fontId="57" fillId="43" borderId="0" xfId="0" applyFont="1" applyFill="1" applyBorder="1" applyAlignment="1">
      <alignment horizontal="center" vertical="center"/>
    </xf>
    <xf numFmtId="0" fontId="57" fillId="43" borderId="13" xfId="0" applyFont="1" applyFill="1" applyBorder="1" applyAlignment="1">
      <alignment horizontal="center" vertical="center"/>
    </xf>
    <xf numFmtId="0" fontId="85" fillId="33" borderId="0" xfId="0" applyFont="1" applyFill="1" applyBorder="1" applyAlignment="1">
      <alignment horizontal="center" vertical="center"/>
    </xf>
    <xf numFmtId="0" fontId="56" fillId="43" borderId="17" xfId="0" applyFont="1" applyFill="1" applyBorder="1" applyAlignment="1">
      <alignment horizontal="center" vertical="center"/>
    </xf>
    <xf numFmtId="0" fontId="56" fillId="43" borderId="0" xfId="0" applyFont="1" applyFill="1" applyBorder="1" applyAlignment="1">
      <alignment horizontal="center" vertical="center"/>
    </xf>
    <xf numFmtId="0" fontId="56" fillId="43" borderId="13" xfId="0" applyFont="1" applyFill="1" applyBorder="1" applyAlignment="1">
      <alignment horizontal="center" vertical="center"/>
    </xf>
    <xf numFmtId="0" fontId="72" fillId="0" borderId="17" xfId="0" applyFont="1" applyFill="1" applyBorder="1" applyAlignment="1">
      <alignment horizontal="center" vertical="center"/>
    </xf>
    <xf numFmtId="0" fontId="72" fillId="0" borderId="0" xfId="0" applyFont="1" applyFill="1" applyBorder="1" applyAlignment="1">
      <alignment horizontal="center" vertical="center"/>
    </xf>
    <xf numFmtId="0" fontId="72" fillId="0" borderId="13" xfId="0" applyFont="1" applyFill="1" applyBorder="1" applyAlignment="1">
      <alignment horizontal="center" vertical="center"/>
    </xf>
    <xf numFmtId="0" fontId="15" fillId="43" borderId="17" xfId="0" applyFont="1" applyFill="1" applyBorder="1" applyAlignment="1">
      <alignment horizontal="center" vertical="center"/>
    </xf>
    <xf numFmtId="0" fontId="15" fillId="43" borderId="0" xfId="0" applyFont="1" applyFill="1" applyBorder="1" applyAlignment="1">
      <alignment horizontal="center" vertical="center"/>
    </xf>
    <xf numFmtId="0" fontId="15" fillId="43" borderId="13" xfId="0" applyFont="1" applyFill="1" applyBorder="1" applyAlignment="1">
      <alignment horizontal="center" vertical="center"/>
    </xf>
    <xf numFmtId="0" fontId="84" fillId="43" borderId="17" xfId="0" applyFont="1" applyFill="1" applyBorder="1" applyAlignment="1">
      <alignment horizontal="center" vertical="center"/>
    </xf>
    <xf numFmtId="0" fontId="84" fillId="43" borderId="0" xfId="0" applyFont="1" applyFill="1" applyBorder="1" applyAlignment="1">
      <alignment horizontal="center" vertical="center"/>
    </xf>
    <xf numFmtId="0" fontId="84" fillId="43" borderId="13" xfId="0" applyFont="1" applyFill="1" applyBorder="1" applyAlignment="1">
      <alignment horizontal="center" vertical="center"/>
    </xf>
    <xf numFmtId="0" fontId="15" fillId="43" borderId="18" xfId="0" applyFont="1" applyFill="1" applyBorder="1" applyAlignment="1">
      <alignment horizontal="center" vertical="center"/>
    </xf>
    <xf numFmtId="0" fontId="15" fillId="43" borderId="21" xfId="0" applyFont="1" applyFill="1" applyBorder="1" applyAlignment="1">
      <alignment horizontal="center" vertical="center"/>
    </xf>
    <xf numFmtId="0" fontId="15" fillId="43" borderId="22" xfId="0" applyFont="1" applyFill="1" applyBorder="1" applyAlignment="1">
      <alignment horizontal="center" vertical="center"/>
    </xf>
    <xf numFmtId="0" fontId="78" fillId="36" borderId="0" xfId="0" applyFont="1" applyFill="1" applyBorder="1" applyAlignment="1">
      <alignment horizontal="center" vertical="center"/>
    </xf>
    <xf numFmtId="0" fontId="59" fillId="43" borderId="18" xfId="0" applyFont="1" applyFill="1" applyBorder="1" applyAlignment="1">
      <alignment horizontal="center" vertical="center"/>
    </xf>
    <xf numFmtId="0" fontId="59" fillId="43" borderId="21" xfId="0" applyFont="1" applyFill="1" applyBorder="1" applyAlignment="1">
      <alignment horizontal="center" vertical="center"/>
    </xf>
    <xf numFmtId="0" fontId="59" fillId="43" borderId="22" xfId="0" applyFont="1" applyFill="1" applyBorder="1" applyAlignment="1">
      <alignment horizontal="center" vertical="center"/>
    </xf>
    <xf numFmtId="0" fontId="40" fillId="46" borderId="12" xfId="0" applyFont="1" applyFill="1" applyBorder="1" applyAlignment="1">
      <alignment horizontal="center" vertical="center" wrapText="1"/>
    </xf>
    <xf numFmtId="0" fontId="40" fillId="46" borderId="10" xfId="0" applyFont="1" applyFill="1" applyBorder="1" applyAlignment="1">
      <alignment horizontal="center" vertical="center" wrapText="1"/>
    </xf>
    <xf numFmtId="0" fontId="40" fillId="46" borderId="11" xfId="0" applyFont="1" applyFill="1" applyBorder="1" applyAlignment="1">
      <alignment horizontal="center" vertical="center" wrapText="1"/>
    </xf>
    <xf numFmtId="0" fontId="40" fillId="46" borderId="17" xfId="0" applyFont="1" applyFill="1" applyBorder="1" applyAlignment="1">
      <alignment horizontal="center" vertical="center" wrapText="1"/>
    </xf>
    <xf numFmtId="0" fontId="40" fillId="46" borderId="0" xfId="0" applyFont="1" applyFill="1" applyBorder="1" applyAlignment="1">
      <alignment horizontal="center" vertical="center" wrapText="1"/>
    </xf>
    <xf numFmtId="0" fontId="40" fillId="46" borderId="13" xfId="0" applyFont="1" applyFill="1" applyBorder="1" applyAlignment="1">
      <alignment horizontal="center" vertical="center" wrapText="1"/>
    </xf>
    <xf numFmtId="0" fontId="40" fillId="44" borderId="38" xfId="0" applyFont="1" applyFill="1" applyBorder="1" applyAlignment="1">
      <alignment horizontal="center" vertical="center" wrapText="1"/>
    </xf>
    <xf numFmtId="0" fontId="40" fillId="44" borderId="37" xfId="0" applyFont="1" applyFill="1" applyBorder="1" applyAlignment="1">
      <alignment horizontal="center" vertical="center" wrapText="1"/>
    </xf>
    <xf numFmtId="0" fontId="40" fillId="44" borderId="39" xfId="0" applyFont="1" applyFill="1" applyBorder="1" applyAlignment="1">
      <alignment horizontal="center" vertical="center" wrapText="1"/>
    </xf>
    <xf numFmtId="0" fontId="78" fillId="0" borderId="19" xfId="0" applyFont="1" applyBorder="1" applyAlignment="1">
      <alignment horizontal="center" vertical="center" wrapText="1"/>
    </xf>
    <xf numFmtId="0" fontId="78" fillId="0" borderId="20" xfId="0" applyFont="1" applyBorder="1" applyAlignment="1">
      <alignment horizontal="center" vertical="center" wrapText="1"/>
    </xf>
    <xf numFmtId="0" fontId="78" fillId="0" borderId="40" xfId="0" applyFont="1" applyBorder="1" applyAlignment="1">
      <alignment horizontal="center" vertical="center" wrapText="1"/>
    </xf>
    <xf numFmtId="0" fontId="85" fillId="42" borderId="17" xfId="0" applyFont="1" applyFill="1" applyBorder="1" applyAlignment="1">
      <alignment horizontal="right" vertical="center"/>
    </xf>
    <xf numFmtId="0" fontId="85" fillId="42" borderId="0" xfId="0" applyFont="1" applyFill="1" applyBorder="1" applyAlignment="1">
      <alignment horizontal="right" vertical="center"/>
    </xf>
    <xf numFmtId="0" fontId="85" fillId="42" borderId="27" xfId="0" applyFont="1" applyFill="1" applyBorder="1" applyAlignment="1">
      <alignment horizontal="right" vertical="center"/>
    </xf>
    <xf numFmtId="0" fontId="85" fillId="40" borderId="0" xfId="0" applyFont="1" applyFill="1" applyBorder="1" applyAlignment="1">
      <alignment horizontal="center" vertical="center"/>
    </xf>
    <xf numFmtId="0" fontId="49" fillId="47" borderId="49" xfId="0" applyFont="1" applyFill="1" applyBorder="1" applyAlignment="1">
      <alignment horizontal="center" vertical="center" wrapText="1"/>
    </xf>
    <xf numFmtId="0" fontId="49" fillId="47" borderId="40" xfId="0" applyFont="1" applyFill="1" applyBorder="1" applyAlignment="1">
      <alignment horizontal="center" vertical="center" wrapText="1"/>
    </xf>
    <xf numFmtId="0" fontId="85" fillId="42" borderId="17" xfId="0" applyFont="1" applyFill="1" applyBorder="1" applyAlignment="1">
      <alignment horizontal="center" vertical="center"/>
    </xf>
    <xf numFmtId="0" fontId="85" fillId="42" borderId="0" xfId="0" applyFont="1" applyFill="1" applyBorder="1" applyAlignment="1">
      <alignment horizontal="center" vertical="center"/>
    </xf>
    <xf numFmtId="0" fontId="85" fillId="42" borderId="13" xfId="0" applyFont="1" applyFill="1" applyBorder="1" applyAlignment="1">
      <alignment horizontal="center" vertical="center"/>
    </xf>
    <xf numFmtId="0" fontId="63" fillId="0" borderId="23" xfId="0" applyFont="1" applyBorder="1" applyAlignment="1">
      <alignment horizontal="center"/>
    </xf>
    <xf numFmtId="0" fontId="64" fillId="48" borderId="23" xfId="0" applyFont="1" applyFill="1" applyBorder="1" applyAlignment="1">
      <alignment horizontal="center"/>
    </xf>
    <xf numFmtId="0" fontId="64" fillId="37" borderId="23" xfId="0" applyFont="1" applyFill="1" applyBorder="1" applyAlignment="1">
      <alignment horizontal="center"/>
    </xf>
    <xf numFmtId="0" fontId="63" fillId="0" borderId="23" xfId="0" applyFont="1" applyBorder="1" applyAlignment="1">
      <alignment/>
    </xf>
    <xf numFmtId="0" fontId="64" fillId="12" borderId="23" xfId="0" applyFont="1" applyFill="1" applyBorder="1" applyAlignment="1">
      <alignment horizontal="center"/>
    </xf>
    <xf numFmtId="0" fontId="63" fillId="12" borderId="23" xfId="0" applyFont="1" applyFill="1" applyBorder="1" applyAlignment="1">
      <alignment horizontal="center"/>
    </xf>
    <xf numFmtId="0" fontId="63" fillId="12" borderId="23" xfId="0" applyFont="1" applyFill="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 name="標準_Proposer Lis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23</xdr:row>
      <xdr:rowOff>0</xdr:rowOff>
    </xdr:from>
    <xdr:to>
      <xdr:col>2</xdr:col>
      <xdr:colOff>0</xdr:colOff>
      <xdr:row>26</xdr:row>
      <xdr:rowOff>123825</xdr:rowOff>
    </xdr:to>
    <xdr:sp>
      <xdr:nvSpPr>
        <xdr:cNvPr id="1" name="Rectangle 1"/>
        <xdr:cNvSpPr>
          <a:spLocks/>
        </xdr:cNvSpPr>
      </xdr:nvSpPr>
      <xdr:spPr>
        <a:xfrm>
          <a:off x="685800" y="8524875"/>
          <a:ext cx="7772400" cy="609600"/>
        </a:xfrm>
        <a:prstGeom prst="rect">
          <a:avLst/>
        </a:prstGeom>
        <a:noFill/>
        <a:ln w="9525" cmpd="sng">
          <a:noFill/>
        </a:ln>
      </xdr:spPr>
      <xdr:txBody>
        <a:bodyPr vertOverflow="clip" wrap="square" lIns="92075" tIns="46038" rIns="92075" bIns="46038"/>
        <a:p>
          <a:pPr algn="l">
            <a:defRPr/>
          </a:pPr>
          <a:r>
            <a:rPr lang="en-US" cap="none" sz="4400" b="0" i="0" u="none" baseline="0">
              <a:solidFill>
                <a:srgbClr val="333399"/>
              </a:solidFill>
            </a:rPr>
            <a:t/>
          </a:r>
        </a:p>
      </xdr:txBody>
    </xdr:sp>
    <xdr:clientData/>
  </xdr:twoCellAnchor>
  <xdr:twoCellAnchor>
    <xdr:from>
      <xdr:col>0</xdr:col>
      <xdr:colOff>209550</xdr:colOff>
      <xdr:row>10</xdr:row>
      <xdr:rowOff>28575</xdr:rowOff>
    </xdr:from>
    <xdr:to>
      <xdr:col>1</xdr:col>
      <xdr:colOff>133350</xdr:colOff>
      <xdr:row>14</xdr:row>
      <xdr:rowOff>1057275</xdr:rowOff>
    </xdr:to>
    <xdr:pic>
      <xdr:nvPicPr>
        <xdr:cNvPr id="2" name="Picture 2"/>
        <xdr:cNvPicPr preferRelativeResize="1">
          <a:picLocks noChangeAspect="1"/>
        </xdr:cNvPicPr>
      </xdr:nvPicPr>
      <xdr:blipFill>
        <a:blip r:embed="rId1"/>
        <a:stretch>
          <a:fillRect/>
        </a:stretch>
      </xdr:blipFill>
      <xdr:spPr>
        <a:xfrm>
          <a:off x="209550" y="2676525"/>
          <a:ext cx="7772400" cy="3476625"/>
        </a:xfrm>
        <a:prstGeom prst="rect">
          <a:avLst/>
        </a:prstGeom>
        <a:noFill/>
        <a:ln w="0" cmpd="sng">
          <a:solidFill>
            <a:srgbClr val="000000"/>
          </a:solidFill>
          <a:headEnd type="none"/>
          <a:tailEnd type="none"/>
        </a:ln>
      </xdr:spPr>
    </xdr:pic>
    <xdr:clientData/>
  </xdr:twoCellAnchor>
  <xdr:oneCellAnchor>
    <xdr:from>
      <xdr:col>0</xdr:col>
      <xdr:colOff>1095375</xdr:colOff>
      <xdr:row>14</xdr:row>
      <xdr:rowOff>1133475</xdr:rowOff>
    </xdr:from>
    <xdr:ext cx="4619625" cy="381000"/>
    <xdr:sp>
      <xdr:nvSpPr>
        <xdr:cNvPr id="3" name="Text Box 3"/>
        <xdr:cNvSpPr txBox="1">
          <a:spLocks noChangeArrowheads="1"/>
        </xdr:cNvSpPr>
      </xdr:nvSpPr>
      <xdr:spPr>
        <a:xfrm>
          <a:off x="1095375" y="6229350"/>
          <a:ext cx="4619625" cy="381000"/>
        </a:xfrm>
        <a:prstGeom prst="rect">
          <a:avLst/>
        </a:prstGeom>
        <a:noFill/>
        <a:ln w="12700" cmpd="sng">
          <a:noFill/>
        </a:ln>
      </xdr:spPr>
      <xdr:txBody>
        <a:bodyPr vertOverflow="clip" wrap="square" lIns="91440" tIns="45720" rIns="91440" bIns="4572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Arial"/>
              <a:ea typeface="Arial"/>
              <a:cs typeface="Arial"/>
            </a:rPr>
            <a:t>Reference -</a:t>
          </a:r>
          <a:r>
            <a:rPr lang="en-US" cap="none" sz="1200" b="0" i="0" u="none" baseline="0">
              <a:solidFill>
                <a:srgbClr val="FF0000"/>
              </a:solidFill>
              <a:latin typeface="Arial"/>
              <a:ea typeface="Arial"/>
              <a:cs typeface="Arial"/>
            </a:rPr>
            <a:t> http://standards.ieee.org/guides/bylaws/sect6-7.html#6
</a:t>
          </a:r>
          <a:r>
            <a:rPr lang="en-US" cap="none" sz="1200" b="0" i="0" u="none" baseline="0">
              <a:solidFill>
                <a:srgbClr val="000000"/>
              </a:solidFill>
              <a:latin typeface="Arial"/>
              <a:ea typeface="Arial"/>
              <a:cs typeface="Arial"/>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371475</xdr:colOff>
      <xdr:row>20</xdr:row>
      <xdr:rowOff>38100</xdr:rowOff>
    </xdr:from>
    <xdr:to>
      <xdr:col>8</xdr:col>
      <xdr:colOff>923925</xdr:colOff>
      <xdr:row>26</xdr:row>
      <xdr:rowOff>114300</xdr:rowOff>
    </xdr:to>
    <xdr:pic>
      <xdr:nvPicPr>
        <xdr:cNvPr id="1" name="Picture 1" descr="image002"/>
        <xdr:cNvPicPr preferRelativeResize="1">
          <a:picLocks noChangeAspect="1"/>
        </xdr:cNvPicPr>
      </xdr:nvPicPr>
      <xdr:blipFill>
        <a:blip r:embed="rId1"/>
        <a:stretch>
          <a:fillRect/>
        </a:stretch>
      </xdr:blipFill>
      <xdr:spPr>
        <a:xfrm>
          <a:off x="7591425" y="4467225"/>
          <a:ext cx="1162050" cy="1276350"/>
        </a:xfrm>
        <a:prstGeom prst="rect">
          <a:avLst/>
        </a:prstGeom>
        <a:noFill/>
        <a:ln w="9525" cmpd="sng">
          <a:solidFill>
            <a:srgbClr val="000000"/>
          </a:solidFill>
          <a:prstDash val="sysDash"/>
          <a:headEnd type="none"/>
          <a:tailEnd type="none"/>
        </a:ln>
      </xdr:spPr>
    </xdr:pic>
    <xdr:clientData/>
  </xdr:twoCellAnchor>
  <xdr:oneCellAnchor>
    <xdr:from>
      <xdr:col>3</xdr:col>
      <xdr:colOff>2571750</xdr:colOff>
      <xdr:row>27</xdr:row>
      <xdr:rowOff>0</xdr:rowOff>
    </xdr:from>
    <xdr:ext cx="0" cy="323850"/>
    <xdr:sp>
      <xdr:nvSpPr>
        <xdr:cNvPr id="2" name="Text Box 1"/>
        <xdr:cNvSpPr txBox="1">
          <a:spLocks noChangeArrowheads="1"/>
        </xdr:cNvSpPr>
      </xdr:nvSpPr>
      <xdr:spPr>
        <a:xfrm>
          <a:off x="3476625" y="5829300"/>
          <a:ext cx="0" cy="3238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2571750</xdr:colOff>
      <xdr:row>28</xdr:row>
      <xdr:rowOff>0</xdr:rowOff>
    </xdr:from>
    <xdr:ext cx="0" cy="323850"/>
    <xdr:sp>
      <xdr:nvSpPr>
        <xdr:cNvPr id="3" name="Text Box 2"/>
        <xdr:cNvSpPr txBox="1">
          <a:spLocks noChangeArrowheads="1"/>
        </xdr:cNvSpPr>
      </xdr:nvSpPr>
      <xdr:spPr>
        <a:xfrm>
          <a:off x="3476625" y="6029325"/>
          <a:ext cx="0" cy="3238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561975</xdr:colOff>
      <xdr:row>19</xdr:row>
      <xdr:rowOff>0</xdr:rowOff>
    </xdr:from>
    <xdr:to>
      <xdr:col>7</xdr:col>
      <xdr:colOff>9525</xdr:colOff>
      <xdr:row>28</xdr:row>
      <xdr:rowOff>66675</xdr:rowOff>
    </xdr:to>
    <xdr:pic>
      <xdr:nvPicPr>
        <xdr:cNvPr id="1" name="Picture 1" descr="image002"/>
        <xdr:cNvPicPr preferRelativeResize="1">
          <a:picLocks noChangeAspect="1"/>
        </xdr:cNvPicPr>
      </xdr:nvPicPr>
      <xdr:blipFill>
        <a:blip r:embed="rId1"/>
        <a:stretch>
          <a:fillRect/>
        </a:stretch>
      </xdr:blipFill>
      <xdr:spPr>
        <a:xfrm>
          <a:off x="6305550" y="3857625"/>
          <a:ext cx="2247900" cy="1790700"/>
        </a:xfrm>
        <a:prstGeom prst="rect">
          <a:avLst/>
        </a:prstGeom>
        <a:noFill/>
        <a:ln w="9525" cmpd="sng">
          <a:solidFill>
            <a:srgbClr val="000000"/>
          </a:solidFill>
          <a:prstDash val="sysDash"/>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21</xdr:row>
      <xdr:rowOff>76200</xdr:rowOff>
    </xdr:from>
    <xdr:to>
      <xdr:col>6</xdr:col>
      <xdr:colOff>1609725</xdr:colOff>
      <xdr:row>30</xdr:row>
      <xdr:rowOff>114300</xdr:rowOff>
    </xdr:to>
    <xdr:pic>
      <xdr:nvPicPr>
        <xdr:cNvPr id="1" name="Picture 1" descr="image002"/>
        <xdr:cNvPicPr preferRelativeResize="1">
          <a:picLocks noChangeAspect="1"/>
        </xdr:cNvPicPr>
      </xdr:nvPicPr>
      <xdr:blipFill>
        <a:blip r:embed="rId1"/>
        <a:stretch>
          <a:fillRect/>
        </a:stretch>
      </xdr:blipFill>
      <xdr:spPr>
        <a:xfrm>
          <a:off x="6496050" y="4495800"/>
          <a:ext cx="2143125" cy="1533525"/>
        </a:xfrm>
        <a:prstGeom prst="rect">
          <a:avLst/>
        </a:prstGeom>
        <a:noFill/>
        <a:ln w="9525" cmpd="sng">
          <a:solidFill>
            <a:srgbClr val="000000"/>
          </a:solidFill>
          <a:prstDash val="sysDash"/>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23</xdr:row>
      <xdr:rowOff>0</xdr:rowOff>
    </xdr:from>
    <xdr:to>
      <xdr:col>6</xdr:col>
      <xdr:colOff>1647825</xdr:colOff>
      <xdr:row>32</xdr:row>
      <xdr:rowOff>57150</xdr:rowOff>
    </xdr:to>
    <xdr:pic>
      <xdr:nvPicPr>
        <xdr:cNvPr id="1" name="Picture 1" descr="image002"/>
        <xdr:cNvPicPr preferRelativeResize="1">
          <a:picLocks noChangeAspect="1"/>
        </xdr:cNvPicPr>
      </xdr:nvPicPr>
      <xdr:blipFill>
        <a:blip r:embed="rId1"/>
        <a:stretch>
          <a:fillRect/>
        </a:stretch>
      </xdr:blipFill>
      <xdr:spPr>
        <a:xfrm>
          <a:off x="5657850" y="4629150"/>
          <a:ext cx="2000250" cy="1514475"/>
        </a:xfrm>
        <a:prstGeom prst="rect">
          <a:avLst/>
        </a:prstGeom>
        <a:noFill/>
        <a:ln w="9525" cmpd="sng">
          <a:solidFill>
            <a:srgbClr val="000000"/>
          </a:solidFill>
          <a:prstDash val="sysDash"/>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3</xdr:row>
      <xdr:rowOff>47625</xdr:rowOff>
    </xdr:from>
    <xdr:to>
      <xdr:col>1</xdr:col>
      <xdr:colOff>7886700</xdr:colOff>
      <xdr:row>23</xdr:row>
      <xdr:rowOff>0</xdr:rowOff>
    </xdr:to>
    <xdr:sp>
      <xdr:nvSpPr>
        <xdr:cNvPr id="1" name="Rectangle 1"/>
        <xdr:cNvSpPr>
          <a:spLocks/>
        </xdr:cNvSpPr>
      </xdr:nvSpPr>
      <xdr:spPr>
        <a:xfrm>
          <a:off x="723900" y="790575"/>
          <a:ext cx="7772400" cy="3190875"/>
        </a:xfrm>
        <a:prstGeom prst="rect">
          <a:avLst/>
        </a:prstGeom>
        <a:noFill/>
        <a:ln w="9525" cmpd="sng">
          <a:noFill/>
        </a:ln>
      </xdr:spPr>
      <xdr:txBody>
        <a:bodyPr vertOverflow="clip" wrap="square" lIns="92075" tIns="46038" rIns="92075" bIns="46038"/>
        <a:p>
          <a:pPr algn="l">
            <a:defRPr/>
          </a:pPr>
          <a:r>
            <a:rPr lang="en-US" cap="none" sz="2400" b="0" i="0" u="none" baseline="0">
              <a:solidFill>
                <a:srgbClr val="000000"/>
              </a:solidFill>
            </a:rPr>
            <a:t>•</a:t>
          </a:r>
          <a:r>
            <a:rPr lang="en-US" cap="none" sz="2400" b="0" i="0" u="none" baseline="0">
              <a:solidFill>
                <a:srgbClr val="FF0000"/>
              </a:solidFill>
            </a:rPr>
            <a:t>Revision</a:t>
          </a:r>
          <a:r>
            <a:rPr lang="en-US" cap="none" sz="2400" b="0" i="0" u="none" baseline="0">
              <a:solidFill>
                <a:srgbClr val="000000"/>
              </a:solidFill>
            </a:rPr>
            <a:t>: Feb 2006 Standards Board Bylaw 5.2.1.1
</a:t>
          </a:r>
          <a:r>
            <a:rPr lang="en-US" cap="none" sz="2000" b="0" i="0" u="none" baseline="0">
              <a:solidFill>
                <a:srgbClr val="000000"/>
              </a:solidFill>
            </a:rPr>
            <a:t>–5.2.1.1 Openness
</a:t>
          </a:r>
          <a:r>
            <a:rPr lang="en-US" cap="none" sz="1800" b="0" i="0" u="none" baseline="0">
              <a:solidFill>
                <a:srgbClr val="000000"/>
              </a:solidFill>
            </a:rPr>
            <a:t>•Openness is defined as the quality of being not restricted to a particular type or category of participants. All meetings involving standards development an all IEEE Sponsor ballots shall be open to all interested parties. </a:t>
          </a:r>
          <a:r>
            <a:rPr lang="en-US" cap="none" sz="1800" b="0" i="1" u="none" baseline="0">
              <a:solidFill>
                <a:srgbClr val="333399"/>
              </a:solidFill>
            </a:rPr>
            <a:t>Each individual participant in IEEE Standards activities shall disclose his or her </a:t>
          </a:r>
          <a:r>
            <a:rPr lang="en-US" cap="none" sz="1800" b="0" i="1" u="none" baseline="0">
              <a:solidFill>
                <a:srgbClr val="FF0000"/>
              </a:solidFill>
            </a:rPr>
            <a:t>affiliations</a:t>
          </a:r>
          <a:r>
            <a:rPr lang="en-US" cap="none" sz="1800" b="0" i="1" u="none" baseline="0">
              <a:solidFill>
                <a:srgbClr val="333399"/>
              </a:solidFill>
            </a:rPr>
            <a:t> when requested</a:t>
          </a:r>
          <a:r>
            <a:rPr lang="en-US" cap="none" sz="1800" b="0" i="0" u="none" baseline="0">
              <a:solidFill>
                <a:srgbClr val="000000"/>
              </a:solidFill>
            </a:rPr>
            <a:t>. A person who knows or reasonably should know, that a participant’s disclosure is materially incomplete or incorrect should report that fact to the Secretary of the IEEE-SA Standards Board and the appropriate Sponsors.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mailto:STDS-802-15-BAN@LISTSERV.IEEE.ORG" TargetMode="Externa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hyperlink" Target="mailto:c.zhu@samsung.com" TargetMode="External" /><Relationship Id="rId2" Type="http://schemas.openxmlformats.org/officeDocument/2006/relationships/hyperlink" Target="mailto:zhen.bin@nict.go.jp" TargetMode="External" /><Relationship Id="rId3" Type="http://schemas.openxmlformats.org/officeDocument/2006/relationships/hyperlink" Target="mailto:lee@nict.go.jp" TargetMode="External" /><Relationship Id="rId4" Type="http://schemas.openxmlformats.org/officeDocument/2006/relationships/hyperlink" Target="mailto:yazdandoost@nict.go.jp" TargetMode="External" /><Relationship Id="rId5" Type="http://schemas.openxmlformats.org/officeDocument/2006/relationships/hyperlink" Target="mailto:aekbal@qualcomm.com" TargetMode="External" /><Relationship Id="rId6" Type="http://schemas.openxmlformats.org/officeDocument/2006/relationships/hyperlink" Target="mailto:ksayrafian@nist.gov" TargetMode="External" /><Relationship Id="rId7" Type="http://schemas.openxmlformats.org/officeDocument/2006/relationships/hyperlink" Target="mailto:gheidari@olympus-cta.com" TargetMode="External" /><Relationship Id="rId8" Type="http://schemas.openxmlformats.org/officeDocument/2006/relationships/hyperlink" Target="mailto:sschoi@etri.re.kr" TargetMode="External" /><Relationship Id="rId9" Type="http://schemas.openxmlformats.org/officeDocument/2006/relationships/hyperlink" Target="mailto:Ikegami@isc.meiji.ac.jp" TargetMode="External" /><Relationship Id="rId10" Type="http://schemas.openxmlformats.org/officeDocument/2006/relationships/hyperlink" Target="mailto:daniel.lewis@nicta.com.au" TargetMode="External" /><Relationship Id="rId11" Type="http://schemas.openxmlformats.org/officeDocument/2006/relationships/hyperlink" Target="mailto:dino.miniutti@nicta.com.au" TargetMode="External" /><Relationship Id="rId12" Type="http://schemas.openxmlformats.org/officeDocument/2006/relationships/hyperlink" Target="mailto:etwon@samsung.com" TargetMode="External" /><Relationship Id="rId13" Type="http://schemas.openxmlformats.org/officeDocument/2006/relationships/hyperlink" Target="mailto:sunghyup.lee@gmail.com" TargetMode="External" /><Relationship Id="rId14" Type="http://schemas.openxmlformats.org/officeDocument/2006/relationships/hyperlink" Target="mailto:yoon001@paran.com" TargetMode="External" /><Relationship Id="rId15" Type="http://schemas.openxmlformats.org/officeDocument/2006/relationships/hyperlink" Target="mailto:art@astrinradio.com" TargetMode="External" /><Relationship Id="rId16" Type="http://schemas.openxmlformats.org/officeDocument/2006/relationships/hyperlink" Target="mailto:maulin.patel@philips.com" TargetMode="External" /><Relationship Id="rId17" Type="http://schemas.openxmlformats.org/officeDocument/2006/relationships/hyperlink" Target="mailto:ida.ichirou@jp.fujitsu.com" TargetMode="External"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hyperlink" Target="http://standards.ieee.org/board/pat/pat-slideset.ppt" TargetMode="External" /><Relationship Id="rId2" Type="http://schemas.openxmlformats.org/officeDocument/2006/relationships/hyperlink" Target="http://standards.ieee.org/faqs/affiliationFAQ.html" TargetMode="External" /><Relationship Id="rId3" Type="http://schemas.openxmlformats.org/officeDocument/2006/relationships/hyperlink" Target="http://standards.ieee.org/resources/antitrust-guidelines.pdf" TargetMode="External" /><Relationship Id="rId4" Type="http://schemas.openxmlformats.org/officeDocument/2006/relationships/hyperlink" Target="http://www.ieee.org/portal/cms_docs/about/CoE_poster.pdf" TargetMode="External" /><Relationship Id="rId5"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standards.ieee.org/faqs/affiliationFAQ.html" TargetMode="External" /><Relationship Id="rId2" Type="http://schemas.openxmlformats.org/officeDocument/2006/relationships/hyperlink" Target="http://standards.ieee.org/resources/development/isdolnews.html" TargetMode="External" /><Relationship Id="rId3" Type="http://schemas.openxmlformats.org/officeDocument/2006/relationships/hyperlink" Target="http://standards.ieee.org/faqs/affiliationFAQ.html" TargetMode="External" /><Relationship Id="rId4"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AD80"/>
  <sheetViews>
    <sheetView zoomScale="57" zoomScaleNormal="57" zoomScalePageLayoutView="0" workbookViewId="0" topLeftCell="A2">
      <selection activeCell="C4" sqref="C4"/>
    </sheetView>
  </sheetViews>
  <sheetFormatPr defaultColWidth="9.140625" defaultRowHeight="12.75"/>
  <sheetData>
    <row r="1" ht="9.75" customHeight="1" thickBot="1"/>
    <row r="2" spans="1:30" ht="18" customHeight="1">
      <c r="A2" s="365" t="s">
        <v>358</v>
      </c>
      <c r="B2" s="171"/>
      <c r="C2" s="172" t="s">
        <v>377</v>
      </c>
      <c r="D2" s="173"/>
      <c r="E2" s="174"/>
      <c r="F2" s="174"/>
      <c r="G2" s="174"/>
      <c r="H2" s="174"/>
      <c r="I2" s="173"/>
      <c r="J2" s="174"/>
      <c r="K2" s="174"/>
      <c r="L2" s="174"/>
      <c r="M2" s="174"/>
      <c r="N2" s="173"/>
      <c r="O2" s="174"/>
      <c r="P2" s="174"/>
      <c r="Q2" s="174"/>
      <c r="R2" s="174"/>
      <c r="S2" s="173"/>
      <c r="T2" s="174"/>
      <c r="U2" s="174"/>
      <c r="V2" s="174"/>
      <c r="W2" s="174"/>
      <c r="X2" s="173"/>
      <c r="Y2" s="174"/>
      <c r="Z2" s="174"/>
      <c r="AA2" s="175"/>
      <c r="AB2" s="176"/>
      <c r="AC2" s="136"/>
      <c r="AD2" s="154"/>
    </row>
    <row r="3" spans="1:30" ht="18" customHeight="1">
      <c r="A3" s="366"/>
      <c r="B3" s="177"/>
      <c r="C3" s="178" t="s">
        <v>402</v>
      </c>
      <c r="D3" s="179"/>
      <c r="E3" s="180"/>
      <c r="F3" s="180"/>
      <c r="G3" s="180"/>
      <c r="H3" s="180"/>
      <c r="I3" s="179"/>
      <c r="J3" s="180"/>
      <c r="K3" s="180"/>
      <c r="L3" s="180"/>
      <c r="M3" s="180"/>
      <c r="N3" s="179"/>
      <c r="O3" s="180"/>
      <c r="P3" s="180"/>
      <c r="Q3" s="180"/>
      <c r="R3" s="180"/>
      <c r="S3" s="179"/>
      <c r="T3" s="180"/>
      <c r="U3" s="180"/>
      <c r="V3" s="180"/>
      <c r="W3" s="180"/>
      <c r="X3" s="179"/>
      <c r="Y3" s="180"/>
      <c r="Z3" s="180"/>
      <c r="AA3" s="180"/>
      <c r="AB3" s="181"/>
      <c r="AC3" s="137"/>
      <c r="AD3" s="155"/>
    </row>
    <row r="4" spans="1:30" ht="18" customHeight="1">
      <c r="A4" s="366"/>
      <c r="B4" s="182"/>
      <c r="C4" s="183" t="s">
        <v>378</v>
      </c>
      <c r="D4" s="184"/>
      <c r="E4" s="185"/>
      <c r="F4" s="185"/>
      <c r="G4" s="185"/>
      <c r="H4" s="185"/>
      <c r="I4" s="184"/>
      <c r="J4" s="185"/>
      <c r="K4" s="185"/>
      <c r="L4" s="185"/>
      <c r="M4" s="185"/>
      <c r="N4" s="184"/>
      <c r="O4" s="185"/>
      <c r="P4" s="185"/>
      <c r="Q4" s="185"/>
      <c r="R4" s="185"/>
      <c r="S4" s="184"/>
      <c r="T4" s="185"/>
      <c r="U4" s="185"/>
      <c r="V4" s="185"/>
      <c r="W4" s="185"/>
      <c r="X4" s="184"/>
      <c r="Y4" s="185"/>
      <c r="Z4" s="185"/>
      <c r="AA4" s="185"/>
      <c r="AB4" s="186"/>
      <c r="AC4" s="138"/>
      <c r="AD4" s="156"/>
    </row>
    <row r="5" spans="1:30" ht="13.5" customHeight="1" thickBot="1">
      <c r="A5" s="366"/>
      <c r="B5" s="187"/>
      <c r="C5" s="188" t="s">
        <v>0</v>
      </c>
      <c r="D5" s="189"/>
      <c r="E5" s="190"/>
      <c r="F5" s="190"/>
      <c r="G5" s="190"/>
      <c r="H5" s="190"/>
      <c r="I5" s="189"/>
      <c r="J5" s="190"/>
      <c r="K5" s="190"/>
      <c r="L5" s="190"/>
      <c r="M5" s="190"/>
      <c r="N5" s="189"/>
      <c r="O5" s="190"/>
      <c r="P5" s="190" t="s">
        <v>1</v>
      </c>
      <c r="Q5" s="190"/>
      <c r="R5" s="190"/>
      <c r="S5" s="189"/>
      <c r="T5" s="190"/>
      <c r="U5" s="190"/>
      <c r="V5" s="190"/>
      <c r="W5" s="190"/>
      <c r="X5" s="189"/>
      <c r="Y5" s="190" t="s">
        <v>2</v>
      </c>
      <c r="Z5" s="190"/>
      <c r="AA5" s="191"/>
      <c r="AB5" s="192"/>
      <c r="AC5" s="139"/>
      <c r="AD5" s="154"/>
    </row>
    <row r="6" spans="1:30" ht="13.5" thickBot="1">
      <c r="A6" s="193"/>
      <c r="B6" s="193"/>
      <c r="C6" s="193"/>
      <c r="D6" s="193"/>
      <c r="E6" s="193"/>
      <c r="F6" s="193"/>
      <c r="G6" s="193"/>
      <c r="H6" s="193"/>
      <c r="I6" s="193"/>
      <c r="J6" s="193"/>
      <c r="K6" s="193"/>
      <c r="L6" s="193"/>
      <c r="M6" s="193"/>
      <c r="N6" s="193"/>
      <c r="O6" s="193"/>
      <c r="P6" s="193"/>
      <c r="Q6" s="193"/>
      <c r="R6" s="193"/>
      <c r="S6" s="193"/>
      <c r="T6" s="193"/>
      <c r="U6" s="193"/>
      <c r="V6" s="193"/>
      <c r="W6" s="193"/>
      <c r="X6" s="193"/>
      <c r="Y6" s="193"/>
      <c r="Z6" s="193"/>
      <c r="AA6" s="193"/>
      <c r="AB6" s="193"/>
      <c r="AC6" s="154"/>
      <c r="AD6" s="154"/>
    </row>
    <row r="7" spans="1:30" ht="13.5" customHeight="1" thickBot="1">
      <c r="A7" s="194" t="s">
        <v>1</v>
      </c>
      <c r="B7" s="195"/>
      <c r="C7" s="196" t="s">
        <v>3</v>
      </c>
      <c r="D7" s="195"/>
      <c r="E7" s="367" t="s">
        <v>4</v>
      </c>
      <c r="F7" s="368"/>
      <c r="G7" s="368"/>
      <c r="H7" s="369"/>
      <c r="I7" s="195"/>
      <c r="J7" s="370" t="s">
        <v>5</v>
      </c>
      <c r="K7" s="370"/>
      <c r="L7" s="370"/>
      <c r="M7" s="370"/>
      <c r="N7" s="195"/>
      <c r="O7" s="371" t="s">
        <v>6</v>
      </c>
      <c r="P7" s="370"/>
      <c r="Q7" s="370"/>
      <c r="R7" s="372"/>
      <c r="S7" s="195"/>
      <c r="T7" s="371" t="s">
        <v>7</v>
      </c>
      <c r="U7" s="370"/>
      <c r="V7" s="370"/>
      <c r="W7" s="372"/>
      <c r="X7" s="195"/>
      <c r="Y7" s="371" t="s">
        <v>8</v>
      </c>
      <c r="Z7" s="370"/>
      <c r="AA7" s="370"/>
      <c r="AB7" s="372"/>
      <c r="AC7" s="141"/>
      <c r="AD7" s="157"/>
    </row>
    <row r="8" spans="1:30" ht="13.5" thickBot="1">
      <c r="A8" s="193"/>
      <c r="B8" s="193"/>
      <c r="C8" s="193"/>
      <c r="D8" s="193"/>
      <c r="E8" s="193"/>
      <c r="F8" s="193"/>
      <c r="G8" s="193"/>
      <c r="H8" s="193"/>
      <c r="I8" s="193"/>
      <c r="J8" s="193"/>
      <c r="K8" s="193"/>
      <c r="L8" s="193"/>
      <c r="M8" s="193"/>
      <c r="N8" s="193"/>
      <c r="O8" s="193"/>
      <c r="P8" s="193"/>
      <c r="Q8" s="193"/>
      <c r="R8" s="193"/>
      <c r="S8" s="193"/>
      <c r="T8" s="193"/>
      <c r="U8" s="193"/>
      <c r="V8" s="193"/>
      <c r="W8" s="193"/>
      <c r="X8" s="193"/>
      <c r="Y8" s="193"/>
      <c r="Z8" s="193"/>
      <c r="AA8" s="193"/>
      <c r="AB8" s="193"/>
      <c r="AC8" s="154"/>
      <c r="AD8" s="154"/>
    </row>
    <row r="9" spans="1:30" ht="12.75" customHeight="1">
      <c r="A9" s="197" t="s">
        <v>9</v>
      </c>
      <c r="B9" s="58"/>
      <c r="C9" s="373"/>
      <c r="D9" s="58"/>
      <c r="E9" s="59"/>
      <c r="F9" s="59"/>
      <c r="G9" s="59"/>
      <c r="H9" s="60"/>
      <c r="I9" s="58"/>
      <c r="J9" s="61"/>
      <c r="K9" s="59"/>
      <c r="L9" s="59"/>
      <c r="M9" s="60"/>
      <c r="N9" s="58"/>
      <c r="O9" s="375" t="s">
        <v>10</v>
      </c>
      <c r="P9" s="376"/>
      <c r="Q9" s="376"/>
      <c r="R9" s="377"/>
      <c r="S9" s="58"/>
      <c r="T9" s="62" t="s">
        <v>2</v>
      </c>
      <c r="U9" s="63"/>
      <c r="V9" s="63"/>
      <c r="W9" s="64"/>
      <c r="X9" s="58"/>
      <c r="Y9" s="62" t="s">
        <v>2</v>
      </c>
      <c r="Z9" s="63"/>
      <c r="AA9" s="63"/>
      <c r="AB9" s="64"/>
      <c r="AC9" s="142"/>
      <c r="AD9" s="157"/>
    </row>
    <row r="10" spans="1:30" ht="13.5" thickBot="1">
      <c r="A10" s="197" t="s">
        <v>11</v>
      </c>
      <c r="B10" s="65"/>
      <c r="C10" s="374"/>
      <c r="D10" s="65"/>
      <c r="E10" s="66"/>
      <c r="F10" s="66"/>
      <c r="G10" s="66"/>
      <c r="H10" s="67"/>
      <c r="I10" s="65"/>
      <c r="J10" s="68"/>
      <c r="K10" s="69"/>
      <c r="L10" s="66"/>
      <c r="M10" s="67"/>
      <c r="N10" s="65"/>
      <c r="O10" s="378"/>
      <c r="P10" s="379"/>
      <c r="Q10" s="379"/>
      <c r="R10" s="380"/>
      <c r="S10" s="65"/>
      <c r="T10" s="70"/>
      <c r="U10" s="71"/>
      <c r="V10" s="71"/>
      <c r="W10" s="72"/>
      <c r="X10" s="65"/>
      <c r="Y10" s="73"/>
      <c r="Z10" s="74"/>
      <c r="AA10" s="74"/>
      <c r="AB10" s="75"/>
      <c r="AC10" s="143"/>
      <c r="AD10" s="157"/>
    </row>
    <row r="11" spans="1:30" ht="24" customHeight="1">
      <c r="A11" s="198" t="s">
        <v>12</v>
      </c>
      <c r="B11" s="76"/>
      <c r="C11" s="374"/>
      <c r="D11" s="76"/>
      <c r="E11" s="504" t="s">
        <v>379</v>
      </c>
      <c r="F11" s="505"/>
      <c r="G11" s="505"/>
      <c r="H11" s="506"/>
      <c r="I11" s="76"/>
      <c r="J11" s="381" t="s">
        <v>52</v>
      </c>
      <c r="K11" s="383"/>
      <c r="L11" s="386" t="s">
        <v>380</v>
      </c>
      <c r="M11" s="389" t="s">
        <v>48</v>
      </c>
      <c r="N11" s="76"/>
      <c r="O11" s="381" t="s">
        <v>52</v>
      </c>
      <c r="P11" s="393"/>
      <c r="Q11" s="386" t="s">
        <v>380</v>
      </c>
      <c r="R11" s="396" t="s">
        <v>48</v>
      </c>
      <c r="S11" s="76"/>
      <c r="T11" s="381" t="s">
        <v>52</v>
      </c>
      <c r="U11" s="398"/>
      <c r="V11" s="401" t="s">
        <v>125</v>
      </c>
      <c r="W11" s="396" t="s">
        <v>48</v>
      </c>
      <c r="X11" s="76"/>
      <c r="Y11" s="73"/>
      <c r="Z11" s="74"/>
      <c r="AA11" s="74"/>
      <c r="AB11" s="75"/>
      <c r="AC11" s="144"/>
      <c r="AD11" s="157"/>
    </row>
    <row r="12" spans="1:30" ht="26.25" thickBot="1">
      <c r="A12" s="198" t="s">
        <v>14</v>
      </c>
      <c r="B12" s="76"/>
      <c r="C12" s="374"/>
      <c r="D12" s="76"/>
      <c r="E12" s="507"/>
      <c r="F12" s="508"/>
      <c r="G12" s="508"/>
      <c r="H12" s="509"/>
      <c r="I12" s="76"/>
      <c r="J12" s="382"/>
      <c r="K12" s="384"/>
      <c r="L12" s="387"/>
      <c r="M12" s="390"/>
      <c r="N12" s="76"/>
      <c r="O12" s="382"/>
      <c r="P12" s="394"/>
      <c r="Q12" s="387"/>
      <c r="R12" s="397"/>
      <c r="S12" s="76"/>
      <c r="T12" s="382"/>
      <c r="U12" s="399"/>
      <c r="V12" s="402"/>
      <c r="W12" s="397"/>
      <c r="X12" s="76"/>
      <c r="Y12" s="73"/>
      <c r="Z12" s="74"/>
      <c r="AA12" s="74"/>
      <c r="AB12" s="75"/>
      <c r="AC12" s="144"/>
      <c r="AD12" s="157"/>
    </row>
    <row r="13" spans="1:30" ht="26.25" thickBot="1">
      <c r="A13" s="198" t="s">
        <v>15</v>
      </c>
      <c r="B13" s="76"/>
      <c r="C13" s="374"/>
      <c r="D13" s="76"/>
      <c r="E13" s="403" t="s">
        <v>18</v>
      </c>
      <c r="F13" s="404"/>
      <c r="G13" s="404"/>
      <c r="H13" s="405"/>
      <c r="I13" s="76"/>
      <c r="J13" s="382"/>
      <c r="K13" s="384"/>
      <c r="L13" s="387"/>
      <c r="M13" s="390"/>
      <c r="N13" s="76"/>
      <c r="O13" s="382"/>
      <c r="P13" s="394"/>
      <c r="Q13" s="387"/>
      <c r="R13" s="397"/>
      <c r="S13" s="76"/>
      <c r="T13" s="382"/>
      <c r="U13" s="399"/>
      <c r="V13" s="402"/>
      <c r="W13" s="397"/>
      <c r="X13" s="76"/>
      <c r="Y13" s="73"/>
      <c r="Z13" s="74"/>
      <c r="AA13" s="74"/>
      <c r="AB13" s="75"/>
      <c r="AC13" s="144"/>
      <c r="AD13" s="157"/>
    </row>
    <row r="14" spans="1:30" ht="26.25" thickBot="1">
      <c r="A14" s="198" t="s">
        <v>16</v>
      </c>
      <c r="B14" s="76"/>
      <c r="C14" s="374"/>
      <c r="D14" s="76"/>
      <c r="E14" s="510" t="s">
        <v>130</v>
      </c>
      <c r="F14" s="511"/>
      <c r="G14" s="511"/>
      <c r="H14" s="512"/>
      <c r="I14" s="76"/>
      <c r="J14" s="382"/>
      <c r="K14" s="385"/>
      <c r="L14" s="388"/>
      <c r="M14" s="391"/>
      <c r="N14" s="76"/>
      <c r="O14" s="392"/>
      <c r="P14" s="395"/>
      <c r="Q14" s="388"/>
      <c r="R14" s="397"/>
      <c r="S14" s="76"/>
      <c r="T14" s="382"/>
      <c r="U14" s="400"/>
      <c r="V14" s="402"/>
      <c r="W14" s="397"/>
      <c r="X14" s="76"/>
      <c r="Y14" s="73"/>
      <c r="Z14" s="74"/>
      <c r="AA14" s="74"/>
      <c r="AB14" s="75"/>
      <c r="AC14" s="144"/>
      <c r="AD14" s="157"/>
    </row>
    <row r="15" spans="1:30" ht="26.25" thickBot="1">
      <c r="A15" s="199" t="s">
        <v>17</v>
      </c>
      <c r="B15" s="76"/>
      <c r="C15" s="374"/>
      <c r="D15" s="76"/>
      <c r="E15" s="403" t="s">
        <v>18</v>
      </c>
      <c r="F15" s="404"/>
      <c r="G15" s="404"/>
      <c r="H15" s="405"/>
      <c r="I15" s="76"/>
      <c r="J15" s="403" t="s">
        <v>18</v>
      </c>
      <c r="K15" s="404"/>
      <c r="L15" s="404"/>
      <c r="M15" s="405"/>
      <c r="N15" s="76"/>
      <c r="O15" s="403" t="s">
        <v>18</v>
      </c>
      <c r="P15" s="404"/>
      <c r="Q15" s="404"/>
      <c r="R15" s="405"/>
      <c r="S15" s="76"/>
      <c r="T15" s="403" t="s">
        <v>18</v>
      </c>
      <c r="U15" s="404"/>
      <c r="V15" s="404"/>
      <c r="W15" s="405"/>
      <c r="X15" s="76"/>
      <c r="Y15" s="73"/>
      <c r="Z15" s="74"/>
      <c r="AA15" s="74"/>
      <c r="AB15" s="75"/>
      <c r="AC15" s="144"/>
      <c r="AD15" s="157"/>
    </row>
    <row r="16" spans="1:30" ht="24.75" customHeight="1">
      <c r="A16" s="200" t="s">
        <v>19</v>
      </c>
      <c r="B16" s="76"/>
      <c r="C16" s="374"/>
      <c r="D16" s="76"/>
      <c r="E16" s="513" t="s">
        <v>381</v>
      </c>
      <c r="F16" s="396"/>
      <c r="G16" s="394" t="s">
        <v>171</v>
      </c>
      <c r="H16" s="396" t="s">
        <v>48</v>
      </c>
      <c r="I16" s="76"/>
      <c r="J16" s="381" t="s">
        <v>52</v>
      </c>
      <c r="K16" s="410"/>
      <c r="L16" s="386" t="s">
        <v>380</v>
      </c>
      <c r="M16" s="396" t="s">
        <v>48</v>
      </c>
      <c r="N16" s="76"/>
      <c r="O16" s="411" t="s">
        <v>129</v>
      </c>
      <c r="P16" s="412"/>
      <c r="Q16" s="412"/>
      <c r="R16" s="413"/>
      <c r="S16" s="76"/>
      <c r="T16" s="381" t="s">
        <v>52</v>
      </c>
      <c r="U16" s="417"/>
      <c r="V16" s="401" t="s">
        <v>125</v>
      </c>
      <c r="W16" s="396" t="s">
        <v>48</v>
      </c>
      <c r="X16" s="76"/>
      <c r="Y16" s="73"/>
      <c r="Z16" s="74"/>
      <c r="AA16" s="74"/>
      <c r="AB16" s="75"/>
      <c r="AC16" s="144"/>
      <c r="AD16" s="157"/>
    </row>
    <row r="17" spans="1:30" ht="24.75" customHeight="1" thickBot="1">
      <c r="A17" s="200" t="s">
        <v>20</v>
      </c>
      <c r="B17" s="76"/>
      <c r="C17" s="374"/>
      <c r="D17" s="76"/>
      <c r="E17" s="514"/>
      <c r="F17" s="397"/>
      <c r="G17" s="394"/>
      <c r="H17" s="397"/>
      <c r="I17" s="76"/>
      <c r="J17" s="382"/>
      <c r="K17" s="410"/>
      <c r="L17" s="387"/>
      <c r="M17" s="397"/>
      <c r="N17" s="76"/>
      <c r="O17" s="414"/>
      <c r="P17" s="415"/>
      <c r="Q17" s="415"/>
      <c r="R17" s="416"/>
      <c r="S17" s="76"/>
      <c r="T17" s="382"/>
      <c r="U17" s="417"/>
      <c r="V17" s="402"/>
      <c r="W17" s="397"/>
      <c r="X17" s="76"/>
      <c r="Y17" s="73"/>
      <c r="Z17" s="74"/>
      <c r="AA17" s="74"/>
      <c r="AB17" s="75"/>
      <c r="AC17" s="144"/>
      <c r="AD17" s="157"/>
    </row>
    <row r="18" spans="1:30" ht="25.5">
      <c r="A18" s="200" t="s">
        <v>21</v>
      </c>
      <c r="B18" s="76"/>
      <c r="C18" s="374"/>
      <c r="D18" s="76"/>
      <c r="E18" s="514"/>
      <c r="F18" s="397"/>
      <c r="G18" s="394"/>
      <c r="H18" s="397"/>
      <c r="I18" s="76"/>
      <c r="J18" s="382"/>
      <c r="K18" s="410"/>
      <c r="L18" s="387"/>
      <c r="M18" s="397"/>
      <c r="N18" s="76"/>
      <c r="O18" s="398" t="s">
        <v>53</v>
      </c>
      <c r="P18" s="406"/>
      <c r="Q18" s="406"/>
      <c r="R18" s="407"/>
      <c r="S18" s="76"/>
      <c r="T18" s="382"/>
      <c r="U18" s="417"/>
      <c r="V18" s="402"/>
      <c r="W18" s="397"/>
      <c r="X18" s="76"/>
      <c r="Y18" s="73"/>
      <c r="Z18" s="74"/>
      <c r="AA18" s="74"/>
      <c r="AB18" s="75"/>
      <c r="AC18" s="144"/>
      <c r="AD18" s="157"/>
    </row>
    <row r="19" spans="1:30" ht="24.75" customHeight="1" thickBot="1">
      <c r="A19" s="200" t="s">
        <v>42</v>
      </c>
      <c r="B19" s="76"/>
      <c r="C19" s="374"/>
      <c r="D19" s="76"/>
      <c r="E19" s="515"/>
      <c r="F19" s="397"/>
      <c r="G19" s="395"/>
      <c r="H19" s="397"/>
      <c r="I19" s="76"/>
      <c r="J19" s="382"/>
      <c r="K19" s="410"/>
      <c r="L19" s="388"/>
      <c r="M19" s="397"/>
      <c r="N19" s="76"/>
      <c r="O19" s="400"/>
      <c r="P19" s="408"/>
      <c r="Q19" s="408"/>
      <c r="R19" s="409"/>
      <c r="S19" s="76"/>
      <c r="T19" s="382"/>
      <c r="U19" s="417"/>
      <c r="V19" s="402"/>
      <c r="W19" s="397"/>
      <c r="X19" s="76"/>
      <c r="Y19" s="73"/>
      <c r="Z19" s="74"/>
      <c r="AA19" s="74"/>
      <c r="AB19" s="75"/>
      <c r="AC19" s="144"/>
      <c r="AD19" s="157"/>
    </row>
    <row r="20" spans="1:30" ht="24.75" customHeight="1">
      <c r="A20" s="201" t="s">
        <v>47</v>
      </c>
      <c r="B20" s="76"/>
      <c r="C20" s="374"/>
      <c r="D20" s="76"/>
      <c r="E20" s="418" t="s">
        <v>382</v>
      </c>
      <c r="F20" s="419"/>
      <c r="G20" s="419"/>
      <c r="H20" s="420"/>
      <c r="I20" s="65"/>
      <c r="J20" s="418" t="s">
        <v>382</v>
      </c>
      <c r="K20" s="419"/>
      <c r="L20" s="419"/>
      <c r="M20" s="420"/>
      <c r="N20" s="65"/>
      <c r="O20" s="418" t="s">
        <v>382</v>
      </c>
      <c r="P20" s="419"/>
      <c r="Q20" s="419"/>
      <c r="R20" s="420"/>
      <c r="S20" s="65"/>
      <c r="T20" s="418" t="s">
        <v>382</v>
      </c>
      <c r="U20" s="419"/>
      <c r="V20" s="419"/>
      <c r="W20" s="420"/>
      <c r="X20" s="65"/>
      <c r="Y20" s="73"/>
      <c r="Z20" s="74"/>
      <c r="AA20" s="74"/>
      <c r="AB20" s="75"/>
      <c r="AC20" s="144"/>
      <c r="AD20" s="157"/>
    </row>
    <row r="21" spans="1:30" ht="24.75" customHeight="1" thickBot="1">
      <c r="A21" s="201" t="s">
        <v>22</v>
      </c>
      <c r="B21" s="76"/>
      <c r="C21" s="374"/>
      <c r="D21" s="76"/>
      <c r="E21" s="421"/>
      <c r="F21" s="422"/>
      <c r="G21" s="422"/>
      <c r="H21" s="423"/>
      <c r="I21" s="65"/>
      <c r="J21" s="421"/>
      <c r="K21" s="422"/>
      <c r="L21" s="422"/>
      <c r="M21" s="423"/>
      <c r="N21" s="65"/>
      <c r="O21" s="421"/>
      <c r="P21" s="422"/>
      <c r="Q21" s="422"/>
      <c r="R21" s="423"/>
      <c r="S21" s="65"/>
      <c r="T21" s="421"/>
      <c r="U21" s="422"/>
      <c r="V21" s="422"/>
      <c r="W21" s="423"/>
      <c r="X21" s="65"/>
      <c r="Y21" s="73"/>
      <c r="Z21" s="74"/>
      <c r="AA21" s="74"/>
      <c r="AB21" s="75"/>
      <c r="AC21" s="144"/>
      <c r="AD21" s="157"/>
    </row>
    <row r="22" spans="1:30" ht="24" customHeight="1">
      <c r="A22" s="200" t="s">
        <v>23</v>
      </c>
      <c r="B22" s="76"/>
      <c r="C22" s="374"/>
      <c r="D22" s="76"/>
      <c r="E22" s="382" t="s">
        <v>52</v>
      </c>
      <c r="F22" s="396"/>
      <c r="G22" s="432" t="s">
        <v>125</v>
      </c>
      <c r="H22" s="424" t="s">
        <v>383</v>
      </c>
      <c r="I22" s="76"/>
      <c r="J22" s="425" t="s">
        <v>384</v>
      </c>
      <c r="K22" s="410"/>
      <c r="L22" s="386" t="s">
        <v>380</v>
      </c>
      <c r="M22" s="396" t="s">
        <v>48</v>
      </c>
      <c r="N22" s="76"/>
      <c r="O22" s="382" t="s">
        <v>52</v>
      </c>
      <c r="P22" s="428"/>
      <c r="Q22" s="429" t="s">
        <v>125</v>
      </c>
      <c r="R22" s="389" t="s">
        <v>48</v>
      </c>
      <c r="S22" s="76"/>
      <c r="T22" s="382" t="s">
        <v>52</v>
      </c>
      <c r="U22" s="424"/>
      <c r="V22" s="394" t="s">
        <v>171</v>
      </c>
      <c r="W22" s="424" t="s">
        <v>383</v>
      </c>
      <c r="X22" s="76"/>
      <c r="Y22" s="73"/>
      <c r="Z22" s="74"/>
      <c r="AA22" s="74"/>
      <c r="AB22" s="75"/>
      <c r="AC22" s="144"/>
      <c r="AD22" s="157"/>
    </row>
    <row r="23" spans="1:30" ht="25.5">
      <c r="A23" s="200" t="s">
        <v>24</v>
      </c>
      <c r="B23" s="76"/>
      <c r="C23" s="374"/>
      <c r="D23" s="76"/>
      <c r="E23" s="382"/>
      <c r="F23" s="397"/>
      <c r="G23" s="417"/>
      <c r="H23" s="424"/>
      <c r="I23" s="76"/>
      <c r="J23" s="426"/>
      <c r="K23" s="410"/>
      <c r="L23" s="387"/>
      <c r="M23" s="397"/>
      <c r="N23" s="76"/>
      <c r="O23" s="382"/>
      <c r="P23" s="428"/>
      <c r="Q23" s="430"/>
      <c r="R23" s="390"/>
      <c r="S23" s="76"/>
      <c r="T23" s="382"/>
      <c r="U23" s="424"/>
      <c r="V23" s="394"/>
      <c r="W23" s="424"/>
      <c r="X23" s="76"/>
      <c r="Y23" s="73"/>
      <c r="Z23" s="74"/>
      <c r="AA23" s="74"/>
      <c r="AB23" s="75"/>
      <c r="AC23" s="144"/>
      <c r="AD23" s="157"/>
    </row>
    <row r="24" spans="1:30" ht="25.5">
      <c r="A24" s="200" t="s">
        <v>25</v>
      </c>
      <c r="B24" s="76"/>
      <c r="C24" s="374"/>
      <c r="D24" s="76"/>
      <c r="E24" s="382"/>
      <c r="F24" s="397"/>
      <c r="G24" s="417"/>
      <c r="H24" s="424"/>
      <c r="I24" s="76"/>
      <c r="J24" s="426"/>
      <c r="K24" s="410"/>
      <c r="L24" s="387"/>
      <c r="M24" s="397"/>
      <c r="N24" s="76"/>
      <c r="O24" s="382"/>
      <c r="P24" s="428"/>
      <c r="Q24" s="430"/>
      <c r="R24" s="390"/>
      <c r="S24" s="76"/>
      <c r="T24" s="382"/>
      <c r="U24" s="424"/>
      <c r="V24" s="394"/>
      <c r="W24" s="424"/>
      <c r="X24" s="76"/>
      <c r="Y24" s="73"/>
      <c r="Z24" s="74"/>
      <c r="AA24" s="74"/>
      <c r="AB24" s="75"/>
      <c r="AC24" s="144"/>
      <c r="AD24" s="157"/>
    </row>
    <row r="25" spans="1:30" ht="26.25" thickBot="1">
      <c r="A25" s="200" t="s">
        <v>26</v>
      </c>
      <c r="B25" s="77"/>
      <c r="C25" s="73"/>
      <c r="D25" s="77"/>
      <c r="E25" s="382"/>
      <c r="F25" s="397"/>
      <c r="G25" s="433"/>
      <c r="H25" s="424"/>
      <c r="I25" s="77"/>
      <c r="J25" s="427"/>
      <c r="K25" s="410"/>
      <c r="L25" s="388"/>
      <c r="M25" s="397"/>
      <c r="N25" s="77"/>
      <c r="O25" s="382"/>
      <c r="P25" s="428"/>
      <c r="Q25" s="431"/>
      <c r="R25" s="391"/>
      <c r="S25" s="77"/>
      <c r="T25" s="382"/>
      <c r="U25" s="424"/>
      <c r="V25" s="395"/>
      <c r="W25" s="424"/>
      <c r="X25" s="77"/>
      <c r="Y25" s="73"/>
      <c r="Z25" s="74"/>
      <c r="AA25" s="74"/>
      <c r="AB25" s="75"/>
      <c r="AC25" s="145"/>
      <c r="AD25" s="157"/>
    </row>
    <row r="26" spans="1:30" ht="26.25" thickBot="1">
      <c r="A26" s="202" t="s">
        <v>27</v>
      </c>
      <c r="B26" s="77"/>
      <c r="C26" s="73"/>
      <c r="D26" s="77"/>
      <c r="E26" s="403" t="s">
        <v>18</v>
      </c>
      <c r="F26" s="404"/>
      <c r="G26" s="404"/>
      <c r="H26" s="405"/>
      <c r="I26" s="77"/>
      <c r="J26" s="403" t="s">
        <v>18</v>
      </c>
      <c r="K26" s="404"/>
      <c r="L26" s="404"/>
      <c r="M26" s="405"/>
      <c r="N26" s="77"/>
      <c r="O26" s="403" t="s">
        <v>18</v>
      </c>
      <c r="P26" s="404"/>
      <c r="Q26" s="404"/>
      <c r="R26" s="405"/>
      <c r="S26" s="77"/>
      <c r="T26" s="403" t="s">
        <v>18</v>
      </c>
      <c r="U26" s="404"/>
      <c r="V26" s="404"/>
      <c r="W26" s="405"/>
      <c r="X26" s="77"/>
      <c r="Y26" s="73"/>
      <c r="Z26" s="74"/>
      <c r="AA26" s="74"/>
      <c r="AB26" s="75"/>
      <c r="AC26" s="145"/>
      <c r="AD26" s="157"/>
    </row>
    <row r="27" spans="1:30" ht="25.5">
      <c r="A27" s="198" t="s">
        <v>28</v>
      </c>
      <c r="B27" s="78"/>
      <c r="C27" s="520" t="s">
        <v>385</v>
      </c>
      <c r="D27" s="78"/>
      <c r="E27" s="382" t="s">
        <v>52</v>
      </c>
      <c r="F27" s="396"/>
      <c r="G27" s="432" t="s">
        <v>125</v>
      </c>
      <c r="H27" s="424" t="s">
        <v>383</v>
      </c>
      <c r="I27" s="78"/>
      <c r="J27" s="381" t="s">
        <v>52</v>
      </c>
      <c r="K27" s="410"/>
      <c r="L27" s="394" t="s">
        <v>171</v>
      </c>
      <c r="M27" s="424" t="s">
        <v>383</v>
      </c>
      <c r="N27" s="78"/>
      <c r="O27" s="442" t="s">
        <v>386</v>
      </c>
      <c r="P27" s="443"/>
      <c r="Q27" s="394" t="s">
        <v>171</v>
      </c>
      <c r="R27" s="396" t="s">
        <v>48</v>
      </c>
      <c r="S27" s="78"/>
      <c r="T27" s="381" t="s">
        <v>52</v>
      </c>
      <c r="U27" s="445"/>
      <c r="V27" s="386" t="s">
        <v>380</v>
      </c>
      <c r="W27" s="424" t="s">
        <v>383</v>
      </c>
      <c r="X27" s="78"/>
      <c r="Y27" s="73"/>
      <c r="Z27" s="74"/>
      <c r="AA27" s="74"/>
      <c r="AB27" s="75"/>
      <c r="AC27" s="146"/>
      <c r="AD27" s="157"/>
    </row>
    <row r="28" spans="1:30" ht="26.25" thickBot="1">
      <c r="A28" s="200" t="s">
        <v>29</v>
      </c>
      <c r="B28" s="78"/>
      <c r="C28" s="521"/>
      <c r="D28" s="78"/>
      <c r="E28" s="382"/>
      <c r="F28" s="397"/>
      <c r="G28" s="417"/>
      <c r="H28" s="424"/>
      <c r="I28" s="78"/>
      <c r="J28" s="382"/>
      <c r="K28" s="410"/>
      <c r="L28" s="394"/>
      <c r="M28" s="424"/>
      <c r="N28" s="78"/>
      <c r="O28" s="442"/>
      <c r="P28" s="428"/>
      <c r="Q28" s="394"/>
      <c r="R28" s="397"/>
      <c r="S28" s="78"/>
      <c r="T28" s="382"/>
      <c r="U28" s="424"/>
      <c r="V28" s="387"/>
      <c r="W28" s="424"/>
      <c r="X28" s="78"/>
      <c r="Y28" s="73"/>
      <c r="Z28" s="74"/>
      <c r="AA28" s="74"/>
      <c r="AB28" s="75"/>
      <c r="AC28" s="146"/>
      <c r="AD28" s="157"/>
    </row>
    <row r="29" spans="1:30" ht="24" customHeight="1">
      <c r="A29" s="200" t="s">
        <v>30</v>
      </c>
      <c r="B29" s="78"/>
      <c r="C29" s="435" t="s">
        <v>51</v>
      </c>
      <c r="D29" s="78"/>
      <c r="E29" s="382"/>
      <c r="F29" s="397"/>
      <c r="G29" s="417"/>
      <c r="H29" s="424"/>
      <c r="I29" s="78"/>
      <c r="J29" s="382"/>
      <c r="K29" s="410"/>
      <c r="L29" s="394"/>
      <c r="M29" s="424"/>
      <c r="N29" s="78"/>
      <c r="O29" s="442"/>
      <c r="P29" s="428"/>
      <c r="Q29" s="394"/>
      <c r="R29" s="397"/>
      <c r="S29" s="78"/>
      <c r="T29" s="382"/>
      <c r="U29" s="424"/>
      <c r="V29" s="387"/>
      <c r="W29" s="424"/>
      <c r="X29" s="78"/>
      <c r="Y29" s="73"/>
      <c r="Z29" s="74"/>
      <c r="AA29" s="74"/>
      <c r="AB29" s="75"/>
      <c r="AC29" s="146"/>
      <c r="AD29" s="157"/>
    </row>
    <row r="30" spans="1:30" ht="26.25" thickBot="1">
      <c r="A30" s="200" t="s">
        <v>43</v>
      </c>
      <c r="B30" s="78"/>
      <c r="C30" s="435"/>
      <c r="D30" s="78"/>
      <c r="E30" s="382"/>
      <c r="F30" s="397"/>
      <c r="G30" s="433"/>
      <c r="H30" s="424"/>
      <c r="I30" s="78"/>
      <c r="J30" s="382"/>
      <c r="K30" s="434"/>
      <c r="L30" s="395"/>
      <c r="M30" s="424"/>
      <c r="N30" s="78"/>
      <c r="O30" s="442"/>
      <c r="P30" s="428"/>
      <c r="Q30" s="395"/>
      <c r="R30" s="397"/>
      <c r="S30" s="78"/>
      <c r="T30" s="382"/>
      <c r="U30" s="424"/>
      <c r="V30" s="388"/>
      <c r="W30" s="424"/>
      <c r="X30" s="78"/>
      <c r="Y30" s="73"/>
      <c r="Z30" s="74"/>
      <c r="AA30" s="74"/>
      <c r="AB30" s="75"/>
      <c r="AC30" s="146"/>
      <c r="AD30" s="157"/>
    </row>
    <row r="31" spans="1:30" ht="24.75" customHeight="1" thickBot="1">
      <c r="A31" s="201" t="s">
        <v>46</v>
      </c>
      <c r="B31" s="78"/>
      <c r="C31" s="436"/>
      <c r="D31" s="78"/>
      <c r="E31" s="418" t="s">
        <v>50</v>
      </c>
      <c r="F31" s="419"/>
      <c r="G31" s="419"/>
      <c r="H31" s="420"/>
      <c r="I31" s="78"/>
      <c r="J31" s="418" t="s">
        <v>50</v>
      </c>
      <c r="K31" s="419"/>
      <c r="L31" s="419"/>
      <c r="M31" s="420"/>
      <c r="N31" s="78"/>
      <c r="O31" s="403" t="s">
        <v>18</v>
      </c>
      <c r="P31" s="404"/>
      <c r="Q31" s="404"/>
      <c r="R31" s="405"/>
      <c r="S31" s="78"/>
      <c r="T31" s="418" t="s">
        <v>50</v>
      </c>
      <c r="U31" s="419"/>
      <c r="V31" s="419"/>
      <c r="W31" s="420"/>
      <c r="X31" s="78"/>
      <c r="Y31" s="73"/>
      <c r="Z31" s="74"/>
      <c r="AA31" s="74"/>
      <c r="AB31" s="75"/>
      <c r="AC31" s="146"/>
      <c r="AD31" s="157"/>
    </row>
    <row r="32" spans="1:30" ht="25.5">
      <c r="A32" s="201" t="s">
        <v>31</v>
      </c>
      <c r="B32" s="78"/>
      <c r="C32" s="440" t="s">
        <v>10</v>
      </c>
      <c r="D32" s="78"/>
      <c r="E32" s="437"/>
      <c r="F32" s="438"/>
      <c r="G32" s="438"/>
      <c r="H32" s="439"/>
      <c r="I32" s="78"/>
      <c r="J32" s="437"/>
      <c r="K32" s="438"/>
      <c r="L32" s="438"/>
      <c r="M32" s="439"/>
      <c r="N32" s="78"/>
      <c r="O32" s="418" t="s">
        <v>65</v>
      </c>
      <c r="P32" s="419"/>
      <c r="Q32" s="419"/>
      <c r="R32" s="420"/>
      <c r="S32" s="78"/>
      <c r="T32" s="437"/>
      <c r="U32" s="438"/>
      <c r="V32" s="438"/>
      <c r="W32" s="439"/>
      <c r="X32" s="78"/>
      <c r="Y32" s="73"/>
      <c r="Z32" s="74"/>
      <c r="AA32" s="74"/>
      <c r="AB32" s="75"/>
      <c r="AC32" s="146"/>
      <c r="AD32" s="157"/>
    </row>
    <row r="33" spans="1:30" ht="26.25" thickBot="1">
      <c r="A33" s="201" t="s">
        <v>32</v>
      </c>
      <c r="B33" s="79"/>
      <c r="C33" s="441"/>
      <c r="D33" s="79"/>
      <c r="E33" s="421"/>
      <c r="F33" s="422"/>
      <c r="G33" s="422"/>
      <c r="H33" s="423"/>
      <c r="I33" s="79"/>
      <c r="J33" s="421"/>
      <c r="K33" s="422"/>
      <c r="L33" s="422"/>
      <c r="M33" s="423"/>
      <c r="N33" s="79"/>
      <c r="O33" s="437"/>
      <c r="P33" s="438"/>
      <c r="Q33" s="438"/>
      <c r="R33" s="439"/>
      <c r="S33" s="79"/>
      <c r="T33" s="421"/>
      <c r="U33" s="422"/>
      <c r="V33" s="422"/>
      <c r="W33" s="423"/>
      <c r="X33" s="79"/>
      <c r="Y33" s="73"/>
      <c r="Z33" s="74"/>
      <c r="AA33" s="74"/>
      <c r="AB33" s="75"/>
      <c r="AC33" s="147"/>
      <c r="AD33" s="157"/>
    </row>
    <row r="34" spans="1:30" ht="24.75" customHeight="1">
      <c r="A34" s="200" t="s">
        <v>33</v>
      </c>
      <c r="B34" s="80"/>
      <c r="C34" s="74"/>
      <c r="D34" s="80"/>
      <c r="E34" s="460"/>
      <c r="F34" s="461"/>
      <c r="G34" s="444"/>
      <c r="H34" s="444"/>
      <c r="I34" s="80"/>
      <c r="J34" s="444"/>
      <c r="K34" s="382"/>
      <c r="L34" s="444"/>
      <c r="M34" s="449"/>
      <c r="N34" s="80"/>
      <c r="O34" s="437"/>
      <c r="P34" s="438"/>
      <c r="Q34" s="438"/>
      <c r="R34" s="439"/>
      <c r="S34" s="80"/>
      <c r="T34" s="411" t="s">
        <v>13</v>
      </c>
      <c r="U34" s="412"/>
      <c r="V34" s="412"/>
      <c r="W34" s="413"/>
      <c r="X34" s="80"/>
      <c r="Y34" s="73"/>
      <c r="Z34" s="74"/>
      <c r="AA34" s="74"/>
      <c r="AB34" s="75"/>
      <c r="AC34" s="148"/>
      <c r="AD34" s="157"/>
    </row>
    <row r="35" spans="1:30" ht="25.5">
      <c r="A35" s="203" t="s">
        <v>34</v>
      </c>
      <c r="B35" s="81"/>
      <c r="C35" s="74"/>
      <c r="D35" s="81"/>
      <c r="E35" s="462"/>
      <c r="F35" s="463"/>
      <c r="G35" s="410"/>
      <c r="H35" s="410"/>
      <c r="I35" s="81"/>
      <c r="J35" s="410"/>
      <c r="K35" s="382"/>
      <c r="L35" s="410"/>
      <c r="M35" s="450"/>
      <c r="N35" s="81"/>
      <c r="O35" s="437"/>
      <c r="P35" s="438"/>
      <c r="Q35" s="438"/>
      <c r="R35" s="439"/>
      <c r="S35" s="81"/>
      <c r="T35" s="446"/>
      <c r="U35" s="447"/>
      <c r="V35" s="447"/>
      <c r="W35" s="448"/>
      <c r="X35" s="81"/>
      <c r="Y35" s="73"/>
      <c r="Z35" s="74"/>
      <c r="AA35" s="74"/>
      <c r="AB35" s="75"/>
      <c r="AC35" s="149"/>
      <c r="AD35" s="157"/>
    </row>
    <row r="36" spans="1:30" ht="25.5">
      <c r="A36" s="204" t="s">
        <v>35</v>
      </c>
      <c r="B36" s="81"/>
      <c r="C36" s="74"/>
      <c r="D36" s="81"/>
      <c r="E36" s="462"/>
      <c r="F36" s="463"/>
      <c r="G36" s="410"/>
      <c r="H36" s="410"/>
      <c r="I36" s="81"/>
      <c r="J36" s="410"/>
      <c r="K36" s="382"/>
      <c r="L36" s="410"/>
      <c r="M36" s="450"/>
      <c r="N36" s="81"/>
      <c r="O36" s="437"/>
      <c r="P36" s="438"/>
      <c r="Q36" s="438"/>
      <c r="R36" s="439"/>
      <c r="S36" s="81"/>
      <c r="T36" s="446"/>
      <c r="U36" s="447"/>
      <c r="V36" s="447"/>
      <c r="W36" s="448"/>
      <c r="X36" s="81"/>
      <c r="Y36" s="73"/>
      <c r="Z36" s="74"/>
      <c r="AA36" s="74"/>
      <c r="AB36" s="75"/>
      <c r="AC36" s="149"/>
      <c r="AD36" s="157"/>
    </row>
    <row r="37" spans="1:30" ht="26.25" thickBot="1">
      <c r="A37" s="205" t="s">
        <v>36</v>
      </c>
      <c r="B37" s="81"/>
      <c r="C37" s="74"/>
      <c r="D37" s="81"/>
      <c r="E37" s="464"/>
      <c r="F37" s="465"/>
      <c r="G37" s="434"/>
      <c r="H37" s="434"/>
      <c r="I37" s="81"/>
      <c r="J37" s="434"/>
      <c r="K37" s="382"/>
      <c r="L37" s="434"/>
      <c r="M37" s="451"/>
      <c r="N37" s="81"/>
      <c r="O37" s="437"/>
      <c r="P37" s="438"/>
      <c r="Q37" s="438"/>
      <c r="R37" s="439"/>
      <c r="S37" s="81"/>
      <c r="T37" s="378"/>
      <c r="U37" s="379"/>
      <c r="V37" s="379"/>
      <c r="W37" s="380"/>
      <c r="X37" s="81"/>
      <c r="Y37" s="73"/>
      <c r="Z37" s="74"/>
      <c r="AA37" s="74"/>
      <c r="AB37" s="75"/>
      <c r="AC37" s="149"/>
      <c r="AD37" s="157"/>
    </row>
    <row r="38" spans="1:30" ht="25.5">
      <c r="A38" s="206" t="s">
        <v>44</v>
      </c>
      <c r="B38" s="82"/>
      <c r="C38" s="74"/>
      <c r="D38" s="82"/>
      <c r="E38" s="207"/>
      <c r="F38" s="83"/>
      <c r="G38" s="83"/>
      <c r="H38" s="84"/>
      <c r="I38" s="82"/>
      <c r="J38" s="85"/>
      <c r="K38" s="83"/>
      <c r="L38" s="83"/>
      <c r="M38" s="84"/>
      <c r="N38" s="82"/>
      <c r="O38" s="437"/>
      <c r="P38" s="438"/>
      <c r="Q38" s="438"/>
      <c r="R38" s="439"/>
      <c r="S38" s="82"/>
      <c r="T38" s="85"/>
      <c r="U38" s="83"/>
      <c r="V38" s="83"/>
      <c r="W38" s="84"/>
      <c r="X38" s="82"/>
      <c r="Y38" s="73"/>
      <c r="Z38" s="74"/>
      <c r="AA38" s="74"/>
      <c r="AB38" s="75"/>
      <c r="AC38" s="150"/>
      <c r="AD38" s="157"/>
    </row>
    <row r="39" spans="1:30" ht="26.25" thickBot="1">
      <c r="A39" s="208" t="s">
        <v>45</v>
      </c>
      <c r="B39" s="86"/>
      <c r="C39" s="87"/>
      <c r="D39" s="86"/>
      <c r="E39" s="87"/>
      <c r="F39" s="88"/>
      <c r="G39" s="88"/>
      <c r="H39" s="89"/>
      <c r="I39" s="86"/>
      <c r="J39" s="87"/>
      <c r="K39" s="88"/>
      <c r="L39" s="88"/>
      <c r="M39" s="89"/>
      <c r="N39" s="86"/>
      <c r="O39" s="421"/>
      <c r="P39" s="422"/>
      <c r="Q39" s="422"/>
      <c r="R39" s="423"/>
      <c r="S39" s="86"/>
      <c r="T39" s="87"/>
      <c r="U39" s="88"/>
      <c r="V39" s="88"/>
      <c r="W39" s="89"/>
      <c r="X39" s="86"/>
      <c r="Y39" s="90"/>
      <c r="Z39" s="91"/>
      <c r="AA39" s="91"/>
      <c r="AB39" s="92"/>
      <c r="AC39" s="151"/>
      <c r="AD39" s="157"/>
    </row>
    <row r="40" spans="1:30" ht="12.75">
      <c r="A40" s="193"/>
      <c r="B40" s="193"/>
      <c r="C40" s="193"/>
      <c r="D40" s="193"/>
      <c r="E40" s="193"/>
      <c r="F40" s="193"/>
      <c r="G40" s="193"/>
      <c r="H40" s="193"/>
      <c r="I40" s="193"/>
      <c r="J40" s="193"/>
      <c r="K40" s="193"/>
      <c r="L40" s="193"/>
      <c r="M40" s="193"/>
      <c r="N40" s="193"/>
      <c r="O40" s="193"/>
      <c r="P40" s="193"/>
      <c r="Q40" s="193"/>
      <c r="R40" s="193"/>
      <c r="S40" s="193"/>
      <c r="T40" s="193"/>
      <c r="U40" s="193"/>
      <c r="V40" s="193"/>
      <c r="W40" s="193"/>
      <c r="X40" s="193"/>
      <c r="Y40" s="193"/>
      <c r="Z40" s="193"/>
      <c r="AA40" s="193"/>
      <c r="AB40" s="193"/>
      <c r="AC40" s="140"/>
      <c r="AD40" s="154"/>
    </row>
    <row r="41" spans="1:30" ht="12.75">
      <c r="A41" s="209"/>
      <c r="B41" s="210"/>
      <c r="C41" s="210"/>
      <c r="D41" s="210"/>
      <c r="E41" s="210"/>
      <c r="F41" s="210"/>
      <c r="G41" s="210"/>
      <c r="H41" s="210"/>
      <c r="I41" s="210"/>
      <c r="J41" s="210"/>
      <c r="K41" s="210"/>
      <c r="L41" s="210"/>
      <c r="M41" s="210"/>
      <c r="N41" s="210"/>
      <c r="O41" s="210"/>
      <c r="P41" s="210"/>
      <c r="Q41" s="210"/>
      <c r="R41" s="210"/>
      <c r="S41" s="210"/>
      <c r="T41" s="210"/>
      <c r="U41" s="210"/>
      <c r="V41" s="210"/>
      <c r="W41" s="210"/>
      <c r="X41" s="210"/>
      <c r="Y41" s="210"/>
      <c r="Z41" s="210"/>
      <c r="AA41" s="210"/>
      <c r="AB41" s="211"/>
      <c r="AC41" s="158"/>
      <c r="AD41" s="152"/>
    </row>
    <row r="42" spans="1:30" ht="12.75">
      <c r="A42" s="209"/>
      <c r="B42" s="210"/>
      <c r="C42" s="452" t="s">
        <v>37</v>
      </c>
      <c r="D42" s="452"/>
      <c r="E42" s="452"/>
      <c r="F42" s="452"/>
      <c r="G42" s="452"/>
      <c r="H42" s="452"/>
      <c r="I42" s="452"/>
      <c r="J42" s="452"/>
      <c r="K42" s="452"/>
      <c r="L42" s="452"/>
      <c r="M42" s="452"/>
      <c r="N42" s="452"/>
      <c r="O42" s="452"/>
      <c r="P42" s="452"/>
      <c r="Q42" s="452"/>
      <c r="R42" s="452"/>
      <c r="S42" s="452"/>
      <c r="T42" s="452"/>
      <c r="U42" s="452"/>
      <c r="V42" s="452"/>
      <c r="W42" s="452"/>
      <c r="X42" s="452"/>
      <c r="Y42" s="452"/>
      <c r="Z42" s="210"/>
      <c r="AA42" s="210"/>
      <c r="AB42" s="211"/>
      <c r="AC42" s="159"/>
      <c r="AD42" s="152"/>
    </row>
    <row r="43" spans="1:30" ht="13.5" thickBot="1">
      <c r="A43" s="209"/>
      <c r="B43" s="213"/>
      <c r="C43" s="213"/>
      <c r="D43" s="213"/>
      <c r="E43" s="453"/>
      <c r="F43" s="453"/>
      <c r="G43" s="453"/>
      <c r="H43" s="453"/>
      <c r="I43" s="453"/>
      <c r="J43" s="453"/>
      <c r="K43" s="453"/>
      <c r="L43" s="453"/>
      <c r="M43" s="212"/>
      <c r="N43" s="212"/>
      <c r="O43" s="212"/>
      <c r="P43" s="212"/>
      <c r="Q43" s="212"/>
      <c r="R43" s="212"/>
      <c r="S43" s="212"/>
      <c r="T43" s="212"/>
      <c r="U43" s="212"/>
      <c r="V43" s="212"/>
      <c r="W43" s="212"/>
      <c r="X43" s="212"/>
      <c r="Y43" s="212"/>
      <c r="Z43" s="210"/>
      <c r="AA43" s="210"/>
      <c r="AB43" s="211"/>
      <c r="AC43" s="159"/>
      <c r="AD43" s="152"/>
    </row>
    <row r="44" spans="1:30" ht="12.75">
      <c r="A44" s="209"/>
      <c r="B44" s="214"/>
      <c r="C44" s="96" t="s">
        <v>52</v>
      </c>
      <c r="D44" s="214"/>
      <c r="E44" s="454" t="s">
        <v>133</v>
      </c>
      <c r="F44" s="455"/>
      <c r="G44" s="455"/>
      <c r="H44" s="455"/>
      <c r="I44" s="455"/>
      <c r="J44" s="455"/>
      <c r="K44" s="455"/>
      <c r="L44" s="456"/>
      <c r="M44" s="215"/>
      <c r="N44" s="215"/>
      <c r="O44" s="94" t="s">
        <v>53</v>
      </c>
      <c r="P44" s="216"/>
      <c r="Q44" s="457" t="s">
        <v>54</v>
      </c>
      <c r="R44" s="458"/>
      <c r="S44" s="458"/>
      <c r="T44" s="458"/>
      <c r="U44" s="458"/>
      <c r="V44" s="458"/>
      <c r="W44" s="458"/>
      <c r="X44" s="458"/>
      <c r="Y44" s="459"/>
      <c r="Z44" s="210"/>
      <c r="AA44" s="210"/>
      <c r="AB44" s="211"/>
      <c r="AC44" s="159"/>
      <c r="AD44" s="152"/>
    </row>
    <row r="45" spans="1:30" ht="12.75">
      <c r="A45" s="209"/>
      <c r="B45" s="217"/>
      <c r="C45" s="93" t="s">
        <v>171</v>
      </c>
      <c r="D45" s="217"/>
      <c r="E45" s="466" t="s">
        <v>131</v>
      </c>
      <c r="F45" s="467"/>
      <c r="G45" s="467"/>
      <c r="H45" s="467"/>
      <c r="I45" s="467"/>
      <c r="J45" s="467"/>
      <c r="K45" s="467"/>
      <c r="L45" s="468"/>
      <c r="M45" s="218"/>
      <c r="N45" s="218"/>
      <c r="O45" s="96" t="s">
        <v>38</v>
      </c>
      <c r="P45" s="219"/>
      <c r="Q45" s="469" t="s">
        <v>39</v>
      </c>
      <c r="R45" s="470"/>
      <c r="S45" s="470"/>
      <c r="T45" s="470"/>
      <c r="U45" s="470"/>
      <c r="V45" s="470"/>
      <c r="W45" s="470"/>
      <c r="X45" s="470"/>
      <c r="Y45" s="471"/>
      <c r="Z45" s="210"/>
      <c r="AA45" s="210"/>
      <c r="AB45" s="211"/>
      <c r="AC45" s="159"/>
      <c r="AD45" s="152"/>
    </row>
    <row r="46" spans="1:30" ht="12.75">
      <c r="A46" s="209"/>
      <c r="B46" s="218"/>
      <c r="C46" s="95" t="s">
        <v>125</v>
      </c>
      <c r="D46" s="218"/>
      <c r="E46" s="472" t="s">
        <v>132</v>
      </c>
      <c r="F46" s="473"/>
      <c r="G46" s="473"/>
      <c r="H46" s="473"/>
      <c r="I46" s="473"/>
      <c r="J46" s="473"/>
      <c r="K46" s="473"/>
      <c r="L46" s="474"/>
      <c r="M46" s="220"/>
      <c r="N46" s="220"/>
      <c r="O46" s="97" t="s">
        <v>387</v>
      </c>
      <c r="P46" s="221"/>
      <c r="Q46" s="475" t="s">
        <v>388</v>
      </c>
      <c r="R46" s="476"/>
      <c r="S46" s="476"/>
      <c r="T46" s="476"/>
      <c r="U46" s="476"/>
      <c r="V46" s="476"/>
      <c r="W46" s="476"/>
      <c r="X46" s="476"/>
      <c r="Y46" s="477"/>
      <c r="Z46" s="210"/>
      <c r="AA46" s="210"/>
      <c r="AB46" s="211"/>
      <c r="AC46" s="159"/>
      <c r="AD46" s="152"/>
    </row>
    <row r="47" spans="1:30" ht="12.75">
      <c r="A47" s="209"/>
      <c r="B47" s="222"/>
      <c r="C47" s="99" t="s">
        <v>380</v>
      </c>
      <c r="D47" s="222"/>
      <c r="E47" s="478" t="s">
        <v>389</v>
      </c>
      <c r="F47" s="479"/>
      <c r="G47" s="479"/>
      <c r="H47" s="479"/>
      <c r="I47" s="479"/>
      <c r="J47" s="479"/>
      <c r="K47" s="479"/>
      <c r="L47" s="480"/>
      <c r="M47" s="218"/>
      <c r="N47" s="218"/>
      <c r="O47" s="99" t="s">
        <v>40</v>
      </c>
      <c r="P47" s="223"/>
      <c r="Q47" s="481" t="s">
        <v>41</v>
      </c>
      <c r="R47" s="482"/>
      <c r="S47" s="482"/>
      <c r="T47" s="482"/>
      <c r="U47" s="482"/>
      <c r="V47" s="482"/>
      <c r="W47" s="482"/>
      <c r="X47" s="482"/>
      <c r="Y47" s="483"/>
      <c r="Z47" s="210"/>
      <c r="AA47" s="210"/>
      <c r="AB47" s="211"/>
      <c r="AC47" s="159"/>
      <c r="AD47" s="152"/>
    </row>
    <row r="48" spans="1:30" ht="12.75">
      <c r="A48" s="209"/>
      <c r="B48" s="218"/>
      <c r="C48" s="98" t="s">
        <v>48</v>
      </c>
      <c r="D48" s="218"/>
      <c r="E48" s="485" t="s">
        <v>49</v>
      </c>
      <c r="F48" s="486"/>
      <c r="G48" s="486"/>
      <c r="H48" s="486"/>
      <c r="I48" s="486"/>
      <c r="J48" s="486"/>
      <c r="K48" s="486"/>
      <c r="L48" s="487"/>
      <c r="M48" s="222"/>
      <c r="N48" s="222"/>
      <c r="O48" s="224" t="s">
        <v>390</v>
      </c>
      <c r="P48" s="223"/>
      <c r="Q48" s="488" t="s">
        <v>391</v>
      </c>
      <c r="R48" s="489"/>
      <c r="S48" s="489"/>
      <c r="T48" s="489"/>
      <c r="U48" s="489"/>
      <c r="V48" s="489"/>
      <c r="W48" s="489"/>
      <c r="X48" s="489"/>
      <c r="Y48" s="490"/>
      <c r="Z48" s="210"/>
      <c r="AA48" s="210"/>
      <c r="AB48" s="211"/>
      <c r="AC48" s="159"/>
      <c r="AD48" s="152"/>
    </row>
    <row r="49" spans="1:30" ht="12.75">
      <c r="A49" s="209"/>
      <c r="B49" s="225"/>
      <c r="C49" s="100" t="s">
        <v>383</v>
      </c>
      <c r="D49" s="225"/>
      <c r="E49" s="491" t="s">
        <v>392</v>
      </c>
      <c r="F49" s="492"/>
      <c r="G49" s="492"/>
      <c r="H49" s="492"/>
      <c r="I49" s="492"/>
      <c r="J49" s="492"/>
      <c r="K49" s="492"/>
      <c r="L49" s="493"/>
      <c r="M49" s="222"/>
      <c r="N49" s="222"/>
      <c r="O49" s="226" t="s">
        <v>386</v>
      </c>
      <c r="P49" s="223"/>
      <c r="Q49" s="494" t="s">
        <v>391</v>
      </c>
      <c r="R49" s="495"/>
      <c r="S49" s="495"/>
      <c r="T49" s="495"/>
      <c r="U49" s="495"/>
      <c r="V49" s="495"/>
      <c r="W49" s="495"/>
      <c r="X49" s="495"/>
      <c r="Y49" s="496"/>
      <c r="Z49" s="210"/>
      <c r="AA49" s="210"/>
      <c r="AB49" s="211"/>
      <c r="AC49" s="159"/>
      <c r="AD49" s="152"/>
    </row>
    <row r="50" spans="1:30" ht="13.5" thickBot="1">
      <c r="A50" s="209"/>
      <c r="B50" s="214"/>
      <c r="C50" s="213"/>
      <c r="D50" s="218"/>
      <c r="E50" s="497"/>
      <c r="F50" s="498"/>
      <c r="G50" s="498"/>
      <c r="H50" s="498"/>
      <c r="I50" s="498"/>
      <c r="J50" s="498"/>
      <c r="K50" s="498"/>
      <c r="L50" s="499"/>
      <c r="M50" s="500" t="s">
        <v>381</v>
      </c>
      <c r="N50" s="500"/>
      <c r="O50" s="500"/>
      <c r="P50" s="500"/>
      <c r="Q50" s="501" t="s">
        <v>393</v>
      </c>
      <c r="R50" s="502"/>
      <c r="S50" s="502"/>
      <c r="T50" s="502"/>
      <c r="U50" s="502"/>
      <c r="V50" s="502"/>
      <c r="W50" s="502"/>
      <c r="X50" s="502"/>
      <c r="Y50" s="503"/>
      <c r="Z50" s="210"/>
      <c r="AA50" s="210"/>
      <c r="AB50" s="211"/>
      <c r="AC50" s="159"/>
      <c r="AD50" s="152"/>
    </row>
    <row r="51" spans="1:30" ht="12.75">
      <c r="A51" s="209"/>
      <c r="B51" s="214"/>
      <c r="C51" s="214"/>
      <c r="D51" s="214"/>
      <c r="E51" s="214"/>
      <c r="F51" s="214"/>
      <c r="G51" s="214"/>
      <c r="H51" s="214"/>
      <c r="I51" s="214"/>
      <c r="J51" s="214"/>
      <c r="K51" s="214"/>
      <c r="L51" s="214"/>
      <c r="M51" s="218"/>
      <c r="N51" s="218"/>
      <c r="O51" s="218"/>
      <c r="P51" s="218"/>
      <c r="Q51" s="218"/>
      <c r="R51" s="218"/>
      <c r="S51" s="218"/>
      <c r="T51" s="218"/>
      <c r="U51" s="218"/>
      <c r="V51" s="218"/>
      <c r="W51" s="218"/>
      <c r="X51" s="218"/>
      <c r="Y51" s="218"/>
      <c r="Z51" s="210"/>
      <c r="AA51" s="210"/>
      <c r="AB51" s="211"/>
      <c r="AC51" s="159"/>
      <c r="AD51" s="152"/>
    </row>
    <row r="52" spans="1:30" ht="13.5" thickBot="1">
      <c r="A52" s="193"/>
      <c r="B52" s="193"/>
      <c r="C52" s="193"/>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40"/>
      <c r="AD52" s="154"/>
    </row>
    <row r="53" spans="1:30" ht="12.75">
      <c r="A53" s="227"/>
      <c r="B53" s="228"/>
      <c r="C53" s="228"/>
      <c r="D53" s="228"/>
      <c r="E53" s="228"/>
      <c r="F53" s="228"/>
      <c r="G53" s="228"/>
      <c r="H53" s="228"/>
      <c r="I53" s="228"/>
      <c r="J53" s="229"/>
      <c r="K53" s="230"/>
      <c r="L53" s="231"/>
      <c r="M53" s="232"/>
      <c r="N53" s="233"/>
      <c r="O53" s="232"/>
      <c r="P53" s="232"/>
      <c r="Q53" s="232"/>
      <c r="R53" s="232"/>
      <c r="S53" s="233"/>
      <c r="T53" s="232"/>
      <c r="U53" s="232"/>
      <c r="V53" s="232"/>
      <c r="W53" s="232"/>
      <c r="X53" s="233"/>
      <c r="Y53" s="232"/>
      <c r="Z53" s="232"/>
      <c r="AA53" s="232"/>
      <c r="AB53" s="234"/>
      <c r="AC53" s="160"/>
      <c r="AD53" s="152"/>
    </row>
    <row r="54" spans="1:30" ht="12.75">
      <c r="A54" s="522" t="s">
        <v>82</v>
      </c>
      <c r="B54" s="523"/>
      <c r="C54" s="523"/>
      <c r="D54" s="523"/>
      <c r="E54" s="523"/>
      <c r="F54" s="523"/>
      <c r="G54" s="523"/>
      <c r="H54" s="523"/>
      <c r="I54" s="523"/>
      <c r="J54" s="524"/>
      <c r="K54" s="237"/>
      <c r="L54" s="238"/>
      <c r="M54" s="238"/>
      <c r="N54" s="239"/>
      <c r="O54" s="238"/>
      <c r="P54" s="238"/>
      <c r="Q54" s="484" t="s">
        <v>83</v>
      </c>
      <c r="R54" s="484"/>
      <c r="S54" s="484"/>
      <c r="T54" s="484"/>
      <c r="U54" s="484"/>
      <c r="V54" s="484"/>
      <c r="W54" s="484"/>
      <c r="X54" s="484"/>
      <c r="Y54" s="484"/>
      <c r="Z54" s="238"/>
      <c r="AA54" s="238"/>
      <c r="AB54" s="240"/>
      <c r="AC54" s="159"/>
      <c r="AD54" s="152"/>
    </row>
    <row r="55" spans="1:30" ht="12.75">
      <c r="A55" s="241"/>
      <c r="B55" s="242"/>
      <c r="C55" s="242"/>
      <c r="D55" s="242"/>
      <c r="E55" s="235"/>
      <c r="F55" s="235"/>
      <c r="G55" s="243"/>
      <c r="H55" s="243"/>
      <c r="I55" s="242"/>
      <c r="J55" s="244"/>
      <c r="K55" s="237"/>
      <c r="L55" s="245"/>
      <c r="M55" s="246"/>
      <c r="N55" s="247"/>
      <c r="O55" s="246"/>
      <c r="P55" s="248"/>
      <c r="Q55" s="246"/>
      <c r="R55" s="246"/>
      <c r="S55" s="247"/>
      <c r="T55" s="246"/>
      <c r="U55" s="246"/>
      <c r="V55" s="246"/>
      <c r="W55" s="246"/>
      <c r="X55" s="247"/>
      <c r="Y55" s="246"/>
      <c r="Z55" s="246"/>
      <c r="AA55" s="246"/>
      <c r="AB55" s="249"/>
      <c r="AC55" s="161"/>
      <c r="AD55" s="152"/>
    </row>
    <row r="56" spans="1:30" ht="12.75">
      <c r="A56" s="250"/>
      <c r="B56" s="251"/>
      <c r="C56" s="251">
        <f>F75/F73</f>
        <v>1.1764705882352942</v>
      </c>
      <c r="D56" s="251"/>
      <c r="E56" s="252"/>
      <c r="F56" s="253" t="s">
        <v>84</v>
      </c>
      <c r="G56" s="254" t="s">
        <v>85</v>
      </c>
      <c r="H56" s="235"/>
      <c r="I56" s="251"/>
      <c r="J56" s="236"/>
      <c r="K56" s="238"/>
      <c r="L56" s="237"/>
      <c r="M56" s="255"/>
      <c r="N56" s="256"/>
      <c r="O56" s="255"/>
      <c r="P56" s="238"/>
      <c r="Q56" s="257" t="s">
        <v>86</v>
      </c>
      <c r="R56" s="258" t="s">
        <v>87</v>
      </c>
      <c r="S56" s="251"/>
      <c r="T56" s="258" t="s">
        <v>88</v>
      </c>
      <c r="U56" s="259" t="s">
        <v>89</v>
      </c>
      <c r="V56" s="258" t="s">
        <v>90</v>
      </c>
      <c r="W56" s="258" t="s">
        <v>91</v>
      </c>
      <c r="X56" s="251"/>
      <c r="Y56" s="258" t="s">
        <v>92</v>
      </c>
      <c r="Z56" s="259" t="s">
        <v>93</v>
      </c>
      <c r="AA56" s="258" t="s">
        <v>94</v>
      </c>
      <c r="AB56" s="249"/>
      <c r="AC56" s="162"/>
      <c r="AD56" s="152"/>
    </row>
    <row r="57" spans="1:30" ht="12.75">
      <c r="A57" s="250"/>
      <c r="B57" s="260"/>
      <c r="C57" s="260"/>
      <c r="D57" s="260"/>
      <c r="E57" s="261" t="s">
        <v>95</v>
      </c>
      <c r="F57" s="262">
        <v>2</v>
      </c>
      <c r="G57" s="263"/>
      <c r="H57" s="264"/>
      <c r="I57" s="260"/>
      <c r="J57" s="265"/>
      <c r="K57" s="266"/>
      <c r="L57" s="238"/>
      <c r="M57" s="267"/>
      <c r="N57" s="268"/>
      <c r="O57" s="267"/>
      <c r="P57" s="267" t="s">
        <v>95</v>
      </c>
      <c r="Q57" s="269">
        <v>12</v>
      </c>
      <c r="R57" s="269" t="s">
        <v>96</v>
      </c>
      <c r="S57" s="260"/>
      <c r="T57" s="269" t="s">
        <v>97</v>
      </c>
      <c r="U57" s="270" t="s">
        <v>97</v>
      </c>
      <c r="V57" s="269" t="s">
        <v>97</v>
      </c>
      <c r="W57" s="269" t="s">
        <v>97</v>
      </c>
      <c r="X57" s="260"/>
      <c r="Y57" s="269" t="s">
        <v>97</v>
      </c>
      <c r="Z57" s="270">
        <v>1</v>
      </c>
      <c r="AA57" s="269">
        <v>1</v>
      </c>
      <c r="AB57" s="249"/>
      <c r="AC57" s="159"/>
      <c r="AD57" s="152"/>
    </row>
    <row r="58" spans="1:30" ht="12.75">
      <c r="A58" s="250"/>
      <c r="B58" s="260"/>
      <c r="C58" s="260"/>
      <c r="D58" s="260"/>
      <c r="E58" s="261" t="s">
        <v>394</v>
      </c>
      <c r="F58" s="271">
        <v>5</v>
      </c>
      <c r="G58" s="272" t="e">
        <f>F58/hour</f>
        <v>#VALUE!</v>
      </c>
      <c r="H58" s="264"/>
      <c r="I58" s="260"/>
      <c r="J58" s="265"/>
      <c r="K58" s="266"/>
      <c r="L58" s="266"/>
      <c r="M58" s="267"/>
      <c r="N58" s="268"/>
      <c r="O58" s="267"/>
      <c r="P58" s="267" t="s">
        <v>98</v>
      </c>
      <c r="Q58" s="273">
        <v>150</v>
      </c>
      <c r="R58" s="273" t="s">
        <v>99</v>
      </c>
      <c r="S58" s="260"/>
      <c r="T58" s="273" t="s">
        <v>100</v>
      </c>
      <c r="U58" s="274" t="s">
        <v>97</v>
      </c>
      <c r="V58" s="273">
        <v>4</v>
      </c>
      <c r="W58" s="273">
        <v>1</v>
      </c>
      <c r="X58" s="260"/>
      <c r="Y58" s="273">
        <v>1</v>
      </c>
      <c r="Z58" s="274">
        <v>1</v>
      </c>
      <c r="AA58" s="273">
        <v>1</v>
      </c>
      <c r="AB58" s="249"/>
      <c r="AC58" s="159"/>
      <c r="AD58" s="152"/>
    </row>
    <row r="59" spans="1:30" ht="12.75">
      <c r="A59" s="250"/>
      <c r="B59" s="260"/>
      <c r="C59" s="260"/>
      <c r="D59" s="260"/>
      <c r="E59" s="275" t="s">
        <v>101</v>
      </c>
      <c r="F59" s="276">
        <v>1.5</v>
      </c>
      <c r="G59" s="272"/>
      <c r="H59" s="277"/>
      <c r="I59" s="260"/>
      <c r="J59" s="278"/>
      <c r="K59" s="279"/>
      <c r="L59" s="266"/>
      <c r="M59" s="280"/>
      <c r="N59" s="268"/>
      <c r="O59" s="280"/>
      <c r="P59" s="280" t="s">
        <v>102</v>
      </c>
      <c r="Q59" s="273">
        <v>20</v>
      </c>
      <c r="R59" s="273" t="s">
        <v>96</v>
      </c>
      <c r="S59" s="260"/>
      <c r="T59" s="273" t="s">
        <v>97</v>
      </c>
      <c r="U59" s="274" t="s">
        <v>97</v>
      </c>
      <c r="V59" s="273" t="s">
        <v>97</v>
      </c>
      <c r="W59" s="273" t="s">
        <v>97</v>
      </c>
      <c r="X59" s="260"/>
      <c r="Y59" s="273" t="s">
        <v>97</v>
      </c>
      <c r="Z59" s="274">
        <v>1</v>
      </c>
      <c r="AA59" s="273">
        <v>1</v>
      </c>
      <c r="AB59" s="249"/>
      <c r="AC59" s="159"/>
      <c r="AD59" s="152"/>
    </row>
    <row r="60" spans="1:30" ht="12.75">
      <c r="A60" s="250"/>
      <c r="B60" s="260"/>
      <c r="C60" s="260"/>
      <c r="D60" s="260"/>
      <c r="E60" s="281" t="s">
        <v>134</v>
      </c>
      <c r="F60" s="282">
        <v>1</v>
      </c>
      <c r="G60" s="272" t="e">
        <f aca="true" t="shared" si="0" ref="G60:G69">F60/hour</f>
        <v>#VALUE!</v>
      </c>
      <c r="H60" s="283"/>
      <c r="I60" s="260"/>
      <c r="J60" s="284"/>
      <c r="K60" s="285"/>
      <c r="L60" s="279"/>
      <c r="M60" s="286"/>
      <c r="N60" s="268"/>
      <c r="O60" s="286"/>
      <c r="P60" s="286" t="s">
        <v>134</v>
      </c>
      <c r="Q60" s="274">
        <v>100</v>
      </c>
      <c r="R60" s="274" t="s">
        <v>99</v>
      </c>
      <c r="S60" s="260"/>
      <c r="T60" s="273" t="s">
        <v>100</v>
      </c>
      <c r="U60" s="274" t="s">
        <v>97</v>
      </c>
      <c r="V60" s="273">
        <v>4</v>
      </c>
      <c r="W60" s="273">
        <v>1</v>
      </c>
      <c r="X60" s="260"/>
      <c r="Y60" s="273">
        <v>1</v>
      </c>
      <c r="Z60" s="273">
        <v>1</v>
      </c>
      <c r="AA60" s="273">
        <v>1</v>
      </c>
      <c r="AB60" s="249"/>
      <c r="AC60" s="159"/>
      <c r="AD60" s="152"/>
    </row>
    <row r="61" spans="1:30" ht="12.75">
      <c r="A61" s="250"/>
      <c r="B61" s="260"/>
      <c r="C61" s="260"/>
      <c r="D61" s="260"/>
      <c r="E61" s="287" t="s">
        <v>136</v>
      </c>
      <c r="F61" s="288">
        <v>22</v>
      </c>
      <c r="G61" s="272" t="e">
        <f t="shared" si="0"/>
        <v>#VALUE!</v>
      </c>
      <c r="H61" s="289"/>
      <c r="I61" s="260"/>
      <c r="J61" s="290"/>
      <c r="K61" s="291"/>
      <c r="L61" s="291"/>
      <c r="M61" s="255"/>
      <c r="N61" s="268"/>
      <c r="O61" s="255"/>
      <c r="P61" s="292" t="s">
        <v>136</v>
      </c>
      <c r="Q61" s="273">
        <v>100</v>
      </c>
      <c r="R61" s="273" t="s">
        <v>99</v>
      </c>
      <c r="S61" s="260"/>
      <c r="T61" s="273" t="s">
        <v>100</v>
      </c>
      <c r="U61" s="274" t="s">
        <v>97</v>
      </c>
      <c r="V61" s="273">
        <v>4</v>
      </c>
      <c r="W61" s="273">
        <v>1</v>
      </c>
      <c r="X61" s="260"/>
      <c r="Y61" s="273">
        <v>1</v>
      </c>
      <c r="Z61" s="274">
        <v>1</v>
      </c>
      <c r="AA61" s="273">
        <v>1</v>
      </c>
      <c r="AB61" s="249"/>
      <c r="AC61" s="159"/>
      <c r="AD61" s="152"/>
    </row>
    <row r="62" spans="1:30" ht="12.75">
      <c r="A62" s="250"/>
      <c r="B62" s="260"/>
      <c r="C62" s="260"/>
      <c r="D62" s="260"/>
      <c r="E62" s="293" t="s">
        <v>395</v>
      </c>
      <c r="F62" s="294">
        <v>8</v>
      </c>
      <c r="G62" s="272" t="e">
        <f t="shared" si="0"/>
        <v>#VALUE!</v>
      </c>
      <c r="H62" s="295"/>
      <c r="I62" s="260"/>
      <c r="J62" s="296"/>
      <c r="K62" s="297"/>
      <c r="L62" s="297"/>
      <c r="M62" s="298"/>
      <c r="N62" s="268"/>
      <c r="O62" s="298"/>
      <c r="P62" s="299" t="s">
        <v>395</v>
      </c>
      <c r="Q62" s="273">
        <v>40</v>
      </c>
      <c r="R62" s="273" t="s">
        <v>99</v>
      </c>
      <c r="S62" s="260"/>
      <c r="T62" s="273" t="s">
        <v>100</v>
      </c>
      <c r="U62" s="274" t="s">
        <v>97</v>
      </c>
      <c r="V62" s="273">
        <v>4</v>
      </c>
      <c r="W62" s="273">
        <v>1</v>
      </c>
      <c r="X62" s="260"/>
      <c r="Y62" s="273">
        <v>1</v>
      </c>
      <c r="Z62" s="274">
        <v>1</v>
      </c>
      <c r="AA62" s="273">
        <v>1</v>
      </c>
      <c r="AB62" s="249"/>
      <c r="AC62" s="159"/>
      <c r="AD62" s="152"/>
    </row>
    <row r="63" spans="1:30" ht="12.75">
      <c r="A63" s="250"/>
      <c r="B63" s="260"/>
      <c r="C63" s="260"/>
      <c r="D63" s="260"/>
      <c r="E63" s="300" t="s">
        <v>135</v>
      </c>
      <c r="F63" s="301">
        <v>10</v>
      </c>
      <c r="G63" s="272" t="e">
        <f t="shared" si="0"/>
        <v>#VALUE!</v>
      </c>
      <c r="H63" s="302"/>
      <c r="I63" s="260"/>
      <c r="J63" s="303"/>
      <c r="K63" s="304"/>
      <c r="L63" s="297"/>
      <c r="M63" s="255"/>
      <c r="N63" s="268"/>
      <c r="O63" s="255"/>
      <c r="P63" s="305" t="s">
        <v>135</v>
      </c>
      <c r="Q63" s="273">
        <v>40</v>
      </c>
      <c r="R63" s="273" t="s">
        <v>99</v>
      </c>
      <c r="S63" s="260"/>
      <c r="T63" s="273" t="s">
        <v>100</v>
      </c>
      <c r="U63" s="274" t="s">
        <v>97</v>
      </c>
      <c r="V63" s="273">
        <v>4</v>
      </c>
      <c r="W63" s="273">
        <v>1</v>
      </c>
      <c r="X63" s="260"/>
      <c r="Y63" s="306" t="s">
        <v>97</v>
      </c>
      <c r="Z63" s="274">
        <v>1</v>
      </c>
      <c r="AA63" s="273">
        <v>1</v>
      </c>
      <c r="AB63" s="249"/>
      <c r="AC63" s="159"/>
      <c r="AD63" s="152"/>
    </row>
    <row r="64" spans="1:30" ht="12.75">
      <c r="A64" s="250"/>
      <c r="B64" s="260"/>
      <c r="C64" s="260"/>
      <c r="D64" s="260"/>
      <c r="E64" s="307" t="s">
        <v>396</v>
      </c>
      <c r="F64" s="308">
        <v>10</v>
      </c>
      <c r="G64" s="272" t="e">
        <f t="shared" si="0"/>
        <v>#VALUE!</v>
      </c>
      <c r="H64" s="309"/>
      <c r="I64" s="260"/>
      <c r="J64" s="310"/>
      <c r="K64" s="311"/>
      <c r="L64" s="304"/>
      <c r="M64" s="312"/>
      <c r="N64" s="268"/>
      <c r="O64" s="312"/>
      <c r="P64" s="313" t="s">
        <v>396</v>
      </c>
      <c r="Q64" s="273">
        <v>40</v>
      </c>
      <c r="R64" s="273" t="s">
        <v>99</v>
      </c>
      <c r="S64" s="260"/>
      <c r="T64" s="273" t="s">
        <v>100</v>
      </c>
      <c r="U64" s="274" t="s">
        <v>97</v>
      </c>
      <c r="V64" s="273">
        <v>4</v>
      </c>
      <c r="W64" s="306">
        <v>1</v>
      </c>
      <c r="X64" s="260"/>
      <c r="Y64" s="306" t="s">
        <v>97</v>
      </c>
      <c r="Z64" s="274">
        <v>1</v>
      </c>
      <c r="AA64" s="273">
        <v>1</v>
      </c>
      <c r="AB64" s="249"/>
      <c r="AC64" s="159"/>
      <c r="AD64" s="152"/>
    </row>
    <row r="65" spans="1:30" ht="12.75">
      <c r="A65" s="250"/>
      <c r="B65" s="260"/>
      <c r="C65" s="260"/>
      <c r="D65" s="260"/>
      <c r="E65" s="314" t="s">
        <v>397</v>
      </c>
      <c r="F65" s="315">
        <v>18</v>
      </c>
      <c r="G65" s="272" t="e">
        <f t="shared" si="0"/>
        <v>#VALUE!</v>
      </c>
      <c r="H65" s="283"/>
      <c r="I65" s="260"/>
      <c r="J65" s="284"/>
      <c r="K65" s="285"/>
      <c r="L65" s="311"/>
      <c r="M65" s="313"/>
      <c r="N65" s="268"/>
      <c r="O65" s="313"/>
      <c r="P65" s="312" t="s">
        <v>397</v>
      </c>
      <c r="Q65" s="273">
        <v>40</v>
      </c>
      <c r="R65" s="273" t="s">
        <v>99</v>
      </c>
      <c r="S65" s="260"/>
      <c r="T65" s="273" t="s">
        <v>100</v>
      </c>
      <c r="U65" s="274" t="s">
        <v>97</v>
      </c>
      <c r="V65" s="273">
        <v>4</v>
      </c>
      <c r="W65" s="273">
        <v>1</v>
      </c>
      <c r="X65" s="260"/>
      <c r="Y65" s="273"/>
      <c r="Z65" s="274">
        <v>1</v>
      </c>
      <c r="AA65" s="273">
        <v>1</v>
      </c>
      <c r="AB65" s="249"/>
      <c r="AC65" s="159"/>
      <c r="AD65" s="152"/>
    </row>
    <row r="66" spans="1:30" ht="12.75">
      <c r="A66" s="250"/>
      <c r="B66" s="260"/>
      <c r="C66" s="260"/>
      <c r="D66" s="260"/>
      <c r="E66" s="316" t="s">
        <v>398</v>
      </c>
      <c r="F66" s="317">
        <v>16</v>
      </c>
      <c r="G66" s="272" t="e">
        <f t="shared" si="0"/>
        <v>#VALUE!</v>
      </c>
      <c r="H66" s="318"/>
      <c r="I66" s="260"/>
      <c r="J66" s="319"/>
      <c r="K66" s="320"/>
      <c r="L66" s="285"/>
      <c r="M66" s="305"/>
      <c r="N66" s="268"/>
      <c r="O66" s="305"/>
      <c r="P66" s="298" t="s">
        <v>398</v>
      </c>
      <c r="Q66" s="273">
        <v>40</v>
      </c>
      <c r="R66" s="273" t="s">
        <v>99</v>
      </c>
      <c r="S66" s="260"/>
      <c r="T66" s="273" t="s">
        <v>100</v>
      </c>
      <c r="U66" s="274" t="s">
        <v>97</v>
      </c>
      <c r="V66" s="273">
        <v>4</v>
      </c>
      <c r="W66" s="306">
        <v>1</v>
      </c>
      <c r="X66" s="260"/>
      <c r="Y66" s="273" t="s">
        <v>97</v>
      </c>
      <c r="Z66" s="274">
        <v>1</v>
      </c>
      <c r="AA66" s="306">
        <v>1</v>
      </c>
      <c r="AB66" s="249"/>
      <c r="AC66" s="159"/>
      <c r="AD66" s="152"/>
    </row>
    <row r="67" spans="1:30" ht="12.75">
      <c r="A67" s="250"/>
      <c r="B67" s="260"/>
      <c r="C67" s="260"/>
      <c r="D67" s="260"/>
      <c r="E67" s="321" t="s">
        <v>399</v>
      </c>
      <c r="F67" s="317">
        <v>2</v>
      </c>
      <c r="G67" s="272" t="e">
        <f t="shared" si="0"/>
        <v>#VALUE!</v>
      </c>
      <c r="H67" s="318"/>
      <c r="I67" s="260"/>
      <c r="J67" s="319"/>
      <c r="K67" s="320"/>
      <c r="L67" s="285"/>
      <c r="M67" s="305"/>
      <c r="N67" s="268"/>
      <c r="O67" s="305"/>
      <c r="P67" s="322" t="s">
        <v>399</v>
      </c>
      <c r="Q67" s="273">
        <v>100</v>
      </c>
      <c r="R67" s="273" t="s">
        <v>99</v>
      </c>
      <c r="S67" s="260"/>
      <c r="T67" s="273" t="s">
        <v>100</v>
      </c>
      <c r="U67" s="274" t="s">
        <v>97</v>
      </c>
      <c r="V67" s="273">
        <v>4</v>
      </c>
      <c r="W67" s="306">
        <v>1</v>
      </c>
      <c r="X67" s="260"/>
      <c r="Y67" s="273">
        <v>1</v>
      </c>
      <c r="Z67" s="274">
        <v>1</v>
      </c>
      <c r="AA67" s="306">
        <v>1</v>
      </c>
      <c r="AB67" s="249"/>
      <c r="AC67" s="159"/>
      <c r="AD67" s="152"/>
    </row>
    <row r="68" spans="1:30" ht="12.75">
      <c r="A68" s="250"/>
      <c r="B68" s="260"/>
      <c r="C68" s="260"/>
      <c r="D68" s="260"/>
      <c r="E68" s="323" t="s">
        <v>400</v>
      </c>
      <c r="F68" s="301">
        <v>2</v>
      </c>
      <c r="G68" s="272" t="e">
        <f t="shared" si="0"/>
        <v>#VALUE!</v>
      </c>
      <c r="H68" s="324"/>
      <c r="I68" s="260"/>
      <c r="J68" s="325"/>
      <c r="K68" s="326"/>
      <c r="L68" s="266"/>
      <c r="M68" s="292"/>
      <c r="N68" s="268"/>
      <c r="O68" s="292"/>
      <c r="P68" s="327" t="s">
        <v>400</v>
      </c>
      <c r="Q68" s="273">
        <v>100</v>
      </c>
      <c r="R68" s="273" t="s">
        <v>99</v>
      </c>
      <c r="S68" s="260"/>
      <c r="T68" s="273" t="s">
        <v>100</v>
      </c>
      <c r="U68" s="274" t="s">
        <v>97</v>
      </c>
      <c r="V68" s="273">
        <v>4</v>
      </c>
      <c r="W68" s="306">
        <v>1</v>
      </c>
      <c r="X68" s="260"/>
      <c r="Y68" s="273">
        <v>1</v>
      </c>
      <c r="Z68" s="274">
        <v>1</v>
      </c>
      <c r="AA68" s="306">
        <v>1</v>
      </c>
      <c r="AB68" s="249"/>
      <c r="AC68" s="159"/>
      <c r="AD68" s="152"/>
    </row>
    <row r="69" spans="1:30" ht="12.75">
      <c r="A69" s="250"/>
      <c r="B69" s="260"/>
      <c r="C69" s="260"/>
      <c r="D69" s="260"/>
      <c r="E69" s="328" t="s">
        <v>401</v>
      </c>
      <c r="F69" s="329">
        <v>2</v>
      </c>
      <c r="G69" s="272" t="e">
        <f t="shared" si="0"/>
        <v>#VALUE!</v>
      </c>
      <c r="H69" s="324"/>
      <c r="I69" s="260"/>
      <c r="J69" s="325"/>
      <c r="K69" s="326"/>
      <c r="L69" s="266"/>
      <c r="M69" s="255"/>
      <c r="N69" s="268"/>
      <c r="O69" s="255"/>
      <c r="P69" s="330" t="s">
        <v>401</v>
      </c>
      <c r="Q69" s="331">
        <v>100</v>
      </c>
      <c r="R69" s="273" t="s">
        <v>99</v>
      </c>
      <c r="S69" s="260"/>
      <c r="T69" s="273" t="s">
        <v>100</v>
      </c>
      <c r="U69" s="274" t="s">
        <v>97</v>
      </c>
      <c r="V69" s="273">
        <v>4</v>
      </c>
      <c r="W69" s="306">
        <v>1</v>
      </c>
      <c r="X69" s="260"/>
      <c r="Y69" s="273">
        <v>1</v>
      </c>
      <c r="Z69" s="274">
        <v>1</v>
      </c>
      <c r="AA69" s="306">
        <v>1</v>
      </c>
      <c r="AB69" s="249"/>
      <c r="AC69" s="163"/>
      <c r="AD69" s="152"/>
    </row>
    <row r="70" spans="1:30" ht="12.75">
      <c r="A70" s="332"/>
      <c r="B70" s="333"/>
      <c r="C70" s="333"/>
      <c r="D70" s="333"/>
      <c r="E70" s="243"/>
      <c r="F70" s="334"/>
      <c r="G70" s="335"/>
      <c r="H70" s="243"/>
      <c r="I70" s="333"/>
      <c r="J70" s="244"/>
      <c r="K70" s="326"/>
      <c r="L70" s="237"/>
      <c r="M70" s="313"/>
      <c r="N70" s="336"/>
      <c r="O70" s="313"/>
      <c r="P70" s="337"/>
      <c r="Q70" s="338"/>
      <c r="R70" s="338"/>
      <c r="S70" s="336"/>
      <c r="T70" s="338"/>
      <c r="U70" s="338"/>
      <c r="V70" s="338"/>
      <c r="W70" s="338"/>
      <c r="X70" s="336"/>
      <c r="Y70" s="338"/>
      <c r="Z70" s="338"/>
      <c r="AA70" s="338"/>
      <c r="AB70" s="249"/>
      <c r="AC70" s="158"/>
      <c r="AD70" s="157"/>
    </row>
    <row r="71" spans="1:30" ht="12.75">
      <c r="A71" s="516" t="s">
        <v>103</v>
      </c>
      <c r="B71" s="517"/>
      <c r="C71" s="517"/>
      <c r="D71" s="517"/>
      <c r="E71" s="518"/>
      <c r="F71" s="341">
        <v>12</v>
      </c>
      <c r="G71" s="342">
        <f>(F71)/(F73)/C56</f>
        <v>0.3</v>
      </c>
      <c r="H71" s="243"/>
      <c r="I71" s="243"/>
      <c r="J71" s="244"/>
      <c r="K71" s="326"/>
      <c r="L71" s="237"/>
      <c r="M71" s="238"/>
      <c r="N71" s="343"/>
      <c r="O71" s="238"/>
      <c r="P71" s="238"/>
      <c r="Q71" s="239"/>
      <c r="R71" s="239"/>
      <c r="S71" s="343"/>
      <c r="T71" s="239"/>
      <c r="U71" s="239"/>
      <c r="V71" s="239"/>
      <c r="W71" s="239"/>
      <c r="X71" s="343"/>
      <c r="Y71" s="239"/>
      <c r="Z71" s="239"/>
      <c r="AA71" s="239"/>
      <c r="AB71" s="344"/>
      <c r="AC71" s="158"/>
      <c r="AD71" s="157"/>
    </row>
    <row r="72" spans="1:30" ht="12.75">
      <c r="A72" s="250"/>
      <c r="B72" s="243"/>
      <c r="C72" s="243"/>
      <c r="D72" s="243"/>
      <c r="E72" s="345"/>
      <c r="F72" s="346"/>
      <c r="G72" s="347" t="e">
        <f>SUM(G57:G71)</f>
        <v>#VALUE!</v>
      </c>
      <c r="H72" s="345"/>
      <c r="I72" s="243"/>
      <c r="J72" s="348"/>
      <c r="K72" s="237"/>
      <c r="L72" s="238"/>
      <c r="M72" s="238"/>
      <c r="N72" s="343"/>
      <c r="O72" s="237"/>
      <c r="P72" s="237"/>
      <c r="Q72" s="349" t="s">
        <v>86</v>
      </c>
      <c r="R72" s="343" t="s">
        <v>104</v>
      </c>
      <c r="S72" s="343"/>
      <c r="T72" s="343"/>
      <c r="U72" s="349" t="s">
        <v>89</v>
      </c>
      <c r="V72" s="343" t="s">
        <v>105</v>
      </c>
      <c r="W72" s="343"/>
      <c r="X72" s="343"/>
      <c r="Y72" s="349" t="s">
        <v>92</v>
      </c>
      <c r="Z72" s="343" t="s">
        <v>106</v>
      </c>
      <c r="AA72" s="343"/>
      <c r="AB72" s="249"/>
      <c r="AC72" s="158"/>
      <c r="AD72" s="164"/>
    </row>
    <row r="73" spans="1:30" ht="12.75">
      <c r="A73" s="516" t="s">
        <v>107</v>
      </c>
      <c r="B73" s="517"/>
      <c r="C73" s="517"/>
      <c r="D73" s="517"/>
      <c r="E73" s="518"/>
      <c r="F73" s="341">
        <v>34</v>
      </c>
      <c r="G73" s="350" t="s">
        <v>108</v>
      </c>
      <c r="H73" s="243"/>
      <c r="I73" s="243"/>
      <c r="J73" s="244"/>
      <c r="K73" s="237"/>
      <c r="L73" s="237"/>
      <c r="M73" s="237"/>
      <c r="N73" s="343"/>
      <c r="O73" s="237"/>
      <c r="P73" s="237"/>
      <c r="Q73" s="349" t="s">
        <v>87</v>
      </c>
      <c r="R73" s="343" t="s">
        <v>109</v>
      </c>
      <c r="S73" s="343"/>
      <c r="T73" s="343"/>
      <c r="U73" s="349" t="s">
        <v>90</v>
      </c>
      <c r="V73" s="343" t="s">
        <v>110</v>
      </c>
      <c r="W73" s="343"/>
      <c r="X73" s="343"/>
      <c r="Y73" s="349" t="s">
        <v>93</v>
      </c>
      <c r="Z73" s="343" t="s">
        <v>111</v>
      </c>
      <c r="AA73" s="343"/>
      <c r="AB73" s="249"/>
      <c r="AC73" s="165"/>
      <c r="AD73" s="154"/>
    </row>
    <row r="74" spans="1:30" ht="12.75">
      <c r="A74" s="339"/>
      <c r="B74" s="351"/>
      <c r="C74" s="351"/>
      <c r="D74" s="351"/>
      <c r="E74" s="243"/>
      <c r="F74" s="235"/>
      <c r="G74" s="352"/>
      <c r="H74" s="243"/>
      <c r="I74" s="351"/>
      <c r="J74" s="244"/>
      <c r="K74" s="237"/>
      <c r="L74" s="237"/>
      <c r="M74" s="237"/>
      <c r="N74" s="353"/>
      <c r="O74" s="237"/>
      <c r="P74" s="237"/>
      <c r="Q74" s="349" t="s">
        <v>88</v>
      </c>
      <c r="R74" s="343" t="s">
        <v>112</v>
      </c>
      <c r="S74" s="353"/>
      <c r="T74" s="343"/>
      <c r="U74" s="349" t="s">
        <v>91</v>
      </c>
      <c r="V74" s="343" t="s">
        <v>113</v>
      </c>
      <c r="W74" s="343"/>
      <c r="X74" s="353"/>
      <c r="Y74" s="349" t="s">
        <v>94</v>
      </c>
      <c r="Z74" s="343" t="s">
        <v>114</v>
      </c>
      <c r="AA74" s="343"/>
      <c r="AB74" s="249"/>
      <c r="AC74" s="158"/>
      <c r="AD74" s="154"/>
    </row>
    <row r="75" spans="1:30" ht="12.75">
      <c r="A75" s="516" t="s">
        <v>115</v>
      </c>
      <c r="B75" s="517"/>
      <c r="C75" s="517"/>
      <c r="D75" s="517"/>
      <c r="E75" s="518"/>
      <c r="F75" s="341">
        <v>40</v>
      </c>
      <c r="G75" s="350" t="s">
        <v>108</v>
      </c>
      <c r="H75" s="243"/>
      <c r="I75" s="243"/>
      <c r="J75" s="244"/>
      <c r="K75" s="237"/>
      <c r="L75" s="237"/>
      <c r="M75" s="237"/>
      <c r="N75" s="343"/>
      <c r="O75" s="237"/>
      <c r="P75" s="237"/>
      <c r="Q75" s="239"/>
      <c r="R75" s="343"/>
      <c r="S75" s="343"/>
      <c r="T75" s="343"/>
      <c r="U75" s="239"/>
      <c r="V75" s="343"/>
      <c r="W75" s="343"/>
      <c r="X75" s="343"/>
      <c r="Y75" s="239"/>
      <c r="Z75" s="343"/>
      <c r="AA75" s="343"/>
      <c r="AB75" s="249"/>
      <c r="AC75" s="166"/>
      <c r="AD75" s="154"/>
    </row>
    <row r="76" spans="1:30" ht="12.75">
      <c r="A76" s="339"/>
      <c r="B76" s="340"/>
      <c r="C76" s="340"/>
      <c r="D76" s="340"/>
      <c r="E76" s="340"/>
      <c r="F76" s="354"/>
      <c r="G76" s="352"/>
      <c r="H76" s="243"/>
      <c r="I76" s="340"/>
      <c r="J76" s="244"/>
      <c r="K76" s="237"/>
      <c r="L76" s="237"/>
      <c r="M76" s="237"/>
      <c r="N76" s="355"/>
      <c r="O76" s="237"/>
      <c r="P76" s="237"/>
      <c r="Q76" s="519" t="s">
        <v>116</v>
      </c>
      <c r="R76" s="519"/>
      <c r="S76" s="519"/>
      <c r="T76" s="519"/>
      <c r="U76" s="519"/>
      <c r="V76" s="519"/>
      <c r="W76" s="519"/>
      <c r="X76" s="519"/>
      <c r="Y76" s="519"/>
      <c r="Z76" s="519"/>
      <c r="AA76" s="519"/>
      <c r="AB76" s="344"/>
      <c r="AC76" s="166"/>
      <c r="AD76" s="152"/>
    </row>
    <row r="77" spans="1:30" ht="13.5" thickBot="1">
      <c r="A77" s="339"/>
      <c r="B77" s="340"/>
      <c r="C77" s="340"/>
      <c r="D77" s="340"/>
      <c r="E77" s="354"/>
      <c r="F77" s="352"/>
      <c r="G77" s="356"/>
      <c r="H77" s="243"/>
      <c r="I77" s="340"/>
      <c r="J77" s="244"/>
      <c r="K77" s="357"/>
      <c r="L77" s="357"/>
      <c r="M77" s="237"/>
      <c r="N77" s="355"/>
      <c r="O77" s="237"/>
      <c r="P77" s="237"/>
      <c r="Q77" s="239"/>
      <c r="R77" s="239"/>
      <c r="S77" s="355"/>
      <c r="T77" s="239"/>
      <c r="U77" s="239"/>
      <c r="V77" s="239"/>
      <c r="W77" s="239"/>
      <c r="X77" s="355"/>
      <c r="Y77" s="239"/>
      <c r="Z77" s="239"/>
      <c r="AA77" s="239"/>
      <c r="AB77" s="344"/>
      <c r="AC77" s="167"/>
      <c r="AD77" s="152"/>
    </row>
    <row r="78" spans="1:30" ht="13.5" thickBot="1">
      <c r="A78" s="358"/>
      <c r="B78" s="359"/>
      <c r="C78" s="359"/>
      <c r="D78" s="359"/>
      <c r="E78" s="359"/>
      <c r="F78" s="359"/>
      <c r="G78" s="359"/>
      <c r="H78" s="359"/>
      <c r="I78" s="359"/>
      <c r="J78" s="360"/>
      <c r="K78" s="361"/>
      <c r="L78" s="361"/>
      <c r="M78" s="361"/>
      <c r="N78" s="362"/>
      <c r="O78" s="361"/>
      <c r="P78" s="361"/>
      <c r="Q78" s="362"/>
      <c r="R78" s="362"/>
      <c r="S78" s="362"/>
      <c r="T78" s="362"/>
      <c r="U78" s="362"/>
      <c r="V78" s="362"/>
      <c r="W78" s="362"/>
      <c r="X78" s="362"/>
      <c r="Y78" s="362"/>
      <c r="Z78" s="362"/>
      <c r="AA78" s="362"/>
      <c r="AB78" s="363"/>
      <c r="AC78" s="140"/>
      <c r="AD78" s="154"/>
    </row>
    <row r="79" spans="1:30" ht="12.75">
      <c r="A79" s="193"/>
      <c r="B79" s="193"/>
      <c r="C79" s="193"/>
      <c r="D79" s="193"/>
      <c r="E79" s="193"/>
      <c r="F79" s="193"/>
      <c r="G79" s="193"/>
      <c r="H79" s="193"/>
      <c r="I79" s="193"/>
      <c r="J79" s="193"/>
      <c r="K79" s="193"/>
      <c r="L79" s="193"/>
      <c r="M79" s="193"/>
      <c r="N79" s="193"/>
      <c r="O79" s="193"/>
      <c r="P79" s="193"/>
      <c r="Q79" s="193"/>
      <c r="R79" s="193"/>
      <c r="S79" s="193"/>
      <c r="T79" s="193"/>
      <c r="U79" s="193"/>
      <c r="V79" s="193"/>
      <c r="W79" s="193"/>
      <c r="X79" s="193"/>
      <c r="Y79" s="193"/>
      <c r="Z79" s="193"/>
      <c r="AA79" s="193"/>
      <c r="AB79" s="193"/>
      <c r="AC79" s="153"/>
      <c r="AD79" s="152"/>
    </row>
    <row r="80" spans="1:28" ht="12.75">
      <c r="A80" s="101"/>
      <c r="B80" s="364"/>
      <c r="C80" s="364"/>
      <c r="D80" s="364"/>
      <c r="E80" s="364"/>
      <c r="F80" s="364"/>
      <c r="G80" s="101"/>
      <c r="H80" s="101"/>
      <c r="I80" s="364"/>
      <c r="J80" s="101"/>
      <c r="K80" s="101"/>
      <c r="L80" s="101"/>
      <c r="M80" s="101"/>
      <c r="N80" s="364"/>
      <c r="O80" s="101"/>
      <c r="P80" s="101"/>
      <c r="Q80" s="101"/>
      <c r="R80" s="101"/>
      <c r="S80" s="364"/>
      <c r="T80" s="101"/>
      <c r="U80" s="101"/>
      <c r="V80" s="101"/>
      <c r="W80" s="101"/>
      <c r="X80" s="364"/>
      <c r="Y80" s="101"/>
      <c r="Z80" s="101"/>
      <c r="AA80" s="101"/>
      <c r="AB80" s="101"/>
    </row>
  </sheetData>
  <sheetProtection/>
  <mergeCells count="120">
    <mergeCell ref="A71:E71"/>
    <mergeCell ref="A73:E73"/>
    <mergeCell ref="A75:E75"/>
    <mergeCell ref="Q76:AA76"/>
    <mergeCell ref="E22:E25"/>
    <mergeCell ref="F22:F25"/>
    <mergeCell ref="G22:G25"/>
    <mergeCell ref="H22:H25"/>
    <mergeCell ref="C27:C28"/>
    <mergeCell ref="A54:J54"/>
    <mergeCell ref="E11:H12"/>
    <mergeCell ref="E13:H13"/>
    <mergeCell ref="E14:H14"/>
    <mergeCell ref="E15:H15"/>
    <mergeCell ref="E16:E19"/>
    <mergeCell ref="F16:F19"/>
    <mergeCell ref="G16:G19"/>
    <mergeCell ref="H16:H19"/>
    <mergeCell ref="Q54:Y54"/>
    <mergeCell ref="E48:L48"/>
    <mergeCell ref="Q48:Y48"/>
    <mergeCell ref="E49:L49"/>
    <mergeCell ref="Q49:Y49"/>
    <mergeCell ref="E50:L50"/>
    <mergeCell ref="M50:P50"/>
    <mergeCell ref="Q50:Y50"/>
    <mergeCell ref="E45:L45"/>
    <mergeCell ref="Q45:Y45"/>
    <mergeCell ref="E46:L46"/>
    <mergeCell ref="Q46:Y46"/>
    <mergeCell ref="E47:L47"/>
    <mergeCell ref="Q47:Y47"/>
    <mergeCell ref="C42:Y42"/>
    <mergeCell ref="E43:L43"/>
    <mergeCell ref="E44:L44"/>
    <mergeCell ref="Q44:Y44"/>
    <mergeCell ref="O32:R39"/>
    <mergeCell ref="G34:G37"/>
    <mergeCell ref="J34:J37"/>
    <mergeCell ref="K34:K37"/>
    <mergeCell ref="E34:F37"/>
    <mergeCell ref="E31:H33"/>
    <mergeCell ref="H34:H37"/>
    <mergeCell ref="L34:L37"/>
    <mergeCell ref="T27:T30"/>
    <mergeCell ref="U27:U30"/>
    <mergeCell ref="V27:V30"/>
    <mergeCell ref="W27:W30"/>
    <mergeCell ref="R27:R30"/>
    <mergeCell ref="T34:W37"/>
    <mergeCell ref="M34:M37"/>
    <mergeCell ref="C29:C31"/>
    <mergeCell ref="O31:R31"/>
    <mergeCell ref="T31:W33"/>
    <mergeCell ref="C32:C33"/>
    <mergeCell ref="L27:L30"/>
    <mergeCell ref="M27:M30"/>
    <mergeCell ref="O27:O30"/>
    <mergeCell ref="P27:P30"/>
    <mergeCell ref="Q27:Q30"/>
    <mergeCell ref="J31:M33"/>
    <mergeCell ref="F27:F30"/>
    <mergeCell ref="G27:G30"/>
    <mergeCell ref="H27:H30"/>
    <mergeCell ref="J27:J30"/>
    <mergeCell ref="K27:K30"/>
    <mergeCell ref="E26:H26"/>
    <mergeCell ref="J26:M26"/>
    <mergeCell ref="E27:E30"/>
    <mergeCell ref="O26:R26"/>
    <mergeCell ref="T26:W26"/>
    <mergeCell ref="M22:M25"/>
    <mergeCell ref="O22:O25"/>
    <mergeCell ref="J22:J25"/>
    <mergeCell ref="K22:K25"/>
    <mergeCell ref="L22:L25"/>
    <mergeCell ref="P22:P25"/>
    <mergeCell ref="Q22:Q25"/>
    <mergeCell ref="R22:R25"/>
    <mergeCell ref="T22:T25"/>
    <mergeCell ref="E20:H21"/>
    <mergeCell ref="J20:M21"/>
    <mergeCell ref="O20:R21"/>
    <mergeCell ref="T20:W21"/>
    <mergeCell ref="U22:U25"/>
    <mergeCell ref="V22:V25"/>
    <mergeCell ref="W22:W25"/>
    <mergeCell ref="V16:V19"/>
    <mergeCell ref="W16:W19"/>
    <mergeCell ref="O18:R19"/>
    <mergeCell ref="J16:J19"/>
    <mergeCell ref="K16:K19"/>
    <mergeCell ref="L16:L19"/>
    <mergeCell ref="M16:M19"/>
    <mergeCell ref="O16:R17"/>
    <mergeCell ref="T16:T19"/>
    <mergeCell ref="U16:U19"/>
    <mergeCell ref="T11:T14"/>
    <mergeCell ref="U11:U14"/>
    <mergeCell ref="V11:V14"/>
    <mergeCell ref="W11:W14"/>
    <mergeCell ref="J15:M15"/>
    <mergeCell ref="O15:R15"/>
    <mergeCell ref="T15:W15"/>
    <mergeCell ref="C9:C24"/>
    <mergeCell ref="O9:R10"/>
    <mergeCell ref="J11:J14"/>
    <mergeCell ref="K11:K14"/>
    <mergeCell ref="L11:L14"/>
    <mergeCell ref="M11:M14"/>
    <mergeCell ref="O11:O14"/>
    <mergeCell ref="P11:P14"/>
    <mergeCell ref="Q11:Q14"/>
    <mergeCell ref="R11:R14"/>
    <mergeCell ref="A2:A5"/>
    <mergeCell ref="E7:H7"/>
    <mergeCell ref="J7:M7"/>
    <mergeCell ref="O7:R7"/>
    <mergeCell ref="T7:W7"/>
    <mergeCell ref="Y7:AB7"/>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E24"/>
  <sheetViews>
    <sheetView zoomScale="115" zoomScaleNormal="115" zoomScalePageLayoutView="0" workbookViewId="0" topLeftCell="A1">
      <selection activeCell="A8" sqref="A8"/>
    </sheetView>
  </sheetViews>
  <sheetFormatPr defaultColWidth="9.140625" defaultRowHeight="12.75"/>
  <cols>
    <col min="1" max="1" width="29.8515625" style="0" customWidth="1"/>
    <col min="2" max="2" width="26.28125" style="0" customWidth="1"/>
    <col min="3" max="3" width="31.421875" style="0" customWidth="1"/>
    <col min="4" max="4" width="27.7109375" style="0" customWidth="1"/>
    <col min="5" max="5" width="24.28125" style="0" customWidth="1"/>
  </cols>
  <sheetData>
    <row r="1" ht="23.25">
      <c r="A1" s="47" t="s">
        <v>142</v>
      </c>
    </row>
    <row r="3" spans="1:5" s="102" customFormat="1" ht="15.75">
      <c r="A3" s="39" t="s">
        <v>141</v>
      </c>
      <c r="B3" s="39" t="s">
        <v>146</v>
      </c>
      <c r="C3" s="39" t="s">
        <v>145</v>
      </c>
      <c r="D3" s="108" t="s">
        <v>186</v>
      </c>
      <c r="E3" s="39" t="s">
        <v>187</v>
      </c>
    </row>
    <row r="5" spans="1:5" s="31" customFormat="1" ht="15.75">
      <c r="A5" s="110" t="s">
        <v>192</v>
      </c>
      <c r="B5" s="110" t="s">
        <v>196</v>
      </c>
      <c r="C5" s="110" t="s">
        <v>137</v>
      </c>
      <c r="D5" s="38" t="s">
        <v>177</v>
      </c>
      <c r="E5" s="110" t="s">
        <v>123</v>
      </c>
    </row>
    <row r="6" spans="1:5" ht="15.75">
      <c r="A6" s="38" t="s">
        <v>138</v>
      </c>
      <c r="B6" s="38" t="s">
        <v>194</v>
      </c>
      <c r="C6" s="38" t="s">
        <v>140</v>
      </c>
      <c r="D6" s="38" t="s">
        <v>178</v>
      </c>
      <c r="E6" s="38" t="s">
        <v>122</v>
      </c>
    </row>
    <row r="7" spans="1:4" ht="15.75">
      <c r="A7" s="57" t="s">
        <v>168</v>
      </c>
      <c r="B7" s="38" t="s">
        <v>195</v>
      </c>
      <c r="C7" s="38" t="s">
        <v>144</v>
      </c>
      <c r="D7" s="38" t="s">
        <v>143</v>
      </c>
    </row>
    <row r="8" spans="1:4" ht="15.75">
      <c r="A8" s="38" t="s">
        <v>178</v>
      </c>
      <c r="B8" s="38" t="s">
        <v>193</v>
      </c>
      <c r="C8" s="38" t="s">
        <v>180</v>
      </c>
      <c r="D8" s="109" t="s">
        <v>168</v>
      </c>
    </row>
    <row r="9" spans="1:4" ht="15.75">
      <c r="A9" s="38" t="s">
        <v>143</v>
      </c>
      <c r="C9" s="38" t="s">
        <v>181</v>
      </c>
      <c r="D9" s="38" t="s">
        <v>137</v>
      </c>
    </row>
    <row r="10" spans="1:4" ht="15.75">
      <c r="A10" s="38" t="s">
        <v>160</v>
      </c>
      <c r="C10" s="38" t="s">
        <v>190</v>
      </c>
      <c r="D10" s="38" t="s">
        <v>189</v>
      </c>
    </row>
    <row r="11" spans="1:4" ht="15.75">
      <c r="A11" s="38" t="s">
        <v>177</v>
      </c>
      <c r="C11" s="38" t="s">
        <v>191</v>
      </c>
      <c r="D11" s="38" t="s">
        <v>190</v>
      </c>
    </row>
    <row r="12" spans="1:4" ht="15.75">
      <c r="A12" s="38" t="s">
        <v>183</v>
      </c>
      <c r="C12" s="38" t="s">
        <v>333</v>
      </c>
      <c r="D12" s="38" t="s">
        <v>191</v>
      </c>
    </row>
    <row r="13" spans="1:4" ht="15.75">
      <c r="A13" s="38" t="s">
        <v>184</v>
      </c>
      <c r="B13" s="38" t="s">
        <v>179</v>
      </c>
      <c r="D13" s="38" t="s">
        <v>346</v>
      </c>
    </row>
    <row r="14" spans="1:2" ht="15.75">
      <c r="A14" s="38" t="s">
        <v>182</v>
      </c>
      <c r="B14" s="38" t="s">
        <v>182</v>
      </c>
    </row>
    <row r="15" ht="15.75">
      <c r="A15" s="38" t="s">
        <v>188</v>
      </c>
    </row>
    <row r="16" ht="15.75">
      <c r="A16" s="38" t="s">
        <v>189</v>
      </c>
    </row>
    <row r="17" ht="15.75">
      <c r="A17" s="38" t="s">
        <v>190</v>
      </c>
    </row>
    <row r="18" spans="1:5" ht="15.75">
      <c r="A18" s="38" t="s">
        <v>191</v>
      </c>
      <c r="B18" s="6"/>
      <c r="C18" s="39"/>
      <c r="D18" s="6"/>
      <c r="E18" s="6"/>
    </row>
    <row r="19" spans="1:2" ht="12.75">
      <c r="A19" s="30"/>
      <c r="B19" s="30"/>
    </row>
    <row r="20" ht="15.75">
      <c r="A20" s="38" t="s">
        <v>316</v>
      </c>
    </row>
    <row r="21" spans="1:5" s="31" customFormat="1" ht="15">
      <c r="A21" s="125" t="s">
        <v>317</v>
      </c>
      <c r="B21" s="31" t="s">
        <v>315</v>
      </c>
      <c r="C21" s="31" t="s">
        <v>332</v>
      </c>
      <c r="D21" s="56" t="s">
        <v>186</v>
      </c>
      <c r="E21" s="126" t="s">
        <v>187</v>
      </c>
    </row>
    <row r="22" ht="15.75">
      <c r="A22" s="38"/>
    </row>
    <row r="24" spans="1:5" ht="27">
      <c r="A24" s="107" t="s">
        <v>185</v>
      </c>
      <c r="B24" s="8"/>
      <c r="C24" s="8"/>
      <c r="D24" s="8"/>
      <c r="E24" s="8"/>
    </row>
  </sheetData>
  <sheetProtection/>
  <hyperlinks>
    <hyperlink ref="A24" r:id="rId1" display="STDS-802-15-BAN@LISTSERV.IEEE.ORG"/>
  </hyperlinks>
  <printOptions/>
  <pageMargins left="0.75" right="0.75" top="1" bottom="1" header="0.5" footer="0.5"/>
  <pageSetup horizontalDpi="300" verticalDpi="300" orientation="portrait" r:id="rId2"/>
</worksheet>
</file>

<file path=xl/worksheets/sheet11.xml><?xml version="1.0" encoding="utf-8"?>
<worksheet xmlns="http://schemas.openxmlformats.org/spreadsheetml/2006/main" xmlns:r="http://schemas.openxmlformats.org/officeDocument/2006/relationships">
  <dimension ref="A1:K33"/>
  <sheetViews>
    <sheetView zoomScale="144" zoomScaleNormal="144" zoomScalePageLayoutView="0" workbookViewId="0" topLeftCell="A1">
      <selection activeCell="D17" sqref="D17"/>
    </sheetView>
  </sheetViews>
  <sheetFormatPr defaultColWidth="9.140625" defaultRowHeight="12.75"/>
  <cols>
    <col min="1" max="1" width="3.28125" style="0" customWidth="1"/>
    <col min="2" max="2" width="14.140625" style="0" bestFit="1" customWidth="1"/>
    <col min="3" max="3" width="11.8515625" style="0" bestFit="1" customWidth="1"/>
    <col min="4" max="4" width="15.00390625" style="0" bestFit="1" customWidth="1"/>
    <col min="5" max="5" width="11.421875" style="0" customWidth="1"/>
    <col min="6" max="6" width="10.57421875" style="0" bestFit="1" customWidth="1"/>
    <col min="7" max="7" width="11.8515625" style="0" bestFit="1" customWidth="1"/>
    <col min="8" max="8" width="24.00390625" style="0" bestFit="1" customWidth="1"/>
  </cols>
  <sheetData>
    <row r="1" spans="2:8" s="101" customFormat="1" ht="12.75">
      <c r="B1" s="124" t="s">
        <v>257</v>
      </c>
      <c r="C1" s="124" t="s">
        <v>258</v>
      </c>
      <c r="D1" s="124" t="s">
        <v>259</v>
      </c>
      <c r="E1" s="124" t="s">
        <v>260</v>
      </c>
      <c r="F1" s="124" t="s">
        <v>263</v>
      </c>
      <c r="G1" s="124" t="s">
        <v>272</v>
      </c>
      <c r="H1" s="101" t="s">
        <v>298</v>
      </c>
    </row>
    <row r="2" spans="2:8" ht="12.75">
      <c r="B2" t="s">
        <v>255</v>
      </c>
      <c r="C2" t="s">
        <v>256</v>
      </c>
      <c r="D2" t="s">
        <v>347</v>
      </c>
      <c r="E2" s="30" t="s">
        <v>294</v>
      </c>
      <c r="F2" s="30" t="s">
        <v>262</v>
      </c>
      <c r="G2" s="30" t="s">
        <v>273</v>
      </c>
      <c r="H2" s="33" t="s">
        <v>311</v>
      </c>
    </row>
    <row r="3" spans="2:6" ht="12.75">
      <c r="B3" t="s">
        <v>208</v>
      </c>
      <c r="C3" t="s">
        <v>209</v>
      </c>
      <c r="E3" s="30" t="s">
        <v>261</v>
      </c>
      <c r="F3" s="30" t="s">
        <v>276</v>
      </c>
    </row>
    <row r="4" spans="2:8" ht="12.75">
      <c r="B4" t="s">
        <v>247</v>
      </c>
      <c r="C4" t="s">
        <v>248</v>
      </c>
      <c r="D4" t="s">
        <v>249</v>
      </c>
      <c r="E4" s="30" t="s">
        <v>261</v>
      </c>
      <c r="F4" s="30" t="s">
        <v>264</v>
      </c>
      <c r="H4" s="33" t="s">
        <v>312</v>
      </c>
    </row>
    <row r="5" spans="2:8" ht="12.75">
      <c r="B5" t="s">
        <v>216</v>
      </c>
      <c r="C5" t="s">
        <v>217</v>
      </c>
      <c r="D5" s="30" t="s">
        <v>269</v>
      </c>
      <c r="E5" s="30" t="s">
        <v>242</v>
      </c>
      <c r="F5" s="30" t="s">
        <v>265</v>
      </c>
      <c r="H5" s="33" t="s">
        <v>305</v>
      </c>
    </row>
    <row r="6" spans="2:8" ht="12.75">
      <c r="B6" t="s">
        <v>238</v>
      </c>
      <c r="C6" t="s">
        <v>239</v>
      </c>
      <c r="D6" s="30" t="s">
        <v>348</v>
      </c>
      <c r="E6" s="30" t="s">
        <v>291</v>
      </c>
      <c r="F6" s="30" t="s">
        <v>266</v>
      </c>
      <c r="H6" s="33" t="s">
        <v>349</v>
      </c>
    </row>
    <row r="7" spans="2:8" ht="12.75">
      <c r="B7" t="s">
        <v>229</v>
      </c>
      <c r="C7" t="s">
        <v>230</v>
      </c>
      <c r="D7" s="30" t="s">
        <v>290</v>
      </c>
      <c r="E7" s="30" t="s">
        <v>237</v>
      </c>
      <c r="F7" s="30" t="s">
        <v>265</v>
      </c>
      <c r="G7" s="30" t="s">
        <v>281</v>
      </c>
      <c r="H7" s="33" t="s">
        <v>306</v>
      </c>
    </row>
    <row r="8" spans="2:3" ht="12.75">
      <c r="B8" t="s">
        <v>220</v>
      </c>
      <c r="C8" t="s">
        <v>221</v>
      </c>
    </row>
    <row r="9" spans="2:3" ht="12.75">
      <c r="B9" t="s">
        <v>224</v>
      </c>
      <c r="C9" t="s">
        <v>225</v>
      </c>
    </row>
    <row r="10" spans="2:8" ht="12.75">
      <c r="B10" t="s">
        <v>226</v>
      </c>
      <c r="C10" t="s">
        <v>227</v>
      </c>
      <c r="D10" t="s">
        <v>228</v>
      </c>
      <c r="E10" s="30" t="s">
        <v>283</v>
      </c>
      <c r="F10" s="30" t="s">
        <v>284</v>
      </c>
      <c r="G10" s="30" t="s">
        <v>285</v>
      </c>
      <c r="H10" s="33" t="s">
        <v>307</v>
      </c>
    </row>
    <row r="11" spans="2:8" ht="12.75">
      <c r="B11" t="s">
        <v>234</v>
      </c>
      <c r="C11" t="s">
        <v>235</v>
      </c>
      <c r="D11" t="s">
        <v>236</v>
      </c>
      <c r="E11" t="s">
        <v>237</v>
      </c>
      <c r="F11" s="30" t="s">
        <v>265</v>
      </c>
      <c r="G11" s="30" t="s">
        <v>274</v>
      </c>
      <c r="H11" s="33" t="s">
        <v>300</v>
      </c>
    </row>
    <row r="12" spans="2:8" ht="12.75">
      <c r="B12" t="s">
        <v>250</v>
      </c>
      <c r="C12" t="s">
        <v>325</v>
      </c>
      <c r="D12" s="30" t="s">
        <v>228</v>
      </c>
      <c r="E12" s="30" t="s">
        <v>283</v>
      </c>
      <c r="F12" s="30" t="s">
        <v>284</v>
      </c>
      <c r="G12" s="30" t="s">
        <v>326</v>
      </c>
      <c r="H12" s="33" t="s">
        <v>327</v>
      </c>
    </row>
    <row r="13" spans="2:3" ht="12.75">
      <c r="B13" t="s">
        <v>251</v>
      </c>
      <c r="C13" t="s">
        <v>252</v>
      </c>
    </row>
    <row r="14" spans="2:3" ht="12.75">
      <c r="B14" t="s">
        <v>218</v>
      </c>
      <c r="C14" t="s">
        <v>219</v>
      </c>
    </row>
    <row r="15" spans="2:8" ht="12.75">
      <c r="B15" t="s">
        <v>212</v>
      </c>
      <c r="C15" t="s">
        <v>213</v>
      </c>
      <c r="D15" s="30" t="s">
        <v>267</v>
      </c>
      <c r="E15" s="30" t="s">
        <v>293</v>
      </c>
      <c r="F15" s="30" t="s">
        <v>264</v>
      </c>
      <c r="G15" s="30" t="s">
        <v>278</v>
      </c>
      <c r="H15" s="33" t="s">
        <v>314</v>
      </c>
    </row>
    <row r="16" spans="2:8" ht="12.75">
      <c r="B16" t="s">
        <v>253</v>
      </c>
      <c r="C16" t="s">
        <v>254</v>
      </c>
      <c r="D16" s="30" t="s">
        <v>268</v>
      </c>
      <c r="E16" s="30" t="s">
        <v>261</v>
      </c>
      <c r="F16" s="30" t="s">
        <v>264</v>
      </c>
      <c r="G16" s="30" t="s">
        <v>286</v>
      </c>
      <c r="H16" s="33" t="s">
        <v>303</v>
      </c>
    </row>
    <row r="17" spans="2:6" ht="12.75">
      <c r="B17" t="s">
        <v>214</v>
      </c>
      <c r="C17" t="s">
        <v>215</v>
      </c>
      <c r="D17" t="s">
        <v>97</v>
      </c>
      <c r="E17" s="30" t="s">
        <v>292</v>
      </c>
      <c r="F17" s="30" t="s">
        <v>266</v>
      </c>
    </row>
    <row r="18" spans="2:3" ht="12.75">
      <c r="B18" t="s">
        <v>222</v>
      </c>
      <c r="C18" t="s">
        <v>223</v>
      </c>
    </row>
    <row r="19" spans="2:3" ht="12.75">
      <c r="B19" t="s">
        <v>245</v>
      </c>
      <c r="C19" t="s">
        <v>246</v>
      </c>
    </row>
    <row r="20" spans="2:8" ht="12.75">
      <c r="B20" t="s">
        <v>231</v>
      </c>
      <c r="C20" t="s">
        <v>232</v>
      </c>
      <c r="D20" t="s">
        <v>233</v>
      </c>
      <c r="E20" s="30" t="s">
        <v>242</v>
      </c>
      <c r="F20" s="30" t="s">
        <v>265</v>
      </c>
      <c r="G20" s="30" t="s">
        <v>279</v>
      </c>
      <c r="H20" s="33" t="s">
        <v>308</v>
      </c>
    </row>
    <row r="21" spans="2:8" ht="12.75">
      <c r="B21" t="s">
        <v>243</v>
      </c>
      <c r="C21" t="s">
        <v>244</v>
      </c>
      <c r="D21" s="30" t="s">
        <v>236</v>
      </c>
      <c r="E21" s="30" t="s">
        <v>237</v>
      </c>
      <c r="F21" s="30" t="s">
        <v>265</v>
      </c>
      <c r="G21" s="30" t="s">
        <v>313</v>
      </c>
      <c r="H21" s="33" t="s">
        <v>301</v>
      </c>
    </row>
    <row r="22" spans="2:8" ht="12.75">
      <c r="B22" t="s">
        <v>295</v>
      </c>
      <c r="C22" t="s">
        <v>225</v>
      </c>
      <c r="D22" s="30" t="s">
        <v>280</v>
      </c>
      <c r="E22" t="s">
        <v>242</v>
      </c>
      <c r="F22" s="30" t="s">
        <v>265</v>
      </c>
      <c r="G22" t="s">
        <v>296</v>
      </c>
      <c r="H22" s="33" t="s">
        <v>309</v>
      </c>
    </row>
    <row r="23" spans="2:8" ht="12.75">
      <c r="B23" t="s">
        <v>240</v>
      </c>
      <c r="C23" t="s">
        <v>241</v>
      </c>
      <c r="D23" s="30" t="s">
        <v>280</v>
      </c>
      <c r="E23" t="s">
        <v>242</v>
      </c>
      <c r="F23" s="30" t="s">
        <v>265</v>
      </c>
      <c r="G23" s="30" t="s">
        <v>345</v>
      </c>
      <c r="H23" s="33" t="s">
        <v>310</v>
      </c>
    </row>
    <row r="24" spans="2:8" ht="12.75">
      <c r="B24" t="s">
        <v>210</v>
      </c>
      <c r="C24" t="s">
        <v>211</v>
      </c>
      <c r="D24" s="30" t="s">
        <v>236</v>
      </c>
      <c r="E24" s="30" t="s">
        <v>237</v>
      </c>
      <c r="F24" s="30" t="s">
        <v>265</v>
      </c>
      <c r="G24" s="30" t="s">
        <v>277</v>
      </c>
      <c r="H24" s="33" t="s">
        <v>299</v>
      </c>
    </row>
    <row r="25" spans="2:8" ht="12.75">
      <c r="B25" t="s">
        <v>206</v>
      </c>
      <c r="C25" t="s">
        <v>207</v>
      </c>
      <c r="D25" s="30" t="s">
        <v>233</v>
      </c>
      <c r="E25" s="30" t="s">
        <v>294</v>
      </c>
      <c r="F25" s="30" t="s">
        <v>262</v>
      </c>
      <c r="G25" s="30" t="s">
        <v>282</v>
      </c>
      <c r="H25" s="33" t="s">
        <v>297</v>
      </c>
    </row>
    <row r="26" spans="2:8" ht="12.75">
      <c r="B26" s="30" t="s">
        <v>271</v>
      </c>
      <c r="C26" s="30" t="s">
        <v>270</v>
      </c>
      <c r="D26" s="30" t="s">
        <v>275</v>
      </c>
      <c r="E26" s="30" t="s">
        <v>294</v>
      </c>
      <c r="F26" s="30" t="s">
        <v>262</v>
      </c>
      <c r="H26" s="33" t="s">
        <v>302</v>
      </c>
    </row>
    <row r="27" spans="2:8" ht="12.75">
      <c r="B27" s="30" t="s">
        <v>287</v>
      </c>
      <c r="C27" s="30" t="s">
        <v>288</v>
      </c>
      <c r="D27" s="30" t="s">
        <v>289</v>
      </c>
      <c r="H27" s="33" t="s">
        <v>304</v>
      </c>
    </row>
    <row r="28" spans="2:8" ht="12.75">
      <c r="B28" s="30" t="s">
        <v>328</v>
      </c>
      <c r="C28" s="30" t="s">
        <v>329</v>
      </c>
      <c r="D28" s="30" t="s">
        <v>330</v>
      </c>
      <c r="E28" s="30" t="s">
        <v>237</v>
      </c>
      <c r="F28" s="30" t="s">
        <v>265</v>
      </c>
      <c r="H28" s="33" t="s">
        <v>331</v>
      </c>
    </row>
    <row r="30" spans="2:3" ht="12.75">
      <c r="B30" s="128">
        <v>39345</v>
      </c>
      <c r="C30" t="s">
        <v>321</v>
      </c>
    </row>
    <row r="31" spans="1:11" ht="15.75">
      <c r="A31" s="110"/>
      <c r="B31" s="128">
        <f>+B30+14</f>
        <v>39359</v>
      </c>
      <c r="C31" s="129">
        <v>0.7083333333333334</v>
      </c>
      <c r="D31" t="s">
        <v>322</v>
      </c>
      <c r="E31" s="129">
        <v>0.8333333333333334</v>
      </c>
      <c r="F31" t="s">
        <v>323</v>
      </c>
      <c r="G31" s="128">
        <f>B31+1</f>
        <v>39360</v>
      </c>
      <c r="H31" s="129">
        <v>0.375</v>
      </c>
      <c r="I31" t="s">
        <v>324</v>
      </c>
      <c r="J31" s="129">
        <v>0.4166666666666667</v>
      </c>
      <c r="K31" t="s">
        <v>283</v>
      </c>
    </row>
    <row r="32" spans="1:4" ht="15.75">
      <c r="A32" s="38"/>
      <c r="C32" s="129">
        <v>0.7083333333333334</v>
      </c>
      <c r="D32" t="s">
        <v>334</v>
      </c>
    </row>
    <row r="33" spans="3:4" ht="12.75">
      <c r="C33" s="129">
        <v>0.7222222222222222</v>
      </c>
      <c r="D33" t="s">
        <v>335</v>
      </c>
    </row>
  </sheetData>
  <sheetProtection/>
  <hyperlinks>
    <hyperlink ref="H25" r:id="rId1" display="c.zhu@samsung.com"/>
    <hyperlink ref="H24" r:id="rId2" display="zhen.bin@nict.go.jp"/>
    <hyperlink ref="H11" r:id="rId3" display="lee@nict.go.jp"/>
    <hyperlink ref="H21" r:id="rId4" display="yazdandoost@nict.go.jp"/>
    <hyperlink ref="H26" r:id="rId5" display="aekbal@qualcomm.com"/>
    <hyperlink ref="H16" r:id="rId6" display="ksayrafian@nist.gov"/>
    <hyperlink ref="H27" r:id="rId7" display="gheidari@olympus-cta.com"/>
    <hyperlink ref="H5" r:id="rId8" display="sschoi@etri.re.kr"/>
    <hyperlink ref="H7" r:id="rId9" display="Ikegami@isc.meiji.ac.jp"/>
    <hyperlink ref="H10" r:id="rId10" display="daniel.lewis@nicta.com.au"/>
    <hyperlink ref="H12" r:id="rId11" display="dino.miniutti@nicta.com.au"/>
    <hyperlink ref="H20" r:id="rId12" display="etwon@samsung.com"/>
    <hyperlink ref="H22" r:id="rId13" display="sunghyup.lee@gmail.com"/>
    <hyperlink ref="H23" r:id="rId14" display="yoon001@paran.com"/>
    <hyperlink ref="H2" r:id="rId15" display="art@astrinradio.com"/>
    <hyperlink ref="H15" r:id="rId16" display="maulin.patel@philips.com"/>
    <hyperlink ref="H28" r:id="rId17" display="ida.ichirou@jp.fujitsu.com"/>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B1:AQ19"/>
  <sheetViews>
    <sheetView zoomScale="98" zoomScaleNormal="98" zoomScalePageLayoutView="0" workbookViewId="0" topLeftCell="A1">
      <selection activeCell="AM23" sqref="AM23"/>
    </sheetView>
  </sheetViews>
  <sheetFormatPr defaultColWidth="9.140625" defaultRowHeight="12.75"/>
  <cols>
    <col min="1" max="1" width="3.57421875" style="0" customWidth="1"/>
    <col min="2" max="2" width="26.421875" style="0" customWidth="1"/>
    <col min="3" max="11" width="4.00390625" style="0" hidden="1" customWidth="1"/>
    <col min="12" max="12" width="4.28125" style="0" hidden="1" customWidth="1"/>
    <col min="13" max="23" width="4.28125" style="0" customWidth="1"/>
    <col min="24" max="45" width="4.00390625" style="0" customWidth="1"/>
  </cols>
  <sheetData>
    <row r="1" ht="18">
      <c r="I1" s="123" t="s">
        <v>201</v>
      </c>
    </row>
    <row r="3" spans="2:40" ht="15">
      <c r="B3" s="113"/>
      <c r="C3" s="525"/>
      <c r="D3" s="525"/>
      <c r="E3" s="526">
        <v>2007</v>
      </c>
      <c r="F3" s="525"/>
      <c r="G3" s="525"/>
      <c r="H3" s="525"/>
      <c r="I3" s="525"/>
      <c r="J3" s="525"/>
      <c r="K3" s="525"/>
      <c r="L3" s="525"/>
      <c r="M3" s="525"/>
      <c r="N3" s="525"/>
      <c r="O3" s="525"/>
      <c r="P3" s="525"/>
      <c r="Q3" s="527">
        <v>2008</v>
      </c>
      <c r="R3" s="525"/>
      <c r="S3" s="525"/>
      <c r="T3" s="525"/>
      <c r="U3" s="525"/>
      <c r="V3" s="525"/>
      <c r="W3" s="525"/>
      <c r="X3" s="525"/>
      <c r="Y3" s="525"/>
      <c r="Z3" s="525"/>
      <c r="AA3" s="528"/>
      <c r="AB3" s="528"/>
      <c r="AC3" s="529">
        <v>2009</v>
      </c>
      <c r="AD3" s="530"/>
      <c r="AE3" s="530"/>
      <c r="AF3" s="530"/>
      <c r="AG3" s="530"/>
      <c r="AH3" s="530"/>
      <c r="AI3" s="530"/>
      <c r="AJ3" s="530"/>
      <c r="AK3" s="530"/>
      <c r="AL3" s="530"/>
      <c r="AM3" s="531"/>
      <c r="AN3" s="531"/>
    </row>
    <row r="4" spans="2:40" ht="12.75">
      <c r="B4" s="115"/>
      <c r="C4" s="116">
        <v>11</v>
      </c>
      <c r="D4" s="116">
        <v>12</v>
      </c>
      <c r="E4" s="116">
        <v>1</v>
      </c>
      <c r="F4" s="116">
        <v>2</v>
      </c>
      <c r="G4" s="116">
        <v>3</v>
      </c>
      <c r="H4" s="116">
        <v>4</v>
      </c>
      <c r="I4" s="116">
        <v>5</v>
      </c>
      <c r="J4" s="116">
        <v>6</v>
      </c>
      <c r="K4" s="116">
        <v>7</v>
      </c>
      <c r="L4" s="116">
        <v>8</v>
      </c>
      <c r="M4" s="116">
        <v>9</v>
      </c>
      <c r="N4" s="117">
        <v>10</v>
      </c>
      <c r="O4" s="117">
        <v>11</v>
      </c>
      <c r="P4" s="117">
        <v>12</v>
      </c>
      <c r="Q4" s="117">
        <v>1</v>
      </c>
      <c r="R4" s="117">
        <v>2</v>
      </c>
      <c r="S4" s="117">
        <v>3</v>
      </c>
      <c r="T4" s="117">
        <v>4</v>
      </c>
      <c r="U4" s="117">
        <v>5</v>
      </c>
      <c r="V4" s="117">
        <v>6</v>
      </c>
      <c r="W4" s="117">
        <v>7</v>
      </c>
      <c r="X4" s="117">
        <v>8</v>
      </c>
      <c r="Y4" s="117">
        <v>9</v>
      </c>
      <c r="Z4" s="118">
        <v>10</v>
      </c>
      <c r="AA4" s="118">
        <v>11</v>
      </c>
      <c r="AB4" s="117">
        <v>12</v>
      </c>
      <c r="AC4" s="117">
        <v>1</v>
      </c>
      <c r="AD4" s="117">
        <v>2</v>
      </c>
      <c r="AE4" s="117">
        <v>3</v>
      </c>
      <c r="AF4" s="117">
        <v>4</v>
      </c>
      <c r="AG4" s="117">
        <v>5</v>
      </c>
      <c r="AH4" s="117">
        <v>6</v>
      </c>
      <c r="AI4" s="117">
        <v>7</v>
      </c>
      <c r="AJ4" s="117">
        <v>8</v>
      </c>
      <c r="AK4" s="117">
        <v>9</v>
      </c>
      <c r="AL4" s="117">
        <v>10</v>
      </c>
      <c r="AM4" s="117">
        <v>11</v>
      </c>
      <c r="AN4" s="117">
        <v>12</v>
      </c>
    </row>
    <row r="5" spans="2:40" ht="14.25">
      <c r="B5" s="119" t="s">
        <v>197</v>
      </c>
      <c r="C5" s="120" t="s">
        <v>318</v>
      </c>
      <c r="D5" s="120"/>
      <c r="E5" s="120"/>
      <c r="F5" s="120"/>
      <c r="G5" s="120"/>
      <c r="H5" s="120"/>
      <c r="I5" s="120"/>
      <c r="J5" s="120"/>
      <c r="K5" s="120"/>
      <c r="L5" s="120"/>
      <c r="M5" s="120"/>
      <c r="N5" s="121"/>
      <c r="O5" s="121"/>
      <c r="P5" s="121"/>
      <c r="Q5" s="121"/>
      <c r="R5" s="121"/>
      <c r="S5" s="121"/>
      <c r="T5" s="121"/>
      <c r="U5" s="121"/>
      <c r="V5" s="121"/>
      <c r="W5" s="121"/>
      <c r="X5" s="121"/>
      <c r="Y5" s="121"/>
      <c r="Z5" s="122"/>
      <c r="AA5" s="114"/>
      <c r="AB5" s="114"/>
      <c r="AC5" s="121"/>
      <c r="AD5" s="121"/>
      <c r="AE5" s="121"/>
      <c r="AF5" s="121"/>
      <c r="AG5" s="121"/>
      <c r="AH5" s="121"/>
      <c r="AI5" s="121"/>
      <c r="AJ5" s="121"/>
      <c r="AK5" s="121"/>
      <c r="AL5" s="121"/>
      <c r="AM5" s="121"/>
      <c r="AN5" s="121"/>
    </row>
    <row r="6" spans="2:40" ht="14.25">
      <c r="B6" s="119" t="s">
        <v>198</v>
      </c>
      <c r="C6" s="120"/>
      <c r="D6" s="120"/>
      <c r="E6" s="120"/>
      <c r="F6" s="120"/>
      <c r="G6" s="120"/>
      <c r="H6" s="120"/>
      <c r="I6" s="120"/>
      <c r="J6" s="120"/>
      <c r="K6" s="120"/>
      <c r="L6" s="120"/>
      <c r="M6" s="120" t="s">
        <v>318</v>
      </c>
      <c r="N6" s="121"/>
      <c r="O6" s="121"/>
      <c r="P6" s="121"/>
      <c r="Q6" s="121"/>
      <c r="R6" s="121"/>
      <c r="S6" s="121"/>
      <c r="T6" s="121"/>
      <c r="U6" s="121"/>
      <c r="V6" s="121"/>
      <c r="W6" s="121"/>
      <c r="X6" s="121"/>
      <c r="Y6" s="121"/>
      <c r="Z6" s="122"/>
      <c r="AA6" s="114"/>
      <c r="AB6" s="114"/>
      <c r="AC6" s="121"/>
      <c r="AD6" s="121"/>
      <c r="AE6" s="121"/>
      <c r="AF6" s="121"/>
      <c r="AG6" s="121"/>
      <c r="AH6" s="121"/>
      <c r="AI6" s="121"/>
      <c r="AJ6" s="121"/>
      <c r="AK6" s="121"/>
      <c r="AL6" s="121"/>
      <c r="AM6" s="121"/>
      <c r="AN6" s="121"/>
    </row>
    <row r="7" spans="2:40" ht="14.25">
      <c r="B7" s="119" t="s">
        <v>199</v>
      </c>
      <c r="C7" s="120"/>
      <c r="D7" s="120"/>
      <c r="E7" s="120"/>
      <c r="F7" s="120"/>
      <c r="G7" s="120"/>
      <c r="H7" s="120"/>
      <c r="I7" s="120"/>
      <c r="J7" s="120"/>
      <c r="K7" s="120"/>
      <c r="L7" s="120"/>
      <c r="M7" s="120" t="s">
        <v>319</v>
      </c>
      <c r="N7" s="121" t="s">
        <v>319</v>
      </c>
      <c r="O7" s="121" t="s">
        <v>320</v>
      </c>
      <c r="P7" s="121"/>
      <c r="Q7" s="121"/>
      <c r="R7" s="121"/>
      <c r="S7" s="121"/>
      <c r="T7" s="121"/>
      <c r="U7" s="121"/>
      <c r="V7" s="121"/>
      <c r="W7" s="121"/>
      <c r="X7" s="121"/>
      <c r="Y7" s="121"/>
      <c r="Z7" s="122"/>
      <c r="AA7" s="114"/>
      <c r="AB7" s="114"/>
      <c r="AC7" s="121"/>
      <c r="AD7" s="121"/>
      <c r="AE7" s="121"/>
      <c r="AF7" s="121"/>
      <c r="AG7" s="121"/>
      <c r="AH7" s="121"/>
      <c r="AI7" s="121"/>
      <c r="AJ7" s="121"/>
      <c r="AK7" s="121"/>
      <c r="AL7" s="121"/>
      <c r="AM7" s="121"/>
      <c r="AN7" s="121"/>
    </row>
    <row r="8" spans="2:40" ht="14.25">
      <c r="B8" s="119" t="s">
        <v>336</v>
      </c>
      <c r="C8" s="120"/>
      <c r="D8" s="120"/>
      <c r="E8" s="120"/>
      <c r="F8" s="120"/>
      <c r="G8" s="120"/>
      <c r="H8" s="120"/>
      <c r="I8" s="120"/>
      <c r="J8" s="120"/>
      <c r="K8" s="120"/>
      <c r="L8" s="120"/>
      <c r="M8" s="120"/>
      <c r="N8" s="121"/>
      <c r="O8" s="121"/>
      <c r="P8" s="121"/>
      <c r="Q8" s="121" t="s">
        <v>320</v>
      </c>
      <c r="R8" s="121"/>
      <c r="S8" s="121"/>
      <c r="T8" s="121"/>
      <c r="U8" s="121"/>
      <c r="V8" s="121"/>
      <c r="W8" s="121"/>
      <c r="X8" s="121"/>
      <c r="Y8" s="121"/>
      <c r="Z8" s="122"/>
      <c r="AA8" s="114"/>
      <c r="AB8" s="114"/>
      <c r="AC8" s="121"/>
      <c r="AD8" s="121"/>
      <c r="AE8" s="121"/>
      <c r="AF8" s="121"/>
      <c r="AG8" s="121"/>
      <c r="AH8" s="121"/>
      <c r="AI8" s="121"/>
      <c r="AJ8" s="121"/>
      <c r="AK8" s="121"/>
      <c r="AL8" s="121"/>
      <c r="AM8" s="121"/>
      <c r="AN8" s="121"/>
    </row>
    <row r="9" spans="2:40" ht="14.25">
      <c r="B9" s="119" t="s">
        <v>338</v>
      </c>
      <c r="C9" s="120"/>
      <c r="D9" s="120"/>
      <c r="E9" s="120"/>
      <c r="F9" s="120"/>
      <c r="G9" s="120"/>
      <c r="H9" s="120"/>
      <c r="I9" s="120"/>
      <c r="J9" s="120"/>
      <c r="K9" s="120"/>
      <c r="L9" s="120"/>
      <c r="M9" s="120" t="s">
        <v>319</v>
      </c>
      <c r="N9" s="121" t="s">
        <v>319</v>
      </c>
      <c r="O9" s="121" t="s">
        <v>319</v>
      </c>
      <c r="P9" s="121" t="s">
        <v>319</v>
      </c>
      <c r="Q9" s="121" t="s">
        <v>319</v>
      </c>
      <c r="R9" s="121" t="s">
        <v>319</v>
      </c>
      <c r="S9" s="121" t="s">
        <v>319</v>
      </c>
      <c r="T9" s="121" t="s">
        <v>319</v>
      </c>
      <c r="U9" s="121" t="s">
        <v>339</v>
      </c>
      <c r="V9" s="121" t="s">
        <v>339</v>
      </c>
      <c r="W9" s="121" t="s">
        <v>339</v>
      </c>
      <c r="X9" s="121"/>
      <c r="Y9" s="121"/>
      <c r="Z9" s="122"/>
      <c r="AA9" s="114"/>
      <c r="AB9" s="114"/>
      <c r="AC9" s="121"/>
      <c r="AD9" s="121"/>
      <c r="AE9" s="121"/>
      <c r="AF9" s="121"/>
      <c r="AG9" s="121"/>
      <c r="AH9" s="121"/>
      <c r="AI9" s="121"/>
      <c r="AJ9" s="121"/>
      <c r="AK9" s="121"/>
      <c r="AL9" s="121"/>
      <c r="AM9" s="121"/>
      <c r="AN9" s="121"/>
    </row>
    <row r="10" spans="2:40" ht="14.25">
      <c r="B10" s="119" t="s">
        <v>205</v>
      </c>
      <c r="C10" s="120"/>
      <c r="D10" s="120"/>
      <c r="E10" s="120"/>
      <c r="F10" s="120"/>
      <c r="G10" s="120"/>
      <c r="H10" s="120"/>
      <c r="I10" s="120"/>
      <c r="J10" s="120"/>
      <c r="K10" s="120"/>
      <c r="L10" s="120"/>
      <c r="M10" s="120" t="s">
        <v>319</v>
      </c>
      <c r="N10" s="121" t="s">
        <v>319</v>
      </c>
      <c r="O10" s="121" t="s">
        <v>319</v>
      </c>
      <c r="P10" s="121" t="s">
        <v>319</v>
      </c>
      <c r="Q10" s="121" t="s">
        <v>319</v>
      </c>
      <c r="R10" s="121" t="s">
        <v>319</v>
      </c>
      <c r="S10" s="121" t="s">
        <v>337</v>
      </c>
      <c r="T10" s="121"/>
      <c r="U10" s="121"/>
      <c r="V10" s="121"/>
      <c r="W10" s="121"/>
      <c r="X10" s="121"/>
      <c r="Y10" s="121"/>
      <c r="Z10" s="122"/>
      <c r="AA10" s="114"/>
      <c r="AB10" s="114"/>
      <c r="AC10" s="121"/>
      <c r="AD10" s="121"/>
      <c r="AE10" s="121"/>
      <c r="AF10" s="121"/>
      <c r="AG10" s="121"/>
      <c r="AH10" s="121"/>
      <c r="AI10" s="121"/>
      <c r="AJ10" s="121"/>
      <c r="AK10" s="121"/>
      <c r="AL10" s="121"/>
      <c r="AM10" s="121"/>
      <c r="AN10" s="121"/>
    </row>
    <row r="11" spans="2:40" ht="14.25">
      <c r="B11" s="119" t="s">
        <v>202</v>
      </c>
      <c r="C11" s="120"/>
      <c r="D11" s="120"/>
      <c r="E11" s="120"/>
      <c r="F11" s="120"/>
      <c r="G11" s="120" t="s">
        <v>319</v>
      </c>
      <c r="H11" s="120" t="s">
        <v>319</v>
      </c>
      <c r="I11" s="120" t="s">
        <v>319</v>
      </c>
      <c r="J11" s="120" t="s">
        <v>319</v>
      </c>
      <c r="K11" s="120" t="s">
        <v>319</v>
      </c>
      <c r="L11" s="120" t="s">
        <v>319</v>
      </c>
      <c r="M11" s="120" t="s">
        <v>319</v>
      </c>
      <c r="N11" s="121" t="s">
        <v>319</v>
      </c>
      <c r="O11" s="121" t="s">
        <v>319</v>
      </c>
      <c r="P11" s="121" t="s">
        <v>319</v>
      </c>
      <c r="Q11" s="121" t="s">
        <v>319</v>
      </c>
      <c r="R11" s="121" t="s">
        <v>319</v>
      </c>
      <c r="S11" s="121" t="s">
        <v>319</v>
      </c>
      <c r="T11" s="121" t="s">
        <v>319</v>
      </c>
      <c r="U11" s="121" t="s">
        <v>320</v>
      </c>
      <c r="V11" s="121"/>
      <c r="W11" s="121"/>
      <c r="X11" s="121"/>
      <c r="Y11" s="121"/>
      <c r="Z11" s="122"/>
      <c r="AA11" s="114"/>
      <c r="AB11" s="114"/>
      <c r="AC11" s="121"/>
      <c r="AD11" s="121"/>
      <c r="AE11" s="121"/>
      <c r="AF11" s="121"/>
      <c r="AG11" s="121"/>
      <c r="AH11" s="121"/>
      <c r="AI11" s="121"/>
      <c r="AJ11" s="121"/>
      <c r="AK11" s="121"/>
      <c r="AL11" s="121"/>
      <c r="AM11" s="121"/>
      <c r="AN11" s="121"/>
    </row>
    <row r="12" spans="2:40" ht="14.25">
      <c r="B12" s="119" t="s">
        <v>203</v>
      </c>
      <c r="C12" s="120"/>
      <c r="D12" s="120"/>
      <c r="E12" s="120"/>
      <c r="F12" s="120"/>
      <c r="G12" s="120"/>
      <c r="H12" s="120"/>
      <c r="I12" s="120"/>
      <c r="J12" s="120"/>
      <c r="K12" s="120"/>
      <c r="L12" s="120"/>
      <c r="M12" s="120"/>
      <c r="N12" s="121"/>
      <c r="O12" s="121"/>
      <c r="P12" s="121"/>
      <c r="Q12" s="121"/>
      <c r="R12" s="121"/>
      <c r="S12" s="121" t="s">
        <v>319</v>
      </c>
      <c r="T12" s="121" t="s">
        <v>319</v>
      </c>
      <c r="U12" s="121" t="s">
        <v>319</v>
      </c>
      <c r="V12" s="121" t="s">
        <v>319</v>
      </c>
      <c r="W12" s="121" t="s">
        <v>320</v>
      </c>
      <c r="X12" s="121"/>
      <c r="Y12" s="121"/>
      <c r="Z12" s="122"/>
      <c r="AA12" s="114"/>
      <c r="AB12" s="114"/>
      <c r="AC12" s="121"/>
      <c r="AD12" s="121"/>
      <c r="AE12" s="121"/>
      <c r="AF12" s="121"/>
      <c r="AG12" s="121"/>
      <c r="AH12" s="121"/>
      <c r="AI12" s="121"/>
      <c r="AJ12" s="121"/>
      <c r="AK12" s="121"/>
      <c r="AL12" s="121"/>
      <c r="AM12" s="121"/>
      <c r="AN12" s="121"/>
    </row>
    <row r="13" spans="2:40" ht="14.25">
      <c r="B13" s="119" t="s">
        <v>204</v>
      </c>
      <c r="C13" s="120"/>
      <c r="D13" s="120"/>
      <c r="E13" s="120"/>
      <c r="F13" s="120"/>
      <c r="G13" s="120"/>
      <c r="H13" s="120"/>
      <c r="I13" s="120"/>
      <c r="J13" s="120"/>
      <c r="K13" s="120"/>
      <c r="L13" s="120"/>
      <c r="M13" s="120"/>
      <c r="N13" s="121"/>
      <c r="O13" s="121"/>
      <c r="P13" s="121"/>
      <c r="Q13" s="121"/>
      <c r="R13" s="121"/>
      <c r="S13" s="121"/>
      <c r="T13" s="121"/>
      <c r="U13" s="121"/>
      <c r="V13" s="121"/>
      <c r="W13" s="121" t="s">
        <v>319</v>
      </c>
      <c r="X13" s="121" t="s">
        <v>319</v>
      </c>
      <c r="Y13" s="121" t="s">
        <v>320</v>
      </c>
      <c r="AB13" s="114"/>
      <c r="AC13" s="121"/>
      <c r="AD13" s="121"/>
      <c r="AE13" s="121"/>
      <c r="AF13" s="121"/>
      <c r="AG13" s="121"/>
      <c r="AH13" s="121"/>
      <c r="AI13" s="121"/>
      <c r="AJ13" s="121"/>
      <c r="AK13" s="121"/>
      <c r="AL13" s="121"/>
      <c r="AM13" s="121"/>
      <c r="AN13" s="121"/>
    </row>
    <row r="14" spans="2:40" ht="14.25">
      <c r="B14" s="119" t="s">
        <v>200</v>
      </c>
      <c r="C14" s="120"/>
      <c r="D14" s="120"/>
      <c r="E14" s="120"/>
      <c r="F14" s="120"/>
      <c r="G14" s="120"/>
      <c r="H14" s="120"/>
      <c r="I14" s="120"/>
      <c r="J14" s="120"/>
      <c r="K14" s="120"/>
      <c r="L14" s="120"/>
      <c r="M14" s="120"/>
      <c r="N14" s="121"/>
      <c r="O14" s="121"/>
      <c r="P14" s="121"/>
      <c r="Q14" s="121"/>
      <c r="R14" s="121"/>
      <c r="S14" s="121"/>
      <c r="T14" s="121"/>
      <c r="U14" s="121"/>
      <c r="V14" s="121"/>
      <c r="W14" s="121"/>
      <c r="X14" s="121"/>
      <c r="Y14" s="121" t="s">
        <v>319</v>
      </c>
      <c r="Z14" s="122" t="s">
        <v>319</v>
      </c>
      <c r="AA14" s="114" t="s">
        <v>319</v>
      </c>
      <c r="AB14" s="114" t="s">
        <v>319</v>
      </c>
      <c r="AC14" s="121" t="s">
        <v>320</v>
      </c>
      <c r="AD14" s="121"/>
      <c r="AE14" s="121"/>
      <c r="AF14" s="121"/>
      <c r="AG14" s="121"/>
      <c r="AH14" s="121"/>
      <c r="AI14" s="121"/>
      <c r="AJ14" s="121"/>
      <c r="AK14" s="121"/>
      <c r="AL14" s="121"/>
      <c r="AM14" s="121"/>
      <c r="AN14" s="121"/>
    </row>
    <row r="15" spans="2:21" ht="14.25">
      <c r="B15" s="130" t="s">
        <v>340</v>
      </c>
      <c r="S15" s="131" t="s">
        <v>319</v>
      </c>
      <c r="T15" t="s">
        <v>319</v>
      </c>
      <c r="U15" t="s">
        <v>320</v>
      </c>
    </row>
    <row r="16" spans="2:31" ht="12.75">
      <c r="B16" s="130" t="s">
        <v>341</v>
      </c>
      <c r="AA16" t="s">
        <v>319</v>
      </c>
      <c r="AB16" t="s">
        <v>319</v>
      </c>
      <c r="AC16" t="s">
        <v>319</v>
      </c>
      <c r="AD16" t="s">
        <v>319</v>
      </c>
      <c r="AE16" t="s">
        <v>320</v>
      </c>
    </row>
    <row r="17" spans="2:35" ht="12.75">
      <c r="B17" s="130" t="s">
        <v>342</v>
      </c>
      <c r="AE17" t="s">
        <v>319</v>
      </c>
      <c r="AF17" t="s">
        <v>319</v>
      </c>
      <c r="AG17" t="s">
        <v>319</v>
      </c>
      <c r="AH17" t="s">
        <v>319</v>
      </c>
      <c r="AI17" t="s">
        <v>320</v>
      </c>
    </row>
    <row r="18" spans="2:39" ht="12.75">
      <c r="B18" s="130" t="s">
        <v>343</v>
      </c>
      <c r="AI18" t="s">
        <v>319</v>
      </c>
      <c r="AJ18" t="s">
        <v>319</v>
      </c>
      <c r="AK18" t="s">
        <v>319</v>
      </c>
      <c r="AL18" t="s">
        <v>319</v>
      </c>
      <c r="AM18" t="s">
        <v>320</v>
      </c>
    </row>
    <row r="19" spans="2:43" ht="12.75">
      <c r="B19" s="130" t="s">
        <v>344</v>
      </c>
      <c r="AM19" t="s">
        <v>319</v>
      </c>
      <c r="AN19" t="s">
        <v>319</v>
      </c>
      <c r="AO19" t="s">
        <v>319</v>
      </c>
      <c r="AP19" t="s">
        <v>319</v>
      </c>
      <c r="AQ19" t="s">
        <v>320</v>
      </c>
    </row>
  </sheetData>
  <sheetProtection/>
  <mergeCells count="4">
    <mergeCell ref="C3:D3"/>
    <mergeCell ref="E3:P3"/>
    <mergeCell ref="Q3:AB3"/>
    <mergeCell ref="AC3:AN3"/>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G7"/>
  <sheetViews>
    <sheetView zoomScalePageLayoutView="0" workbookViewId="0" topLeftCell="A1">
      <selection activeCell="G8" sqref="G8"/>
    </sheetView>
  </sheetViews>
  <sheetFormatPr defaultColWidth="9.140625" defaultRowHeight="12.75"/>
  <cols>
    <col min="1" max="1" width="22.140625" style="0" bestFit="1" customWidth="1"/>
    <col min="2" max="2" width="2.00390625" style="0" bestFit="1" customWidth="1"/>
    <col min="3" max="4" width="17.57421875" style="132" customWidth="1"/>
    <col min="5" max="7" width="17.57421875" style="0" customWidth="1"/>
  </cols>
  <sheetData>
    <row r="1" spans="3:7" ht="18">
      <c r="C1" s="134" t="s">
        <v>352</v>
      </c>
      <c r="D1" s="134" t="s">
        <v>353</v>
      </c>
      <c r="E1" s="135" t="s">
        <v>354</v>
      </c>
      <c r="F1" s="135" t="s">
        <v>283</v>
      </c>
      <c r="G1" s="135" t="s">
        <v>355</v>
      </c>
    </row>
    <row r="2" spans="3:7" ht="12.75">
      <c r="C2" s="133" t="s">
        <v>322</v>
      </c>
      <c r="D2" s="133" t="s">
        <v>323</v>
      </c>
      <c r="E2" s="36"/>
      <c r="F2" s="36"/>
      <c r="G2" s="36"/>
    </row>
    <row r="3" spans="1:7" ht="12.75">
      <c r="A3" s="30" t="s">
        <v>357</v>
      </c>
      <c r="C3" s="133" t="s">
        <v>262</v>
      </c>
      <c r="D3" s="133" t="s">
        <v>264</v>
      </c>
      <c r="E3" s="36" t="s">
        <v>356</v>
      </c>
      <c r="F3" s="36" t="s">
        <v>265</v>
      </c>
      <c r="G3" s="36" t="s">
        <v>266</v>
      </c>
    </row>
    <row r="6" ht="12.75">
      <c r="A6" s="30" t="s">
        <v>350</v>
      </c>
    </row>
    <row r="7" spans="1:7" ht="18">
      <c r="A7" s="123" t="s">
        <v>351</v>
      </c>
      <c r="B7">
        <v>1</v>
      </c>
      <c r="C7" s="132">
        <v>39359.708333333336</v>
      </c>
      <c r="D7" s="132">
        <f>$C7+3/24</f>
        <v>39359.833333333336</v>
      </c>
      <c r="E7" s="132">
        <f>$C7+16/24</f>
        <v>39360.375</v>
      </c>
      <c r="F7" s="132">
        <f>$C7+17/24</f>
        <v>39360.41666666667</v>
      </c>
      <c r="G7" s="132">
        <f>$C7+9/24</f>
        <v>39360.083333333336</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3:B16"/>
  <sheetViews>
    <sheetView zoomScalePageLayoutView="0" workbookViewId="0" topLeftCell="A1">
      <selection activeCell="B3" sqref="B3:B16"/>
    </sheetView>
  </sheetViews>
  <sheetFormatPr defaultColWidth="9.140625" defaultRowHeight="12.75"/>
  <cols>
    <col min="2" max="2" width="14.140625" style="0" customWidth="1"/>
  </cols>
  <sheetData>
    <row r="3" ht="12.75">
      <c r="B3" s="30" t="s">
        <v>347</v>
      </c>
    </row>
    <row r="4" ht="12.75">
      <c r="B4" s="30" t="s">
        <v>249</v>
      </c>
    </row>
    <row r="5" ht="12.75">
      <c r="B5" s="30" t="s">
        <v>348</v>
      </c>
    </row>
    <row r="6" ht="12.75">
      <c r="B6" s="30" t="s">
        <v>269</v>
      </c>
    </row>
    <row r="7" ht="12.75">
      <c r="B7" s="30" t="s">
        <v>330</v>
      </c>
    </row>
    <row r="8" ht="12.75">
      <c r="B8" s="30" t="s">
        <v>280</v>
      </c>
    </row>
    <row r="9" ht="12.75">
      <c r="B9" s="30" t="s">
        <v>366</v>
      </c>
    </row>
    <row r="10" ht="12.75">
      <c r="B10" s="30" t="s">
        <v>236</v>
      </c>
    </row>
    <row r="11" ht="12.75">
      <c r="B11" s="30" t="s">
        <v>228</v>
      </c>
    </row>
    <row r="12" ht="12.75">
      <c r="B12" s="30" t="s">
        <v>268</v>
      </c>
    </row>
    <row r="13" ht="12.75">
      <c r="B13" s="30" t="s">
        <v>289</v>
      </c>
    </row>
    <row r="14" ht="12.75">
      <c r="B14" s="30" t="s">
        <v>267</v>
      </c>
    </row>
    <row r="15" ht="12.75">
      <c r="B15" s="30" t="s">
        <v>275</v>
      </c>
    </row>
    <row r="16" ht="12.75">
      <c r="B16" s="30" t="s">
        <v>233</v>
      </c>
    </row>
  </sheetData>
  <sheetProtection/>
  <printOp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B65"/>
  <sheetViews>
    <sheetView zoomScale="140" zoomScaleNormal="140" zoomScalePageLayoutView="0" workbookViewId="0" topLeftCell="A10">
      <selection activeCell="B44" sqref="B44"/>
    </sheetView>
  </sheetViews>
  <sheetFormatPr defaultColWidth="9.140625" defaultRowHeight="12.75"/>
  <cols>
    <col min="1" max="1" width="9.140625" style="6" customWidth="1"/>
    <col min="2" max="2" width="75.140625" style="0" customWidth="1"/>
  </cols>
  <sheetData>
    <row r="1" spans="1:2" ht="20.25">
      <c r="A1" s="5"/>
      <c r="B1" s="46" t="s">
        <v>126</v>
      </c>
    </row>
    <row r="2" spans="1:2" ht="15.75">
      <c r="A2" s="5"/>
      <c r="B2" s="3"/>
    </row>
    <row r="3" spans="1:2" ht="15.75">
      <c r="A3" s="5"/>
      <c r="B3" s="4"/>
    </row>
    <row r="4" spans="1:2" ht="18.75" customHeight="1">
      <c r="A4" s="5"/>
      <c r="B4" s="8" t="s">
        <v>124</v>
      </c>
    </row>
    <row r="5" spans="1:2" ht="15.75">
      <c r="A5" s="5"/>
      <c r="B5" s="8"/>
    </row>
    <row r="6" spans="1:2" ht="15.75">
      <c r="A6" s="8">
        <v>1</v>
      </c>
      <c r="B6" s="8" t="s">
        <v>365</v>
      </c>
    </row>
    <row r="7" spans="1:2" ht="15.75">
      <c r="A7" s="8"/>
      <c r="B7" s="8"/>
    </row>
    <row r="8" spans="1:2" ht="15.75">
      <c r="A8" s="8">
        <v>2</v>
      </c>
      <c r="B8" s="8" t="s">
        <v>66</v>
      </c>
    </row>
    <row r="9" spans="1:2" ht="15.75">
      <c r="A9" s="8"/>
      <c r="B9" s="8"/>
    </row>
    <row r="10" spans="1:2" ht="15.75">
      <c r="A10" s="8"/>
      <c r="B10" s="56" t="s">
        <v>164</v>
      </c>
    </row>
    <row r="11" spans="1:2" ht="15.75">
      <c r="A11" s="8"/>
      <c r="B11" s="56" t="s">
        <v>165</v>
      </c>
    </row>
    <row r="12" spans="1:2" ht="15.75">
      <c r="A12" s="8"/>
      <c r="B12" s="56" t="s">
        <v>166</v>
      </c>
    </row>
    <row r="13" spans="1:2" ht="15.75">
      <c r="A13" s="8"/>
      <c r="B13" s="56" t="s">
        <v>167</v>
      </c>
    </row>
    <row r="14" spans="1:2" ht="15.75">
      <c r="A14" s="8"/>
      <c r="B14" s="8"/>
    </row>
    <row r="15" spans="1:2" ht="15.75">
      <c r="A15" s="8">
        <v>3</v>
      </c>
      <c r="B15" s="8" t="s">
        <v>148</v>
      </c>
    </row>
    <row r="16" spans="1:2" ht="15.75">
      <c r="A16" s="8"/>
      <c r="B16" s="8"/>
    </row>
    <row r="17" spans="1:2" ht="15.75">
      <c r="A17" s="8"/>
      <c r="B17" s="56" t="s">
        <v>147</v>
      </c>
    </row>
    <row r="18" spans="1:2" ht="15.75">
      <c r="A18" s="8"/>
      <c r="B18" s="56" t="s">
        <v>146</v>
      </c>
    </row>
    <row r="19" spans="1:2" ht="15.75">
      <c r="A19" s="8"/>
      <c r="B19" s="56" t="s">
        <v>145</v>
      </c>
    </row>
    <row r="20" spans="1:2" ht="15.75">
      <c r="A20" s="8"/>
      <c r="B20" s="8"/>
    </row>
    <row r="21" spans="1:2" ht="15.75">
      <c r="A21" s="8">
        <v>4</v>
      </c>
      <c r="B21" s="8" t="s">
        <v>361</v>
      </c>
    </row>
    <row r="22" spans="1:2" ht="15.75">
      <c r="A22" s="8"/>
      <c r="B22" s="8"/>
    </row>
    <row r="23" spans="1:2" ht="15.75">
      <c r="A23" s="8"/>
      <c r="B23" s="56" t="s">
        <v>161</v>
      </c>
    </row>
    <row r="24" spans="1:2" ht="15.75">
      <c r="A24" s="8"/>
      <c r="B24" s="56" t="s">
        <v>362</v>
      </c>
    </row>
    <row r="25" spans="1:2" ht="15.75">
      <c r="A25" s="8"/>
      <c r="B25" s="56" t="s">
        <v>363</v>
      </c>
    </row>
    <row r="26" spans="1:2" ht="15.75">
      <c r="A26" s="8"/>
      <c r="B26" s="56"/>
    </row>
    <row r="27" spans="1:2" ht="15.75">
      <c r="A27" s="8">
        <v>5</v>
      </c>
      <c r="B27" s="8" t="s">
        <v>176</v>
      </c>
    </row>
    <row r="28" spans="1:2" ht="15.75">
      <c r="A28" s="8"/>
      <c r="B28" s="56" t="s">
        <v>364</v>
      </c>
    </row>
    <row r="29" spans="1:2" ht="15.75">
      <c r="A29" s="7"/>
      <c r="B29" s="8"/>
    </row>
    <row r="30" spans="1:2" ht="15.75">
      <c r="A30" s="7"/>
      <c r="B30" s="8" t="s">
        <v>162</v>
      </c>
    </row>
    <row r="31" spans="1:2" ht="15.75">
      <c r="A31" s="7"/>
      <c r="B31" s="8" t="s">
        <v>149</v>
      </c>
    </row>
    <row r="32" spans="1:2" ht="15.75">
      <c r="A32" s="7"/>
      <c r="B32" s="8" t="s">
        <v>163</v>
      </c>
    </row>
    <row r="33" spans="1:2" ht="15.75">
      <c r="A33" s="7"/>
      <c r="B33" s="8"/>
    </row>
    <row r="34" spans="1:2" ht="23.25">
      <c r="A34" s="7"/>
      <c r="B34" s="45"/>
    </row>
    <row r="35" spans="1:2" ht="15.75">
      <c r="A35" s="7"/>
      <c r="B35" s="168" t="s">
        <v>359</v>
      </c>
    </row>
    <row r="37" ht="12.75">
      <c r="B37" s="33" t="s">
        <v>370</v>
      </c>
    </row>
    <row r="38" ht="12.75">
      <c r="B38" s="33" t="s">
        <v>371</v>
      </c>
    </row>
    <row r="39" ht="12.75">
      <c r="B39" s="33" t="s">
        <v>372</v>
      </c>
    </row>
    <row r="40" ht="12.75">
      <c r="B40" s="33" t="s">
        <v>373</v>
      </c>
    </row>
    <row r="41" ht="12.75">
      <c r="B41" s="169"/>
    </row>
    <row r="42" ht="15.75">
      <c r="B42" s="170" t="s">
        <v>360</v>
      </c>
    </row>
    <row r="43" ht="15.75">
      <c r="B43" s="32"/>
    </row>
    <row r="44" ht="15.75">
      <c r="B44" s="32"/>
    </row>
    <row r="45" ht="15.75">
      <c r="B45" s="32"/>
    </row>
    <row r="46" ht="15.75">
      <c r="B46" s="32"/>
    </row>
    <row r="47" ht="15.75">
      <c r="B47" s="32"/>
    </row>
    <row r="48" ht="15.75">
      <c r="B48" s="32"/>
    </row>
    <row r="49" ht="15.75">
      <c r="B49" s="32"/>
    </row>
    <row r="50" ht="15.75">
      <c r="B50" s="32"/>
    </row>
    <row r="51" ht="15.75">
      <c r="B51" s="32"/>
    </row>
    <row r="52" ht="15">
      <c r="B52" s="31"/>
    </row>
    <row r="53" ht="15">
      <c r="B53" s="31"/>
    </row>
    <row r="54" ht="15">
      <c r="B54" s="31"/>
    </row>
    <row r="55" ht="15">
      <c r="B55" s="31"/>
    </row>
    <row r="56" ht="15">
      <c r="B56" s="31"/>
    </row>
    <row r="57" ht="15">
      <c r="B57" s="31"/>
    </row>
    <row r="58" ht="15">
      <c r="B58" s="31"/>
    </row>
    <row r="59" ht="15">
      <c r="B59" s="31"/>
    </row>
    <row r="60" ht="15">
      <c r="B60" s="31"/>
    </row>
    <row r="61" ht="15">
      <c r="B61" s="31"/>
    </row>
    <row r="62" ht="15">
      <c r="B62" s="31"/>
    </row>
    <row r="63" ht="15">
      <c r="B63" s="31"/>
    </row>
    <row r="64" ht="15">
      <c r="B64" s="31"/>
    </row>
    <row r="65" ht="12.75">
      <c r="B65" s="33"/>
    </row>
  </sheetData>
  <sheetProtection/>
  <hyperlinks>
    <hyperlink ref="B37" r:id="rId1" tooltip="http://standards.ieee.org/board/pat/pat-slideset.ppt" display="http://standards.ieee.org/board/pat/pat-slideset.ppt"/>
    <hyperlink ref="B38" r:id="rId2" tooltip="http://standards.ieee.org/faqs/affiliationFAQ.html" display="http://standards.ieee.org/faqs/affiliationFAQ.html"/>
    <hyperlink ref="B39" r:id="rId3" tooltip="http://standards.ieee.org/resources/antitrust-guidelines.pdf" display="http://standards.ieee.org/resources/antitrust-guidelines.pdf"/>
    <hyperlink ref="B40" r:id="rId4" tooltip="http://www.ieee.org/portal/cms_docs/about/CoE_poster.pdf" display="http://www.ieee.org/portal/cms_docs/about/CoE_poster.pdf"/>
  </hyperlinks>
  <printOptions/>
  <pageMargins left="0.75" right="0.75" top="1" bottom="1" header="0.5" footer="0.5"/>
  <pageSetup horizontalDpi="600" verticalDpi="600" orientation="portrait" r:id="rId5"/>
</worksheet>
</file>

<file path=xl/worksheets/sheet3.xml><?xml version="1.0" encoding="utf-8"?>
<worksheet xmlns="http://schemas.openxmlformats.org/spreadsheetml/2006/main" xmlns:r="http://schemas.openxmlformats.org/officeDocument/2006/relationships">
  <dimension ref="A1:B20"/>
  <sheetViews>
    <sheetView zoomScalePageLayoutView="0" workbookViewId="0" topLeftCell="A17">
      <selection activeCell="A7" sqref="A7"/>
    </sheetView>
  </sheetViews>
  <sheetFormatPr defaultColWidth="9.140625" defaultRowHeight="12.75"/>
  <cols>
    <col min="1" max="1" width="117.7109375" style="17" customWidth="1"/>
  </cols>
  <sheetData>
    <row r="1" ht="25.5" customHeight="1">
      <c r="A1" s="23" t="s">
        <v>74</v>
      </c>
    </row>
    <row r="2" ht="15.75">
      <c r="A2" s="20" t="s">
        <v>68</v>
      </c>
    </row>
    <row r="3" ht="15.75">
      <c r="A3" s="20" t="s">
        <v>69</v>
      </c>
    </row>
    <row r="4" ht="15.75">
      <c r="A4" s="20" t="s">
        <v>70</v>
      </c>
    </row>
    <row r="5" ht="15.75">
      <c r="A5" s="20" t="s">
        <v>71</v>
      </c>
    </row>
    <row r="6" ht="15.75">
      <c r="A6" s="20" t="s">
        <v>72</v>
      </c>
    </row>
    <row r="7" ht="15.75">
      <c r="A7" s="20" t="s">
        <v>73</v>
      </c>
    </row>
    <row r="8" ht="59.25" customHeight="1">
      <c r="A8" s="25" t="s">
        <v>79</v>
      </c>
    </row>
    <row r="9" ht="10.5" customHeight="1">
      <c r="A9" s="19"/>
    </row>
    <row r="10" ht="18.75">
      <c r="A10" s="23" t="s">
        <v>78</v>
      </c>
    </row>
    <row r="11" ht="95.25" customHeight="1">
      <c r="A11" s="22"/>
    </row>
    <row r="12" spans="1:2" ht="48.75" customHeight="1">
      <c r="A12" s="22"/>
      <c r="B12" s="21"/>
    </row>
    <row r="13" spans="1:2" ht="33.75" customHeight="1">
      <c r="A13" s="22"/>
      <c r="B13" s="21"/>
    </row>
    <row r="14" spans="1:2" ht="15">
      <c r="A14" s="29"/>
      <c r="B14" s="21"/>
    </row>
    <row r="15" ht="118.5" customHeight="1"/>
    <row r="16" ht="18.75">
      <c r="A16" s="26" t="s">
        <v>77</v>
      </c>
    </row>
    <row r="17" s="24" customFormat="1" ht="31.5">
      <c r="A17" s="27" t="s">
        <v>76</v>
      </c>
    </row>
    <row r="18" s="24" customFormat="1" ht="15.75">
      <c r="A18" s="28" t="s">
        <v>80</v>
      </c>
    </row>
    <row r="19" s="24" customFormat="1" ht="15.75">
      <c r="A19" s="28" t="s">
        <v>75</v>
      </c>
    </row>
    <row r="20" s="24" customFormat="1" ht="31.5">
      <c r="A20" s="28" t="s">
        <v>81</v>
      </c>
    </row>
  </sheetData>
  <sheetProtection/>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B1:I30"/>
  <sheetViews>
    <sheetView tabSelected="1" zoomScalePageLayoutView="0" workbookViewId="0" topLeftCell="A3">
      <selection activeCell="A20" sqref="A20:IV20"/>
    </sheetView>
  </sheetViews>
  <sheetFormatPr defaultColWidth="9.140625" defaultRowHeight="12.75"/>
  <cols>
    <col min="1" max="1" width="5.28125" style="0" customWidth="1"/>
    <col min="2" max="2" width="5.140625" style="0" customWidth="1"/>
    <col min="3" max="3" width="3.140625" style="0" customWidth="1"/>
    <col min="4" max="4" width="57.421875" style="0" customWidth="1"/>
    <col min="5" max="5" width="9.28125" style="43" customWidth="1"/>
    <col min="6" max="6" width="3.7109375" style="43" customWidth="1"/>
    <col min="7" max="7" width="24.28125" style="0" bestFit="1" customWidth="1"/>
    <col min="9" max="9" width="14.28125" style="0" customWidth="1"/>
  </cols>
  <sheetData>
    <row r="1" spans="2:9" ht="18">
      <c r="B1" s="1"/>
      <c r="C1" s="16"/>
      <c r="D1" s="44" t="s">
        <v>376</v>
      </c>
      <c r="G1" s="2"/>
      <c r="H1" s="9"/>
      <c r="I1" s="9"/>
    </row>
    <row r="2" spans="2:9" ht="15.75">
      <c r="B2" s="2"/>
      <c r="C2" s="16"/>
      <c r="D2" s="103">
        <v>39461</v>
      </c>
      <c r="G2" s="2"/>
      <c r="H2" s="9"/>
      <c r="I2" s="9"/>
    </row>
    <row r="3" spans="2:9" ht="15.75">
      <c r="B3" s="2"/>
      <c r="C3" s="16"/>
      <c r="D3" s="13"/>
      <c r="G3" s="2"/>
      <c r="H3" s="9"/>
      <c r="I3" s="9"/>
    </row>
    <row r="4" spans="2:9" ht="15.75">
      <c r="B4" s="34"/>
      <c r="C4" s="35"/>
      <c r="D4" s="30"/>
      <c r="E4" s="43" t="s">
        <v>67</v>
      </c>
      <c r="G4" s="39" t="s">
        <v>121</v>
      </c>
      <c r="H4" s="39" t="s">
        <v>120</v>
      </c>
      <c r="I4" s="36"/>
    </row>
    <row r="5" spans="2:9" ht="15.75">
      <c r="B5" s="34"/>
      <c r="C5" s="35"/>
      <c r="D5" s="30"/>
      <c r="G5" s="39"/>
      <c r="H5" s="39"/>
      <c r="I5" s="36"/>
    </row>
    <row r="6" spans="2:9" ht="15.75">
      <c r="B6" s="34"/>
      <c r="C6" s="35"/>
      <c r="D6" s="30"/>
      <c r="G6" s="39"/>
      <c r="H6" s="39"/>
      <c r="I6" s="36"/>
    </row>
    <row r="7" spans="2:9" ht="15.75">
      <c r="B7" s="42"/>
      <c r="C7" s="38"/>
      <c r="D7" s="18" t="s">
        <v>175</v>
      </c>
      <c r="G7" s="8"/>
      <c r="H7" s="39"/>
      <c r="I7" s="40">
        <f>TIME(8,0,0)</f>
        <v>0.3333333333333333</v>
      </c>
    </row>
    <row r="8" spans="2:9" ht="15.75">
      <c r="B8" s="34"/>
      <c r="C8" s="35"/>
      <c r="D8" s="30"/>
      <c r="G8" s="39"/>
      <c r="H8" s="39"/>
      <c r="I8" s="36"/>
    </row>
    <row r="9" spans="2:9" ht="15.75">
      <c r="B9" s="42"/>
      <c r="C9" s="38"/>
      <c r="D9" s="18" t="s">
        <v>172</v>
      </c>
      <c r="G9" s="8"/>
      <c r="H9" s="39"/>
      <c r="I9" s="40">
        <v>0.3958333333333333</v>
      </c>
    </row>
    <row r="10" spans="2:9" ht="15.75">
      <c r="B10" s="34"/>
      <c r="C10" s="35"/>
      <c r="D10" s="30"/>
      <c r="G10" s="39"/>
      <c r="H10" s="39"/>
      <c r="I10" s="36"/>
    </row>
    <row r="11" spans="2:9" ht="15.75">
      <c r="B11" s="34"/>
      <c r="C11" s="35"/>
      <c r="D11" s="30"/>
      <c r="G11" s="39"/>
      <c r="H11" s="39"/>
      <c r="I11" s="36"/>
    </row>
    <row r="12" spans="4:9" ht="15.75">
      <c r="D12" s="30"/>
      <c r="E12" s="39" t="s">
        <v>67</v>
      </c>
      <c r="F12" s="39"/>
      <c r="G12" s="18"/>
      <c r="H12" s="111"/>
      <c r="I12" s="39" t="s">
        <v>367</v>
      </c>
    </row>
    <row r="13" spans="2:9" ht="15.75">
      <c r="B13" s="104">
        <v>1.1</v>
      </c>
      <c r="C13" s="38"/>
      <c r="D13" s="18" t="s">
        <v>55</v>
      </c>
      <c r="E13" s="43" t="s">
        <v>56</v>
      </c>
      <c r="G13" s="38" t="s">
        <v>122</v>
      </c>
      <c r="H13" s="39">
        <v>1</v>
      </c>
      <c r="I13" s="40">
        <v>0.5625</v>
      </c>
    </row>
    <row r="14" spans="2:9" ht="15.75">
      <c r="B14" s="105">
        <f aca="true" t="shared" si="0" ref="B14:B21">B13+0.1</f>
        <v>1.2000000000000002</v>
      </c>
      <c r="C14" s="38"/>
      <c r="D14" s="18" t="s">
        <v>173</v>
      </c>
      <c r="E14" s="43" t="s">
        <v>56</v>
      </c>
      <c r="G14" s="8"/>
      <c r="H14" s="39">
        <v>4</v>
      </c>
      <c r="I14" s="40">
        <f>I13+TIME(0,H13,0)</f>
        <v>0.5631944444444444</v>
      </c>
    </row>
    <row r="15" spans="2:9" ht="15.75">
      <c r="B15" s="106">
        <f t="shared" si="0"/>
        <v>1.3000000000000003</v>
      </c>
      <c r="C15" s="38"/>
      <c r="D15" s="18" t="s">
        <v>174</v>
      </c>
      <c r="G15" s="8"/>
      <c r="H15" s="39">
        <v>15</v>
      </c>
      <c r="I15" s="40">
        <f aca="true" t="shared" si="1" ref="I15:I21">I14+TIME(0,H14,0)</f>
        <v>0.5659722222222222</v>
      </c>
    </row>
    <row r="16" spans="2:9" ht="31.5">
      <c r="B16" s="106">
        <f t="shared" si="0"/>
        <v>1.4000000000000004</v>
      </c>
      <c r="C16" s="38"/>
      <c r="D16" s="18" t="s">
        <v>150</v>
      </c>
      <c r="G16" s="8"/>
      <c r="H16" s="39">
        <v>3</v>
      </c>
      <c r="I16" s="40">
        <f t="shared" si="1"/>
        <v>0.5763888888888888</v>
      </c>
    </row>
    <row r="17" spans="2:9" ht="15.75">
      <c r="B17" s="106">
        <f t="shared" si="0"/>
        <v>1.5000000000000004</v>
      </c>
      <c r="C17" s="38"/>
      <c r="D17" s="18" t="s">
        <v>57</v>
      </c>
      <c r="G17" s="8"/>
      <c r="H17" s="39">
        <v>5</v>
      </c>
      <c r="I17" s="40">
        <f t="shared" si="1"/>
        <v>0.5784722222222222</v>
      </c>
    </row>
    <row r="18" spans="2:9" ht="31.5">
      <c r="B18" s="106">
        <f t="shared" si="0"/>
        <v>1.6000000000000005</v>
      </c>
      <c r="C18" s="38"/>
      <c r="D18" s="18" t="s">
        <v>127</v>
      </c>
      <c r="G18" s="8" t="s">
        <v>168</v>
      </c>
      <c r="H18" s="39">
        <v>5</v>
      </c>
      <c r="I18" s="40">
        <f t="shared" si="1"/>
        <v>0.5819444444444444</v>
      </c>
    </row>
    <row r="19" spans="2:9" ht="15.75">
      <c r="B19" s="106">
        <f t="shared" si="0"/>
        <v>1.7000000000000006</v>
      </c>
      <c r="C19" s="38"/>
      <c r="D19" s="18" t="s">
        <v>404</v>
      </c>
      <c r="G19" s="8"/>
      <c r="H19" s="39">
        <v>40</v>
      </c>
      <c r="I19" s="40">
        <f t="shared" si="1"/>
        <v>0.5854166666666666</v>
      </c>
    </row>
    <row r="20" spans="2:9" ht="15.75">
      <c r="B20" s="106">
        <f t="shared" si="0"/>
        <v>1.8000000000000007</v>
      </c>
      <c r="C20" s="38"/>
      <c r="D20" s="18" t="s">
        <v>405</v>
      </c>
      <c r="G20" s="127" t="s">
        <v>137</v>
      </c>
      <c r="H20" s="39">
        <v>40</v>
      </c>
      <c r="I20" s="40">
        <f t="shared" si="1"/>
        <v>0.6131944444444444</v>
      </c>
    </row>
    <row r="21" spans="2:9" ht="15.75">
      <c r="B21" s="106">
        <f t="shared" si="0"/>
        <v>1.9000000000000008</v>
      </c>
      <c r="C21" s="38"/>
      <c r="D21" s="18" t="s">
        <v>139</v>
      </c>
      <c r="G21" s="8"/>
      <c r="H21" s="39"/>
      <c r="I21" s="40">
        <f t="shared" si="1"/>
        <v>0.6409722222222222</v>
      </c>
    </row>
    <row r="22" spans="2:9" ht="15.75">
      <c r="B22" s="106"/>
      <c r="C22" s="38"/>
      <c r="D22" s="18"/>
      <c r="G22" s="8"/>
      <c r="H22" s="39"/>
      <c r="I22" s="40"/>
    </row>
    <row r="23" spans="2:9" ht="15.75">
      <c r="B23" s="106"/>
      <c r="C23" s="38"/>
      <c r="D23" s="18" t="s">
        <v>18</v>
      </c>
      <c r="G23" s="8"/>
      <c r="H23" s="39"/>
      <c r="I23" s="40">
        <v>0.6458333333333334</v>
      </c>
    </row>
    <row r="24" spans="2:9" ht="15.75">
      <c r="B24" s="106"/>
      <c r="C24" s="38"/>
      <c r="D24" s="18"/>
      <c r="G24" s="8"/>
      <c r="H24" s="39"/>
      <c r="I24" s="40"/>
    </row>
    <row r="25" spans="2:9" ht="15.75">
      <c r="B25" s="106">
        <v>2.1</v>
      </c>
      <c r="C25" s="38"/>
      <c r="D25" s="18" t="s">
        <v>55</v>
      </c>
      <c r="G25" s="8"/>
      <c r="H25" s="39">
        <v>1</v>
      </c>
      <c r="I25" s="40">
        <v>0.6666666666666666</v>
      </c>
    </row>
    <row r="26" spans="2:9" ht="15.75">
      <c r="B26" s="106">
        <v>2.2</v>
      </c>
      <c r="C26" s="38"/>
      <c r="D26" s="18" t="s">
        <v>173</v>
      </c>
      <c r="G26" s="8"/>
      <c r="H26" s="39">
        <v>4</v>
      </c>
      <c r="I26" s="40">
        <f>I25+TIME(0,H25,0)</f>
        <v>0.6673611111111111</v>
      </c>
    </row>
    <row r="27" spans="2:9" ht="15.75">
      <c r="B27" s="106">
        <v>2.3</v>
      </c>
      <c r="C27" s="38"/>
      <c r="D27" s="18" t="s">
        <v>406</v>
      </c>
      <c r="G27" s="127" t="s">
        <v>374</v>
      </c>
      <c r="H27" s="39">
        <v>40</v>
      </c>
      <c r="I27" s="40">
        <f>I26+TIME(0,H26,0)</f>
        <v>0.6701388888888888</v>
      </c>
    </row>
    <row r="28" spans="2:9" ht="15.75">
      <c r="B28" s="106">
        <v>2.5</v>
      </c>
      <c r="C28" s="38"/>
      <c r="D28" s="18" t="s">
        <v>369</v>
      </c>
      <c r="E28" s="39"/>
      <c r="F28" s="39"/>
      <c r="G28" s="8" t="s">
        <v>168</v>
      </c>
      <c r="H28" s="39">
        <v>30</v>
      </c>
      <c r="I28" s="40">
        <f>I27+TIME(0,H27,0)</f>
        <v>0.6979166666666666</v>
      </c>
    </row>
    <row r="29" spans="2:9" ht="15.75">
      <c r="B29" s="106">
        <v>2.6</v>
      </c>
      <c r="D29" s="18"/>
      <c r="G29" s="8"/>
      <c r="H29" s="43">
        <v>45</v>
      </c>
      <c r="I29" s="40">
        <f>I28+TIME(0,H28,0)</f>
        <v>0.71875</v>
      </c>
    </row>
    <row r="30" spans="2:9" ht="15.75">
      <c r="B30" s="106">
        <v>2.7</v>
      </c>
      <c r="C30" s="38"/>
      <c r="D30" s="18" t="s">
        <v>139</v>
      </c>
      <c r="G30" s="8"/>
      <c r="H30" s="39"/>
      <c r="I30" s="40">
        <f>I29+TIME(0,H29,0)</f>
        <v>0.75</v>
      </c>
    </row>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J29"/>
  <sheetViews>
    <sheetView zoomScalePageLayoutView="0" workbookViewId="0" topLeftCell="A1">
      <selection activeCell="B7" sqref="B7"/>
    </sheetView>
  </sheetViews>
  <sheetFormatPr defaultColWidth="9.140625" defaultRowHeight="12.75"/>
  <cols>
    <col min="1" max="1" width="3.57421875" style="0" customWidth="1"/>
    <col min="2" max="2" width="6.28125" style="0" customWidth="1"/>
    <col min="3" max="3" width="2.7109375" style="0" customWidth="1"/>
    <col min="4" max="4" width="73.57421875" style="0" customWidth="1"/>
    <col min="5" max="5" width="8.421875" style="0" bestFit="1" customWidth="1"/>
    <col min="6" max="6" width="5.140625" style="0" customWidth="1"/>
    <col min="7" max="7" width="28.421875" style="0" customWidth="1"/>
    <col min="8" max="8" width="3.8515625" style="112" bestFit="1" customWidth="1"/>
    <col min="9" max="9" width="16.140625" style="0" customWidth="1"/>
  </cols>
  <sheetData>
    <row r="1" spans="4:9" ht="18">
      <c r="D1" s="44" t="s">
        <v>126</v>
      </c>
      <c r="E1" s="9"/>
      <c r="F1" s="9"/>
      <c r="G1" s="18"/>
      <c r="H1" s="111"/>
      <c r="I1" s="9"/>
    </row>
    <row r="2" spans="4:9" ht="15.75">
      <c r="D2" s="103">
        <f>'Monday 1330 1600'!D2+1</f>
        <v>39462</v>
      </c>
      <c r="E2" s="9"/>
      <c r="F2" s="9"/>
      <c r="G2" s="18"/>
      <c r="H2" s="111"/>
      <c r="I2" s="9"/>
    </row>
    <row r="3" spans="4:9" ht="15.75">
      <c r="D3" s="13"/>
      <c r="E3" s="9"/>
      <c r="F3" s="9"/>
      <c r="G3" s="18"/>
      <c r="H3" s="111"/>
      <c r="I3" s="9"/>
    </row>
    <row r="4" ht="17.25" customHeight="1"/>
    <row r="5" spans="4:9" ht="15.75">
      <c r="D5" s="30"/>
      <c r="E5" s="39" t="s">
        <v>67</v>
      </c>
      <c r="F5" s="39"/>
      <c r="G5" s="18"/>
      <c r="H5" s="111"/>
      <c r="I5" s="39" t="s">
        <v>367</v>
      </c>
    </row>
    <row r="6" spans="2:10" ht="16.5" customHeight="1">
      <c r="B6" s="104">
        <v>3.1</v>
      </c>
      <c r="C6" s="38"/>
      <c r="D6" s="18" t="s">
        <v>55</v>
      </c>
      <c r="E6" s="43" t="s">
        <v>56</v>
      </c>
      <c r="F6" s="43"/>
      <c r="G6" s="38" t="s">
        <v>122</v>
      </c>
      <c r="H6" s="39">
        <v>1</v>
      </c>
      <c r="I6" s="40">
        <v>0.6666666666666666</v>
      </c>
      <c r="J6" s="40"/>
    </row>
    <row r="7" spans="2:10" ht="15.75">
      <c r="B7" s="105">
        <f aca="true" t="shared" si="0" ref="B7:B13">B6+0.1</f>
        <v>3.2</v>
      </c>
      <c r="C7" s="38"/>
      <c r="D7" s="18" t="s">
        <v>173</v>
      </c>
      <c r="E7" s="43" t="s">
        <v>56</v>
      </c>
      <c r="F7" s="43"/>
      <c r="G7" s="8"/>
      <c r="H7" s="39">
        <v>4</v>
      </c>
      <c r="I7" s="40">
        <f>I6+TIME(0,H6,0)</f>
        <v>0.6673611111111111</v>
      </c>
      <c r="J7" s="40"/>
    </row>
    <row r="8" spans="2:10" ht="15.75">
      <c r="B8" s="106">
        <f t="shared" si="0"/>
        <v>3.3000000000000003</v>
      </c>
      <c r="C8" s="38"/>
      <c r="D8" s="18" t="s">
        <v>174</v>
      </c>
      <c r="E8" s="43"/>
      <c r="F8" s="43"/>
      <c r="G8" s="8"/>
      <c r="H8" s="39">
        <v>15</v>
      </c>
      <c r="I8" s="40">
        <f aca="true" t="shared" si="1" ref="I8:I13">I7+TIME(0,H7,0)</f>
        <v>0.6701388888888888</v>
      </c>
      <c r="J8" s="40"/>
    </row>
    <row r="9" spans="2:10" ht="15.75">
      <c r="B9" s="106">
        <f t="shared" si="0"/>
        <v>3.4000000000000004</v>
      </c>
      <c r="C9" s="38"/>
      <c r="D9" s="18" t="s">
        <v>150</v>
      </c>
      <c r="E9" s="43"/>
      <c r="F9" s="43"/>
      <c r="G9" s="8"/>
      <c r="H9" s="39">
        <v>3</v>
      </c>
      <c r="I9" s="40">
        <f t="shared" si="1"/>
        <v>0.6805555555555555</v>
      </c>
      <c r="J9" s="40"/>
    </row>
    <row r="10" spans="2:10" ht="15.75">
      <c r="B10" s="106">
        <f t="shared" si="0"/>
        <v>3.5000000000000004</v>
      </c>
      <c r="C10" s="38"/>
      <c r="D10" s="18"/>
      <c r="E10" s="43"/>
      <c r="F10" s="43"/>
      <c r="G10" s="8"/>
      <c r="H10" s="39">
        <v>20</v>
      </c>
      <c r="I10" s="40">
        <f t="shared" si="1"/>
        <v>0.6826388888888888</v>
      </c>
      <c r="J10" s="40"/>
    </row>
    <row r="11" spans="2:10" ht="15.75">
      <c r="B11" s="106">
        <f t="shared" si="0"/>
        <v>3.6000000000000005</v>
      </c>
      <c r="D11" s="18" t="s">
        <v>403</v>
      </c>
      <c r="E11" s="43"/>
      <c r="F11" s="43"/>
      <c r="G11" s="8" t="s">
        <v>178</v>
      </c>
      <c r="H11" s="43">
        <v>35</v>
      </c>
      <c r="I11" s="40">
        <f t="shared" si="1"/>
        <v>0.6965277777777776</v>
      </c>
      <c r="J11" s="40"/>
    </row>
    <row r="12" spans="2:10" ht="15.75">
      <c r="B12" s="106">
        <f t="shared" si="0"/>
        <v>3.7000000000000006</v>
      </c>
      <c r="C12" s="38"/>
      <c r="D12" s="18" t="s">
        <v>368</v>
      </c>
      <c r="E12" s="43"/>
      <c r="F12" s="43"/>
      <c r="G12" s="8"/>
      <c r="H12" s="39">
        <v>25</v>
      </c>
      <c r="I12" s="40">
        <f t="shared" si="1"/>
        <v>0.7208333333333332</v>
      </c>
      <c r="J12" s="40"/>
    </row>
    <row r="13" spans="2:10" ht="15.75">
      <c r="B13" s="106">
        <f t="shared" si="0"/>
        <v>3.8000000000000007</v>
      </c>
      <c r="C13" s="38"/>
      <c r="D13" s="18" t="s">
        <v>139</v>
      </c>
      <c r="E13" s="43"/>
      <c r="F13" s="43"/>
      <c r="G13" s="8"/>
      <c r="H13" s="39"/>
      <c r="I13" s="40">
        <f t="shared" si="1"/>
        <v>0.7381944444444444</v>
      </c>
      <c r="J13" s="40"/>
    </row>
    <row r="14" spans="2:10" ht="15.75">
      <c r="B14" s="106"/>
      <c r="C14" s="38"/>
      <c r="D14" s="18"/>
      <c r="E14" s="43"/>
      <c r="F14" s="43"/>
      <c r="G14" s="8"/>
      <c r="H14" s="39"/>
      <c r="I14" s="40"/>
      <c r="J14" s="40"/>
    </row>
    <row r="15" spans="2:10" ht="15.75">
      <c r="B15" s="106"/>
      <c r="C15" s="38"/>
      <c r="H15" s="39"/>
      <c r="I15" s="40"/>
      <c r="J15" s="40"/>
    </row>
    <row r="16" spans="2:10" ht="15.75">
      <c r="B16" s="106"/>
      <c r="C16" s="38"/>
      <c r="D16" s="18"/>
      <c r="E16" s="43"/>
      <c r="F16" s="43"/>
      <c r="G16" s="8"/>
      <c r="H16" s="39"/>
      <c r="I16" s="40"/>
      <c r="J16" s="40"/>
    </row>
    <row r="17" spans="2:10" ht="15.75">
      <c r="B17" s="106"/>
      <c r="C17" s="38"/>
      <c r="D17" s="18"/>
      <c r="E17" s="43"/>
      <c r="F17" s="43"/>
      <c r="G17" s="8"/>
      <c r="H17" s="39"/>
      <c r="I17" s="40"/>
      <c r="J17" s="40"/>
    </row>
    <row r="18" spans="2:10" ht="15.75">
      <c r="B18" s="106"/>
      <c r="C18" s="38"/>
      <c r="D18" s="18"/>
      <c r="E18" s="43"/>
      <c r="F18" s="43"/>
      <c r="G18" s="8"/>
      <c r="H18" s="39"/>
      <c r="I18" s="40"/>
      <c r="J18" s="40"/>
    </row>
    <row r="19" spans="2:10" ht="15.75">
      <c r="B19" s="106"/>
      <c r="C19" s="38"/>
      <c r="D19" s="18"/>
      <c r="E19" s="43"/>
      <c r="F19" s="43"/>
      <c r="G19" s="8"/>
      <c r="H19" s="39"/>
      <c r="I19" s="40"/>
      <c r="J19" s="40"/>
    </row>
    <row r="20" spans="2:9" ht="15.75">
      <c r="B20" s="106"/>
      <c r="C20" s="38"/>
      <c r="D20" s="18"/>
      <c r="E20" s="43"/>
      <c r="F20" s="43"/>
      <c r="G20" s="8"/>
      <c r="H20" s="39"/>
      <c r="I20" s="40"/>
    </row>
    <row r="21" spans="2:9" ht="15.75">
      <c r="B21" s="106"/>
      <c r="D21" s="18"/>
      <c r="E21" s="43"/>
      <c r="F21" s="43"/>
      <c r="G21" s="8"/>
      <c r="H21" s="43"/>
      <c r="I21" s="40"/>
    </row>
    <row r="22" spans="2:9" ht="15.75">
      <c r="B22" s="106"/>
      <c r="C22" s="38"/>
      <c r="D22" s="18"/>
      <c r="E22" s="43"/>
      <c r="F22" s="43"/>
      <c r="G22" s="8"/>
      <c r="H22" s="39"/>
      <c r="I22" s="40"/>
    </row>
    <row r="23" spans="4:9" ht="15.75">
      <c r="D23" s="18"/>
      <c r="E23" s="43"/>
      <c r="F23" s="43"/>
      <c r="G23" s="18"/>
      <c r="H23" s="111"/>
      <c r="I23" s="6"/>
    </row>
    <row r="24" spans="2:9" ht="15.75">
      <c r="B24" s="106"/>
      <c r="I24" s="40"/>
    </row>
    <row r="25" ht="12.75">
      <c r="I25" s="6"/>
    </row>
    <row r="26" spans="2:9" ht="15.75">
      <c r="B26" s="106"/>
      <c r="D26" s="18"/>
      <c r="E26" s="39"/>
      <c r="F26" s="39"/>
      <c r="G26" s="8"/>
      <c r="H26" s="43"/>
      <c r="I26" s="40"/>
    </row>
    <row r="27" spans="2:9" ht="15.75">
      <c r="B27" s="106"/>
      <c r="D27" s="18"/>
      <c r="E27" s="39"/>
      <c r="F27" s="39"/>
      <c r="G27" s="8"/>
      <c r="H27" s="43"/>
      <c r="I27" s="40"/>
    </row>
    <row r="28" ht="12.75">
      <c r="I28" s="6"/>
    </row>
    <row r="29" spans="5:9" ht="15.75">
      <c r="E29" s="6"/>
      <c r="F29" s="6"/>
      <c r="G29" s="18"/>
      <c r="H29" s="111"/>
      <c r="I29" s="6"/>
    </row>
  </sheetData>
  <sheetProtection/>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B1:J22"/>
  <sheetViews>
    <sheetView zoomScalePageLayoutView="0" workbookViewId="0" topLeftCell="A1">
      <selection activeCell="A4" sqref="A4:IV12"/>
    </sheetView>
  </sheetViews>
  <sheetFormatPr defaultColWidth="9.140625" defaultRowHeight="12.75"/>
  <cols>
    <col min="1" max="1" width="4.140625" style="0" customWidth="1"/>
    <col min="2" max="2" width="5.140625" style="2" customWidth="1"/>
    <col min="3" max="3" width="2.7109375" style="17" customWidth="1"/>
    <col min="4" max="4" width="72.57421875" style="0" customWidth="1"/>
    <col min="5" max="5" width="12.57421875" style="6" customWidth="1"/>
    <col min="6" max="6" width="8.28125" style="6" customWidth="1"/>
    <col min="7" max="7" width="25.00390625" style="18" customWidth="1"/>
    <col min="8" max="8" width="7.140625" style="43" customWidth="1"/>
    <col min="9" max="9" width="13.140625" style="6" customWidth="1"/>
    <col min="10" max="10" width="6.421875" style="14" customWidth="1"/>
  </cols>
  <sheetData>
    <row r="1" spans="2:9" ht="18">
      <c r="B1" s="1"/>
      <c r="C1" s="16"/>
      <c r="D1" s="44" t="s">
        <v>126</v>
      </c>
      <c r="E1" s="9"/>
      <c r="F1" s="9"/>
      <c r="I1" s="9"/>
    </row>
    <row r="2" spans="3:9" ht="15.75">
      <c r="C2" s="16"/>
      <c r="D2" s="103">
        <f>'Tuesday 1600'!D2+1</f>
        <v>39463</v>
      </c>
      <c r="E2" s="9"/>
      <c r="F2" s="9"/>
      <c r="I2" s="9"/>
    </row>
    <row r="3" spans="3:9" ht="15.75">
      <c r="C3" s="16"/>
      <c r="D3" s="13"/>
      <c r="E3" s="9"/>
      <c r="F3" s="9"/>
      <c r="I3" s="9"/>
    </row>
    <row r="4" spans="2:10" ht="15.75">
      <c r="B4" s="42"/>
      <c r="C4" s="38"/>
      <c r="D4" s="18"/>
      <c r="E4" s="43"/>
      <c r="F4" s="43"/>
      <c r="G4" s="38"/>
      <c r="H4" s="39"/>
      <c r="I4" s="40"/>
      <c r="J4"/>
    </row>
    <row r="5" spans="2:10" ht="15.75">
      <c r="B5" s="42"/>
      <c r="C5" s="38"/>
      <c r="D5" s="18"/>
      <c r="E5" s="43"/>
      <c r="F5" s="43"/>
      <c r="G5" s="38"/>
      <c r="H5" s="39"/>
      <c r="I5" s="40"/>
      <c r="J5"/>
    </row>
    <row r="6" spans="2:10" ht="15.75">
      <c r="B6" s="42"/>
      <c r="C6" s="38"/>
      <c r="D6" s="18" t="s">
        <v>169</v>
      </c>
      <c r="E6" s="39"/>
      <c r="F6" s="39"/>
      <c r="G6" s="38"/>
      <c r="I6" s="40">
        <v>0.4375</v>
      </c>
      <c r="J6"/>
    </row>
    <row r="7" spans="2:9" ht="32.25" customHeight="1">
      <c r="B7" s="42"/>
      <c r="C7" s="38"/>
      <c r="D7" s="18"/>
      <c r="E7" s="39"/>
      <c r="F7" s="39"/>
      <c r="I7" s="40"/>
    </row>
    <row r="8" spans="2:9" ht="17.25" customHeight="1">
      <c r="B8" s="42"/>
      <c r="C8" s="38"/>
      <c r="D8" s="18"/>
      <c r="E8" s="39"/>
      <c r="F8" s="39"/>
      <c r="I8" s="40"/>
    </row>
    <row r="9" spans="2:10" ht="15.75">
      <c r="B9" s="42"/>
      <c r="C9" s="38"/>
      <c r="H9" s="39"/>
      <c r="I9" s="40"/>
      <c r="J9"/>
    </row>
    <row r="10" spans="2:10" ht="15.75">
      <c r="B10" s="42"/>
      <c r="C10" s="38"/>
      <c r="H10" s="39"/>
      <c r="I10" s="40"/>
      <c r="J10"/>
    </row>
    <row r="11" spans="2:10" ht="15.75">
      <c r="B11" s="42"/>
      <c r="C11" s="38"/>
      <c r="D11" s="18"/>
      <c r="E11" s="43"/>
      <c r="F11" s="43"/>
      <c r="G11" s="38"/>
      <c r="H11" s="39"/>
      <c r="I11" s="40"/>
      <c r="J11"/>
    </row>
    <row r="12" spans="2:10" ht="15.75">
      <c r="B12" s="42"/>
      <c r="C12" s="38"/>
      <c r="D12" s="18"/>
      <c r="E12" s="43"/>
      <c r="F12" s="43"/>
      <c r="G12" s="38"/>
      <c r="H12" s="39"/>
      <c r="I12" s="40"/>
      <c r="J12"/>
    </row>
    <row r="13" spans="2:10" ht="15.75">
      <c r="B13" s="42"/>
      <c r="C13" s="38"/>
      <c r="D13" s="18"/>
      <c r="E13" s="43"/>
      <c r="F13" s="43"/>
      <c r="G13" s="38"/>
      <c r="H13" s="39"/>
      <c r="I13" s="40"/>
      <c r="J13"/>
    </row>
    <row r="14" spans="2:10" ht="15.75">
      <c r="B14" s="42"/>
      <c r="C14" s="38"/>
      <c r="D14" s="18"/>
      <c r="E14" s="39"/>
      <c r="F14" s="39"/>
      <c r="G14" s="38"/>
      <c r="H14" s="39"/>
      <c r="I14" s="40"/>
      <c r="J14"/>
    </row>
    <row r="15" spans="2:10" ht="15.75">
      <c r="B15" s="42"/>
      <c r="C15" s="38"/>
      <c r="D15" s="18"/>
      <c r="E15" s="43"/>
      <c r="F15" s="43"/>
      <c r="G15" s="38"/>
      <c r="H15" s="39"/>
      <c r="I15" s="40"/>
      <c r="J15"/>
    </row>
    <row r="16" spans="2:10" ht="15.75">
      <c r="B16" s="42"/>
      <c r="C16" s="38"/>
      <c r="D16" s="18"/>
      <c r="E16" s="43"/>
      <c r="F16" s="43"/>
      <c r="G16" s="38"/>
      <c r="H16" s="39"/>
      <c r="I16" s="40"/>
      <c r="J16"/>
    </row>
    <row r="17" spans="2:10" ht="15.75">
      <c r="B17" s="42"/>
      <c r="C17" s="38"/>
      <c r="D17" s="18"/>
      <c r="E17" s="43"/>
      <c r="F17" s="43"/>
      <c r="G17" s="38"/>
      <c r="H17" s="39"/>
      <c r="I17" s="40"/>
      <c r="J17"/>
    </row>
    <row r="18" spans="2:10" ht="15.75">
      <c r="B18" s="42"/>
      <c r="C18" s="38"/>
      <c r="D18" s="18"/>
      <c r="E18" s="43"/>
      <c r="F18" s="43"/>
      <c r="G18" s="38"/>
      <c r="H18" s="39"/>
      <c r="I18" s="40"/>
      <c r="J18"/>
    </row>
    <row r="20" spans="5:6" ht="15.75">
      <c r="E20" s="43"/>
      <c r="F20" s="43"/>
    </row>
    <row r="21" spans="5:6" ht="15.75">
      <c r="E21" s="43"/>
      <c r="F21" s="43"/>
    </row>
    <row r="22" spans="5:6" ht="15.75">
      <c r="E22" s="43"/>
      <c r="F22" s="43"/>
    </row>
  </sheetData>
  <sheetProtection/>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J23"/>
  <sheetViews>
    <sheetView zoomScalePageLayoutView="0" workbookViewId="0" topLeftCell="A1">
      <selection activeCell="A10" sqref="A10:IV10"/>
    </sheetView>
  </sheetViews>
  <sheetFormatPr defaultColWidth="9.140625" defaultRowHeight="12.75"/>
  <cols>
    <col min="1" max="1" width="2.7109375" style="17" customWidth="1"/>
    <col min="2" max="3" width="5.00390625" style="17" customWidth="1"/>
    <col min="4" max="4" width="62.7109375" style="0" customWidth="1"/>
    <col min="5" max="5" width="9.421875" style="6" customWidth="1"/>
    <col min="6" max="6" width="5.28125" style="6" customWidth="1"/>
    <col min="7" max="7" width="27.7109375" style="11" customWidth="1"/>
    <col min="8" max="8" width="7.140625" style="43" customWidth="1"/>
    <col min="9" max="9" width="13.140625" style="6" customWidth="1"/>
    <col min="10" max="10" width="6.421875" style="14" customWidth="1"/>
  </cols>
  <sheetData>
    <row r="1" spans="1:9" ht="18">
      <c r="A1" s="16"/>
      <c r="B1" s="16"/>
      <c r="C1" s="16"/>
      <c r="D1" s="44" t="s">
        <v>126</v>
      </c>
      <c r="E1" s="9"/>
      <c r="F1" s="9"/>
      <c r="I1" s="9"/>
    </row>
    <row r="2" spans="1:9" ht="15.75">
      <c r="A2" s="16"/>
      <c r="B2" s="16"/>
      <c r="C2" s="16"/>
      <c r="D2" s="103">
        <f>Wednesday!D2+1</f>
        <v>39464</v>
      </c>
      <c r="E2" s="9"/>
      <c r="F2" s="9"/>
      <c r="I2" s="9"/>
    </row>
    <row r="3" spans="1:9" ht="15.75">
      <c r="A3" s="16"/>
      <c r="B3" s="16"/>
      <c r="C3" s="16"/>
      <c r="D3" s="13"/>
      <c r="E3" s="9"/>
      <c r="F3" s="9"/>
      <c r="I3" s="9"/>
    </row>
    <row r="4" spans="1:9" ht="15.75">
      <c r="A4" s="35"/>
      <c r="B4" s="35"/>
      <c r="C4" s="35"/>
      <c r="D4" s="30"/>
      <c r="E4" s="39" t="s">
        <v>67</v>
      </c>
      <c r="F4" s="39"/>
      <c r="I4" s="36"/>
    </row>
    <row r="5" spans="1:9" ht="15.75">
      <c r="A5" s="38"/>
      <c r="B5" s="37">
        <v>4.1</v>
      </c>
      <c r="C5" s="38"/>
      <c r="D5" s="18" t="s">
        <v>55</v>
      </c>
      <c r="E5" s="39"/>
      <c r="F5" s="39"/>
      <c r="G5" s="127" t="s">
        <v>122</v>
      </c>
      <c r="H5" s="43">
        <v>1</v>
      </c>
      <c r="I5" s="40">
        <v>0.5625</v>
      </c>
    </row>
    <row r="6" spans="1:9" ht="15.75">
      <c r="A6" s="38"/>
      <c r="B6" s="41">
        <f aca="true" t="shared" si="0" ref="B6:B11">B5+0.1</f>
        <v>4.199999999999999</v>
      </c>
      <c r="C6" s="38"/>
      <c r="D6" s="18" t="s">
        <v>173</v>
      </c>
      <c r="E6" s="39"/>
      <c r="F6" s="39"/>
      <c r="H6" s="43">
        <v>4</v>
      </c>
      <c r="I6" s="40">
        <f>I5+TIME(0,H5,0)</f>
        <v>0.5631944444444444</v>
      </c>
    </row>
    <row r="7" spans="1:10" ht="15.75">
      <c r="A7" s="38"/>
      <c r="B7" s="41">
        <f t="shared" si="0"/>
        <v>4.299999999999999</v>
      </c>
      <c r="C7" s="18"/>
      <c r="D7" s="18" t="s">
        <v>170</v>
      </c>
      <c r="E7" s="18"/>
      <c r="H7" s="43">
        <v>10</v>
      </c>
      <c r="I7" s="40">
        <f>I6+TIME(0,H6,0)</f>
        <v>0.5659722222222222</v>
      </c>
      <c r="J7"/>
    </row>
    <row r="8" spans="1:9" ht="15.75">
      <c r="A8" s="38"/>
      <c r="B8" s="41">
        <f t="shared" si="0"/>
        <v>4.399999999999999</v>
      </c>
      <c r="C8" s="38"/>
      <c r="D8" s="18" t="s">
        <v>407</v>
      </c>
      <c r="E8" s="39"/>
      <c r="F8" s="39"/>
      <c r="H8" s="43">
        <v>3</v>
      </c>
      <c r="I8" s="40">
        <f>I7+TIME(0,H7,0)</f>
        <v>0.5729166666666666</v>
      </c>
    </row>
    <row r="9" spans="1:9" ht="17.25" customHeight="1">
      <c r="A9" s="38"/>
      <c r="B9" s="41">
        <f t="shared" si="0"/>
        <v>4.499999999999998</v>
      </c>
      <c r="C9" s="38"/>
      <c r="D9" s="18" t="s">
        <v>375</v>
      </c>
      <c r="E9" s="39"/>
      <c r="F9" s="39"/>
      <c r="H9" s="43">
        <v>50</v>
      </c>
      <c r="I9" s="40">
        <f>I8+TIME(0,H8,0)</f>
        <v>0.575</v>
      </c>
    </row>
    <row r="10" spans="1:9" ht="15.75">
      <c r="A10" s="38"/>
      <c r="B10" s="37">
        <f t="shared" si="0"/>
        <v>4.599999999999998</v>
      </c>
      <c r="C10" s="38"/>
      <c r="D10" s="18" t="s">
        <v>409</v>
      </c>
      <c r="E10" s="39"/>
      <c r="F10" s="39"/>
      <c r="G10" s="127" t="s">
        <v>410</v>
      </c>
      <c r="H10" s="43">
        <v>40</v>
      </c>
      <c r="I10" s="40">
        <f>I9+TIME(0,H9,0)</f>
        <v>0.6097222222222222</v>
      </c>
    </row>
    <row r="11" spans="1:9" ht="17.25" customHeight="1">
      <c r="A11" s="38"/>
      <c r="B11" s="41">
        <f t="shared" si="0"/>
        <v>4.6999999999999975</v>
      </c>
      <c r="C11" s="38"/>
      <c r="E11" s="43"/>
      <c r="F11" s="43"/>
      <c r="G11" s="127"/>
      <c r="H11" s="39">
        <v>10</v>
      </c>
      <c r="I11" s="40">
        <f>I10+TIME(0,H10,0)</f>
        <v>0.6375</v>
      </c>
    </row>
    <row r="12" spans="1:10" ht="15.75">
      <c r="A12" s="38"/>
      <c r="B12" s="42"/>
      <c r="C12" s="38"/>
      <c r="D12" s="18"/>
      <c r="E12" s="43"/>
      <c r="F12" s="43"/>
      <c r="G12" s="127"/>
      <c r="H12" s="39"/>
      <c r="I12" s="40"/>
      <c r="J12"/>
    </row>
    <row r="13" spans="1:10" ht="15.75">
      <c r="A13" s="38"/>
      <c r="B13" s="42"/>
      <c r="C13" s="38"/>
      <c r="D13" s="18" t="s">
        <v>18</v>
      </c>
      <c r="E13" s="43"/>
      <c r="F13" s="43"/>
      <c r="G13" s="127"/>
      <c r="H13" s="39"/>
      <c r="I13" s="40">
        <v>0.6458333333333334</v>
      </c>
      <c r="J13"/>
    </row>
    <row r="14" spans="1:10" ht="15.75">
      <c r="A14" s="38"/>
      <c r="B14" s="42"/>
      <c r="C14" s="38"/>
      <c r="D14" s="18"/>
      <c r="E14" s="43"/>
      <c r="F14" s="43"/>
      <c r="G14" s="127"/>
      <c r="H14" s="39"/>
      <c r="J14"/>
    </row>
    <row r="15" spans="1:10" ht="15.75">
      <c r="A15" s="38"/>
      <c r="B15" s="42">
        <v>5.1</v>
      </c>
      <c r="C15" s="38"/>
      <c r="D15" s="18" t="s">
        <v>55</v>
      </c>
      <c r="E15" s="43"/>
      <c r="F15" s="43"/>
      <c r="G15" s="127"/>
      <c r="H15" s="39">
        <v>10</v>
      </c>
      <c r="I15" s="40">
        <v>0.6666666666666666</v>
      </c>
      <c r="J15"/>
    </row>
    <row r="16" spans="1:10" ht="15.75">
      <c r="A16" s="38"/>
      <c r="B16" s="41">
        <f>B15+0.1</f>
        <v>5.199999999999999</v>
      </c>
      <c r="C16" s="38"/>
      <c r="D16" s="18" t="s">
        <v>173</v>
      </c>
      <c r="E16" s="43"/>
      <c r="F16" s="43"/>
      <c r="G16" s="127"/>
      <c r="H16" s="39">
        <v>5</v>
      </c>
      <c r="I16" s="40">
        <f>I15+TIME(0,H15,0)</f>
        <v>0.673611111111111</v>
      </c>
      <c r="J16"/>
    </row>
    <row r="17" spans="1:10" ht="15.75">
      <c r="A17" s="38"/>
      <c r="B17" s="41">
        <f>B16+0.1</f>
        <v>5.299999999999999</v>
      </c>
      <c r="C17" s="38"/>
      <c r="D17" s="18" t="s">
        <v>368</v>
      </c>
      <c r="H17" s="43">
        <v>40</v>
      </c>
      <c r="I17" s="40">
        <f>I16+TIME(0,H16,0)</f>
        <v>0.6770833333333333</v>
      </c>
      <c r="J17"/>
    </row>
    <row r="18" spans="1:10" ht="15.75">
      <c r="A18" s="38"/>
      <c r="B18" s="41">
        <f>B17+0.1</f>
        <v>5.399999999999999</v>
      </c>
      <c r="C18"/>
      <c r="D18" s="18" t="s">
        <v>368</v>
      </c>
      <c r="H18" s="39">
        <v>40</v>
      </c>
      <c r="I18" s="40">
        <f>I17+TIME(0,H17,0)</f>
        <v>0.704861111111111</v>
      </c>
      <c r="J18"/>
    </row>
    <row r="19" spans="1:10" ht="15.75">
      <c r="A19" s="38"/>
      <c r="B19" s="41">
        <f>B18+0.1</f>
        <v>5.499999999999998</v>
      </c>
      <c r="C19"/>
      <c r="D19" s="18" t="s">
        <v>368</v>
      </c>
      <c r="H19" s="43">
        <v>25</v>
      </c>
      <c r="I19" s="40">
        <f>I18+TIME(0,H18,0)</f>
        <v>0.7326388888888888</v>
      </c>
      <c r="J19"/>
    </row>
    <row r="20" spans="4:9" ht="15.75">
      <c r="D20" s="18" t="s">
        <v>408</v>
      </c>
      <c r="E20" s="43"/>
      <c r="F20" s="43"/>
      <c r="G20" s="127"/>
      <c r="H20" s="39"/>
      <c r="I20" s="40">
        <f>I19+TIME(0,H19,0)</f>
        <v>0.75</v>
      </c>
    </row>
    <row r="22" spans="5:6" ht="15.75">
      <c r="E22" s="43"/>
      <c r="F22" s="43"/>
    </row>
    <row r="23" spans="5:6" ht="15.75">
      <c r="E23" s="43"/>
      <c r="F23" s="43"/>
    </row>
  </sheetData>
  <sheetProtection/>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C16"/>
  <sheetViews>
    <sheetView zoomScalePageLayoutView="0" workbookViewId="0" topLeftCell="A1">
      <selection activeCell="C4" sqref="C4"/>
    </sheetView>
  </sheetViews>
  <sheetFormatPr defaultColWidth="9.140625" defaultRowHeight="12.75"/>
  <cols>
    <col min="1" max="1" width="17.421875" style="0" customWidth="1"/>
    <col min="2" max="2" width="86.57421875" style="10" customWidth="1"/>
    <col min="3" max="3" width="27.7109375" style="0" customWidth="1"/>
  </cols>
  <sheetData>
    <row r="2" ht="15.75">
      <c r="A2" s="8" t="s">
        <v>58</v>
      </c>
    </row>
    <row r="3" spans="1:2" ht="31.5">
      <c r="A3" s="8"/>
      <c r="B3" s="11" t="s">
        <v>117</v>
      </c>
    </row>
    <row r="4" spans="1:3" ht="31.5">
      <c r="A4" s="8"/>
      <c r="B4" s="11" t="s">
        <v>128</v>
      </c>
      <c r="C4" s="15"/>
    </row>
    <row r="5" spans="1:2" ht="15.75">
      <c r="A5" s="8"/>
      <c r="B5" s="12"/>
    </row>
    <row r="6" spans="1:2" ht="15.75">
      <c r="A6" s="8" t="s">
        <v>59</v>
      </c>
      <c r="B6" s="12"/>
    </row>
    <row r="7" spans="1:3" ht="38.25">
      <c r="A7" s="8"/>
      <c r="B7" s="11" t="s">
        <v>118</v>
      </c>
      <c r="C7" s="15" t="s">
        <v>63</v>
      </c>
    </row>
    <row r="8" spans="1:3" ht="15.75">
      <c r="A8" s="8"/>
      <c r="B8" s="11" t="s">
        <v>61</v>
      </c>
      <c r="C8" s="12"/>
    </row>
    <row r="9" spans="1:3" ht="15.75">
      <c r="A9" s="8"/>
      <c r="B9" s="11" t="s">
        <v>62</v>
      </c>
      <c r="C9" s="12"/>
    </row>
    <row r="10" ht="15.75">
      <c r="A10" s="8"/>
    </row>
    <row r="11" spans="1:2" ht="15.75">
      <c r="A11" s="8" t="s">
        <v>60</v>
      </c>
      <c r="B11" s="12"/>
    </row>
    <row r="12" spans="2:3" ht="38.25">
      <c r="B12" s="11" t="s">
        <v>119</v>
      </c>
      <c r="C12" s="15" t="s">
        <v>64</v>
      </c>
    </row>
    <row r="15" ht="15.75">
      <c r="A15" s="8"/>
    </row>
    <row r="16" ht="15.75">
      <c r="A16" s="8"/>
    </row>
  </sheetData>
  <sheetProtection/>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2:B35"/>
  <sheetViews>
    <sheetView zoomScalePageLayoutView="0" workbookViewId="0" topLeftCell="A1">
      <selection activeCell="B25" sqref="B25"/>
    </sheetView>
  </sheetViews>
  <sheetFormatPr defaultColWidth="9.140625" defaultRowHeight="12.75"/>
  <cols>
    <col min="2" max="2" width="119.140625" style="0" customWidth="1"/>
  </cols>
  <sheetData>
    <row r="2" ht="30.75">
      <c r="B2" s="55" t="s">
        <v>159</v>
      </c>
    </row>
    <row r="3" ht="15">
      <c r="B3" s="48"/>
    </row>
    <row r="25" ht="18.75">
      <c r="B25" s="49" t="s">
        <v>151</v>
      </c>
    </row>
    <row r="26" ht="150">
      <c r="B26" s="50" t="s">
        <v>152</v>
      </c>
    </row>
    <row r="27" ht="12.75">
      <c r="B27" s="51"/>
    </row>
    <row r="28" ht="97.5">
      <c r="B28" s="52" t="s">
        <v>153</v>
      </c>
    </row>
    <row r="29" ht="12.75">
      <c r="B29" s="51"/>
    </row>
    <row r="30" ht="25.5">
      <c r="B30" s="53" t="s">
        <v>154</v>
      </c>
    </row>
    <row r="31" ht="18.75">
      <c r="B31" s="54" t="s">
        <v>155</v>
      </c>
    </row>
    <row r="32" ht="12.75">
      <c r="B32" s="53" t="s">
        <v>156</v>
      </c>
    </row>
    <row r="33" ht="12.75">
      <c r="B33" s="51"/>
    </row>
    <row r="34" ht="18.75">
      <c r="B34" s="50" t="s">
        <v>157</v>
      </c>
    </row>
    <row r="35" ht="12.75">
      <c r="B35" s="53" t="s">
        <v>158</v>
      </c>
    </row>
  </sheetData>
  <sheetProtection/>
  <hyperlinks>
    <hyperlink ref="B30" r:id="rId1" display="http://standards.ieee.org/faqs/affiliationFAQ.html"/>
    <hyperlink ref="B32" r:id="rId2" display="http://standards.ieee.org/resources/development/isdolnews.html"/>
    <hyperlink ref="B35" r:id="rId3" display="http://standards.ieee.org/faqs/affiliationFAQ.html"/>
  </hyperlinks>
  <printOptions/>
  <pageMargins left="0.75" right="0.75" top="1" bottom="1" header="0.5" footer="0.5"/>
  <pageSetup orientation="portrait" paperSize="9"/>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Astrin Radio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W.Astrin</dc:creator>
  <cp:keywords/>
  <dc:description/>
  <cp:lastModifiedBy>Arthur Astrin</cp:lastModifiedBy>
  <cp:lastPrinted>2001-11-13T22:45:04Z</cp:lastPrinted>
  <dcterms:created xsi:type="dcterms:W3CDTF">2001-08-10T12:49:45Z</dcterms:created>
  <dcterms:modified xsi:type="dcterms:W3CDTF">2008-01-11T18:06:55Z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