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15" yWindow="65371" windowWidth="12555" windowHeight="15060" tabRatio="500" activeTab="1"/>
  </bookViews>
  <sheets>
    <sheet name="IEEEcover" sheetId="1" r:id="rId1"/>
    <sheet name="AllComments" sheetId="2" r:id="rId2"/>
    <sheet name="Summary" sheetId="3" r:id="rId3"/>
  </sheets>
  <definedNames>
    <definedName name="dBabove15dot1sens">#REF!</definedName>
    <definedName name="dBabove15dot3sens">#REF!</definedName>
    <definedName name="pi">#REF!</definedName>
    <definedName name="PktSize">#REF!</definedName>
    <definedName name="Pt15dot1">#REF!</definedName>
    <definedName name="Pt15dot3">#REF!</definedName>
    <definedName name="sens15dot1">#REF!</definedName>
    <definedName name="sens15dot3">#REF!</definedName>
  </definedNames>
  <calcPr fullCalcOnLoad="1"/>
</workbook>
</file>

<file path=xl/sharedStrings.xml><?xml version="1.0" encoding="utf-8"?>
<sst xmlns="http://schemas.openxmlformats.org/spreadsheetml/2006/main" count="3474" uniqueCount="792">
  <si>
    <t>In the name of simplifying the protocol, remove PNC shutdown. It adds complexity without adding benefit. Since DEVs have to handle out of range PNC or unexpected PNC shutdown, this is redundant and therefore evil.</t>
  </si>
  <si>
    <t>The NextPNC was proposed for 802.15.3b. It was omitted due to schedule constraints. It solves a serious problem with the 802.15.3 protocol and needs to be added. In order to simplify the protodcol, the next PNC process could replace much of the handover process and allow for pre-handover.</t>
  </si>
  <si>
    <t>See document 15-05-0153-05-003b.doc</t>
  </si>
  <si>
    <t>PHY's don't use Slotted Aloha. Mac's do. Phy's transmit and receive. MAC sus slotted Aloha.</t>
  </si>
  <si>
    <t>Change to: Slotted aloha is an access method that may be used for contention access</t>
  </si>
  <si>
    <t>This standard shouldn't limit future PHYs. Also, this is redundant.</t>
  </si>
  <si>
    <t>Delete "Only one access method, either CSMA/CA or slotted aloha shall be used by a PHY."</t>
  </si>
  <si>
    <t>8.4.3.3</t>
  </si>
  <si>
    <t>MCTAs aren't identicl to CTAs, they are a subset of CTAs</t>
  </si>
  <si>
    <t>Change to: Management CTAs (MCTAs) are ia subset of CTAs where the stream index is set to the MCTA stream index, as described in 7.2.5.</t>
  </si>
  <si>
    <t>8.4.3.2</t>
  </si>
  <si>
    <t>"One or more is plural. http://www.bartleby.com/64/C001/043.html</t>
  </si>
  <si>
    <t>Change to "one or more DEVs in the piconet that receive"</t>
  </si>
  <si>
    <t>Grammar problem: The CSMA/CA contention method is also be used for contention access CTAs when\nrequired by the PHY.</t>
  </si>
  <si>
    <t>fix</t>
  </si>
  <si>
    <t>802.15.3b should not prevent future PHYs from using CSMA/CA in the CAP and Slotted Aloha in a CTA. The PHY standard should.</t>
  </si>
  <si>
    <t>Delete this paragraph</t>
  </si>
  <si>
    <t>8.3.4</t>
  </si>
  <si>
    <t>Shouldn't it be specified that the result code for the disassociate is "ATP timeout?"</t>
  </si>
  <si>
    <t>Add "with result code of ATP timeout"</t>
  </si>
  <si>
    <t>SIFS needs to specirfy the max variation. In 802.11 they use 10%</t>
  </si>
  <si>
    <t>Change SIFS to SIFS +/- 10%</t>
  </si>
  <si>
    <t>Delete this. It is a should and not enforceable. It complicates the implementation without justifiable benefit. PNIDs should be different between piconets.</t>
  </si>
  <si>
    <t>Delete these lines</t>
  </si>
  <si>
    <t>8.2.6</t>
  </si>
  <si>
    <t>What if there are multiple neighbor piconets? If NbrID is used, how do they know which Neighbor owns the CTA?</t>
  </si>
  <si>
    <t>Use DEVID instead of NgbrID</t>
  </si>
  <si>
    <t>Why does the PNC have to shut down if the handover fails? This seems drastic and should not be mandated as it will be worse than just aborting the handover.</t>
  </si>
  <si>
    <t>Change to abort the handover if handover fails.</t>
  </si>
  <si>
    <t>C should be capital in PNc</t>
  </si>
  <si>
    <t>change to PNC</t>
  </si>
  <si>
    <t>The current PNC shall not accept any new commands that would change any of the information that will (be) transferred to the new PNC once the PNC handover process has been initiated.</t>
  </si>
  <si>
    <t>add "be"</t>
  </si>
  <si>
    <t>This document contains a naked decimal point! The number ".272" needs a zero in front of the point to protect it.</t>
  </si>
  <si>
    <t>Correct all instances of numbers starting with a naked decimal point; prefix a zero to them.</t>
  </si>
  <si>
    <t>09/02/2005 00:28:59 GMT</t>
  </si>
  <si>
    <t>Above, the symbol Mb/s is properly used but here and below I see Mbs. I don't know if that was meant to mean megabits or megabit seconds (or megabits per second?), but it is definitely wrong.</t>
  </si>
  <si>
    <t>Replace Mbs where occurring with the proper symbol.</t>
  </si>
  <si>
    <t>09/02/2005 00:26:13 GMT</t>
  </si>
  <si>
    <t>I know that computer programmers are fond of using the asterisk as the symbol for multiplication within code, but outside code listings and in text, the multipicative cross is the symbol of choice. This MyBallot computer program seems disnclined to let me make one here but it looks vaguely like a sans serif x.</t>
  </si>
  <si>
    <t>Here and elsewhere, use the multiplicative cross instead of the asterisk to indicate multiplication, except within code listings.</t>
  </si>
  <si>
    <t>09/01/2005 19:05:14 GMT</t>
  </si>
  <si>
    <t>GIFFORD, IAN C</t>
  </si>
  <si>
    <t>giffordi@ieee.org</t>
  </si>
  <si>
    <t>978-815-8182</t>
  </si>
  <si>
    <t>DEVS near the finge of a piconet that can't hear the PNC need a way to indicate to DEVs that they can hear that they would like to communicate. I propsed something for this and it was deferred to 802.15.5 because it was believed to be related to mesh networking. As far as I can tell, the current 802.15.5 baseline uses a distributed MAC and not 802.15.3.</t>
  </si>
  <si>
    <t>Text to be provided in an updated version of 05/1532</t>
  </si>
  <si>
    <t>There is a perception that in 802.15.3 once a PNC starts, it must keep sending beacons for the rest of time. This would be a problem for power sensitive devices.</t>
  </si>
  <si>
    <t>802.15.3 needs to have a bluetooth like power efficient mechanism for discovery and keep alive without requiring continuous beacons. Maybe this belongs in an informational annex.</t>
  </si>
  <si>
    <t>09/01/2005 19:05:13 GMT</t>
  </si>
  <si>
    <t>This equation only represents max transmit delay if retransmissions are ignored.</t>
  </si>
  <si>
    <t>Not sure. I'll use this as a placeholder in case I think of something&amp;</t>
  </si>
  <si>
    <t>Revert text. The only response to the second assoc. req. is an immACK.</t>
  </si>
  <si>
    <t>Figure 94a</t>
  </si>
  <si>
    <t>Wrong primitive shown going from DEV-2 MAC/MLME to DEV-2 DME. It should be MLME-DEV-INFO.ind</t>
  </si>
  <si>
    <t>Change from confirm to indication</t>
  </si>
  <si>
    <t>We should stop referring to DME for MLME primitives. It's now a generic upper layer.</t>
  </si>
  <si>
    <t>Rephrase to "Unless stated otherwise, the procedures initiated by an MLME request primitive can also be initiated internally in the MAC"</t>
  </si>
  <si>
    <t>Typo. "CAT" should be "CTA"</t>
  </si>
  <si>
    <t>fix typo</t>
  </si>
  <si>
    <t>No text specifies when ReasonCode CONNECTION_LOST is used. Does it mean connection with PNC or connection with destination? If it is connection with destination, the frame timeout will suffice. If it is connection with PNC, a ReasonCode of NOT_ASSOCIATED would be better.</t>
  </si>
  <si>
    <t>Please clarify and if appropriate rename ReasonCode</t>
  </si>
  <si>
    <t>It is unclear what the benefit is of the extra requestID. If we keep it, at least make the range 0-511. In that case you would allow MSDU # to be generated by the FCSL.</t>
  </si>
  <si>
    <t>Change range to 0-511, or remove RequestID.</t>
  </si>
  <si>
    <t>09/02/2005 01:54:58 GMT</t>
  </si>
  <si>
    <t>Table 3q</t>
  </si>
  <si>
    <t>Please consider not putting a upper range on bandwidth, or make it much higher than 32 bit (~4 Gbps). The current limit serves all implementations we can currently imagine, but hopefully 802.15.3 will last for &gt; 10 years, possibly using future Phy's that may break this limitation</t>
  </si>
  <si>
    <t>Change to 64 bit, or better remove the upper limit. Applies to SourceDataRate, DesiredDataRate and AvailableDataRate.</t>
  </si>
  <si>
    <t>It would look more consistent if you always put ResultCode, ReasonCode as the last two parameters on applicable primitives. Right now they're put in random places</t>
  </si>
  <si>
    <t>Please consider a uniform ordering of common parameters</t>
  </si>
  <si>
    <t>PAL should be spelled out at first use</t>
  </si>
  <si>
    <t>Change to "Protocol Adaptation Layer (PAL)"</t>
  </si>
  <si>
    <t>PAL should be defined</t>
  </si>
  <si>
    <t>Add acronym PAL</t>
  </si>
  <si>
    <t>DTD no longer used</t>
  </si>
  <si>
    <t>Delete acronym DTD</t>
  </si>
  <si>
    <t>09/02/2005 00:30:55 GMT</t>
  </si>
  <si>
    <t>COORDINATION, SCC14</t>
  </si>
  <si>
    <t>scc14@ieee.org</t>
  </si>
  <si>
    <t>JF-8439537644/JTS - 9737481399</t>
  </si>
  <si>
    <t>The SrcDEV should always get a command so that it can get a ReasonCode for the termination. It should of course also be able to handle a null CTA in case it never received the CT response command.</t>
  </si>
  <si>
    <t>Figure 115</t>
  </si>
  <si>
    <t>This may be a result of the chosen font, but it looks like in every MSC the words "Response command" is lacking a space and it looks like one compund noun "Responsecommand"</t>
  </si>
  <si>
    <t>Please check the MSC. Maybe insert two spaces if necessary to make it look right.</t>
  </si>
  <si>
    <t>The text about how PNC interprets delay is already in clause E1 as informal text. Why is one piece of the text repeated here as normative text? We have already agreed that we don't specify the PNC's channel time scheduler in the standard, so this text doesn't belong here. It also doesn't make sense to put a formal rule on Max Delay, especially since we have no rule about effective bandwidth and jitter!</t>
  </si>
  <si>
    <t>The recommendation on how to map request frames to QoS parameters in DEV and PNC should only be in E1 and not here.</t>
  </si>
  <si>
    <t>8.4.3.4</t>
  </si>
  <si>
    <t>There is no need to restrict a Phy from having more than one contantion access protocol in a standard. If a future Phy wants to use CSMA/CA for CAP and Slotted-Aloha for Association MCTA, that would not violate anything in the MAC protocol. The rule is also somewhat conflicting. We say that the CA method is left to the phy but yet we specify a rule in the MAC?! We can definitely make a note saying that it would be smarter to only have one, but "shall" rules should only be used to ensure interoperability, not to force anyone to make an implementation that we think is smarter.</t>
  </si>
  <si>
    <t>Delete second sentence "Only one access method, &amp;". If desired, make an editorial note, e.g. "NOTE. The complexity of the implementation would be reduced if only one of the two contention access methods is used in a particular Phy."</t>
  </si>
  <si>
    <t>Revert to old text regarding PNC response to the second association request. New text stands in conflict with Figure 102 on page 87. The MSC is correct.</t>
  </si>
  <si>
    <t>Agree</t>
  </si>
  <si>
    <t>Principle</t>
  </si>
  <si>
    <t>Resolve as indicated in Comment ID 581300023</t>
  </si>
  <si>
    <t>Disagree</t>
  </si>
  <si>
    <t>The 802.15.3-2003 standard did not define an FCSL/DME SAP. The current architecture model illustrates this by placing both in the same box.  The FCSL/DME interface, if implemented, is up to the implementor.</t>
  </si>
  <si>
    <t>If the DEV wants to have every frame tracked, it sets the MLME-SCAN parameters so that a specific BSID, PNID, PNC address</t>
  </si>
  <si>
    <t>"Both IDs are valid DEVIDs." In the row for Regular CTA, change "SrcID/DestID" column to be "Any valid single DEVID(footnote)/any valid DEVID(footnote A valid DEVID is a non-reserved DEVID as defined in 7.2.5. A valid single DEVID is a DEVID that has been allocated to a single physical device, including the PNCID and NbrIDs.)"</t>
  </si>
  <si>
    <t>Delete the second sentence "Only one access method ..."</t>
  </si>
  <si>
    <t>The standard provides multiple NbrIDs so up to 6 neighbor piconets are supported.</t>
  </si>
  <si>
    <t>The text describes a preferred method, but it is not required.  Not re-using a DEVID makes it less likely that there will be collisions between DEVs that think they have the same DEVID.</t>
  </si>
  <si>
    <t>Delete the first two sentences "The PHY determines ... IEEE Std 802.15.3 MAC."</t>
  </si>
  <si>
    <t>Delete the two sentences "The type of contention access that is used ... when operating the PHY."</t>
  </si>
  <si>
    <t>Out of scope</t>
  </si>
  <si>
    <t>Changing the order of the fields in the nonce would break backward compatibility.</t>
  </si>
  <si>
    <t>Add "with ReasonCode of DEV_ATP_EXPIRED."</t>
  </si>
  <si>
    <t>The shutdown process lets the PNC specify the child or neighbor piconet that will continue operating after the shutdown.  Removing the shutdown process would also remove this feature.</t>
  </si>
  <si>
    <t>Change MF3.15 from "S2: M" to be "M" for transmitter and from "S2: M" to "FD2: M" for the receiver.</t>
  </si>
  <si>
    <t>Although it is unlikely that an attacker can replay a frame in the same superframe, requiring the SFC to be set to zero and dropping all frames without a strictly increasing SFC prevents even this ineffective attack.</t>
  </si>
  <si>
    <t>Revert back to the original text in which a new SFC was required for each frame, even for retries.</t>
  </si>
  <si>
    <t>The MAC is the entity which controls the superframe duration.  If the FCSL needs a specific duration, it is in trouble because it cannot guarantee that the current PNC will have that superframe duration.  The CAP end time is changed by the PNC MAC, possibly on superframe by superframe basis according to the current levels of traffic in the piconet.</t>
  </si>
  <si>
    <t>If the PNC is instructed to stop operation and it is unable to handover, it must stop because the higher layers have determined that it is neccessary for the DEV to no longer be PNC.</t>
  </si>
  <si>
    <t>Change 11.2.7, SIFS entry to be 10 us +/- 0.5 us.</t>
  </si>
  <si>
    <t>Delete the sentence "This ensures that in a secure piconet ... to the next higher layer."</t>
  </si>
  <si>
    <t>On page 225 of 802.15.3-2003, change "see Table 10.3.2" to be "as described in 10.3.2"</t>
  </si>
  <si>
    <t>Total</t>
  </si>
  <si>
    <t>Resolved</t>
  </si>
  <si>
    <t>Change 2.8 and 2.9 in the PICS to be optional.  Change 2.10 to be M and M, 2.11 to be O, S2: M for both. Clarify that the LLC SNAP header is not repeated by the MAC when it fragments a frame.  The LLC SNAP is the first octets of the MSDU, not the first octets of the frame.</t>
  </si>
  <si>
    <t>There are two versions of this comment. This is the least advanced version. The CT Status IE is an excellent tool for the MAC to report to FCSL that a new receive stream has been allocated. If a CT Status IE is generated for every new stream, a stream management function in the MAC will not have to parse the CTA to find out about a new stream (or alternatively be surprised by a new stream-index in a data frame). If the MAC could rely on the CT status IE, it can use that to trigger appropriate handshakes with the FCSL to set up implementation specific mechanisms to handle a new incoming stream. This could also be used to trigger of a user defined FCSL level protocol between destination and source (such as RSVP negotiations)</t>
  </si>
  <si>
    <t>Change standard to require a CT status IE to be generated for each new created stream.</t>
  </si>
  <si>
    <t>Table E1.1</t>
  </si>
  <si>
    <t>The rule that MCTA shall be sent to PNCID has been removed. Besides, this text only allows traffic in one direction. Another reason to rephrase is that it is possible, not to say likely, that the PNC wants to have its own broadcast MCTA to send commands to all associated DEVs.</t>
  </si>
  <si>
    <t>Change to "Both IDs are valid DEVID. DestId may be BcstId"</t>
  </si>
  <si>
    <t>Private CTA, SrcId/DestID is confusing. It is not completely true that "Both Ids are any valid single DEVID". The requirement is that they are both valid AND the same.</t>
  </si>
  <si>
    <t>Change to "Both IDs are the same valid single DEVID"</t>
  </si>
  <si>
    <t>OK, so the SEC suite is pretty safe. The first joke about switching keys every 524,288 years is funny, and a little humor never hurts in a standard. But then it goes off into a rant.</t>
  </si>
  <si>
    <t>We do want to look professional, so let's stop after the first humorous comment and get back to technical stuff.</t>
  </si>
  <si>
    <t>Figure 121</t>
  </si>
  <si>
    <t>Figure 121 and Figure 122 shows conflicting behavior. If the PNC terminates a stream, the srcDev gets a command frame indicating the reason. If the destDev terminates the stream the SrcDev gets no command, and hence can never know if the stream was terminated by the PNC or the destination.</t>
  </si>
  <si>
    <t>Every resource allocating protocol must have a mechanism to perform garbage collection to prevent exhaustion of resources. If not, unused resources may remain allocated forever and there is no way to know if they can be recycled. In the case of associations, the PNC has the ATP as a tool to do house cleaning. For streams, no such mechanism is defined. We should also analyze whether this is applicable also to SPS sets and multicast groups.</t>
  </si>
  <si>
    <t>Define a "Stream Timeout Period". For ease of implementation, let this time for every DEV be the same as its ATP (which may be globally define by the PNC). Define a new command frame that may be used exactly as the null probe to maintain ATP. If the new frame is sent, it would count also as an ATP update. The new stream would carry an octet string with all the stream indices owned by a DEV that the DEV wants to keep. The PNC would be free to terminate streams with expired STP as it sees fit.</t>
  </si>
  <si>
    <t>This is the more advanced version of the CT status IE comment. Many stream management functions, such as finding out about new streams, terminated and modified streams, is currently relying on parsing the CTA. Since the CTA parsing is a time critical function, it is likely that an implementation will have to first parse for timeslots, and then forward the whole CTA IE for more advanced analysis at a higher level. It would be better if a stream management state machine could rely on the CT status IE as a trigger for any changes in the stream configurations.</t>
  </si>
  <si>
    <t>Add an octet to the CT status IE called "Stream Action". Define the values {CREATE, MODIFY, TERMINATE}. Each creation, modification and termination of a stream triggers the PNC generation of a CT status IE. Remove the Null-CTA from the standard.</t>
  </si>
  <si>
    <t>This will also affect the handover request commands. In the proposal for selection of the next PNC, there is one part that I believe stands on its own merits. If we define a pre-handover procedure, a PNC could update a selected successor every time it has a change in its allocations os streams, associations, powersave, multicast and security tables. This way, the entire handover process could become a simple request-response exchange, since the new PNC already has had time to get all information and prepare to take over. To do this we need two things. a) A new handover status code, e.g. '2', stating that the following frame exchange is not a real handover, but just a transfer of information. This exchange could also be cancelled. b) A new handover code, e.g. '3' stating that this is a real handover, but the information is based on previously handed over information and not on the current exchange. This is needed because otherwise the new PNC could not differentiate between zero information because the information has already been handed over or zero information because the piconet is empty of any transferrable allocations.</t>
  </si>
  <si>
    <t>In 7.5.3.1 (as numbered in Std 802.15.3-2003) change the description of Handover Status to a table like we do with ReasonCodes. It could look like this: 0 -&gt; Handover started, 1 -&gt; Handover cancelled, 2 -&gt; Handover information transfer only, 3 -&gt; Handover based on previous information. Add a sub-clause in 8.2.3 called Pre-handover. The exchange would look just like a real handover as far as "optional and mandatory transfer" and "security info transfer". The difference is that the handover actually never takes place until the old PNC sends the handover request with status code 3. Similar codes should be put in 6.3.8.</t>
  </si>
  <si>
    <t>"primitive"</t>
  </si>
  <si>
    <t>6.6.1</t>
  </si>
  <si>
    <t>Typo. "are are"</t>
  </si>
  <si>
    <t>"are"</t>
  </si>
  <si>
    <t>Table 33</t>
  </si>
  <si>
    <t>Typo. "inital"</t>
  </si>
  <si>
    <t>"initial"</t>
  </si>
  <si>
    <t>Typo. "piocnet"</t>
  </si>
  <si>
    <t>"piconet"</t>
  </si>
  <si>
    <t>6.4.2</t>
  </si>
  <si>
    <t>Typo. "and thier"</t>
  </si>
  <si>
    <t>"and their"</t>
  </si>
  <si>
    <t>6.3.17.2</t>
  </si>
  <si>
    <t>Typo. "syncrhonization"</t>
  </si>
  <si>
    <t>"synchronization"</t>
  </si>
  <si>
    <t>6.3.16.3</t>
  </si>
  <si>
    <t>6.3.16</t>
  </si>
  <si>
    <t>Typo. "The paramters"</t>
  </si>
  <si>
    <t>"The parameters"</t>
  </si>
  <si>
    <t>6.3.15.10</t>
  </si>
  <si>
    <t>Gram. "piconet for which"</t>
  </si>
  <si>
    <t>"piconet, for which"</t>
  </si>
  <si>
    <t>Typo. "a MLME-MONITOR&amp;"</t>
  </si>
  <si>
    <t>"an MLME-MONITOR&amp;"</t>
  </si>
  <si>
    <t>Typo. "the a change"</t>
  </si>
  <si>
    <t>"a change"</t>
  </si>
  <si>
    <t>09/02/2005 01:54:59 GMT</t>
  </si>
  <si>
    <t>6.3.15.7</t>
  </si>
  <si>
    <t>Typo. "a MLME-PM-MODE&amp;"</t>
  </si>
  <si>
    <t>"an MLME-PM-MODE&amp;"</t>
  </si>
  <si>
    <t>6.3.15.4</t>
  </si>
  <si>
    <t>Typo. "set information The"</t>
  </si>
  <si>
    <t>"set information. The"</t>
  </si>
  <si>
    <t>6.3.14.3</t>
  </si>
  <si>
    <t>Typo. "a MLME-PICONET&amp;"</t>
  </si>
  <si>
    <t>"an MLME-PICONET&amp;"</t>
  </si>
  <si>
    <t>Table 3n</t>
  </si>
  <si>
    <t>Typo. "of a ApplicationSpecificData"</t>
  </si>
  <si>
    <t>"of an ApplicationSpecificData</t>
  </si>
  <si>
    <t>Table 3m</t>
  </si>
  <si>
    <t>Typo. "of an Security"</t>
  </si>
  <si>
    <t>"of a Security"</t>
  </si>
  <si>
    <t>Typo. "pMaxFrameBodySizeand"</t>
  </si>
  <si>
    <t>"pMaxFrameBodySize and"</t>
  </si>
  <si>
    <t>Typo. "DEVID, asd"</t>
  </si>
  <si>
    <t>"DEVID, as"</t>
  </si>
  <si>
    <t>Table 3I</t>
  </si>
  <si>
    <t>Typo. "the request is fo"</t>
  </si>
  <si>
    <t>"the request is for"</t>
  </si>
  <si>
    <t>Table 3k</t>
  </si>
  <si>
    <t>Typo. "cancelling"</t>
  </si>
  <si>
    <t>"canceling"</t>
  </si>
  <si>
    <t>6.3.7.5</t>
  </si>
  <si>
    <t>Typo. "of of"</t>
  </si>
  <si>
    <t>"of"</t>
  </si>
  <si>
    <t>Table 3j</t>
  </si>
  <si>
    <t>Typo. "Octer string"</t>
  </si>
  <si>
    <t>"Octet string"</t>
  </si>
  <si>
    <t>6.3.6.1</t>
  </si>
  <si>
    <t>Typo. "def.ined"</t>
  </si>
  <si>
    <t>"defined"</t>
  </si>
  <si>
    <t>Table 3g</t>
  </si>
  <si>
    <t>Typo. "of the of the"</t>
  </si>
  <si>
    <t>"of the"</t>
  </si>
  <si>
    <t>Table 3e</t>
  </si>
  <si>
    <t>Typo. "percentof" [Missing space]</t>
  </si>
  <si>
    <t>"percent of"</t>
  </si>
  <si>
    <t>Table 3d</t>
  </si>
  <si>
    <t>Typo. "desribed"</t>
  </si>
  <si>
    <t>"described"</t>
  </si>
  <si>
    <t>6.3.2</t>
  </si>
  <si>
    <t>Typo. "adversited"</t>
  </si>
  <si>
    <t>"advertised"</t>
  </si>
  <si>
    <t>Typo. "primitves"</t>
  </si>
  <si>
    <t>"primitives"</t>
  </si>
  <si>
    <t>Typo. "Set"a [missing space]</t>
  </si>
  <si>
    <t>"Set" a</t>
  </si>
  <si>
    <t>Introduction</t>
  </si>
  <si>
    <t>Typo. "Amendent" [on page ii]</t>
  </si>
  <si>
    <t>"Amendment"</t>
  </si>
  <si>
    <t>"the key distribution protocol"</t>
  </si>
  <si>
    <t>Table 62</t>
  </si>
  <si>
    <t>Typo. "relationshcip"</t>
  </si>
  <si>
    <t>"relationship"</t>
  </si>
  <si>
    <t>Typo. "taht"</t>
  </si>
  <si>
    <t>"that"</t>
  </si>
  <si>
    <t>9.3.5</t>
  </si>
  <si>
    <t>Typo. "in an superframe"</t>
  </si>
  <si>
    <t>"in a superframe"</t>
  </si>
  <si>
    <t>Typo. "pagraph"</t>
  </si>
  <si>
    <t>"paragraph"</t>
  </si>
  <si>
    <t>Figure 147</t>
  </si>
  <si>
    <t>Typo. "chanel" [in caption]</t>
  </si>
  <si>
    <t>"channel"</t>
  </si>
  <si>
    <t>Typo. "tranmsision"</t>
  </si>
  <si>
    <t>"transmission"</t>
  </si>
  <si>
    <t>8.11.2.2</t>
  </si>
  <si>
    <t>Typo. "shown:below:"</t>
  </si>
  <si>
    <t>"shown below:"</t>
  </si>
  <si>
    <t>8.5.3</t>
  </si>
  <si>
    <t>Typo. "fullfill"</t>
  </si>
  <si>
    <t>"fulfill"</t>
  </si>
  <si>
    <t>Typo. "maintaing"</t>
  </si>
  <si>
    <t>"maintaining"</t>
  </si>
  <si>
    <t>8.5.1</t>
  </si>
  <si>
    <t>Typo. "DestD"</t>
  </si>
  <si>
    <t>"DestID"</t>
  </si>
  <si>
    <t>09/02/2005 01:55:01 GMT</t>
  </si>
  <si>
    <t>8.4.3.8</t>
  </si>
  <si>
    <t>Typo. "relinquishs"</t>
  </si>
  <si>
    <t>"relinquishes"</t>
  </si>
  <si>
    <t>8.4.3.5</t>
  </si>
  <si>
    <t>Typo. "sublcause"</t>
  </si>
  <si>
    <t>"subclause"</t>
  </si>
  <si>
    <t>8.4.3.1</t>
  </si>
  <si>
    <t>Typo. "numbe"</t>
  </si>
  <si>
    <t>"number"</t>
  </si>
  <si>
    <t>Typo. "psuedo-static"</t>
  </si>
  <si>
    <t>"pseudo-static"</t>
  </si>
  <si>
    <t>Typo. "indicies"</t>
  </si>
  <si>
    <t>"indices"</t>
  </si>
  <si>
    <t>8.4.2</t>
  </si>
  <si>
    <t>Typo. "method is also be used"</t>
  </si>
  <si>
    <t>"method is also being used"</t>
  </si>
  <si>
    <t>8.4.1</t>
  </si>
  <si>
    <t>Gram. "of the CTAs which is"</t>
  </si>
  <si>
    <t>"of the CTAs, which is"</t>
  </si>
  <si>
    <t>Typo. "medim"</t>
  </si>
  <si>
    <t>"medium"</t>
  </si>
  <si>
    <t>Typo. "disassoicates"</t>
  </si>
  <si>
    <t>"disassociates"</t>
  </si>
  <si>
    <t>Figure 103</t>
  </si>
  <si>
    <t>Typo. "proces" [ in caption, last word ]</t>
  </si>
  <si>
    <t>"procedure"</t>
  </si>
  <si>
    <t>8.3.1</t>
  </si>
  <si>
    <t>Typo. "announcment"</t>
  </si>
  <si>
    <t>"announcement"</t>
  </si>
  <si>
    <t>8.2.3</t>
  </si>
  <si>
    <t>Typo. "PNc"</t>
  </si>
  <si>
    <t>"PNC"</t>
  </si>
  <si>
    <t>8.2.2</t>
  </si>
  <si>
    <t>Typo. "endof"</t>
  </si>
  <si>
    <t>"end of"</t>
  </si>
  <si>
    <t>8.2.1</t>
  </si>
  <si>
    <t>Typo. "with a MLME-SCAN&amp;"</t>
  </si>
  <si>
    <t>"with an MLME-SCAN&amp;"</t>
  </si>
  <si>
    <t>7.5.10.2</t>
  </si>
  <si>
    <t>Gram. "7.2.3, that has"</t>
  </si>
  <si>
    <t>"7.2.3 that has" or "7.2.3, which has"</t>
  </si>
  <si>
    <t>09/02/2005 01:55:00 GMT</t>
  </si>
  <si>
    <t>Typo. "an GrpId"</t>
  </si>
  <si>
    <t>"a GrpId"</t>
  </si>
  <si>
    <t>7.5.10.1</t>
  </si>
  <si>
    <t>7.5.9.4</t>
  </si>
  <si>
    <t>Typo. "sublcauses"</t>
  </si>
  <si>
    <t>"subclauses"</t>
  </si>
  <si>
    <t>7.5.7.2</t>
  </si>
  <si>
    <t>Gram. "frames, that were"</t>
  </si>
  <si>
    <t>"frames that were"</t>
  </si>
  <si>
    <t>Typo. "paragrpah"</t>
  </si>
  <si>
    <t>Table 52</t>
  </si>
  <si>
    <t>Typo. "ingore"</t>
  </si>
  <si>
    <t>"ignore"</t>
  </si>
  <si>
    <t>Table 50</t>
  </si>
  <si>
    <t>7.4.18</t>
  </si>
  <si>
    <t>Typo. "64 bit"</t>
  </si>
  <si>
    <t>7.3.5.2</t>
  </si>
  <si>
    <t>Typo. "the a data frame"</t>
  </si>
  <si>
    <t>"a data frame"</t>
  </si>
  <si>
    <t>7.3.5.1</t>
  </si>
  <si>
    <t>7.3.4.2</t>
  </si>
  <si>
    <t>Gram. "operations in use requires"</t>
  </si>
  <si>
    <t>"operation in use requires"</t>
  </si>
  <si>
    <t>7.2.3</t>
  </si>
  <si>
    <t>Typo? "GrpId"</t>
  </si>
  <si>
    <t>called "GroupId" in clause 6. Pick one!</t>
  </si>
  <si>
    <t>Gram. "DEV address which"</t>
  </si>
  <si>
    <t>"DEV address, which"</t>
  </si>
  <si>
    <t>Typo. "acccomplish"</t>
  </si>
  <si>
    <t>"accomplish"</t>
  </si>
  <si>
    <t>Table 36</t>
  </si>
  <si>
    <t>Typo. "tranmission"</t>
  </si>
  <si>
    <t>Typo. "primitve"</t>
  </si>
  <si>
    <t>This comment is only meant to promote the other comment to TR status since the web interface is seriously flawed.</t>
  </si>
  <si>
    <t>09/02/2005 17:59:28 GMT</t>
  </si>
  <si>
    <t>Table D.2 only refers to the 2.4 GHz Phy. We need to prepare the standard for the envisioned 802.15.3a alternate Phy.</t>
  </si>
  <si>
    <t>In Table D.1, add an entry:\nNumber   Descr             Ref   Status\nFD3        2.4 GHz Phy   11    O\n\nTable D.2\nEach entry becomes\nFD3:M or FD3:O\n</t>
  </si>
  <si>
    <t>09/02/2005 01:55:03 GMT</t>
  </si>
  <si>
    <t>E1.3</t>
  </si>
  <si>
    <t>Typo. "64 bit" [several occurances of 64 bit and 48 bit. Check all ]</t>
  </si>
  <si>
    <t>"64-bit"</t>
  </si>
  <si>
    <t>E1.2</t>
  </si>
  <si>
    <t>Gram. "frame body and FCS ... is shown"</t>
  </si>
  <si>
    <t>"frame body and FCS &amp; are shown"</t>
  </si>
  <si>
    <t>Gram. "octet 0 has value 0, octet 10 has value 10."</t>
  </si>
  <si>
    <t>"octet 0 has value 0, octet 10 has value 10, etc."</t>
  </si>
  <si>
    <t>E1.1.5</t>
  </si>
  <si>
    <t>Typo. "overallocation"</t>
  </si>
  <si>
    <t>"over-allocation"</t>
  </si>
  <si>
    <t>Typo. "The first it to"</t>
  </si>
  <si>
    <t>"The first is to"</t>
  </si>
  <si>
    <t>Typo. "Mbs" [several occurances, check all]</t>
  </si>
  <si>
    <t>"Mbps"</t>
  </si>
  <si>
    <t>Typo. "preceeding"</t>
  </si>
  <si>
    <t>"preceding"</t>
  </si>
  <si>
    <t>Gram. "Data rates available &amp; is"</t>
  </si>
  <si>
    <t>"Data rates available &amp; are"</t>
  </si>
  <si>
    <t>E1.1.4</t>
  </si>
  <si>
    <t>Typo. "TimeRequiredPerSuperrame"</t>
  </si>
  <si>
    <t>"TimeRequiredPerSuperframe"</t>
  </si>
  <si>
    <t>09/02/2005 01:55:02 GMT</t>
  </si>
  <si>
    <t>E1.1.3</t>
  </si>
  <si>
    <t>Typo. "the the"</t>
  </si>
  <si>
    <t>"the"</t>
  </si>
  <si>
    <t>Typo. "Othewise"</t>
  </si>
  <si>
    <t>"Otherwise"</t>
  </si>
  <si>
    <t>Typo. "opportunties"</t>
  </si>
  <si>
    <t>"opportunities"</t>
  </si>
  <si>
    <t>E1.1.2</t>
  </si>
  <si>
    <t>Typo. "to indicated"</t>
  </si>
  <si>
    <t>"to indicate"</t>
  </si>
  <si>
    <t>Table E1.2</t>
  </si>
  <si>
    <t>Typo. "Interpetation" [in table caption]</t>
  </si>
  <si>
    <t>"Interpretation"</t>
  </si>
  <si>
    <t>Table D.3</t>
  </si>
  <si>
    <t>Typo. "configuraton"</t>
  </si>
  <si>
    <t>"configuration"</t>
  </si>
  <si>
    <t>B.3.2</t>
  </si>
  <si>
    <t>Typo. "occurance"</t>
  </si>
  <si>
    <t>"occurrence"</t>
  </si>
  <si>
    <t>B.3.1</t>
  </si>
  <si>
    <t>Typo. "millenium"</t>
  </si>
  <si>
    <t>"millennium"</t>
  </si>
  <si>
    <t>Typo. "128 bit"</t>
  </si>
  <si>
    <t>"128-bit"</t>
  </si>
  <si>
    <t>A.2.3</t>
  </si>
  <si>
    <t>Typo. "fifith"</t>
  </si>
  <si>
    <t>"fifth"</t>
  </si>
  <si>
    <t>A.3.1</t>
  </si>
  <si>
    <t>Gram. "Each of &amp; are described"</t>
  </si>
  <si>
    <t>"Each of &amp; is described"</t>
  </si>
  <si>
    <t>Typo. "differenct"</t>
  </si>
  <si>
    <t>"different"</t>
  </si>
  <si>
    <t>A.1</t>
  </si>
  <si>
    <t>Typo. "protrocol"</t>
  </si>
  <si>
    <t>"protocol"</t>
  </si>
  <si>
    <t>Table 92</t>
  </si>
  <si>
    <t>Typo? "PHYPIB_FrameLengthMax"</t>
  </si>
  <si>
    <t>"PHYPIB_MaxFrameLength" note: we always put max first in literals</t>
  </si>
  <si>
    <t>11.2.7.4</t>
  </si>
  <si>
    <t>Typo? "pPHYMIFSTime"</t>
  </si>
  <si>
    <t>"pMIFSTime" or pPhyMIFSTime" ?</t>
  </si>
  <si>
    <t>9.4.2</t>
  </si>
  <si>
    <t>Phrase. "the distribute key protocol"</t>
  </si>
  <si>
    <t>Change the text to let the DEV remain in DSPS mode. See 15-05-0380 for a description of the issue.</t>
  </si>
  <si>
    <t>Various</t>
  </si>
  <si>
    <t>In some cases, the entire table is not replicated. In the editing instructions, add text that says "The entire table is not replicated, only the rows that are changed, added or are present to give context.</t>
  </si>
  <si>
    <t>The PLME SAP is just silly. No one really controls a radio this way. Most of the control is vendor specific and is done internally to the chip today. When the chips are split, they are usually split at a differnet point. The whole idea of standardizing this is just plain dumb.</t>
  </si>
  <si>
    <t>Add an entry that specifically identifies that 0x04-0xFF are reserved.  Changes to the standard need to follow the IEEE ammendement process.  The PHY PIB is an optional interface</t>
  </si>
  <si>
    <t>Change as inidated in 6.3.15.7 and also change "DEV PM" to "DEV's PM" in 6.3.15.5 and 6.3.15.6</t>
  </si>
  <si>
    <t>Change to "Changes in the PM mode of other DEVs in the piconet are reported with the MLME-MONITOR-PM-MODE.indication primitive."</t>
  </si>
  <si>
    <t>Change as indicated and change "Lenght" to "Length"</t>
  </si>
  <si>
    <t>Change the figure caption and also add the figure number to the editorial note.</t>
  </si>
  <si>
    <t>Change all to GrpID</t>
  </si>
  <si>
    <t>"operations in use require"</t>
  </si>
  <si>
    <t>"a Data frame"</t>
  </si>
  <si>
    <t>The second comma is necessary to set off the subclause from the rest of the sentence</t>
  </si>
  <si>
    <t>Change to ", as defined in 7.2.3, that has"</t>
  </si>
  <si>
    <t>"The CSMA/CA contention method is also used for open CTAs."</t>
  </si>
  <si>
    <t>Change to: Management CTAs (MCTAs) are a CTAs in which the stream index is set to the MCTA stream index, as described in 7.2.5.</t>
  </si>
  <si>
    <t>Change to: Slotted aloha is used for contention access in open MCTAs and association MCTAs</t>
  </si>
  <si>
    <t>Change access for Open MCTA to Slotted Aloha only.  Open CTA uses CSMA/CA access only.  Association MCTA is Slotted Aloha only. Association CTAs used CSMA/CA (hence stream index determines access method)  Remove restriction that only one contention access method is supported by a PHY.</t>
  </si>
  <si>
    <t>Replace "(a beacon with the SEC field in the Frame Control field set to one," to be ", as defined in 7.3.1.2,"</t>
  </si>
  <si>
    <t>Capitalize here and lower case "Security Information" in Fig. 149</t>
  </si>
  <si>
    <t>pPHYMIFSTime is correct, see table 72.</t>
  </si>
  <si>
    <t>Note: This is broken in the original standard</t>
  </si>
  <si>
    <t>While it is certainly true that in a millennium the hardware will likely not be operating, it is also true that people reading the section will know this.  However, if the implementation is designed to last longer than a millenium, the more pressing issue is that 128-bit AES keys won't be secure anymore, which is stated in the next paragraph.</t>
  </si>
  <si>
    <t>Change it to D1</t>
  </si>
  <si>
    <t>Change to Mb/s as indicated by coordination comment.</t>
  </si>
  <si>
    <t>Find all occurances of ## bit.  If it is an adjective for another word, it will be hyphenated, otherwise it will left with a space.</t>
  </si>
  <si>
    <t>None of the original sections are re-numbered in an ammendment because it would cause confusion (i.e., does a reference to Annex E refer to the old or new Annex E).  The draft follows the IEEE 2005 Style Guide (execpt for E1 which will be changed to D1).</t>
  </si>
  <si>
    <t>Put ReasonCode first, ResultCode last everywhere.</t>
  </si>
  <si>
    <t>Reword the section slightly to handle this better.</t>
  </si>
  <si>
    <t>Just say no. Delete 6.4, add text to 6.3 that states that these two interfaces are not defined in the standard as no one uses them anyway.</t>
  </si>
  <si>
    <t>The PHY SAP is a silly anachronism left over from the days when people built multi-chip solutions with parts from multiple vendors. No one uses this interface, keeping it in just encourages people.</t>
  </si>
  <si>
    <t>Delete 6.7 as an encouragement to others to avoid this silliness in the future.</t>
  </si>
  <si>
    <t>11.4.2</t>
  </si>
  <si>
    <t>The proposed fix to the DC isn't well documented, it will lead to implementation difficulties</t>
  </si>
  <si>
    <t>Add a table with the 16 complex values of the DC corrected preamble.</t>
  </si>
  <si>
    <t>Allowing frames to be resent without updating the secure frame counter is just asking for trouble. As it is now, DEVs will reject all frames with non-increasing SFCs to prevent replayed frames from making a mess out poorly written higher layer protocols.</t>
  </si>
  <si>
    <t>Revert to the old text, SFC is updated for every frame sent over the ari.</t>
  </si>
  <si>
    <t>09/02/2005 18:16:34 GMT</t>
  </si>
  <si>
    <t>ODMAN, KNUT T</t>
  </si>
  <si>
    <t>odman@ieee.org</t>
  </si>
  <si>
    <t>+1 760 730 1713</t>
  </si>
  <si>
    <t>General</t>
  </si>
  <si>
    <t>D.7</t>
  </si>
  <si>
    <t>My comment about making Table D.2 dependent on a new entry in Table D.1: "FD3 - 2.4 GHz Phy - 11 - O" shall be processes with Must Be Satisfied = YES.\nThe web interface has no way to set MBS to anything but NO and there is no way to edit a comment (or even withdraw).\nBug reports have been sent to SA</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</si>
  <si>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</si>
  <si>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</si>
  <si>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</si>
  <si>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</si>
  <si>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</si>
  <si>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</si>
  <si>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</si>
  <si>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</si>
  <si>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</si>
  <si>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</si>
  <si>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</si>
  <si>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</si>
  <si>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</si>
  <si>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</si>
  <si>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</si>
  <si>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</si>
  <si>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</si>
  <si>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</si>
  <si>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</si>
  <si>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</si>
  <si>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Other1</t>
  </si>
  <si>
    <t>Other2</t>
  </si>
  <si>
    <t>Other3</t>
  </si>
  <si>
    <t>Technical</t>
  </si>
  <si>
    <t>10.2.4</t>
  </si>
  <si>
    <t>Fig 154 Most fields have DestID followed by SrcID.  Nonce has this reversed</t>
  </si>
  <si>
    <t>No</t>
  </si>
  <si>
    <t>Change Nonce to DestID field first to be consistent and simplify implementation</t>
  </si>
  <si>
    <t>09/02/2005 19:43:34 GMT</t>
  </si>
  <si>
    <t>FULLER, JOHN N</t>
  </si>
  <si>
    <t>jfuller@computer.org</t>
  </si>
  <si>
    <t>Individual</t>
  </si>
  <si>
    <t>General Interest</t>
  </si>
  <si>
    <t>Approve</t>
  </si>
  <si>
    <t>Editorial</t>
  </si>
  <si>
    <t>9.3.6</t>
  </si>
  <si>
    <t>Typo: "all frames taht"</t>
  </si>
  <si>
    <t>"all frames that"</t>
  </si>
  <si>
    <t>8.13.1</t>
  </si>
  <si>
    <t>Editorial directions should be in italics</t>
  </si>
  <si>
    <t>8.11.1</t>
  </si>
  <si>
    <t>Awkward wording for "All DEVs shall not transmit&amp;"</t>
  </si>
  <si>
    <t>"No DEV shall transmit&amp;"</t>
  </si>
  <si>
    <t>8.4.2.1</t>
  </si>
  <si>
    <t>Typo: "beacon numbe equal"</t>
  </si>
  <si>
    <t>"beacon number equal"</t>
  </si>
  <si>
    <t>8.3.2</t>
  </si>
  <si>
    <t>I don't like hyphenation but it especially bad when it crosses a page.</t>
  </si>
  <si>
    <t>7.5.6.1</t>
  </si>
  <si>
    <t>"CAT Rate Factor" should be "CTA Rate Factor"</t>
  </si>
  <si>
    <t>"CTA Rate Factor"</t>
  </si>
  <si>
    <t>09/02/2005 18:41:35 GMT</t>
  </si>
  <si>
    <t>GILB, JAMES P</t>
  </si>
  <si>
    <t>gilb@ieee.org</t>
  </si>
  <si>
    <t>858-229-4822</t>
  </si>
  <si>
    <t>Producer</t>
  </si>
  <si>
    <t>Disapprove</t>
  </si>
  <si>
    <t>Intro</t>
  </si>
  <si>
    <t>Add Chieh-Ying Kang to the list of contributors for finding the issue in DSPS stream creation.</t>
  </si>
  <si>
    <t>Yes</t>
  </si>
  <si>
    <t>Change as indicated.</t>
  </si>
  <si>
    <t>Add the list of voting members from 802.15.3, that should have stablized now. Also, is it all of the members or just those who voted?</t>
  </si>
  <si>
    <t>Change as indicated</t>
  </si>
  <si>
    <t>E1</t>
  </si>
  <si>
    <t>Now that I think about it, this annex should be numbered D1. E1 implies it follows E, not D.</t>
  </si>
  <si>
    <t>Check the 2005 style guide and change accordingly</t>
  </si>
  <si>
    <t>09/02/2005 18:41:34 GMT</t>
  </si>
  <si>
    <t>8.5.1.1</t>
  </si>
  <si>
    <t>The current procedure for creating a stream to a DSPS DEV may require it to go into ACTIVE when it could say in DSPS mode.</t>
  </si>
  <si>
    <t>IEEE P802.15</t>
  </si>
  <si>
    <t>Wireless Personal Area Networks</t>
  </si>
  <si>
    <t>Project</t>
  </si>
  <si>
    <t>IEEE P802.15 Working Group for Wireless Personal Area Networks (WPANs)</t>
  </si>
  <si>
    <t>Title</t>
  </si>
  <si>
    <t>Date Submitted</t>
  </si>
  <si>
    <t>Source</t>
  </si>
  <si>
    <t>[James P. K. Gilb]</t>
  </si>
  <si>
    <t>E-mail: [last name at ieee dot org]</t>
  </si>
  <si>
    <t>Re:</t>
  </si>
  <si>
    <t>[]</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</si>
  <si>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</si>
  <si>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</si>
  <si>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</si>
  <si>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t>
  </si>
  <si>
    <t>Release</t>
  </si>
  <si>
    <t>The contributor acknowledges and accepts that this contribution becomes the property of IEEE and may be made publicly available by P802.15.</t>
  </si>
  <si>
    <t>IEEE P802.15-05/0521-01</t>
  </si>
  <si>
    <t>[SiBeam]</t>
  </si>
  <si>
    <t>Fax: [(858)-484-4339]</t>
  </si>
  <si>
    <t>Voice: [(858)-484-4339]</t>
  </si>
  <si>
    <t>[September 19, 2005]</t>
  </si>
  <si>
    <t>[840 W. California, Suite 110]</t>
  </si>
  <si>
    <t>[Sunnyvale, CA 94086]</t>
  </si>
  <si>
    <t>[This spreadsheet contains the comments and resolutions from the 802.15.3b first sponsor ballot.]</t>
  </si>
  <si>
    <t>[To track the status of comments for the first sponsor ballot.]</t>
  </si>
  <si>
    <t>Sponsor ballot comments</t>
  </si>
  <si>
    <t>802.15.3 needs to have a Bluetooth like power efficient mechanism for discovery and keep alive without requiring continuous beacons.  Maybe this belongs in an informational annex.</t>
  </si>
  <si>
    <t>Text to be provided in an updated version of  05/1532</t>
  </si>
  <si>
    <t>Remove the reference to one contention based mechanism.</t>
  </si>
  <si>
    <t>Add details</t>
  </si>
  <si>
    <t>Change to may</t>
  </si>
  <si>
    <t>Delete this sentence</t>
  </si>
  <si>
    <t>Change to that</t>
  </si>
  <si>
    <t xml:space="preserve">I propose deleting the reset of the SFC, but even if it stays this sentence needs to be corrected.  The frame counter keeps multiple copies of a frame from being passed up.  </t>
  </si>
  <si>
    <t xml:space="preserve">Either delete this sentence, or add text to 7.2.7.3 or somewhere in clause 8 that make it clear that the SFC is also to prevent replay attacks and the Receiver should discard duplicate SFCs in the same superframe.  Now, I will only go along with the second suggestion if SFCs have to be transmitted in order.  So if any secure frames are transmitted between the initial transmission and the retransmission the SFC is incremented so SFCs are always received in order.   I prefer to make the deletion of repeaded SFC frames at the receiver optional.  I consulted with one of the prime security authors of 802.15.3 and he agrees.  </t>
  </si>
  <si>
    <t>Not sure.</t>
  </si>
  <si>
    <t>Create a category FD3, Is this DEV 2.4 GHz capable?, status O.  Then make the entries in table D.2 FD3:M or FD3: O</t>
  </si>
  <si>
    <t>Change LLC/SNAP to M</t>
  </si>
  <si>
    <t>Change  mLF16.6 to M</t>
  </si>
  <si>
    <t>Change appendix E to F</t>
  </si>
  <si>
    <t>Change to read/write</t>
  </si>
  <si>
    <t>Add the table</t>
  </si>
  <si>
    <t>Acdd the tables</t>
  </si>
  <si>
    <t xml:space="preserve">If a frame is changed from Delayed ACK to delayed ACK request, the SFC would also be out of order.  So, if we require that SFCs always be in order, then when the delayed ACK frame becomes a delayed ACK request frame, it should have SFC incremented.  Otherwise, I suggest we delete this change.  I don't think it really buys much.  </t>
  </si>
  <si>
    <t>SHVODIAN, WILLIAM</t>
  </si>
  <si>
    <t>bill.shvodian@freescale.com</t>
  </si>
  <si>
    <t>703-269-3047</t>
  </si>
  <si>
    <t xml:space="preserve">There is nothing in the original 802.153. security clauses (that I could find)  that says that a DEV must delete a frame if it's SFC is not strictly incremented.  The only restriction is that a transmitter not send 2 frames with the same nonce.  Also, there is nothing in the normative security text that says that frames with the same SFC shall be deleted by the receiver.  So, it is inappropriate to add this into the informative security section.  .  </t>
  </si>
  <si>
    <t xml:space="preserve">Page 226 of 802.15.3-2003: the second to last line refers to Table 10.3.2.  There is no table 10.3.2.  </t>
  </si>
  <si>
    <t>Make PICS PLF1-7 mandatory for 2.4 GHz implementations.</t>
  </si>
  <si>
    <t>LLC/SNAP frames need to be mandatory for interoperability</t>
  </si>
  <si>
    <t>Should be mandatory for interoperability</t>
  </si>
  <si>
    <t>Annex E needs to change to Annex F</t>
  </si>
  <si>
    <t>MACPIB_PNCDesMode should be read/write.  The whole idea of this bit is to allow someone to choose which of their devices becomes PNC</t>
  </si>
  <si>
    <t>Says to add entries to Table 34 but I seen no entries</t>
  </si>
  <si>
    <t>Says to add entries to Table 35 and 36 but I seen no entries</t>
  </si>
  <si>
    <t xml:space="preserve">More data and Retry are not he only header bits that could change on a retry.  ACK policy could change from Delayed ACK to DLY-ACK Request on a retransmission.  </t>
  </si>
  <si>
    <t>no</t>
  </si>
  <si>
    <t>Remove PNC Shutdown</t>
  </si>
  <si>
    <t>Remove Overlapping PNID IE</t>
  </si>
  <si>
    <t>Bring back the DME and create a DME SAP for the FCSL to talk to if needed.</t>
  </si>
  <si>
    <t>Either add these to the start command or add them to the MAC PIB or make them writeable (before starting the piconet) if they are currently read only in the MAC PIB</t>
  </si>
  <si>
    <t>Leave text as it was in 902.15.3-2003, Or require that SFCs must always be sent in order.  Reties shall update SFCs if needed to keep them in order at the receiver.</t>
  </si>
  <si>
    <t xml:space="preserve">Use the neighbor's DEVID instead of NgbrID for the neighbor piconets.  </t>
  </si>
  <si>
    <t>Change to: Management CTAs (MCTAs) are a subset of CTAs where the stream index is set to the MCTA stream index, as described in 7.2.5.</t>
  </si>
  <si>
    <t>Not sure.  I’ll use this as a placeholder in case I think of something…</t>
  </si>
  <si>
    <t>DEVS near the fringe of a piconet that can't hear the PNC need a way to indicate to DEVs that they can hear that they would like to communicate.  I proposed something for this and it was deferred to 802.15.5 because it was believed to be related to mesh networking. As far as I can tell, the current 802.15.5 baseline uses a distributed MAC and not 802.15.3.</t>
  </si>
  <si>
    <t xml:space="preserve">Yet another place where it says that the PHY is limited to a single contention based access mechanism. </t>
  </si>
  <si>
    <t>I don't understand how slotted Aloha works in a  general contention access CTA.  Slotted Aloha requires fixed frame sizes.  This is possible in a MCTA by choosing the max frame size at the base rate.  However, for a general CTA it is not possible to have a fixed frame size.  Also, can you send multiple frames inside one open CTA? Can you retry in the same CTA?  More details are needed to explain how this works.  If the idea is to avoid CSMA/CA, polling works much better.</t>
  </si>
  <si>
    <t xml:space="preserve">I don't recall seeing "needs to": defined in the IEEE style guide.  </t>
  </si>
  <si>
    <t>SFC can wrap to zero, it just can't repeat within the superframe.  It should not have to start at zero every superframe.  If it starts at zero every superframe, the transmitter would not be able to fill in this field until the frame is transmitted. This would not be backward compatible with legacy 802.15.3</t>
  </si>
  <si>
    <t>Typo taht</t>
  </si>
  <si>
    <t xml:space="preserve">This is not completely true.  This does not ensure that in a secure piconet no more than one copy of a frame is passed to the next higher layer.  If a frame is retransmitted in the next superframe, it could be a repeat. Also, this is dependent on the changes in 10.2.4.  </t>
  </si>
  <si>
    <t xml:space="preserve">SFC should not have to be reset to zero.  Resetting is optional in 802.15.3-2003.  What is the benefit of requiring reset to zero?  </t>
  </si>
  <si>
    <t xml:space="preserve">Add a "Frame dropped due to lack of storage" bit to the frame control field.  Not all protocols will run TCP and MAC layer ACKs only say that the frame was received correctly over the air, so the sender doesn't know if the frame was dropped on the receiving side due to a local bottleneck.  This is an issue with a high speed MAC/PHY and potentially low speed targets.  </t>
  </si>
  <si>
    <t xml:space="preserve">DEVS should not ignore frames with the wrong PNID or BSID.  This information is reported in the scan results. </t>
  </si>
  <si>
    <t>Why does the PNC have to shut down if the handover fails?  The PNC could be handing over but not going away.  This seems drastic and should not be mandated as it will be worse than just aborting the handover.</t>
  </si>
  <si>
    <t>What if there are multiple neighbor piconets?  If NbrID is used, how do they know which Neighbor owns the CTA?</t>
  </si>
  <si>
    <t xml:space="preserve">Delete the second sentence in this paragraph and the Note..  It is a should and not enforceable and provides limited benefit. </t>
  </si>
  <si>
    <t>SIFS needs to specify the max variation.  In 802.11 they use 10%</t>
  </si>
  <si>
    <t xml:space="preserve">802.15.3b should not prevent future PHYs from using CSMA/CA in the CAP and Slotted Aloha in a an MCTA.   </t>
  </si>
  <si>
    <t>Grammar problem: The CSMA/CA contention method is also be used for contention access CTAs when
required by the PHY.</t>
  </si>
  <si>
    <t>MCTAs aren't identical to CTAs, they are a subset of CTAs</t>
  </si>
  <si>
    <t>This standard shouldn't limit future PHYs.  Also, this is redundant.</t>
  </si>
  <si>
    <t>PHY's don't use Slotted Aloha.  Mac's do.  Phy's transmit and receive.  MAC use slotted Aloha.</t>
  </si>
  <si>
    <t xml:space="preserve">This equation only represents max transmit delay if retransmissions are ignored.  </t>
  </si>
  <si>
    <t xml:space="preserve">There is a perception that in 802.15.3 once a PNC starts, it must keep sending beacons for the rest of time.  This would be a problem for power sensitive devices.  </t>
  </si>
  <si>
    <t xml:space="preserve">Estimating SNR is clearer than estimating interference </t>
  </si>
  <si>
    <t xml:space="preserve">replace "least amount of interference"\n\nwith "highest SNR" </t>
  </si>
  <si>
    <t>08/04/2005 04:42:22 GMT</t>
  </si>
  <si>
    <t xml:space="preserve">If security is required and a frame is received from a device not in the piconet, why send an ACK? </t>
  </si>
  <si>
    <t>Delete the words \n\n"except for the ACK, if the ACK Policy field\nis set to either Imm-ACK, Imp-ACK or Dly-ACK Request."</t>
  </si>
  <si>
    <t>08/04/2005 04:37:10 GMT</t>
  </si>
  <si>
    <t>"The elements of the set are channel numbers and they are ordered from best (least\ninterference) at the lowest set index to worst (most interference) at the highest set index."</t>
  </si>
  <si>
    <t xml:space="preserve">replace the words "least interference" with "highest SNR"\nand the words "most interference" with "lowest SNR". \n\nIt is easier to quantify the SNR, then the amount of interference. </t>
  </si>
  <si>
    <t>08/04/2005 04:32:42 GMT</t>
  </si>
  <si>
    <t xml:space="preserve">The acronym DME is deleted </t>
  </si>
  <si>
    <t xml:space="preserve">Do not delete the acronym DME </t>
  </si>
  <si>
    <t>8..5.3</t>
  </si>
  <si>
    <t>Annex B</t>
  </si>
  <si>
    <t>Annex 6</t>
  </si>
  <si>
    <t xml:space="preserve">Table D.3, MLF2.10 </t>
  </si>
  <si>
    <t>Table d.4 MLF16.6</t>
  </si>
  <si>
    <t>Annex E</t>
  </si>
  <si>
    <t>6.5.2</t>
  </si>
  <si>
    <t>The NextPNC was proposed for 802.15.3b.  It was omitted from D03 due to schedule constraints. It solves a serious problem with the 802.15.3 protocol and needs to be added. In order to simplify the protocol, the next PNC process could replace much of the handover process and allow for pre-handover.</t>
  </si>
  <si>
    <t xml:space="preserve">In the name of simplifying the protocol, remove PNC shutdown.  It adds complexity without adding benefit. Since DEVs have to handle out of range PNC or unexpected PNC shutdown.  </t>
  </si>
  <si>
    <t>Get rid of overlapping PNID.  The function can be handled fine using the unsolicited scan response.  Overlapping PNID is redundant and therefore evil.</t>
  </si>
  <si>
    <t>The DME should not have been removed and the MLME changes should go back to the way they were in 802.15.3-2003.  It is not appropriate to put the DME in the FCSL</t>
  </si>
  <si>
    <t xml:space="preserve">Who controls the superframe parameters like superframe duration, CAP End Time?  The manufacture of the MAC?  What if different FCSLs require different parameters? </t>
  </si>
  <si>
    <t>Current\nDraft shows 0x00 = European Telecommunications Standards\nInstitute (ETSI)\n0x01 = Federal Communications Commission (FCC)\n0x02 = Industry Canada (IC)\n0x03 = Association of Radio Industries and Businesses\nbut the field PHYPIB_CurrentRegDomain is 1 x Octet in size = 255\nvalues. 0x00 to 0xFF (hex values). Will it be appropriate to leave the\nremainder values undefined - and uncontrolled - at the mercy of\nhardware/software designers who may insert their own values here and\ncreate "non-compliant" 802.15devices that have PHYPIB_CurrentRegDomain\nwith a value that is not part of the standard, or should we define\nvalues such as RESERVED for the remainder fields so that any designer\nchoosing to set this field to a value other than defined in this MAC\nlayer amendment needs to declare that they will do so, so that other\ndevelopers can code software/firmware to recognise the non-standard\nimplementation.</t>
  </si>
  <si>
    <t>I\npropose to add values 0x04 to 0xFF in tabular form for the PHY PIB\nImplementation group parameters (Table 92) PHYPIB_CurrentRegDomain\nelement that declare that the values are nominally RESERVED until such\ntime that a developer chooses to intiate a new entry for\nPHYPIB_CurrentRegDomain, subsequently publicises the exact value and\nthe organisation that is responsible for the regulatory domain the\n802.15 device is going to be licensed / regulated. If a value from the\nreserved list is taken, the developer has to agree to publicise such\nassignment data within 6 months from first use.</t>
  </si>
  <si>
    <t>08/08/2005 19:29:20 GMT</t>
  </si>
  <si>
    <t>COORDINATION, EDITORIAL</t>
  </si>
  <si>
    <t>myballoteditorial@ieee.org</t>
  </si>
  <si>
    <t>I have reviewed IEEE P802.15.3b_D3 for editorial coordination. It meets all editorial requirements.\n</t>
  </si>
  <si>
    <t>08/04/2005 04:46:29 GMT</t>
  </si>
  <si>
    <t>COOKLEV, TODOR V</t>
  </si>
  <si>
    <t>tcooklev@ieee.org</t>
  </si>
  <si>
    <t>415-338-3946</t>
  </si>
  <si>
    <t xml:space="preserve">The sentence "The PHY determines the contention access method" is ambiguous. </t>
  </si>
  <si>
    <t xml:space="preserve">Delete the sentence \n"The PHY determines the contention access method that will be used during operation."\n </t>
  </si>
  <si>
    <t>08/04/2005 04:44:11 GMT</t>
  </si>
  <si>
    <t>The words in the ReasonCodes "UNAVAILABLE-KEY", "FAILED-SECURITY-CHECK", "BAD-TIME-TOKEN", and "INVALID-SEC-VALUE" are separated by hyphens but the words in all other ReasonCodes in the standard are separated by underscores. There doesn't appear to be a reason for the inconsistency.</t>
  </si>
  <si>
    <t>Change "UNAVAILABLE-KEY" to "UNAVAILABLE_KEY", "FAILED-SECURITY-CHECK" to "FAILED_SECURITY_CHECK", "BAD-TIME-TOKEN" to "BAD_TIME_TOKEN", and "INVALID-SEC-VALUE" to "INVALID_SEC_VALUE". Note that this change would require corresponding changes in clauses 9.3.5 and 9.3.6.</t>
  </si>
  <si>
    <t>6.3.6.2</t>
  </si>
  <si>
    <t>Primitive name reads "MLME-DISASSOCIATE.indication" but should read "MLME-DISASSOCIATE-confirm" to match sub-clause title.</t>
  </si>
  <si>
    <t>Change "MLME-DISASSOCIATE.indication" to "MLME-DISASSOCIATE-confirm".</t>
  </si>
  <si>
    <t>Extraneous period in "The primitive parameter is def.ined in Table 3h."</t>
  </si>
  <si>
    <t>Remove extraneous period.</t>
  </si>
  <si>
    <t>6.3.3</t>
  </si>
  <si>
    <t>Table 3e, fifth row, fourth column: Missing space in "The minimum percentof the superframe&amp;".</t>
  </si>
  <si>
    <t>Insert space between "percent" and "of".</t>
  </si>
  <si>
    <t>6.3.2.3</t>
  </si>
  <si>
    <t>Primitive name reads "MLME-SCAN.confirm" but should read "MLME-SCAN.indication" to match sub-clause title.</t>
  </si>
  <si>
    <t>Change "MLME-SCAN.confirm" to "MLME-SCAN.indication".</t>
  </si>
  <si>
    <t>Table 3b, ninth row, third column: Period missing at the end of "A set contaiing zero or more instances of a PiconetDescription"</t>
  </si>
  <si>
    <t>Add missing period.</t>
  </si>
  <si>
    <t>Table of contents formatting error -- periods missing between Annex D title and page number.</t>
  </si>
  <si>
    <t>Repair formatting/insert periods.</t>
  </si>
  <si>
    <t>08/25/2005 16:48:32 GMT</t>
  </si>
  <si>
    <t>HAQUE, SAMUDRA E</t>
  </si>
  <si>
    <t>samudra.haque@gmail.com</t>
  </si>
  <si>
    <t>Change to "This primitive reports only changes in the DEV's PM mode.".</t>
  </si>
  <si>
    <t>Missing apostrophe in "This primitive is used to report a change to the DEVs PM&amp;".</t>
  </si>
  <si>
    <t>Change to "This primitive is used to report a change to the DEV's PM mode&amp;".</t>
  </si>
  <si>
    <t>Comma missing after "NextWakeTime".</t>
  </si>
  <si>
    <t>Change to "NextWakeTime,".</t>
  </si>
  <si>
    <t>Extra word "to" and missing period at the end of "This primitive reports the result of a request to chagne to the current SPS set information".</t>
  </si>
  <si>
    <t>Change to "This primitive reports the result of a request to change the current SPS set information".</t>
  </si>
  <si>
    <t>6.3.15.3</t>
  </si>
  <si>
    <t>Semicolon should be a colon in "Possible requests include; create&amp;".</t>
  </si>
  <si>
    <t>Change to "Possible requests include: create&amp;".</t>
  </si>
  <si>
    <t>6.3.14</t>
  </si>
  <si>
    <t>Error in title of Table 3r: "MLME-PICONET-CHANGE" should be "MLME-PICONET-PARM-CHANGE" to match sub-clause 6.3.14.3.</t>
  </si>
  <si>
    <t>Change "MLME-PICONET-CHANGE" to "MLME-PICONET-PARM-CHANGE".</t>
  </si>
  <si>
    <t>The word "the" is missing in "These primitives allow a DEV acting as PNC to change BSID of the piconet&amp;".</t>
  </si>
  <si>
    <t>Change to "These primitives allow a DEV acting as PNC to change the BSID&amp;".</t>
  </si>
  <si>
    <t>6.3.12</t>
  </si>
  <si>
    <t>Extraneous period at the end of "The parameters used for these primitives are defined in Table 3o..".</t>
  </si>
  <si>
    <t>Remove the extraneous period.</t>
  </si>
  <si>
    <t>6.3.10</t>
  </si>
  <si>
    <t>Table 3m, fifth row, fourth column: "an" should be "a" in "The SecurityRecordSet is returned to indicate the results of an Security&amp;".</t>
  </si>
  <si>
    <t>Change to "The SecurityRecordSet is returned to indicate the results of a Security&amp;".</t>
  </si>
  <si>
    <t>Table 3m, first row, third column: "as" misspelled in "Any valid DEVID, asd defined&amp;".</t>
  </si>
  <si>
    <t>Change to "Any valid DEVID, as defined&amp;".</t>
  </si>
  <si>
    <t>6.3.9</t>
  </si>
  <si>
    <t>Table 3l, first row, fourth column: "for" misspelled, extra "the" in "If it is the BcstID, the request is fo the information for all of the DEVs in the piconet."</t>
  </si>
  <si>
    <t>Change to "If it is the BcstID, the request is for information for all of the DEVs in the piconet."</t>
  </si>
  <si>
    <t>6.3.7</t>
  </si>
  <si>
    <t>Table 3j, third row, second column: "Octer string" is misspelled.</t>
  </si>
  <si>
    <t>Change "Octer string" to "Octect string".</t>
  </si>
  <si>
    <t>"announcement" is misspelled in "&amp;that the DEV Association IE announcment for a newly&amp;". (Note that this is misspelled in 802.15.3-2003 as well.)</t>
  </si>
  <si>
    <t>Change to "&amp;that the DEV Association IE announcement for a newly&amp;".</t>
  </si>
  <si>
    <t>Technical resolved</t>
  </si>
  <si>
    <t>Editorial resolved</t>
  </si>
  <si>
    <t>General resolved</t>
  </si>
  <si>
    <t>After further discussion and review with the commenter, the commenter agrees that the current mechanisms in the protocol are sufficient to provide this functionality.</t>
  </si>
  <si>
    <t>Change to 2^64 for all three parameters.</t>
  </si>
  <si>
    <t>Change to 0-511.</t>
  </si>
  <si>
    <t>Change "CONNECTION_LOST" to be "NOT_ASSOCIATED"</t>
  </si>
  <si>
    <t>After the fourth paragraph of 8.4.3.1, add the sentence "If the PNC is unable to spread out the allocations, see E1.1.4, it should deny the channel time request."  On page 97, delete "In a Channel Time Request ... for a sub-rate request."  In the next sentence, replace "MaxTransmitDelay" with "CTA Rate Factor".</t>
  </si>
  <si>
    <t>Change the standard to require that the CTA Status IE to be generated for each new created or modified stream.</t>
  </si>
  <si>
    <t>After discussion with the commenter, it was determined that the best way to handle this flow control is at the higher layer, e.g., in the LLC.  In the case of Bluetooth, running on top of 802.15.3, this would be handled with L2CAP messages.</t>
  </si>
  <si>
    <t>Change the paragraph in 8.5.1.1 from "If the target DEV is in either DSPS ... as described in 7.4.8." to be "If the target DEV is in DSPS mode and is part of the same SPS Set as the channel time request, and the PNC grants the allocation, it shall respond with a channel time request command with ReasonCode of SUCCESS. Neither the originator nor target DEV need to change PM modes for the stream to be allocated. &lt;paragraph&gt;However, if the target DEV is in either a) APS mode or b) DSPS mode and is not part of the same SPS Set as the channel time request, and the PNC grants the channel time request ..." Also, add the PM Mode Change Response command to match the usage in Fig. 144</t>
  </si>
  <si>
    <t>The equations will be removed from 8.5.1 in response to CID 565400023</t>
  </si>
  <si>
    <t>The current draft allows for interoperability in that a DEV that receives an Implied-ACK request will respond with an Imm-ACK.  Also, DEVs that support Implied-ACK will indicate this via a bit in the capability IE.</t>
  </si>
  <si>
    <t>Make as much of the table as possible on the same page.</t>
  </si>
  <si>
    <t>The text will revert back to that in 802.15.3-2003.</t>
  </si>
  <si>
    <t>Not every PHY supports the calculation of SNR.  For example, the 22 Mb/s of 802.15.3 does not calculate the SNR and it is the only required mode.  In addition, the channel with the lowest SNR may not be the best channel if the periods of low SNR are short as compared with a higher SNR channel that has longer periods of interference.  Rather than try to specify the exact measurement, it is left up to the implementer to determine the best channel based on their design.</t>
  </si>
  <si>
    <t>Secure frames are always ACK'ed if the CRC is valid because a typical DEV will not necessarily have time to check the validity of the integrity code before the ACK needs to be sent.  In addition, if the DEV checks security before ACK'ing the frame, the DEV is providing feedback to an attacker regarding the key and this could help with attacks.</t>
  </si>
  <si>
    <t>If the PNC stops sending beacons, then another piconet can start operation in the same channel.  In addition, DEVs in a power save mode expect to be able to wake up at any time to re-synchronize with the piconet. APS DEVs need to be able to wake up just prior to the ATP to send a frame to the PNC and if the PNC isn't beaconing, it won't be able to send the frame.</t>
  </si>
  <si>
    <t>Change the CTRq Control field in the CTA Status IE to be the CTRq Info field with the same fields as the CTRq Control field except that the reserved bit, bit 3, is now defined to be the Terminate bit and is set to 1 in the stream is being terminated.  The target ID list field is now reserved in the CTRq Info field.  Delete references to the null-CTA and replace them with the CTA Status IE with Terminate bit set to 1 in the text and the MSCs.</t>
  </si>
  <si>
    <t>Add a new IE, Stream Renewal IE, that has length 0-255, contents, 0-255 stream indices.  Add text to Clause 8 near the ATP that the DEV sends this IE at least once every ATP if it wants to keep any allocated streams.  The PNC will terminate any streams not in the IE after an ATP has passed for any DEV that has the (newly added) Stream Timeout Period capability set.  Add Stream Timeout Period bit to the capability field, set to zero if the DEV does not support the PNC timing out streams and set to one for DEVs that support the PNC stream timeout.  A DEV compliant to this revision of the standard shall set the bit to one. Additional editing instructions are in 05/0558-00</t>
  </si>
  <si>
    <t>Resolve as indicated in 05/0153r6</t>
  </si>
  <si>
    <t>Left</t>
  </si>
  <si>
    <t>"set" is misspelled in "&amp;MLME-STOP.confirm primitive is generated with a ResultCode se to SUCCESS.".</t>
  </si>
  <si>
    <t>Change to "&amp;MLME-STOP.confirm primitive is generated with a ResultCode set to SUCCESS.".</t>
  </si>
  <si>
    <t>"CTA Rate Factor" misspelled in "NOTE: A subrate request always has a CAT Rate Factor&amp;".</t>
  </si>
  <si>
    <t>Change to "NOTE: A subrate request always has a CTA Rate Factor&amp;".</t>
  </si>
  <si>
    <t>Table 50, fifth row, second column: "configuration" is misspelled in "Multicast configuraton request".</t>
  </si>
  <si>
    <t>Change to "Multicast configuration request".</t>
  </si>
  <si>
    <t>7.4.11</t>
  </si>
  <si>
    <t>Figure caption is misnumbered -- it should be "Figure 42", not "Figure 38".</t>
  </si>
  <si>
    <t>Change to "Figure 42".</t>
  </si>
  <si>
    <t>7.4.7</t>
  </si>
  <si>
    <t>Figure caption is misnumbered -- it should be "Figure 34", not "Figure 47".</t>
  </si>
  <si>
    <t>Change to "Figure 34".</t>
  </si>
  <si>
    <t>Table 36, twelfth row, fourth column: "transmission" is misspelled in "&amp;until the frame has finished tranmission and the&amp;".</t>
  </si>
  <si>
    <t>Change to "&amp;until the frame has finished transmission and the&amp;".</t>
  </si>
  <si>
    <t>Table 36, eleventh row, fourth column: "primitive" is misspelled in "MSDU portion of the primitve."</t>
  </si>
  <si>
    <t>Change to "MSDU portion of the primitive."</t>
  </si>
  <si>
    <t>Table 36, tenth row, fourth column: Missing period at the end of "The legnth of the MSDU in octets".</t>
  </si>
  <si>
    <t>Change to "The length of the MSDU in octets."</t>
  </si>
  <si>
    <t>6.3.16.2</t>
  </si>
  <si>
    <t>Comma missing after "Group Address".</t>
  </si>
  <si>
    <t>Change to "GroupAddress,".</t>
  </si>
  <si>
    <t>"parameters" is misspelled in "The paramters for this primitive&amp;".</t>
  </si>
  <si>
    <t>Change to "The parameters for this primitive&amp;".</t>
  </si>
  <si>
    <t>09/01/2005 14:31:24 GMT</t>
  </si>
  <si>
    <t>Clumsy wording in "Change in PM modes of other DEVs&amp;".</t>
  </si>
  <si>
    <t>Change to "Changes in PM modes of other DEVs in the piconet are reported with the MLME-MONITOR-PM-MODE.indication primitive."</t>
  </si>
  <si>
    <t>Missing apostrophe in "This primitive reports only changes in the DEVs PM mode."</t>
  </si>
  <si>
    <t>Extra comma in "&amp;the classification set include the stream index, and protocol specific&amp;".</t>
  </si>
  <si>
    <t>Change "&amp;the classification set includes the stream index and protocol specific&amp;".</t>
  </si>
  <si>
    <t>9.4.1</t>
  </si>
  <si>
    <t>"information" should be capitalized in the Figure 148's caption.</t>
  </si>
  <si>
    <t>Capitalize "information".</t>
  </si>
  <si>
    <t>"that" misspelled in "A DEV shall reject all frames that do not&amp;".</t>
  </si>
  <si>
    <t>Change to "A DEV shall reject all frames that do not&amp;".</t>
  </si>
  <si>
    <t>"SECURITY" misspelled, incorrect "an", extra space in "If not, the MLME shall return an MLME-SECUITY-ERROR. indication to&amp;".</t>
  </si>
  <si>
    <t>Change to "If not, the MLME shall return a MLME-SECURITY-ERROR.indication to&amp;".</t>
  </si>
  <si>
    <t>Period should be a close paren in "When a DEV receives a secure beacon frame (a beacon with the SEC field in the Frame Control field set to one. the DEV shall&amp;".</t>
  </si>
  <si>
    <t>Change to "When a DEV receives a secure beacon frame (a beacon with the SEC field in the Frame Control field set to one) the DEV shall&amp;".</t>
  </si>
  <si>
    <t>8.8.3a</t>
  </si>
  <si>
    <t>There shouldn't be a period at the end of Figure 126b's caption.</t>
  </si>
  <si>
    <t>Remove the period at the end of the caption.</t>
  </si>
  <si>
    <t>There shouldn't be a period at the end of Figure 126a's caption.</t>
  </si>
  <si>
    <t>Missing period at the end of "&amp;as described in 8.4.3.*'.</t>
  </si>
  <si>
    <t>Change to "&amp;as described in 8.4.3.8.".</t>
  </si>
  <si>
    <t>Missing "of" and incorrect semicolon in "&amp;to one the following; no-ACK&amp;".</t>
  </si>
  <si>
    <t>Change to "&amp;to one of the following: no-ACK&amp;".</t>
  </si>
  <si>
    <t>"multicast group" should be plural in "..from any PS sets and multicast group that&amp;".</t>
  </si>
  <si>
    <t>Change to "&amp;from any PS Sets and multicast groups that&amp;".</t>
  </si>
  <si>
    <t>"disassociates" is misspelled in "After a DEV disassoicates from&amp;".</t>
  </si>
  <si>
    <t>Change to "After a DEV disassociates from&amp;".</t>
  </si>
  <si>
    <t>Missing apostrophe in "&amp;the PNC would not retain a DEVs Piconet Services IE.".</t>
  </si>
  <si>
    <t>Change to "&amp;the PNC would not retain a DEV's Piconet Services IE.".</t>
  </si>
  <si>
    <t>Missing apostrophe in "&amp;their own Piconet Services IE in the PNCs record&amp;".</t>
  </si>
  <si>
    <t>Change to "&amp;their own Piconet Services IE in the PNC's record&amp;".</t>
  </si>
  <si>
    <t>Fig 154 Most fields have DestID followed by SrctID. Nonce has this reversed</t>
  </si>
  <si>
    <t>Change Nonce to DestID field first to be3consistent and simplify implementation</t>
  </si>
  <si>
    <t>09/01/2005 18:18:11 GMT</t>
  </si>
  <si>
    <t>POSANI, CAM K</t>
  </si>
  <si>
    <t>cposani@raytheon.com</t>
  </si>
  <si>
    <t>972-952-3517</t>
  </si>
  <si>
    <t>User</t>
  </si>
  <si>
    <t>B3.1 Key Usage</t>
  </si>
  <si>
    <t>Although it may be technically correct to suggest that the mangement keys be changed once every millenium, my instinct tell me that the hardware will be overcome by events prior to reaching this part of its lifetime.</t>
  </si>
  <si>
    <t>09/01/2005 18:13:14 GMT</t>
  </si>
  <si>
    <t>KOTECHA, LALIT R</t>
  </si>
  <si>
    <t>lalit.kotecha@verizonwireless.com</t>
  </si>
  <si>
    <t>No Comments</t>
  </si>
  <si>
    <t>09/01/2005 14:31:25 GMT</t>
  </si>
  <si>
    <t>HEUBAUM, KARL F</t>
  </si>
  <si>
    <t>kheubaum@yahoo.com</t>
  </si>
  <si>
    <t>(Bill Shvodian comment #27) DEVs near the finge of a piconet that can't hear the PNC need a way to indicate to DEVs that they can hear that they would like to communicate. I proposed something for this and it was deferred to 802.15.5 because it was believed to be related to mesh networking. As far as I can tell, the current 802.15.5 baseline uses a distributed MAC and not 802.15.3.</t>
  </si>
  <si>
    <t>Text to be provided in an updatred version of 05/1532</t>
  </si>
  <si>
    <t>(Bill Shvodian comment #26) There is a perception that in 802.15.3 once a PNC starts, it must keep sending beacons for the rest of time. This would be a problem for power sensitive devices.</t>
  </si>
  <si>
    <t>802.15.3 needs to have a Bluetooth-like power efficient mechanism for discovery and keep alive without requiring continuous beacons. Maybe this belongs in an informational annex.</t>
  </si>
  <si>
    <t>(Bill Shvodian comment #4) The NextPNC was proposed for 802.15.3b. It was omitted due to schedule constraints. It solves a serious problem with the 802.15.3 protocol and needs to be added. In order to simplify the protocol, the next PNC process could replace much of the handover process and allow for pre-handover.</t>
  </si>
  <si>
    <t>"TimeRequiredPerSuperrame" misspelled in "(SuperframeDuration - TimeRequiredPerSuperrame)/(CTA Rate Factor)."</t>
  </si>
  <si>
    <t>Change to "TimeRequiredPerSuperframe".</t>
  </si>
  <si>
    <t>A.2</t>
  </si>
  <si>
    <t>6.3.3.1</t>
  </si>
  <si>
    <t>Given that the FCSL./DME no longer has access to the channel number of the picoent, an outside entity cannot control which channel to scan or start the piconet on. If someone like the Bluetooth SIG adopts a UWB MAC and PHY, they will want the BT radio to tell the UWB radio which channel the PHY is on.</t>
  </si>
  <si>
    <t>Bring back to told DME interface</t>
  </si>
  <si>
    <t>DEVS should not ignore frames with the wrong PNID or BSID. This information is reported in the scan results.</t>
  </si>
  <si>
    <t>Remove the last sentence in this paragraph.</t>
  </si>
  <si>
    <t>7.2.1</t>
  </si>
  <si>
    <t>Add a "Frame dropped due to lack of storage" bit to the frame control field. Nto all protocols run TCP and ACKs only say that the frame was received correctly over the air, so the sender doesn't know if the frame was dropped on the receiving side due to a local bottleneck. Bluetooth uses a credit based scheme.</t>
  </si>
  <si>
    <t>Text to be provided by Bill Shvodian</t>
  </si>
  <si>
    <t>7.2.7.3</t>
  </si>
  <si>
    <t>SFC should not have to be reset to zero. This is busy work that just complicates the protocol with no benefit.</t>
  </si>
  <si>
    <t>Leave text as it was in 902.15.3-2003</t>
  </si>
  <si>
    <t>The DME should not have been removed and the MLME changes should go back to the way they were in 802.15.3-2003. It is not appropriate to put the DME in the FCSL</t>
  </si>
  <si>
    <t>Bring back the DME</t>
  </si>
  <si>
    <t>7.4.15</t>
  </si>
  <si>
    <t>Get rid of overlapping PNID. The function can be handled fine using the unsolisited scan response. Overlapping PNID is redundant and therefore evil.</t>
  </si>
  <si>
    <t>7.4.5, 8.2.3, tables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</si>
</sst>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 &quot;$&quot;;\-#,##0\ &quot;$&quot;"/>
    <numFmt numFmtId="166" formatCode="#,##0\ &quot;$&quot;;[Red]\-#,##0\ &quot;$&quot;"/>
    <numFmt numFmtId="167" formatCode="#,##0.00\ &quot;$&quot;;\-#,##0.00\ &quot;$&quot;"/>
    <numFmt numFmtId="168" formatCode="#,##0.00\ &quot;$&quot;;[Red]\-#,##0.00\ &quot;$&quot;"/>
    <numFmt numFmtId="169" formatCode="_-* #,##0\ &quot;$&quot;_-;\-* #,##0\ &quot;$&quot;_-;_-* &quot;-&quot;\ &quot;$&quot;_-;_-@_-"/>
    <numFmt numFmtId="170" formatCode="_-* #,##0\ _$_-;\-* #,##0\ _$_-;_-* &quot;-&quot;\ _$_-;_-@_-"/>
    <numFmt numFmtId="171" formatCode="_-* #,##0.00\ &quot;$&quot;_-;\-* #,##0.00\ &quot;$&quot;_-;_-* &quot;-&quot;??\ &quot;$&quot;_-;_-@_-"/>
    <numFmt numFmtId="172" formatCode="_-* #,##0.00\ _$_-;\-* #,##0.00\ _$_-;_-* &quot;-&quot;??\ _$_-;_-@_-"/>
    <numFmt numFmtId="173" formatCode="dd\-mmm\-yy"/>
  </numFmts>
  <fonts count="11">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10"/>
      <name val="Arial"/>
      <family val="0"/>
    </font>
    <font>
      <sz val="10"/>
      <color indexed="8"/>
      <name val="Arial"/>
      <family val="0"/>
    </font>
    <font>
      <b/>
      <sz val="14"/>
      <color indexed="8"/>
      <name val="Times New Roman"/>
      <family val="1"/>
    </font>
    <font>
      <sz val="12"/>
      <color indexed="8"/>
      <name val="Times New Roman"/>
      <family val="1"/>
    </font>
    <font>
      <sz val="10.75"/>
      <color indexed="8"/>
      <name val="Times New Roman"/>
      <family val="1"/>
    </font>
  </fonts>
  <fills count="2">
    <fill>
      <patternFill/>
    </fill>
    <fill>
      <patternFill patternType="gray125"/>
    </fill>
  </fills>
  <borders count="9">
    <border>
      <left/>
      <right/>
      <top/>
      <bottom/>
      <diagonal/>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21">
    <xf numFmtId="0" fontId="0" fillId="0" borderId="0" xfId="0" applyAlignment="1">
      <alignment/>
    </xf>
    <xf numFmtId="0" fontId="0" fillId="0" borderId="0" xfId="0" applyAlignment="1">
      <alignment wrapText="1"/>
    </xf>
    <xf numFmtId="0" fontId="0" fillId="0" borderId="0" xfId="0" applyNumberFormat="1" applyAlignment="1">
      <alignment/>
    </xf>
    <xf numFmtId="164" fontId="0" fillId="0" borderId="0" xfId="0" applyNumberFormat="1" applyAlignment="1">
      <alignment horizontal="left"/>
    </xf>
    <xf numFmtId="0" fontId="7" fillId="0" borderId="0" xfId="21" applyNumberFormat="1" applyFont="1" applyFill="1" applyBorder="1">
      <alignment/>
      <protection/>
    </xf>
    <xf numFmtId="0" fontId="8" fillId="0" borderId="0" xfId="21" applyNumberFormat="1" applyFont="1" applyFill="1" applyBorder="1" applyAlignment="1">
      <alignment horizontal="center"/>
      <protection/>
    </xf>
    <xf numFmtId="0" fontId="7" fillId="0" borderId="0" xfId="21" applyNumberFormat="1" applyFont="1" applyFill="1" applyBorder="1" applyAlignment="1">
      <alignment horizontal="right"/>
      <protection/>
    </xf>
    <xf numFmtId="0" fontId="9" fillId="0" borderId="1" xfId="21" applyNumberFormat="1" applyFont="1" applyFill="1" applyBorder="1" applyAlignment="1">
      <alignment vertical="top" wrapText="1"/>
      <protection/>
    </xf>
    <xf numFmtId="0" fontId="9" fillId="0" borderId="2" xfId="21" applyNumberFormat="1" applyFont="1" applyFill="1" applyBorder="1" applyAlignment="1">
      <alignment vertical="top" wrapText="1"/>
      <protection/>
    </xf>
    <xf numFmtId="0" fontId="8" fillId="0" borderId="2" xfId="21" applyNumberFormat="1" applyFont="1" applyFill="1" applyBorder="1" applyAlignment="1">
      <alignment vertical="top" wrapText="1"/>
      <protection/>
    </xf>
    <xf numFmtId="0" fontId="9" fillId="0" borderId="3" xfId="21" applyNumberFormat="1" applyFont="1" applyFill="1" applyBorder="1" applyAlignment="1">
      <alignment vertical="top" wrapText="1"/>
      <protection/>
    </xf>
    <xf numFmtId="0" fontId="9" fillId="0" borderId="4" xfId="21" applyNumberFormat="1" applyFont="1" applyFill="1" applyBorder="1" applyAlignment="1">
      <alignment vertical="top" wrapText="1"/>
      <protection/>
    </xf>
    <xf numFmtId="0" fontId="9" fillId="0" borderId="5" xfId="21" applyNumberFormat="1" applyFont="1" applyFill="1" applyBorder="1" applyAlignment="1">
      <alignment vertical="top" wrapText="1"/>
      <protection/>
    </xf>
    <xf numFmtId="0" fontId="10" fillId="0" borderId="5" xfId="21" applyNumberFormat="1" applyFont="1" applyFill="1" applyBorder="1" applyAlignment="1">
      <alignment vertical="top" wrapText="1"/>
      <protection/>
    </xf>
    <xf numFmtId="0" fontId="9" fillId="0" borderId="6" xfId="21" applyNumberFormat="1" applyFont="1" applyFill="1" applyBorder="1" applyAlignment="1">
      <alignment vertical="top" wrapText="1"/>
      <protection/>
    </xf>
    <xf numFmtId="0" fontId="7" fillId="0" borderId="6" xfId="21" applyNumberFormat="1" applyFont="1" applyFill="1" applyBorder="1" applyAlignment="1">
      <alignment vertical="top" wrapText="1"/>
      <protection/>
    </xf>
    <xf numFmtId="0" fontId="9" fillId="0" borderId="0" xfId="21" applyNumberFormat="1" applyFont="1" applyFill="1" applyBorder="1" applyAlignment="1">
      <alignment vertical="top" wrapText="1"/>
      <protection/>
    </xf>
    <xf numFmtId="0" fontId="7" fillId="0" borderId="7" xfId="21" applyNumberFormat="1" applyFont="1" applyFill="1" applyBorder="1" applyAlignment="1">
      <alignment vertical="top" wrapText="1"/>
      <protection/>
    </xf>
    <xf numFmtId="0" fontId="9" fillId="0" borderId="8" xfId="21" applyNumberFormat="1" applyFont="1" applyFill="1" applyBorder="1" applyAlignment="1">
      <alignment vertical="top" wrapText="1"/>
      <protection/>
    </xf>
    <xf numFmtId="0" fontId="6" fillId="0" borderId="0" xfId="21" applyFont="1" applyBorder="1">
      <alignment/>
      <protection/>
    </xf>
    <xf numFmtId="173" fontId="7" fillId="0" borderId="0" xfId="21" applyNumberFormat="1" applyFont="1" applyFill="1" applyBorder="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15-05-0263-01-003b-LB29-Drafting-statu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D16"/>
  <sheetViews>
    <sheetView workbookViewId="0" topLeftCell="A1">
      <selection activeCell="C7" sqref="C7"/>
    </sheetView>
  </sheetViews>
  <sheetFormatPr defaultColWidth="9.00390625" defaultRowHeight="12.75"/>
  <cols>
    <col min="1" max="2" width="9.75390625" style="19" customWidth="1"/>
    <col min="3" max="3" width="29.625" style="19" customWidth="1"/>
    <col min="4" max="4" width="32.50390625" style="19" customWidth="1"/>
    <col min="5" max="5" width="14.75390625" style="19" customWidth="1"/>
    <col min="6" max="16384" width="9.75390625" style="19" customWidth="1"/>
  </cols>
  <sheetData>
    <row r="1" spans="2:4" s="4" customFormat="1" ht="18.75">
      <c r="B1" s="20">
        <v>37152</v>
      </c>
      <c r="C1" s="5"/>
      <c r="D1" s="6" t="s">
        <v>518</v>
      </c>
    </row>
    <row r="2" spans="3:4" s="4" customFormat="1" ht="18.75">
      <c r="C2" s="5" t="s">
        <v>501</v>
      </c>
      <c r="D2" s="5"/>
    </row>
    <row r="3" spans="3:4" s="4" customFormat="1" ht="18.75">
      <c r="C3" s="5" t="s">
        <v>502</v>
      </c>
      <c r="D3" s="5"/>
    </row>
    <row r="4" s="4" customFormat="1" ht="18.75">
      <c r="B4" s="5"/>
    </row>
    <row r="5" spans="2:4" s="4" customFormat="1" ht="47.25">
      <c r="B5" s="7" t="s">
        <v>503</v>
      </c>
      <c r="C5" s="8" t="s">
        <v>504</v>
      </c>
      <c r="D5" s="8"/>
    </row>
    <row r="6" spans="2:4" s="4" customFormat="1" ht="18.75">
      <c r="B6" s="7" t="s">
        <v>505</v>
      </c>
      <c r="C6" s="9" t="s">
        <v>527</v>
      </c>
      <c r="D6" s="9"/>
    </row>
    <row r="7" spans="2:4" s="4" customFormat="1" ht="31.5">
      <c r="B7" s="7" t="s">
        <v>506</v>
      </c>
      <c r="C7" s="8" t="s">
        <v>522</v>
      </c>
      <c r="D7" s="8"/>
    </row>
    <row r="8" spans="2:4" s="4" customFormat="1" ht="15.75">
      <c r="B8" s="10" t="s">
        <v>507</v>
      </c>
      <c r="C8" s="11" t="s">
        <v>508</v>
      </c>
      <c r="D8" s="11" t="s">
        <v>521</v>
      </c>
    </row>
    <row r="9" spans="2:4" s="4" customFormat="1" ht="15.75">
      <c r="B9" s="10"/>
      <c r="C9" s="12" t="s">
        <v>519</v>
      </c>
      <c r="D9" s="12" t="s">
        <v>520</v>
      </c>
    </row>
    <row r="10" spans="2:4" s="4" customFormat="1" ht="15.75">
      <c r="B10" s="10"/>
      <c r="C10" s="12" t="s">
        <v>523</v>
      </c>
      <c r="D10" s="13" t="s">
        <v>509</v>
      </c>
    </row>
    <row r="11" spans="2:4" s="4" customFormat="1" ht="15.75">
      <c r="B11" s="10"/>
      <c r="C11" s="14" t="s">
        <v>524</v>
      </c>
      <c r="D11" s="15"/>
    </row>
    <row r="12" spans="2:4" s="4" customFormat="1" ht="15.75">
      <c r="B12" s="8" t="s">
        <v>510</v>
      </c>
      <c r="C12" s="16" t="s">
        <v>511</v>
      </c>
      <c r="D12" s="17"/>
    </row>
    <row r="13" spans="2:4" s="4" customFormat="1" ht="47.25">
      <c r="B13" s="7" t="s">
        <v>512</v>
      </c>
      <c r="C13" s="8" t="s">
        <v>525</v>
      </c>
      <c r="D13" s="8"/>
    </row>
    <row r="14" spans="2:4" s="4" customFormat="1" ht="31.5">
      <c r="B14" s="7" t="s">
        <v>513</v>
      </c>
      <c r="C14" s="8" t="s">
        <v>526</v>
      </c>
      <c r="D14" s="8"/>
    </row>
    <row r="15" spans="2:4" s="4" customFormat="1" ht="110.25">
      <c r="B15" s="10" t="s">
        <v>514</v>
      </c>
      <c r="C15" s="8" t="s">
        <v>515</v>
      </c>
      <c r="D15" s="8"/>
    </row>
    <row r="16" spans="2:4" s="4" customFormat="1" ht="78.75">
      <c r="B16" s="18" t="s">
        <v>516</v>
      </c>
      <c r="C16" s="8" t="s">
        <v>517</v>
      </c>
      <c r="D16" s="8"/>
    </row>
  </sheetData>
  <printOptions/>
  <pageMargins left="0.7875" right="0.7875" top="0.7875" bottom="0.7875" header="0.5" footer="0.5"/>
  <pageSetup firstPageNumber="1" useFirstPageNumber="1" fitToHeight="0"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Z266"/>
  <sheetViews>
    <sheetView tabSelected="1" workbookViewId="0" topLeftCell="A1">
      <pane xSplit="1" ySplit="1" topLeftCell="B263" activePane="bottomRight" state="frozen"/>
      <selection pane="topLeft" activeCell="A1" sqref="A1"/>
      <selection pane="topRight" activeCell="B1" sqref="B1"/>
      <selection pane="bottomLeft" activeCell="A2" sqref="A2"/>
      <selection pane="bottomRight" activeCell="L283" sqref="L283"/>
    </sheetView>
  </sheetViews>
  <sheetFormatPr defaultColWidth="9.00390625" defaultRowHeight="12.75"/>
  <cols>
    <col min="1" max="1" width="10.875" style="0" customWidth="1"/>
    <col min="2" max="2" width="10.75390625" style="3" customWidth="1"/>
    <col min="3" max="3" width="5.625" style="0" customWidth="1"/>
    <col min="4" max="4" width="24.00390625" style="0" customWidth="1"/>
    <col min="5" max="5" width="21.125" style="0" customWidth="1"/>
    <col min="6" max="9" width="11.00390625" style="0" customWidth="1"/>
    <col min="10" max="10" width="11.00390625" style="0" hidden="1" customWidth="1"/>
    <col min="11" max="14" width="11.00390625" style="0" customWidth="1"/>
    <col min="15" max="15" width="51.75390625" style="1" customWidth="1"/>
    <col min="16" max="17" width="11.00390625" style="0" customWidth="1"/>
    <col min="18" max="18" width="53.625" style="1" customWidth="1"/>
    <col min="19" max="19" width="11.00390625" style="0" customWidth="1"/>
    <col min="20" max="20" width="51.00390625" style="1" customWidth="1"/>
    <col min="21" max="16384" width="11.00390625" style="0" customWidth="1"/>
  </cols>
  <sheetData>
    <row r="1" spans="1:26" ht="12.75">
      <c r="A1" t="s">
        <v>432</v>
      </c>
      <c r="B1" s="3" t="s">
        <v>433</v>
      </c>
      <c r="C1" t="s">
        <v>434</v>
      </c>
      <c r="D1" t="s">
        <v>435</v>
      </c>
      <c r="E1" t="s">
        <v>436</v>
      </c>
      <c r="F1" t="s">
        <v>437</v>
      </c>
      <c r="G1" t="s">
        <v>438</v>
      </c>
      <c r="H1" t="s">
        <v>439</v>
      </c>
      <c r="I1" t="s">
        <v>440</v>
      </c>
      <c r="J1" t="s">
        <v>441</v>
      </c>
      <c r="K1" t="s">
        <v>442</v>
      </c>
      <c r="L1" t="s">
        <v>443</v>
      </c>
      <c r="M1" t="s">
        <v>444</v>
      </c>
      <c r="N1" t="s">
        <v>445</v>
      </c>
      <c r="O1" s="1" t="s">
        <v>446</v>
      </c>
      <c r="P1" t="s">
        <v>447</v>
      </c>
      <c r="Q1" t="s">
        <v>448</v>
      </c>
      <c r="R1" s="1" t="s">
        <v>449</v>
      </c>
      <c r="S1" t="s">
        <v>450</v>
      </c>
      <c r="T1" s="1" t="s">
        <v>451</v>
      </c>
      <c r="U1" t="s">
        <v>452</v>
      </c>
      <c r="V1" t="s">
        <v>453</v>
      </c>
      <c r="W1" t="s">
        <v>454</v>
      </c>
      <c r="X1" t="s">
        <v>676</v>
      </c>
      <c r="Y1" t="s">
        <v>677</v>
      </c>
      <c r="Z1" t="s">
        <v>678</v>
      </c>
    </row>
    <row r="2" spans="1:26" ht="76.5">
      <c r="A2">
        <v>582000023</v>
      </c>
      <c r="B2" s="3" t="s">
        <v>460</v>
      </c>
      <c r="C2">
        <v>264</v>
      </c>
      <c r="D2" t="s">
        <v>546</v>
      </c>
      <c r="E2" t="s">
        <v>547</v>
      </c>
      <c r="F2" t="s">
        <v>548</v>
      </c>
      <c r="G2" t="s">
        <v>463</v>
      </c>
      <c r="H2">
        <v>41</v>
      </c>
      <c r="I2" t="s">
        <v>487</v>
      </c>
      <c r="J2" t="s">
        <v>488</v>
      </c>
      <c r="K2" t="s">
        <v>455</v>
      </c>
      <c r="L2">
        <v>124</v>
      </c>
      <c r="M2" t="s">
        <v>456</v>
      </c>
      <c r="N2">
        <v>30</v>
      </c>
      <c r="O2" s="1" t="s">
        <v>558</v>
      </c>
      <c r="Q2" t="s">
        <v>491</v>
      </c>
      <c r="R2" s="1" t="s">
        <v>545</v>
      </c>
      <c r="S2" t="s">
        <v>91</v>
      </c>
      <c r="T2" s="1" t="s">
        <v>690</v>
      </c>
      <c r="X2">
        <f>IF(S2&lt;&gt;"",IF(K2="Technical",1,0),0)</f>
        <v>1</v>
      </c>
      <c r="Y2">
        <f>IF(S2&lt;&gt;"",IF(K2="Editorial",1,0),0)</f>
        <v>0</v>
      </c>
      <c r="Z2">
        <f>IF(S2&lt;&gt;"",IF(K2="General",1,0),0)</f>
        <v>0</v>
      </c>
    </row>
    <row r="3" spans="1:26" ht="25.5">
      <c r="A3">
        <v>581900023</v>
      </c>
      <c r="B3" s="3" t="s">
        <v>460</v>
      </c>
      <c r="C3">
        <v>263</v>
      </c>
      <c r="D3" t="s">
        <v>546</v>
      </c>
      <c r="E3" t="s">
        <v>547</v>
      </c>
      <c r="F3" t="s">
        <v>548</v>
      </c>
      <c r="G3" t="s">
        <v>463</v>
      </c>
      <c r="H3">
        <v>40</v>
      </c>
      <c r="I3" t="s">
        <v>487</v>
      </c>
      <c r="J3" t="s">
        <v>488</v>
      </c>
      <c r="K3" t="s">
        <v>455</v>
      </c>
      <c r="L3">
        <v>48</v>
      </c>
      <c r="M3">
        <v>6.6</v>
      </c>
      <c r="N3">
        <v>42</v>
      </c>
      <c r="O3" s="1" t="s">
        <v>557</v>
      </c>
      <c r="Q3" t="s">
        <v>491</v>
      </c>
      <c r="R3" s="1" t="s">
        <v>544</v>
      </c>
      <c r="S3" t="s">
        <v>91</v>
      </c>
      <c r="T3" s="1" t="s">
        <v>689</v>
      </c>
      <c r="X3">
        <f aca="true" t="shared" si="0" ref="X3:X66">IF(S3&lt;&gt;"",IF(K3="Technical",1,0),0)</f>
        <v>1</v>
      </c>
      <c r="Y3">
        <f aca="true" t="shared" si="1" ref="Y3:Y66">IF(S3&lt;&gt;"",IF(K3="Editorial",1,0),0)</f>
        <v>0</v>
      </c>
      <c r="Z3">
        <f aca="true" t="shared" si="2" ref="Z3:Z66">IF(S3&lt;&gt;"",IF(K3="General",1,0),0)</f>
        <v>0</v>
      </c>
    </row>
    <row r="4" spans="1:26" ht="12.75">
      <c r="A4">
        <v>581800023</v>
      </c>
      <c r="B4" s="3" t="s">
        <v>460</v>
      </c>
      <c r="C4">
        <v>262</v>
      </c>
      <c r="D4" t="s">
        <v>546</v>
      </c>
      <c r="E4" t="s">
        <v>547</v>
      </c>
      <c r="F4" t="s">
        <v>548</v>
      </c>
      <c r="G4" t="s">
        <v>463</v>
      </c>
      <c r="H4">
        <v>39</v>
      </c>
      <c r="I4" t="s">
        <v>487</v>
      </c>
      <c r="J4" t="s">
        <v>488</v>
      </c>
      <c r="K4" t="s">
        <v>455</v>
      </c>
      <c r="L4">
        <v>48</v>
      </c>
      <c r="M4" t="s">
        <v>606</v>
      </c>
      <c r="N4">
        <v>35</v>
      </c>
      <c r="O4" s="1" t="s">
        <v>556</v>
      </c>
      <c r="Q4" t="s">
        <v>491</v>
      </c>
      <c r="R4" s="1" t="s">
        <v>543</v>
      </c>
      <c r="S4" t="s">
        <v>91</v>
      </c>
      <c r="T4" s="1" t="s">
        <v>689</v>
      </c>
      <c r="X4">
        <f t="shared" si="0"/>
        <v>1</v>
      </c>
      <c r="Y4">
        <f t="shared" si="1"/>
        <v>0</v>
      </c>
      <c r="Z4">
        <f t="shared" si="2"/>
        <v>0</v>
      </c>
    </row>
    <row r="5" spans="1:26" ht="38.25">
      <c r="A5">
        <v>581700023</v>
      </c>
      <c r="B5" s="3" t="s">
        <v>460</v>
      </c>
      <c r="C5">
        <v>261</v>
      </c>
      <c r="D5" t="s">
        <v>546</v>
      </c>
      <c r="E5" t="s">
        <v>547</v>
      </c>
      <c r="F5" t="s">
        <v>548</v>
      </c>
      <c r="G5" t="s">
        <v>463</v>
      </c>
      <c r="H5">
        <v>38</v>
      </c>
      <c r="I5" t="s">
        <v>487</v>
      </c>
      <c r="J5" t="s">
        <v>488</v>
      </c>
      <c r="K5" t="s">
        <v>455</v>
      </c>
      <c r="L5">
        <v>47</v>
      </c>
      <c r="M5" t="s">
        <v>138</v>
      </c>
      <c r="N5">
        <v>27</v>
      </c>
      <c r="O5" s="1" t="s">
        <v>555</v>
      </c>
      <c r="Q5" t="s">
        <v>491</v>
      </c>
      <c r="R5" s="1" t="s">
        <v>542</v>
      </c>
      <c r="S5" t="s">
        <v>90</v>
      </c>
      <c r="X5">
        <f t="shared" si="0"/>
        <v>1</v>
      </c>
      <c r="Y5">
        <f t="shared" si="1"/>
        <v>0</v>
      </c>
      <c r="Z5">
        <f t="shared" si="2"/>
        <v>0</v>
      </c>
    </row>
    <row r="6" spans="1:26" ht="63.75">
      <c r="A6">
        <v>581600023</v>
      </c>
      <c r="B6" s="3" t="s">
        <v>460</v>
      </c>
      <c r="C6">
        <v>260</v>
      </c>
      <c r="D6" t="s">
        <v>546</v>
      </c>
      <c r="E6" t="s">
        <v>547</v>
      </c>
      <c r="F6" t="s">
        <v>548</v>
      </c>
      <c r="G6" t="s">
        <v>463</v>
      </c>
      <c r="H6">
        <v>37</v>
      </c>
      <c r="I6" t="s">
        <v>487</v>
      </c>
      <c r="J6" t="s">
        <v>488</v>
      </c>
      <c r="K6" t="s">
        <v>466</v>
      </c>
      <c r="L6">
        <v>152</v>
      </c>
      <c r="M6" t="s">
        <v>605</v>
      </c>
      <c r="O6" s="1" t="s">
        <v>554</v>
      </c>
      <c r="Q6" t="s">
        <v>491</v>
      </c>
      <c r="R6" s="1" t="s">
        <v>541</v>
      </c>
      <c r="S6" t="s">
        <v>93</v>
      </c>
      <c r="T6" s="1" t="s">
        <v>414</v>
      </c>
      <c r="X6">
        <f t="shared" si="0"/>
        <v>0</v>
      </c>
      <c r="Y6">
        <f t="shared" si="1"/>
        <v>1</v>
      </c>
      <c r="Z6">
        <f t="shared" si="2"/>
        <v>0</v>
      </c>
    </row>
    <row r="7" spans="1:26" ht="51">
      <c r="A7">
        <v>581500023</v>
      </c>
      <c r="B7" s="3" t="s">
        <v>460</v>
      </c>
      <c r="C7">
        <v>259</v>
      </c>
      <c r="D7" t="s">
        <v>546</v>
      </c>
      <c r="E7" t="s">
        <v>547</v>
      </c>
      <c r="F7" t="s">
        <v>548</v>
      </c>
      <c r="G7" t="s">
        <v>463</v>
      </c>
      <c r="H7">
        <v>36</v>
      </c>
      <c r="I7" t="s">
        <v>487</v>
      </c>
      <c r="J7" t="s">
        <v>488</v>
      </c>
      <c r="K7" t="s">
        <v>455</v>
      </c>
      <c r="M7" t="s">
        <v>604</v>
      </c>
      <c r="O7" s="1" t="s">
        <v>553</v>
      </c>
      <c r="Q7" t="s">
        <v>491</v>
      </c>
      <c r="R7" s="1" t="s">
        <v>540</v>
      </c>
      <c r="S7" t="s">
        <v>93</v>
      </c>
      <c r="T7" s="1" t="s">
        <v>688</v>
      </c>
      <c r="X7">
        <f t="shared" si="0"/>
        <v>1</v>
      </c>
      <c r="Y7">
        <f t="shared" si="1"/>
        <v>0</v>
      </c>
      <c r="Z7">
        <f t="shared" si="2"/>
        <v>0</v>
      </c>
    </row>
    <row r="8" spans="1:26" ht="63.75">
      <c r="A8">
        <v>581400023</v>
      </c>
      <c r="B8" s="3" t="s">
        <v>460</v>
      </c>
      <c r="C8">
        <v>258</v>
      </c>
      <c r="D8" t="s">
        <v>546</v>
      </c>
      <c r="E8" t="s">
        <v>547</v>
      </c>
      <c r="F8" t="s">
        <v>548</v>
      </c>
      <c r="G8" t="s">
        <v>463</v>
      </c>
      <c r="H8">
        <v>35</v>
      </c>
      <c r="I8" t="s">
        <v>487</v>
      </c>
      <c r="J8" t="s">
        <v>488</v>
      </c>
      <c r="K8" t="s">
        <v>455</v>
      </c>
      <c r="M8" t="s">
        <v>603</v>
      </c>
      <c r="O8" s="1" t="s">
        <v>552</v>
      </c>
      <c r="Q8" t="s">
        <v>491</v>
      </c>
      <c r="R8" s="1" t="s">
        <v>539</v>
      </c>
      <c r="S8" t="s">
        <v>91</v>
      </c>
      <c r="T8" s="1" t="s">
        <v>116</v>
      </c>
      <c r="X8">
        <f t="shared" si="0"/>
        <v>1</v>
      </c>
      <c r="Y8">
        <f t="shared" si="1"/>
        <v>0</v>
      </c>
      <c r="Z8">
        <f t="shared" si="2"/>
        <v>0</v>
      </c>
    </row>
    <row r="9" spans="1:26" ht="25.5">
      <c r="A9">
        <v>581300023</v>
      </c>
      <c r="B9" s="3" t="s">
        <v>460</v>
      </c>
      <c r="C9">
        <v>257</v>
      </c>
      <c r="D9" t="s">
        <v>546</v>
      </c>
      <c r="E9" t="s">
        <v>547</v>
      </c>
      <c r="F9" t="s">
        <v>548</v>
      </c>
      <c r="G9" t="s">
        <v>463</v>
      </c>
      <c r="H9">
        <v>34</v>
      </c>
      <c r="I9" t="s">
        <v>487</v>
      </c>
      <c r="J9" t="s">
        <v>488</v>
      </c>
      <c r="K9" t="s">
        <v>455</v>
      </c>
      <c r="M9" t="s">
        <v>602</v>
      </c>
      <c r="O9" s="1" t="s">
        <v>551</v>
      </c>
      <c r="Q9" t="s">
        <v>491</v>
      </c>
      <c r="R9" s="1" t="s">
        <v>538</v>
      </c>
      <c r="S9" t="s">
        <v>90</v>
      </c>
      <c r="X9">
        <f t="shared" si="0"/>
        <v>1</v>
      </c>
      <c r="Y9">
        <f t="shared" si="1"/>
        <v>0</v>
      </c>
      <c r="Z9">
        <f t="shared" si="2"/>
        <v>0</v>
      </c>
    </row>
    <row r="10" spans="1:26" ht="25.5">
      <c r="A10">
        <v>581200023</v>
      </c>
      <c r="B10" s="3" t="s">
        <v>460</v>
      </c>
      <c r="C10">
        <v>256</v>
      </c>
      <c r="D10" t="s">
        <v>546</v>
      </c>
      <c r="E10" t="s">
        <v>547</v>
      </c>
      <c r="F10" t="s">
        <v>548</v>
      </c>
      <c r="G10" t="s">
        <v>463</v>
      </c>
      <c r="H10">
        <v>33</v>
      </c>
      <c r="I10" t="s">
        <v>487</v>
      </c>
      <c r="J10" t="s">
        <v>488</v>
      </c>
      <c r="K10" t="s">
        <v>455</v>
      </c>
      <c r="L10">
        <v>226</v>
      </c>
      <c r="M10" t="s">
        <v>467</v>
      </c>
      <c r="O10" s="1" t="s">
        <v>550</v>
      </c>
      <c r="Q10" t="s">
        <v>491</v>
      </c>
      <c r="R10" s="1" t="s">
        <v>537</v>
      </c>
      <c r="S10" t="s">
        <v>91</v>
      </c>
      <c r="T10" s="1" t="s">
        <v>113</v>
      </c>
      <c r="X10">
        <f t="shared" si="0"/>
        <v>1</v>
      </c>
      <c r="Y10">
        <f t="shared" si="1"/>
        <v>0</v>
      </c>
      <c r="Z10">
        <f t="shared" si="2"/>
        <v>0</v>
      </c>
    </row>
    <row r="11" spans="1:26" ht="140.25">
      <c r="A11">
        <v>581100023</v>
      </c>
      <c r="B11" s="3" t="s">
        <v>460</v>
      </c>
      <c r="C11">
        <v>255</v>
      </c>
      <c r="D11" t="s">
        <v>546</v>
      </c>
      <c r="E11" t="s">
        <v>547</v>
      </c>
      <c r="F11" t="s">
        <v>548</v>
      </c>
      <c r="G11" t="s">
        <v>463</v>
      </c>
      <c r="H11">
        <v>32</v>
      </c>
      <c r="I11" t="s">
        <v>487</v>
      </c>
      <c r="J11" t="s">
        <v>488</v>
      </c>
      <c r="K11" t="s">
        <v>455</v>
      </c>
      <c r="L11">
        <v>136</v>
      </c>
      <c r="M11" t="s">
        <v>601</v>
      </c>
      <c r="N11">
        <v>1</v>
      </c>
      <c r="O11" s="1" t="s">
        <v>549</v>
      </c>
      <c r="Q11" t="s">
        <v>491</v>
      </c>
      <c r="R11" s="1" t="s">
        <v>536</v>
      </c>
      <c r="S11" t="s">
        <v>91</v>
      </c>
      <c r="T11" s="1" t="s">
        <v>108</v>
      </c>
      <c r="X11">
        <f t="shared" si="0"/>
        <v>1</v>
      </c>
      <c r="Y11">
        <f t="shared" si="1"/>
        <v>0</v>
      </c>
      <c r="Z11">
        <f t="shared" si="2"/>
        <v>0</v>
      </c>
    </row>
    <row r="12" spans="1:26" ht="63.75">
      <c r="A12">
        <v>581000023</v>
      </c>
      <c r="B12" s="3" t="s">
        <v>460</v>
      </c>
      <c r="C12">
        <v>254</v>
      </c>
      <c r="D12" t="s">
        <v>546</v>
      </c>
      <c r="E12" t="s">
        <v>547</v>
      </c>
      <c r="F12" t="s">
        <v>548</v>
      </c>
      <c r="G12" t="s">
        <v>463</v>
      </c>
      <c r="H12">
        <v>31</v>
      </c>
      <c r="I12" t="s">
        <v>487</v>
      </c>
      <c r="J12" t="s">
        <v>488</v>
      </c>
      <c r="K12" t="s">
        <v>455</v>
      </c>
      <c r="L12">
        <v>124</v>
      </c>
      <c r="M12" t="s">
        <v>467</v>
      </c>
      <c r="N12">
        <v>36</v>
      </c>
      <c r="O12" s="1" t="s">
        <v>574</v>
      </c>
      <c r="Q12" t="s">
        <v>491</v>
      </c>
      <c r="R12" s="1" t="s">
        <v>535</v>
      </c>
      <c r="S12" t="s">
        <v>91</v>
      </c>
      <c r="T12" s="1" t="s">
        <v>112</v>
      </c>
      <c r="X12">
        <f t="shared" si="0"/>
        <v>1</v>
      </c>
      <c r="Y12">
        <f t="shared" si="1"/>
        <v>0</v>
      </c>
      <c r="Z12">
        <f t="shared" si="2"/>
        <v>0</v>
      </c>
    </row>
    <row r="13" spans="1:26" ht="12.75">
      <c r="A13">
        <v>580900023</v>
      </c>
      <c r="B13" s="3" t="s">
        <v>460</v>
      </c>
      <c r="C13">
        <v>253</v>
      </c>
      <c r="D13" t="s">
        <v>546</v>
      </c>
      <c r="E13" t="s">
        <v>547</v>
      </c>
      <c r="F13" t="s">
        <v>548</v>
      </c>
      <c r="G13" t="s">
        <v>463</v>
      </c>
      <c r="H13">
        <v>30</v>
      </c>
      <c r="I13" t="s">
        <v>487</v>
      </c>
      <c r="J13" t="s">
        <v>488</v>
      </c>
      <c r="K13" t="s">
        <v>466</v>
      </c>
      <c r="L13">
        <v>124</v>
      </c>
      <c r="M13" t="s">
        <v>467</v>
      </c>
      <c r="N13">
        <v>35</v>
      </c>
      <c r="O13" s="1" t="s">
        <v>573</v>
      </c>
      <c r="Q13" t="s">
        <v>458</v>
      </c>
      <c r="R13" s="1" t="s">
        <v>534</v>
      </c>
      <c r="S13" t="s">
        <v>90</v>
      </c>
      <c r="X13">
        <f t="shared" si="0"/>
        <v>0</v>
      </c>
      <c r="Y13">
        <f t="shared" si="1"/>
        <v>1</v>
      </c>
      <c r="Z13">
        <f t="shared" si="2"/>
        <v>0</v>
      </c>
    </row>
    <row r="14" spans="1:26" ht="76.5">
      <c r="A14">
        <v>580800023</v>
      </c>
      <c r="B14" s="3" t="s">
        <v>460</v>
      </c>
      <c r="C14">
        <v>252</v>
      </c>
      <c r="D14" t="s">
        <v>546</v>
      </c>
      <c r="E14" t="s">
        <v>547</v>
      </c>
      <c r="F14" t="s">
        <v>548</v>
      </c>
      <c r="G14" t="s">
        <v>463</v>
      </c>
      <c r="H14">
        <v>29</v>
      </c>
      <c r="I14" t="s">
        <v>487</v>
      </c>
      <c r="J14" t="s">
        <v>488</v>
      </c>
      <c r="K14" t="s">
        <v>455</v>
      </c>
      <c r="L14">
        <v>124</v>
      </c>
      <c r="M14" t="s">
        <v>220</v>
      </c>
      <c r="N14" s="2">
        <v>1</v>
      </c>
      <c r="O14" s="1" t="s">
        <v>572</v>
      </c>
      <c r="Q14" t="s">
        <v>458</v>
      </c>
      <c r="R14" s="1" t="s">
        <v>533</v>
      </c>
      <c r="S14" t="s">
        <v>93</v>
      </c>
      <c r="T14" s="1" t="s">
        <v>107</v>
      </c>
      <c r="X14">
        <f t="shared" si="0"/>
        <v>1</v>
      </c>
      <c r="Y14">
        <f t="shared" si="1"/>
        <v>0</v>
      </c>
      <c r="Z14">
        <f t="shared" si="2"/>
        <v>0</v>
      </c>
    </row>
    <row r="15" spans="1:26" ht="25.5">
      <c r="A15">
        <v>580700023</v>
      </c>
      <c r="B15" s="3" t="s">
        <v>460</v>
      </c>
      <c r="C15">
        <v>251</v>
      </c>
      <c r="D15" t="s">
        <v>546</v>
      </c>
      <c r="E15" t="s">
        <v>547</v>
      </c>
      <c r="F15" t="s">
        <v>548</v>
      </c>
      <c r="G15" t="s">
        <v>463</v>
      </c>
      <c r="H15">
        <v>28</v>
      </c>
      <c r="I15" t="s">
        <v>487</v>
      </c>
      <c r="J15" t="s">
        <v>488</v>
      </c>
      <c r="K15" t="s">
        <v>466</v>
      </c>
      <c r="L15">
        <v>103</v>
      </c>
      <c r="M15" t="s">
        <v>600</v>
      </c>
      <c r="N15">
        <v>35</v>
      </c>
      <c r="O15" s="1" t="s">
        <v>571</v>
      </c>
      <c r="Q15" t="s">
        <v>458</v>
      </c>
      <c r="R15" s="1" t="s">
        <v>532</v>
      </c>
      <c r="S15" t="s">
        <v>90</v>
      </c>
      <c r="X15">
        <f t="shared" si="0"/>
        <v>0</v>
      </c>
      <c r="Y15">
        <f t="shared" si="1"/>
        <v>1</v>
      </c>
      <c r="Z15">
        <f t="shared" si="2"/>
        <v>0</v>
      </c>
    </row>
    <row r="16" spans="1:26" ht="114.75">
      <c r="A16">
        <v>580600023</v>
      </c>
      <c r="B16" s="3" t="s">
        <v>460</v>
      </c>
      <c r="C16">
        <v>250</v>
      </c>
      <c r="D16" t="s">
        <v>546</v>
      </c>
      <c r="E16" t="s">
        <v>547</v>
      </c>
      <c r="F16" t="s">
        <v>548</v>
      </c>
      <c r="G16" t="s">
        <v>463</v>
      </c>
      <c r="H16">
        <v>27</v>
      </c>
      <c r="I16" t="s">
        <v>487</v>
      </c>
      <c r="J16" t="s">
        <v>488</v>
      </c>
      <c r="K16" t="s">
        <v>455</v>
      </c>
      <c r="L16">
        <v>94</v>
      </c>
      <c r="M16" t="s">
        <v>248</v>
      </c>
      <c r="N16">
        <v>8</v>
      </c>
      <c r="O16" s="1" t="s">
        <v>570</v>
      </c>
      <c r="Q16" t="s">
        <v>491</v>
      </c>
      <c r="R16" s="1" t="s">
        <v>531</v>
      </c>
      <c r="S16" t="s">
        <v>91</v>
      </c>
      <c r="T16" s="1" t="s">
        <v>405</v>
      </c>
      <c r="X16">
        <f t="shared" si="0"/>
        <v>1</v>
      </c>
      <c r="Y16">
        <f t="shared" si="1"/>
        <v>0</v>
      </c>
      <c r="Z16">
        <f t="shared" si="2"/>
        <v>0</v>
      </c>
    </row>
    <row r="17" spans="1:26" ht="25.5">
      <c r="A17">
        <v>580500023</v>
      </c>
      <c r="B17" s="3" t="s">
        <v>460</v>
      </c>
      <c r="C17">
        <v>249</v>
      </c>
      <c r="D17" t="s">
        <v>546</v>
      </c>
      <c r="E17" t="s">
        <v>547</v>
      </c>
      <c r="F17" t="s">
        <v>548</v>
      </c>
      <c r="G17" t="s">
        <v>463</v>
      </c>
      <c r="H17">
        <v>26</v>
      </c>
      <c r="I17" t="s">
        <v>487</v>
      </c>
      <c r="J17" t="s">
        <v>488</v>
      </c>
      <c r="K17" t="s">
        <v>455</v>
      </c>
      <c r="L17">
        <v>94</v>
      </c>
      <c r="M17" t="s">
        <v>248</v>
      </c>
      <c r="N17">
        <v>8</v>
      </c>
      <c r="O17" s="1" t="s">
        <v>569</v>
      </c>
      <c r="Q17" t="s">
        <v>491</v>
      </c>
      <c r="R17" s="1" t="s">
        <v>530</v>
      </c>
      <c r="S17" t="s">
        <v>91</v>
      </c>
      <c r="T17" s="1" t="s">
        <v>101</v>
      </c>
      <c r="X17">
        <f t="shared" si="0"/>
        <v>1</v>
      </c>
      <c r="Y17">
        <f t="shared" si="1"/>
        <v>0</v>
      </c>
      <c r="Z17">
        <f t="shared" si="2"/>
        <v>0</v>
      </c>
    </row>
    <row r="18" spans="1:26" ht="89.25">
      <c r="A18">
        <v>580400023</v>
      </c>
      <c r="B18" s="3" t="s">
        <v>460</v>
      </c>
      <c r="C18">
        <v>248</v>
      </c>
      <c r="D18" t="s">
        <v>546</v>
      </c>
      <c r="E18" t="s">
        <v>547</v>
      </c>
      <c r="F18" t="s">
        <v>548</v>
      </c>
      <c r="G18" t="s">
        <v>463</v>
      </c>
      <c r="H18">
        <v>25</v>
      </c>
      <c r="I18" t="s">
        <v>487</v>
      </c>
      <c r="J18" t="s">
        <v>488</v>
      </c>
      <c r="K18" t="s">
        <v>455</v>
      </c>
      <c r="O18" s="1" t="s">
        <v>568</v>
      </c>
      <c r="Q18" t="s">
        <v>491</v>
      </c>
      <c r="R18" s="1" t="s">
        <v>529</v>
      </c>
      <c r="S18" t="s">
        <v>93</v>
      </c>
      <c r="T18" s="1" t="s">
        <v>679</v>
      </c>
      <c r="X18">
        <f t="shared" si="0"/>
        <v>1</v>
      </c>
      <c r="Y18">
        <f t="shared" si="1"/>
        <v>0</v>
      </c>
      <c r="Z18">
        <f t="shared" si="2"/>
        <v>0</v>
      </c>
    </row>
    <row r="19" spans="1:26" ht="89.25">
      <c r="A19">
        <v>580300023</v>
      </c>
      <c r="B19" s="3" t="s">
        <v>460</v>
      </c>
      <c r="C19">
        <v>247</v>
      </c>
      <c r="D19" t="s">
        <v>546</v>
      </c>
      <c r="E19" t="s">
        <v>547</v>
      </c>
      <c r="F19" t="s">
        <v>548</v>
      </c>
      <c r="G19" t="s">
        <v>463</v>
      </c>
      <c r="H19">
        <v>24</v>
      </c>
      <c r="I19" t="s">
        <v>487</v>
      </c>
      <c r="J19" t="s">
        <v>488</v>
      </c>
      <c r="K19" t="s">
        <v>455</v>
      </c>
      <c r="O19" s="1" t="s">
        <v>588</v>
      </c>
      <c r="Q19" t="s">
        <v>491</v>
      </c>
      <c r="R19" s="1" t="s">
        <v>528</v>
      </c>
      <c r="S19" t="s">
        <v>93</v>
      </c>
      <c r="T19" s="1" t="s">
        <v>693</v>
      </c>
      <c r="X19">
        <f t="shared" si="0"/>
        <v>1</v>
      </c>
      <c r="Y19">
        <f t="shared" si="1"/>
        <v>0</v>
      </c>
      <c r="Z19">
        <f t="shared" si="2"/>
        <v>0</v>
      </c>
    </row>
    <row r="20" spans="1:26" ht="25.5">
      <c r="A20">
        <v>580200023</v>
      </c>
      <c r="B20" s="3" t="s">
        <v>460</v>
      </c>
      <c r="C20">
        <v>246</v>
      </c>
      <c r="D20" t="s">
        <v>546</v>
      </c>
      <c r="E20" t="s">
        <v>547</v>
      </c>
      <c r="F20" t="s">
        <v>548</v>
      </c>
      <c r="G20" t="s">
        <v>463</v>
      </c>
      <c r="H20">
        <v>23</v>
      </c>
      <c r="I20" t="s">
        <v>487</v>
      </c>
      <c r="J20" t="s">
        <v>488</v>
      </c>
      <c r="K20" t="s">
        <v>455</v>
      </c>
      <c r="L20">
        <v>97</v>
      </c>
      <c r="M20" t="s">
        <v>238</v>
      </c>
      <c r="N20">
        <v>54</v>
      </c>
      <c r="O20" s="1" t="s">
        <v>587</v>
      </c>
      <c r="Q20" t="s">
        <v>491</v>
      </c>
      <c r="R20" s="1" t="s">
        <v>567</v>
      </c>
      <c r="S20" t="s">
        <v>91</v>
      </c>
      <c r="T20" s="1" t="s">
        <v>687</v>
      </c>
      <c r="X20">
        <f t="shared" si="0"/>
        <v>1</v>
      </c>
      <c r="Y20">
        <f t="shared" si="1"/>
        <v>0</v>
      </c>
      <c r="Z20">
        <f t="shared" si="2"/>
        <v>0</v>
      </c>
    </row>
    <row r="21" spans="1:26" ht="25.5">
      <c r="A21">
        <v>580100023</v>
      </c>
      <c r="B21" s="3" t="s">
        <v>460</v>
      </c>
      <c r="C21">
        <v>245</v>
      </c>
      <c r="D21" t="s">
        <v>546</v>
      </c>
      <c r="E21" t="s">
        <v>547</v>
      </c>
      <c r="F21" t="s">
        <v>548</v>
      </c>
      <c r="G21" t="s">
        <v>463</v>
      </c>
      <c r="H21">
        <v>22</v>
      </c>
      <c r="I21" t="s">
        <v>487</v>
      </c>
      <c r="J21" t="s">
        <v>488</v>
      </c>
      <c r="K21" t="s">
        <v>466</v>
      </c>
      <c r="L21">
        <v>95</v>
      </c>
      <c r="M21" t="s">
        <v>86</v>
      </c>
      <c r="N21">
        <v>21</v>
      </c>
      <c r="O21" s="1" t="s">
        <v>586</v>
      </c>
      <c r="Q21" t="s">
        <v>559</v>
      </c>
      <c r="R21" s="1" t="s">
        <v>4</v>
      </c>
      <c r="S21" t="s">
        <v>91</v>
      </c>
      <c r="T21" s="1" t="s">
        <v>404</v>
      </c>
      <c r="X21">
        <f t="shared" si="0"/>
        <v>0</v>
      </c>
      <c r="Y21">
        <f t="shared" si="1"/>
        <v>1</v>
      </c>
      <c r="Z21">
        <f t="shared" si="2"/>
        <v>0</v>
      </c>
    </row>
    <row r="22" spans="1:26" ht="25.5">
      <c r="A22">
        <v>580000023</v>
      </c>
      <c r="B22" s="3" t="s">
        <v>460</v>
      </c>
      <c r="C22">
        <v>244</v>
      </c>
      <c r="D22" t="s">
        <v>546</v>
      </c>
      <c r="E22" t="s">
        <v>547</v>
      </c>
      <c r="F22" t="s">
        <v>548</v>
      </c>
      <c r="G22" t="s">
        <v>463</v>
      </c>
      <c r="H22">
        <v>21</v>
      </c>
      <c r="I22" t="s">
        <v>487</v>
      </c>
      <c r="J22" t="s">
        <v>488</v>
      </c>
      <c r="K22" t="s">
        <v>455</v>
      </c>
      <c r="L22">
        <v>95</v>
      </c>
      <c r="M22" t="s">
        <v>86</v>
      </c>
      <c r="N22">
        <v>21</v>
      </c>
      <c r="O22" s="1" t="s">
        <v>585</v>
      </c>
      <c r="Q22" t="s">
        <v>491</v>
      </c>
      <c r="R22" s="1" t="s">
        <v>6</v>
      </c>
      <c r="S22" t="s">
        <v>90</v>
      </c>
      <c r="X22">
        <f t="shared" si="0"/>
        <v>1</v>
      </c>
      <c r="Y22">
        <f t="shared" si="1"/>
        <v>0</v>
      </c>
      <c r="Z22">
        <f t="shared" si="2"/>
        <v>0</v>
      </c>
    </row>
    <row r="23" spans="1:26" ht="38.25">
      <c r="A23">
        <v>579900023</v>
      </c>
      <c r="B23" s="3" t="s">
        <v>460</v>
      </c>
      <c r="C23">
        <v>243</v>
      </c>
      <c r="D23" t="s">
        <v>546</v>
      </c>
      <c r="E23" t="s">
        <v>547</v>
      </c>
      <c r="F23" t="s">
        <v>548</v>
      </c>
      <c r="G23" t="s">
        <v>463</v>
      </c>
      <c r="H23">
        <v>20</v>
      </c>
      <c r="I23" t="s">
        <v>487</v>
      </c>
      <c r="J23" t="s">
        <v>488</v>
      </c>
      <c r="K23" t="s">
        <v>466</v>
      </c>
      <c r="L23">
        <v>95</v>
      </c>
      <c r="M23" t="s">
        <v>7</v>
      </c>
      <c r="N23">
        <v>12</v>
      </c>
      <c r="O23" s="1" t="s">
        <v>584</v>
      </c>
      <c r="Q23" t="s">
        <v>559</v>
      </c>
      <c r="R23" s="1" t="s">
        <v>566</v>
      </c>
      <c r="S23" t="s">
        <v>91</v>
      </c>
      <c r="T23" s="1" t="s">
        <v>403</v>
      </c>
      <c r="X23">
        <f t="shared" si="0"/>
        <v>0</v>
      </c>
      <c r="Y23">
        <f t="shared" si="1"/>
        <v>1</v>
      </c>
      <c r="Z23">
        <f t="shared" si="2"/>
        <v>0</v>
      </c>
    </row>
    <row r="24" spans="1:26" ht="25.5">
      <c r="A24">
        <v>579800023</v>
      </c>
      <c r="B24" s="3" t="s">
        <v>460</v>
      </c>
      <c r="C24">
        <v>242</v>
      </c>
      <c r="D24" t="s">
        <v>546</v>
      </c>
      <c r="E24" t="s">
        <v>547</v>
      </c>
      <c r="F24" t="s">
        <v>548</v>
      </c>
      <c r="G24" t="s">
        <v>463</v>
      </c>
      <c r="H24">
        <v>19</v>
      </c>
      <c r="I24" t="s">
        <v>487</v>
      </c>
      <c r="J24" t="s">
        <v>488</v>
      </c>
      <c r="K24" t="s">
        <v>466</v>
      </c>
      <c r="L24">
        <v>94</v>
      </c>
      <c r="M24" t="s">
        <v>10</v>
      </c>
      <c r="N24">
        <v>50</v>
      </c>
      <c r="O24" s="1" t="s">
        <v>11</v>
      </c>
      <c r="Q24" t="s">
        <v>559</v>
      </c>
      <c r="R24" s="1" t="s">
        <v>12</v>
      </c>
      <c r="S24" t="s">
        <v>90</v>
      </c>
      <c r="X24">
        <f t="shared" si="0"/>
        <v>0</v>
      </c>
      <c r="Y24">
        <f t="shared" si="1"/>
        <v>1</v>
      </c>
      <c r="Z24">
        <f t="shared" si="2"/>
        <v>0</v>
      </c>
    </row>
    <row r="25" spans="1:26" ht="38.25">
      <c r="A25">
        <v>579700023</v>
      </c>
      <c r="B25" s="3" t="s">
        <v>460</v>
      </c>
      <c r="C25">
        <v>241</v>
      </c>
      <c r="D25" t="s">
        <v>546</v>
      </c>
      <c r="E25" t="s">
        <v>547</v>
      </c>
      <c r="F25" t="s">
        <v>548</v>
      </c>
      <c r="G25" t="s">
        <v>463</v>
      </c>
      <c r="H25">
        <v>18</v>
      </c>
      <c r="I25" t="s">
        <v>487</v>
      </c>
      <c r="J25" t="s">
        <v>488</v>
      </c>
      <c r="K25" t="s">
        <v>466</v>
      </c>
      <c r="L25">
        <v>92</v>
      </c>
      <c r="M25" t="s">
        <v>255</v>
      </c>
      <c r="N25">
        <v>22</v>
      </c>
      <c r="O25" s="1" t="s">
        <v>583</v>
      </c>
      <c r="Q25" t="s">
        <v>559</v>
      </c>
      <c r="R25" s="1" t="s">
        <v>14</v>
      </c>
      <c r="S25" t="s">
        <v>91</v>
      </c>
      <c r="T25" s="1" t="s">
        <v>402</v>
      </c>
      <c r="X25">
        <f t="shared" si="0"/>
        <v>0</v>
      </c>
      <c r="Y25">
        <f t="shared" si="1"/>
        <v>1</v>
      </c>
      <c r="Z25">
        <f t="shared" si="2"/>
        <v>0</v>
      </c>
    </row>
    <row r="26" spans="1:26" ht="25.5">
      <c r="A26">
        <v>579600023</v>
      </c>
      <c r="B26" s="3" t="s">
        <v>460</v>
      </c>
      <c r="C26">
        <v>240</v>
      </c>
      <c r="D26" t="s">
        <v>546</v>
      </c>
      <c r="E26" t="s">
        <v>547</v>
      </c>
      <c r="F26" t="s">
        <v>548</v>
      </c>
      <c r="G26" t="s">
        <v>463</v>
      </c>
      <c r="H26">
        <v>17</v>
      </c>
      <c r="I26" t="s">
        <v>487</v>
      </c>
      <c r="J26" t="s">
        <v>488</v>
      </c>
      <c r="K26" t="s">
        <v>455</v>
      </c>
      <c r="L26">
        <v>91</v>
      </c>
      <c r="M26">
        <v>8.4</v>
      </c>
      <c r="N26">
        <v>46</v>
      </c>
      <c r="O26" s="1" t="s">
        <v>582</v>
      </c>
      <c r="Q26" t="s">
        <v>491</v>
      </c>
      <c r="R26" s="1" t="s">
        <v>16</v>
      </c>
      <c r="S26" t="s">
        <v>91</v>
      </c>
      <c r="T26" s="1" t="s">
        <v>100</v>
      </c>
      <c r="X26">
        <f t="shared" si="0"/>
        <v>1</v>
      </c>
      <c r="Y26">
        <f t="shared" si="1"/>
        <v>0</v>
      </c>
      <c r="Z26">
        <f t="shared" si="2"/>
        <v>0</v>
      </c>
    </row>
    <row r="27" spans="1:26" ht="25.5">
      <c r="A27">
        <v>579500023</v>
      </c>
      <c r="B27" s="3" t="s">
        <v>460</v>
      </c>
      <c r="C27">
        <v>239</v>
      </c>
      <c r="D27" t="s">
        <v>546</v>
      </c>
      <c r="E27" t="s">
        <v>547</v>
      </c>
      <c r="F27" t="s">
        <v>548</v>
      </c>
      <c r="G27" t="s">
        <v>463</v>
      </c>
      <c r="H27">
        <v>16</v>
      </c>
      <c r="I27" t="s">
        <v>487</v>
      </c>
      <c r="J27" t="s">
        <v>488</v>
      </c>
      <c r="K27" t="s">
        <v>455</v>
      </c>
      <c r="L27">
        <v>90</v>
      </c>
      <c r="M27" t="s">
        <v>17</v>
      </c>
      <c r="N27">
        <v>38</v>
      </c>
      <c r="O27" s="1" t="s">
        <v>18</v>
      </c>
      <c r="Q27" t="s">
        <v>491</v>
      </c>
      <c r="R27" s="1" t="s">
        <v>19</v>
      </c>
      <c r="S27" t="s">
        <v>91</v>
      </c>
      <c r="T27" s="1" t="s">
        <v>104</v>
      </c>
      <c r="X27">
        <f t="shared" si="0"/>
        <v>1</v>
      </c>
      <c r="Y27">
        <f t="shared" si="1"/>
        <v>0</v>
      </c>
      <c r="Z27">
        <f t="shared" si="2"/>
        <v>0</v>
      </c>
    </row>
    <row r="28" spans="1:26" ht="25.5">
      <c r="A28">
        <v>579400023</v>
      </c>
      <c r="B28" s="3" t="s">
        <v>460</v>
      </c>
      <c r="C28">
        <v>238</v>
      </c>
      <c r="D28" t="s">
        <v>546</v>
      </c>
      <c r="E28" t="s">
        <v>547</v>
      </c>
      <c r="F28" t="s">
        <v>548</v>
      </c>
      <c r="G28" t="s">
        <v>463</v>
      </c>
      <c r="H28">
        <v>15</v>
      </c>
      <c r="I28" t="s">
        <v>487</v>
      </c>
      <c r="J28" t="s">
        <v>488</v>
      </c>
      <c r="K28" t="s">
        <v>455</v>
      </c>
      <c r="L28">
        <v>92</v>
      </c>
      <c r="M28" t="s">
        <v>258</v>
      </c>
      <c r="N28">
        <v>2</v>
      </c>
      <c r="O28" s="1" t="s">
        <v>581</v>
      </c>
      <c r="Q28" t="s">
        <v>491</v>
      </c>
      <c r="R28" s="1" t="s">
        <v>21</v>
      </c>
      <c r="S28" t="s">
        <v>91</v>
      </c>
      <c r="T28" s="1" t="s">
        <v>111</v>
      </c>
      <c r="X28">
        <f t="shared" si="0"/>
        <v>1</v>
      </c>
      <c r="Y28">
        <f t="shared" si="1"/>
        <v>0</v>
      </c>
      <c r="Z28">
        <f t="shared" si="2"/>
        <v>0</v>
      </c>
    </row>
    <row r="29" spans="1:26" ht="51">
      <c r="A29">
        <v>579300023</v>
      </c>
      <c r="B29" s="3" t="s">
        <v>460</v>
      </c>
      <c r="C29">
        <v>237</v>
      </c>
      <c r="D29" t="s">
        <v>546</v>
      </c>
      <c r="E29" t="s">
        <v>547</v>
      </c>
      <c r="F29" t="s">
        <v>548</v>
      </c>
      <c r="G29" t="s">
        <v>463</v>
      </c>
      <c r="H29">
        <v>14</v>
      </c>
      <c r="I29" t="s">
        <v>487</v>
      </c>
      <c r="J29" t="s">
        <v>488</v>
      </c>
      <c r="K29" t="s">
        <v>455</v>
      </c>
      <c r="L29">
        <v>86</v>
      </c>
      <c r="M29" t="s">
        <v>268</v>
      </c>
      <c r="N29">
        <v>22</v>
      </c>
      <c r="O29" s="1" t="s">
        <v>580</v>
      </c>
      <c r="Q29" t="s">
        <v>491</v>
      </c>
      <c r="R29" s="1" t="s">
        <v>23</v>
      </c>
      <c r="S29" t="s">
        <v>93</v>
      </c>
      <c r="T29" s="1" t="s">
        <v>99</v>
      </c>
      <c r="X29">
        <f t="shared" si="0"/>
        <v>1</v>
      </c>
      <c r="Y29">
        <f t="shared" si="1"/>
        <v>0</v>
      </c>
      <c r="Z29">
        <f t="shared" si="2"/>
        <v>0</v>
      </c>
    </row>
    <row r="30" spans="1:26" ht="25.5">
      <c r="A30">
        <v>579200023</v>
      </c>
      <c r="B30" s="3" t="s">
        <v>460</v>
      </c>
      <c r="C30">
        <v>236</v>
      </c>
      <c r="D30" t="s">
        <v>546</v>
      </c>
      <c r="E30" t="s">
        <v>547</v>
      </c>
      <c r="F30" t="s">
        <v>548</v>
      </c>
      <c r="G30" t="s">
        <v>463</v>
      </c>
      <c r="H30">
        <v>13</v>
      </c>
      <c r="I30" t="s">
        <v>487</v>
      </c>
      <c r="J30" t="s">
        <v>488</v>
      </c>
      <c r="K30" t="s">
        <v>455</v>
      </c>
      <c r="L30">
        <v>83</v>
      </c>
      <c r="M30" t="s">
        <v>24</v>
      </c>
      <c r="N30">
        <v>34</v>
      </c>
      <c r="O30" s="1" t="s">
        <v>579</v>
      </c>
      <c r="Q30" t="s">
        <v>491</v>
      </c>
      <c r="R30" s="1" t="s">
        <v>565</v>
      </c>
      <c r="S30" t="s">
        <v>93</v>
      </c>
      <c r="T30" s="1" t="s">
        <v>98</v>
      </c>
      <c r="X30">
        <f t="shared" si="0"/>
        <v>1</v>
      </c>
      <c r="Y30">
        <f t="shared" si="1"/>
        <v>0</v>
      </c>
      <c r="Z30">
        <f t="shared" si="2"/>
        <v>0</v>
      </c>
    </row>
    <row r="31" spans="1:26" ht="51">
      <c r="A31">
        <v>579100023</v>
      </c>
      <c r="B31" s="3" t="s">
        <v>460</v>
      </c>
      <c r="C31">
        <v>235</v>
      </c>
      <c r="D31" t="s">
        <v>546</v>
      </c>
      <c r="E31" t="s">
        <v>547</v>
      </c>
      <c r="F31" t="s">
        <v>548</v>
      </c>
      <c r="G31" t="s">
        <v>463</v>
      </c>
      <c r="H31">
        <v>12</v>
      </c>
      <c r="I31" t="s">
        <v>487</v>
      </c>
      <c r="J31" t="s">
        <v>488</v>
      </c>
      <c r="K31" t="s">
        <v>455</v>
      </c>
      <c r="L31">
        <v>76</v>
      </c>
      <c r="M31" t="s">
        <v>271</v>
      </c>
      <c r="N31">
        <v>35</v>
      </c>
      <c r="O31" s="1" t="s">
        <v>578</v>
      </c>
      <c r="Q31" t="s">
        <v>491</v>
      </c>
      <c r="R31" s="1" t="s">
        <v>28</v>
      </c>
      <c r="S31" t="s">
        <v>93</v>
      </c>
      <c r="T31" s="1" t="s">
        <v>110</v>
      </c>
      <c r="X31">
        <f t="shared" si="0"/>
        <v>1</v>
      </c>
      <c r="Y31">
        <f t="shared" si="1"/>
        <v>0</v>
      </c>
      <c r="Z31">
        <f t="shared" si="2"/>
        <v>0</v>
      </c>
    </row>
    <row r="32" spans="1:26" ht="12.75">
      <c r="A32">
        <v>579000023</v>
      </c>
      <c r="B32" s="3" t="s">
        <v>460</v>
      </c>
      <c r="C32">
        <v>234</v>
      </c>
      <c r="D32" t="s">
        <v>546</v>
      </c>
      <c r="E32" t="s">
        <v>547</v>
      </c>
      <c r="F32" t="s">
        <v>548</v>
      </c>
      <c r="G32" t="s">
        <v>463</v>
      </c>
      <c r="H32">
        <v>11</v>
      </c>
      <c r="I32" t="s">
        <v>487</v>
      </c>
      <c r="J32" t="s">
        <v>488</v>
      </c>
      <c r="K32" t="s">
        <v>466</v>
      </c>
      <c r="L32">
        <v>76</v>
      </c>
      <c r="M32" t="s">
        <v>271</v>
      </c>
      <c r="N32">
        <v>46</v>
      </c>
      <c r="O32" s="1" t="s">
        <v>29</v>
      </c>
      <c r="Q32" t="s">
        <v>559</v>
      </c>
      <c r="R32" s="1" t="s">
        <v>30</v>
      </c>
      <c r="S32" t="s">
        <v>90</v>
      </c>
      <c r="X32">
        <f t="shared" si="0"/>
        <v>0</v>
      </c>
      <c r="Y32">
        <f t="shared" si="1"/>
        <v>1</v>
      </c>
      <c r="Z32">
        <f t="shared" si="2"/>
        <v>0</v>
      </c>
    </row>
    <row r="33" spans="1:26" ht="51">
      <c r="A33">
        <v>578900023</v>
      </c>
      <c r="B33" s="3" t="s">
        <v>460</v>
      </c>
      <c r="C33">
        <v>233</v>
      </c>
      <c r="D33" t="s">
        <v>546</v>
      </c>
      <c r="E33" t="s">
        <v>547</v>
      </c>
      <c r="F33" t="s">
        <v>548</v>
      </c>
      <c r="G33" t="s">
        <v>463</v>
      </c>
      <c r="H33">
        <v>10</v>
      </c>
      <c r="I33" t="s">
        <v>487</v>
      </c>
      <c r="J33" t="s">
        <v>488</v>
      </c>
      <c r="K33" t="s">
        <v>466</v>
      </c>
      <c r="L33">
        <v>76</v>
      </c>
      <c r="M33" t="s">
        <v>271</v>
      </c>
      <c r="O33" s="1" t="s">
        <v>31</v>
      </c>
      <c r="Q33" t="s">
        <v>559</v>
      </c>
      <c r="R33" s="1" t="s">
        <v>32</v>
      </c>
      <c r="S33" t="s">
        <v>90</v>
      </c>
      <c r="X33">
        <f t="shared" si="0"/>
        <v>0</v>
      </c>
      <c r="Y33">
        <f t="shared" si="1"/>
        <v>1</v>
      </c>
      <c r="Z33">
        <f t="shared" si="2"/>
        <v>0</v>
      </c>
    </row>
    <row r="34" spans="1:26" ht="38.25">
      <c r="A34">
        <v>578800023</v>
      </c>
      <c r="B34" s="3" t="s">
        <v>460</v>
      </c>
      <c r="C34">
        <v>232</v>
      </c>
      <c r="D34" t="s">
        <v>546</v>
      </c>
      <c r="E34" t="s">
        <v>547</v>
      </c>
      <c r="F34" t="s">
        <v>548</v>
      </c>
      <c r="G34" t="s">
        <v>463</v>
      </c>
      <c r="H34">
        <v>9</v>
      </c>
      <c r="I34" t="s">
        <v>487</v>
      </c>
      <c r="J34" t="s">
        <v>488</v>
      </c>
      <c r="K34" t="s">
        <v>455</v>
      </c>
      <c r="L34">
        <v>74</v>
      </c>
      <c r="M34" t="s">
        <v>277</v>
      </c>
      <c r="N34">
        <v>25</v>
      </c>
      <c r="O34" s="1" t="s">
        <v>577</v>
      </c>
      <c r="Q34" t="s">
        <v>491</v>
      </c>
      <c r="R34" s="1" t="s">
        <v>780</v>
      </c>
      <c r="S34" t="s">
        <v>93</v>
      </c>
      <c r="T34" s="1" t="s">
        <v>95</v>
      </c>
      <c r="X34">
        <f t="shared" si="0"/>
        <v>1</v>
      </c>
      <c r="Y34">
        <f t="shared" si="1"/>
        <v>0</v>
      </c>
      <c r="Z34">
        <f t="shared" si="2"/>
        <v>0</v>
      </c>
    </row>
    <row r="35" spans="1:26" ht="89.25">
      <c r="A35">
        <v>578700023</v>
      </c>
      <c r="B35" s="3" t="s">
        <v>460</v>
      </c>
      <c r="C35">
        <v>231</v>
      </c>
      <c r="D35" t="s">
        <v>546</v>
      </c>
      <c r="E35" t="s">
        <v>547</v>
      </c>
      <c r="F35" t="s">
        <v>548</v>
      </c>
      <c r="G35" t="s">
        <v>463</v>
      </c>
      <c r="H35">
        <v>8</v>
      </c>
      <c r="I35" t="s">
        <v>487</v>
      </c>
      <c r="J35" t="s">
        <v>488</v>
      </c>
      <c r="K35" t="s">
        <v>455</v>
      </c>
      <c r="M35" t="s">
        <v>781</v>
      </c>
      <c r="O35" s="1" t="s">
        <v>576</v>
      </c>
      <c r="Q35" t="s">
        <v>491</v>
      </c>
      <c r="R35" s="1" t="s">
        <v>783</v>
      </c>
      <c r="S35" t="s">
        <v>93</v>
      </c>
      <c r="T35" s="1" t="s">
        <v>685</v>
      </c>
      <c r="X35">
        <f t="shared" si="0"/>
        <v>1</v>
      </c>
      <c r="Y35">
        <f t="shared" si="1"/>
        <v>0</v>
      </c>
      <c r="Z35">
        <f t="shared" si="2"/>
        <v>0</v>
      </c>
    </row>
    <row r="36" spans="1:26" ht="38.25">
      <c r="A36">
        <v>578600023</v>
      </c>
      <c r="B36" s="3" t="s">
        <v>460</v>
      </c>
      <c r="C36">
        <v>230</v>
      </c>
      <c r="D36" t="s">
        <v>546</v>
      </c>
      <c r="E36" t="s">
        <v>547</v>
      </c>
      <c r="F36" t="s">
        <v>548</v>
      </c>
      <c r="G36" t="s">
        <v>463</v>
      </c>
      <c r="H36">
        <v>7</v>
      </c>
      <c r="I36" t="s">
        <v>487</v>
      </c>
      <c r="J36" t="s">
        <v>488</v>
      </c>
      <c r="K36" t="s">
        <v>455</v>
      </c>
      <c r="M36" t="s">
        <v>784</v>
      </c>
      <c r="O36" s="1" t="s">
        <v>575</v>
      </c>
      <c r="Q36" t="s">
        <v>491</v>
      </c>
      <c r="R36" s="1" t="s">
        <v>564</v>
      </c>
      <c r="S36" t="s">
        <v>91</v>
      </c>
      <c r="T36" s="1" t="s">
        <v>108</v>
      </c>
      <c r="X36">
        <f t="shared" si="0"/>
        <v>1</v>
      </c>
      <c r="Y36">
        <f t="shared" si="1"/>
        <v>0</v>
      </c>
      <c r="Z36">
        <f t="shared" si="2"/>
        <v>0</v>
      </c>
    </row>
    <row r="37" spans="1:26" ht="89.25">
      <c r="A37">
        <v>578500023</v>
      </c>
      <c r="B37" s="3" t="s">
        <v>460</v>
      </c>
      <c r="C37">
        <v>229</v>
      </c>
      <c r="D37" t="s">
        <v>546</v>
      </c>
      <c r="E37" t="s">
        <v>547</v>
      </c>
      <c r="F37" t="s">
        <v>548</v>
      </c>
      <c r="G37" t="s">
        <v>463</v>
      </c>
      <c r="H37">
        <v>6</v>
      </c>
      <c r="I37" t="s">
        <v>487</v>
      </c>
      <c r="J37" t="s">
        <v>488</v>
      </c>
      <c r="K37" t="s">
        <v>455</v>
      </c>
      <c r="L37">
        <v>15</v>
      </c>
      <c r="M37" t="s">
        <v>776</v>
      </c>
      <c r="N37">
        <v>42</v>
      </c>
      <c r="O37" s="1" t="s">
        <v>611</v>
      </c>
      <c r="R37" s="1" t="s">
        <v>563</v>
      </c>
      <c r="S37" t="s">
        <v>93</v>
      </c>
      <c r="T37" s="1" t="s">
        <v>109</v>
      </c>
      <c r="X37">
        <f t="shared" si="0"/>
        <v>1</v>
      </c>
      <c r="Y37">
        <f t="shared" si="1"/>
        <v>0</v>
      </c>
      <c r="Z37">
        <f t="shared" si="2"/>
        <v>0</v>
      </c>
    </row>
    <row r="38" spans="1:26" ht="51">
      <c r="A38">
        <v>578400023</v>
      </c>
      <c r="B38" s="3" t="s">
        <v>460</v>
      </c>
      <c r="C38">
        <v>228</v>
      </c>
      <c r="D38" t="s">
        <v>546</v>
      </c>
      <c r="E38" t="s">
        <v>547</v>
      </c>
      <c r="F38" t="s">
        <v>548</v>
      </c>
      <c r="G38" t="s">
        <v>463</v>
      </c>
      <c r="H38">
        <v>5</v>
      </c>
      <c r="I38" t="s">
        <v>487</v>
      </c>
      <c r="J38" t="s">
        <v>488</v>
      </c>
      <c r="K38" t="s">
        <v>455</v>
      </c>
      <c r="M38">
        <v>6</v>
      </c>
      <c r="O38" s="1" t="s">
        <v>610</v>
      </c>
      <c r="Q38" t="s">
        <v>491</v>
      </c>
      <c r="R38" s="1" t="s">
        <v>562</v>
      </c>
      <c r="S38" t="s">
        <v>93</v>
      </c>
      <c r="T38" s="1" t="s">
        <v>94</v>
      </c>
      <c r="X38">
        <f t="shared" si="0"/>
        <v>1</v>
      </c>
      <c r="Y38">
        <f t="shared" si="1"/>
        <v>0</v>
      </c>
      <c r="Z38">
        <f t="shared" si="2"/>
        <v>0</v>
      </c>
    </row>
    <row r="39" spans="1:26" ht="38.25">
      <c r="A39">
        <v>578300023</v>
      </c>
      <c r="B39" s="3" t="s">
        <v>460</v>
      </c>
      <c r="C39">
        <v>227</v>
      </c>
      <c r="D39" t="s">
        <v>546</v>
      </c>
      <c r="E39" t="s">
        <v>547</v>
      </c>
      <c r="F39" t="s">
        <v>548</v>
      </c>
      <c r="G39" t="s">
        <v>463</v>
      </c>
      <c r="H39">
        <v>4</v>
      </c>
      <c r="I39" t="s">
        <v>487</v>
      </c>
      <c r="J39" t="s">
        <v>488</v>
      </c>
      <c r="K39" t="s">
        <v>455</v>
      </c>
      <c r="M39" t="s">
        <v>789</v>
      </c>
      <c r="O39" s="1" t="s">
        <v>609</v>
      </c>
      <c r="Q39" t="s">
        <v>491</v>
      </c>
      <c r="R39" s="1" t="s">
        <v>561</v>
      </c>
      <c r="S39" t="s">
        <v>91</v>
      </c>
      <c r="T39" s="1" t="s">
        <v>106</v>
      </c>
      <c r="X39">
        <f t="shared" si="0"/>
        <v>1</v>
      </c>
      <c r="Y39">
        <f t="shared" si="1"/>
        <v>0</v>
      </c>
      <c r="Z39">
        <f t="shared" si="2"/>
        <v>0</v>
      </c>
    </row>
    <row r="40" spans="1:26" ht="51">
      <c r="A40">
        <v>578200023</v>
      </c>
      <c r="B40" s="3" t="s">
        <v>460</v>
      </c>
      <c r="C40">
        <v>226</v>
      </c>
      <c r="D40" t="s">
        <v>546</v>
      </c>
      <c r="E40" t="s">
        <v>547</v>
      </c>
      <c r="F40" t="s">
        <v>548</v>
      </c>
      <c r="G40" t="s">
        <v>463</v>
      </c>
      <c r="H40">
        <v>3</v>
      </c>
      <c r="I40" t="s">
        <v>487</v>
      </c>
      <c r="J40" t="s">
        <v>488</v>
      </c>
      <c r="K40" t="s">
        <v>455</v>
      </c>
      <c r="M40" s="1" t="s">
        <v>791</v>
      </c>
      <c r="O40" s="1" t="s">
        <v>608</v>
      </c>
      <c r="Q40" t="s">
        <v>458</v>
      </c>
      <c r="R40" s="1" t="s">
        <v>560</v>
      </c>
      <c r="S40" t="s">
        <v>93</v>
      </c>
      <c r="T40" s="1" t="s">
        <v>105</v>
      </c>
      <c r="X40">
        <f t="shared" si="0"/>
        <v>1</v>
      </c>
      <c r="Y40">
        <f t="shared" si="1"/>
        <v>0</v>
      </c>
      <c r="Z40">
        <f t="shared" si="2"/>
        <v>0</v>
      </c>
    </row>
    <row r="41" spans="1:26" ht="76.5">
      <c r="A41">
        <v>578100023</v>
      </c>
      <c r="B41" s="3" t="s">
        <v>460</v>
      </c>
      <c r="C41">
        <v>225</v>
      </c>
      <c r="D41" t="s">
        <v>546</v>
      </c>
      <c r="E41" t="s">
        <v>547</v>
      </c>
      <c r="F41" t="s">
        <v>548</v>
      </c>
      <c r="G41" t="s">
        <v>463</v>
      </c>
      <c r="H41">
        <v>2</v>
      </c>
      <c r="I41" t="s">
        <v>487</v>
      </c>
      <c r="J41" t="s">
        <v>488</v>
      </c>
      <c r="K41" t="s">
        <v>455</v>
      </c>
      <c r="O41" s="1" t="s">
        <v>607</v>
      </c>
      <c r="Q41" t="s">
        <v>491</v>
      </c>
      <c r="R41" s="1" t="s">
        <v>2</v>
      </c>
      <c r="S41" t="s">
        <v>91</v>
      </c>
      <c r="T41" s="1" t="s">
        <v>696</v>
      </c>
      <c r="X41">
        <f t="shared" si="0"/>
        <v>1</v>
      </c>
      <c r="Y41">
        <f t="shared" si="1"/>
        <v>0</v>
      </c>
      <c r="Z41">
        <f t="shared" si="2"/>
        <v>0</v>
      </c>
    </row>
    <row r="42" spans="1:26" ht="25.5">
      <c r="A42">
        <v>578000023</v>
      </c>
      <c r="B42" s="3" t="s">
        <v>460</v>
      </c>
      <c r="C42">
        <v>224</v>
      </c>
      <c r="D42" t="s">
        <v>546</v>
      </c>
      <c r="E42" t="s">
        <v>547</v>
      </c>
      <c r="F42" t="s">
        <v>548</v>
      </c>
      <c r="G42" t="s">
        <v>463</v>
      </c>
      <c r="H42">
        <v>1</v>
      </c>
      <c r="I42" t="s">
        <v>487</v>
      </c>
      <c r="J42" t="s">
        <v>488</v>
      </c>
      <c r="K42" t="s">
        <v>455</v>
      </c>
      <c r="M42" t="s">
        <v>456</v>
      </c>
      <c r="O42" s="1" t="s">
        <v>457</v>
      </c>
      <c r="Q42" t="s">
        <v>491</v>
      </c>
      <c r="R42" s="1" t="s">
        <v>459</v>
      </c>
      <c r="S42" t="s">
        <v>102</v>
      </c>
      <c r="T42" s="1" t="s">
        <v>103</v>
      </c>
      <c r="X42">
        <f t="shared" si="0"/>
        <v>1</v>
      </c>
      <c r="Y42">
        <f t="shared" si="1"/>
        <v>0</v>
      </c>
      <c r="Z42">
        <f t="shared" si="2"/>
        <v>0</v>
      </c>
    </row>
    <row r="43" spans="1:26" ht="12.75">
      <c r="A43">
        <v>577900023</v>
      </c>
      <c r="B43" s="3" t="s">
        <v>460</v>
      </c>
      <c r="C43">
        <v>223</v>
      </c>
      <c r="D43" t="s">
        <v>461</v>
      </c>
      <c r="E43" t="s">
        <v>462</v>
      </c>
      <c r="F43">
        <f>1-425-836-5102</f>
        <v>-6362</v>
      </c>
      <c r="G43" t="s">
        <v>463</v>
      </c>
      <c r="H43">
        <v>6</v>
      </c>
      <c r="I43" t="s">
        <v>464</v>
      </c>
      <c r="J43" t="s">
        <v>465</v>
      </c>
      <c r="K43" t="s">
        <v>466</v>
      </c>
      <c r="L43">
        <v>124</v>
      </c>
      <c r="M43" t="s">
        <v>467</v>
      </c>
      <c r="N43">
        <v>35</v>
      </c>
      <c r="O43" s="1" t="s">
        <v>468</v>
      </c>
      <c r="Q43" t="s">
        <v>458</v>
      </c>
      <c r="R43" s="1" t="s">
        <v>469</v>
      </c>
      <c r="S43" t="s">
        <v>90</v>
      </c>
      <c r="X43">
        <f t="shared" si="0"/>
        <v>0</v>
      </c>
      <c r="Y43">
        <f t="shared" si="1"/>
        <v>1</v>
      </c>
      <c r="Z43">
        <f t="shared" si="2"/>
        <v>0</v>
      </c>
    </row>
    <row r="44" spans="1:26" ht="12.75">
      <c r="A44">
        <v>577800023</v>
      </c>
      <c r="B44" s="3" t="s">
        <v>460</v>
      </c>
      <c r="C44">
        <v>222</v>
      </c>
      <c r="D44" t="s">
        <v>461</v>
      </c>
      <c r="E44" t="s">
        <v>462</v>
      </c>
      <c r="F44">
        <f>1-425-836-5102</f>
        <v>-6362</v>
      </c>
      <c r="G44" t="s">
        <v>463</v>
      </c>
      <c r="H44">
        <v>5</v>
      </c>
      <c r="I44" t="s">
        <v>464</v>
      </c>
      <c r="J44" t="s">
        <v>465</v>
      </c>
      <c r="K44" t="s">
        <v>466</v>
      </c>
      <c r="L44">
        <v>114</v>
      </c>
      <c r="M44" t="s">
        <v>470</v>
      </c>
      <c r="N44">
        <v>7</v>
      </c>
      <c r="O44" s="1" t="s">
        <v>471</v>
      </c>
      <c r="Q44" t="s">
        <v>458</v>
      </c>
      <c r="S44" t="s">
        <v>90</v>
      </c>
      <c r="X44">
        <f t="shared" si="0"/>
        <v>0</v>
      </c>
      <c r="Y44">
        <f t="shared" si="1"/>
        <v>1</v>
      </c>
      <c r="Z44">
        <f t="shared" si="2"/>
        <v>0</v>
      </c>
    </row>
    <row r="45" spans="1:26" ht="12.75">
      <c r="A45">
        <v>577700023</v>
      </c>
      <c r="B45" s="3" t="s">
        <v>460</v>
      </c>
      <c r="C45">
        <v>221</v>
      </c>
      <c r="D45" t="s">
        <v>461</v>
      </c>
      <c r="E45" t="s">
        <v>462</v>
      </c>
      <c r="F45">
        <f>1-425-836-5102</f>
        <v>-6362</v>
      </c>
      <c r="G45" t="s">
        <v>463</v>
      </c>
      <c r="H45">
        <v>4</v>
      </c>
      <c r="I45" t="s">
        <v>464</v>
      </c>
      <c r="J45" t="s">
        <v>465</v>
      </c>
      <c r="K45" t="s">
        <v>466</v>
      </c>
      <c r="L45">
        <v>112</v>
      </c>
      <c r="M45" t="s">
        <v>472</v>
      </c>
      <c r="N45">
        <v>33</v>
      </c>
      <c r="O45" s="1" t="s">
        <v>473</v>
      </c>
      <c r="Q45" t="s">
        <v>458</v>
      </c>
      <c r="R45" s="1" t="s">
        <v>474</v>
      </c>
      <c r="S45" t="s">
        <v>90</v>
      </c>
      <c r="X45">
        <f t="shared" si="0"/>
        <v>0</v>
      </c>
      <c r="Y45">
        <f t="shared" si="1"/>
        <v>1</v>
      </c>
      <c r="Z45">
        <f t="shared" si="2"/>
        <v>0</v>
      </c>
    </row>
    <row r="46" spans="1:26" ht="12.75">
      <c r="A46">
        <v>577600023</v>
      </c>
      <c r="B46" s="3" t="s">
        <v>460</v>
      </c>
      <c r="C46">
        <v>220</v>
      </c>
      <c r="D46" t="s">
        <v>461</v>
      </c>
      <c r="E46" t="s">
        <v>462</v>
      </c>
      <c r="F46">
        <f>1-425-836-5102</f>
        <v>-6362</v>
      </c>
      <c r="G46" t="s">
        <v>463</v>
      </c>
      <c r="H46">
        <v>3</v>
      </c>
      <c r="I46" t="s">
        <v>464</v>
      </c>
      <c r="J46" t="s">
        <v>465</v>
      </c>
      <c r="K46" t="s">
        <v>466</v>
      </c>
      <c r="L46">
        <v>93</v>
      </c>
      <c r="M46" t="s">
        <v>475</v>
      </c>
      <c r="N46">
        <v>53</v>
      </c>
      <c r="O46" s="1" t="s">
        <v>476</v>
      </c>
      <c r="Q46" t="s">
        <v>458</v>
      </c>
      <c r="R46" s="1" t="s">
        <v>477</v>
      </c>
      <c r="S46" t="s">
        <v>90</v>
      </c>
      <c r="X46">
        <f t="shared" si="0"/>
        <v>0</v>
      </c>
      <c r="Y46">
        <f t="shared" si="1"/>
        <v>1</v>
      </c>
      <c r="Z46">
        <f t="shared" si="2"/>
        <v>0</v>
      </c>
    </row>
    <row r="47" spans="1:26" ht="25.5">
      <c r="A47">
        <v>577500023</v>
      </c>
      <c r="B47" s="3" t="s">
        <v>460</v>
      </c>
      <c r="C47">
        <v>219</v>
      </c>
      <c r="D47" t="s">
        <v>461</v>
      </c>
      <c r="E47" t="s">
        <v>462</v>
      </c>
      <c r="F47">
        <f>1-425-836-5102</f>
        <v>-6362</v>
      </c>
      <c r="G47" t="s">
        <v>463</v>
      </c>
      <c r="H47">
        <v>2</v>
      </c>
      <c r="I47" t="s">
        <v>464</v>
      </c>
      <c r="J47" t="s">
        <v>465</v>
      </c>
      <c r="K47" t="s">
        <v>466</v>
      </c>
      <c r="L47">
        <v>88</v>
      </c>
      <c r="M47" t="s">
        <v>478</v>
      </c>
      <c r="N47">
        <v>30</v>
      </c>
      <c r="O47" s="1" t="s">
        <v>479</v>
      </c>
      <c r="Q47" t="s">
        <v>458</v>
      </c>
      <c r="S47" t="s">
        <v>90</v>
      </c>
      <c r="X47">
        <f t="shared" si="0"/>
        <v>0</v>
      </c>
      <c r="Y47">
        <f t="shared" si="1"/>
        <v>1</v>
      </c>
      <c r="Z47">
        <f t="shared" si="2"/>
        <v>0</v>
      </c>
    </row>
    <row r="48" spans="1:26" ht="12.75">
      <c r="A48">
        <v>577400023</v>
      </c>
      <c r="B48" s="3" t="s">
        <v>460</v>
      </c>
      <c r="C48">
        <v>218</v>
      </c>
      <c r="D48" t="s">
        <v>461</v>
      </c>
      <c r="E48" t="s">
        <v>462</v>
      </c>
      <c r="F48">
        <f>1-425-836-5102</f>
        <v>-6362</v>
      </c>
      <c r="G48" t="s">
        <v>463</v>
      </c>
      <c r="H48">
        <v>1</v>
      </c>
      <c r="I48" t="s">
        <v>464</v>
      </c>
      <c r="J48" t="s">
        <v>465</v>
      </c>
      <c r="K48" t="s">
        <v>466</v>
      </c>
      <c r="L48">
        <v>68</v>
      </c>
      <c r="M48" t="s">
        <v>480</v>
      </c>
      <c r="N48">
        <v>22</v>
      </c>
      <c r="O48" s="1" t="s">
        <v>481</v>
      </c>
      <c r="Q48" t="s">
        <v>458</v>
      </c>
      <c r="R48" s="1" t="s">
        <v>482</v>
      </c>
      <c r="S48" t="s">
        <v>90</v>
      </c>
      <c r="X48">
        <f t="shared" si="0"/>
        <v>0</v>
      </c>
      <c r="Y48">
        <f t="shared" si="1"/>
        <v>1</v>
      </c>
      <c r="Z48">
        <f t="shared" si="2"/>
        <v>0</v>
      </c>
    </row>
    <row r="49" spans="1:26" ht="25.5">
      <c r="A49">
        <v>577300023</v>
      </c>
      <c r="B49" s="3" t="s">
        <v>483</v>
      </c>
      <c r="C49">
        <v>217</v>
      </c>
      <c r="D49" t="s">
        <v>484</v>
      </c>
      <c r="E49" t="s">
        <v>485</v>
      </c>
      <c r="F49" t="s">
        <v>486</v>
      </c>
      <c r="G49" t="s">
        <v>463</v>
      </c>
      <c r="H49">
        <v>9</v>
      </c>
      <c r="I49" t="s">
        <v>487</v>
      </c>
      <c r="J49" t="s">
        <v>488</v>
      </c>
      <c r="K49" t="s">
        <v>466</v>
      </c>
      <c r="L49">
        <v>0</v>
      </c>
      <c r="M49" t="s">
        <v>489</v>
      </c>
      <c r="N49">
        <v>40</v>
      </c>
      <c r="O49" s="1" t="s">
        <v>490</v>
      </c>
      <c r="Q49" t="s">
        <v>491</v>
      </c>
      <c r="R49" s="1" t="s">
        <v>492</v>
      </c>
      <c r="S49" t="s">
        <v>90</v>
      </c>
      <c r="X49">
        <f t="shared" si="0"/>
        <v>0</v>
      </c>
      <c r="Y49">
        <f t="shared" si="1"/>
        <v>1</v>
      </c>
      <c r="Z49">
        <f t="shared" si="2"/>
        <v>0</v>
      </c>
    </row>
    <row r="50" spans="1:26" ht="38.25">
      <c r="A50">
        <v>577200023</v>
      </c>
      <c r="B50" s="3" t="s">
        <v>483</v>
      </c>
      <c r="C50">
        <v>216</v>
      </c>
      <c r="D50" t="s">
        <v>484</v>
      </c>
      <c r="E50" t="s">
        <v>485</v>
      </c>
      <c r="F50" t="s">
        <v>486</v>
      </c>
      <c r="G50" t="s">
        <v>463</v>
      </c>
      <c r="H50">
        <v>8</v>
      </c>
      <c r="I50" t="s">
        <v>487</v>
      </c>
      <c r="J50" t="s">
        <v>488</v>
      </c>
      <c r="K50" t="s">
        <v>466</v>
      </c>
      <c r="L50">
        <v>0</v>
      </c>
      <c r="M50" t="s">
        <v>489</v>
      </c>
      <c r="N50">
        <v>32</v>
      </c>
      <c r="O50" s="1" t="s">
        <v>493</v>
      </c>
      <c r="Q50" t="s">
        <v>491</v>
      </c>
      <c r="R50" s="1" t="s">
        <v>494</v>
      </c>
      <c r="S50" t="s">
        <v>90</v>
      </c>
      <c r="X50">
        <f t="shared" si="0"/>
        <v>0</v>
      </c>
      <c r="Y50">
        <f t="shared" si="1"/>
        <v>1</v>
      </c>
      <c r="Z50">
        <f t="shared" si="2"/>
        <v>0</v>
      </c>
    </row>
    <row r="51" spans="1:26" ht="25.5">
      <c r="A51">
        <v>577100023</v>
      </c>
      <c r="B51" s="3" t="s">
        <v>483</v>
      </c>
      <c r="C51">
        <v>215</v>
      </c>
      <c r="D51" t="s">
        <v>484</v>
      </c>
      <c r="E51" t="s">
        <v>485</v>
      </c>
      <c r="F51" t="s">
        <v>486</v>
      </c>
      <c r="G51" t="s">
        <v>463</v>
      </c>
      <c r="H51">
        <v>7</v>
      </c>
      <c r="I51" t="s">
        <v>487</v>
      </c>
      <c r="J51" t="s">
        <v>488</v>
      </c>
      <c r="K51" t="s">
        <v>466</v>
      </c>
      <c r="L51">
        <v>140</v>
      </c>
      <c r="M51" t="s">
        <v>495</v>
      </c>
      <c r="N51">
        <v>1</v>
      </c>
      <c r="O51" s="1" t="s">
        <v>496</v>
      </c>
      <c r="Q51" t="s">
        <v>491</v>
      </c>
      <c r="R51" s="1" t="s">
        <v>497</v>
      </c>
      <c r="S51" t="s">
        <v>91</v>
      </c>
      <c r="T51" s="1" t="s">
        <v>411</v>
      </c>
      <c r="X51">
        <f t="shared" si="0"/>
        <v>0</v>
      </c>
      <c r="Y51">
        <f t="shared" si="1"/>
        <v>1</v>
      </c>
      <c r="Z51">
        <f t="shared" si="2"/>
        <v>0</v>
      </c>
    </row>
    <row r="52" spans="1:26" ht="165.75">
      <c r="A52">
        <v>577000023</v>
      </c>
      <c r="B52" s="3" t="s">
        <v>498</v>
      </c>
      <c r="C52">
        <v>214</v>
      </c>
      <c r="D52" t="s">
        <v>484</v>
      </c>
      <c r="E52" t="s">
        <v>485</v>
      </c>
      <c r="F52" t="s">
        <v>486</v>
      </c>
      <c r="G52" t="s">
        <v>463</v>
      </c>
      <c r="H52">
        <v>6</v>
      </c>
      <c r="I52" t="s">
        <v>487</v>
      </c>
      <c r="J52" t="s">
        <v>488</v>
      </c>
      <c r="K52" t="s">
        <v>455</v>
      </c>
      <c r="L52">
        <v>98</v>
      </c>
      <c r="M52" t="s">
        <v>499</v>
      </c>
      <c r="N52">
        <v>15</v>
      </c>
      <c r="O52" s="1" t="s">
        <v>500</v>
      </c>
      <c r="Q52" t="s">
        <v>491</v>
      </c>
      <c r="R52" s="1" t="s">
        <v>388</v>
      </c>
      <c r="S52" t="s">
        <v>91</v>
      </c>
      <c r="T52" s="1" t="s">
        <v>686</v>
      </c>
      <c r="X52">
        <f t="shared" si="0"/>
        <v>1</v>
      </c>
      <c r="Y52">
        <f t="shared" si="1"/>
        <v>0</v>
      </c>
      <c r="Z52">
        <f t="shared" si="2"/>
        <v>0</v>
      </c>
    </row>
    <row r="53" spans="1:26" ht="51">
      <c r="A53">
        <v>576900023</v>
      </c>
      <c r="B53" s="3" t="s">
        <v>498</v>
      </c>
      <c r="C53">
        <v>213</v>
      </c>
      <c r="D53" t="s">
        <v>484</v>
      </c>
      <c r="E53" t="s">
        <v>485</v>
      </c>
      <c r="F53" t="s">
        <v>486</v>
      </c>
      <c r="G53" t="s">
        <v>463</v>
      </c>
      <c r="H53">
        <v>5</v>
      </c>
      <c r="I53" t="s">
        <v>487</v>
      </c>
      <c r="J53" t="s">
        <v>488</v>
      </c>
      <c r="K53" t="s">
        <v>466</v>
      </c>
      <c r="L53">
        <v>0</v>
      </c>
      <c r="M53" t="s">
        <v>389</v>
      </c>
      <c r="N53">
        <v>1</v>
      </c>
      <c r="O53" s="1" t="s">
        <v>390</v>
      </c>
      <c r="Q53" t="s">
        <v>491</v>
      </c>
      <c r="R53" s="1" t="s">
        <v>494</v>
      </c>
      <c r="S53" t="s">
        <v>90</v>
      </c>
      <c r="X53">
        <f t="shared" si="0"/>
        <v>0</v>
      </c>
      <c r="Y53">
        <f t="shared" si="1"/>
        <v>1</v>
      </c>
      <c r="Z53">
        <f t="shared" si="2"/>
        <v>0</v>
      </c>
    </row>
    <row r="54" spans="1:26" ht="63.75">
      <c r="A54">
        <v>576800023</v>
      </c>
      <c r="B54" s="3" t="s">
        <v>498</v>
      </c>
      <c r="C54">
        <v>212</v>
      </c>
      <c r="D54" t="s">
        <v>484</v>
      </c>
      <c r="E54" t="s">
        <v>485</v>
      </c>
      <c r="F54" t="s">
        <v>486</v>
      </c>
      <c r="G54" t="s">
        <v>463</v>
      </c>
      <c r="H54">
        <v>4</v>
      </c>
      <c r="I54" t="s">
        <v>487</v>
      </c>
      <c r="J54" t="s">
        <v>488</v>
      </c>
      <c r="K54" t="s">
        <v>455</v>
      </c>
      <c r="L54">
        <v>46</v>
      </c>
      <c r="M54">
        <v>6.4</v>
      </c>
      <c r="N54">
        <v>46</v>
      </c>
      <c r="O54" s="1" t="s">
        <v>391</v>
      </c>
      <c r="Q54" t="s">
        <v>491</v>
      </c>
      <c r="R54" s="1" t="s">
        <v>417</v>
      </c>
      <c r="S54" t="s">
        <v>90</v>
      </c>
      <c r="X54">
        <f t="shared" si="0"/>
        <v>1</v>
      </c>
      <c r="Y54">
        <f t="shared" si="1"/>
        <v>0</v>
      </c>
      <c r="Z54">
        <f t="shared" si="2"/>
        <v>0</v>
      </c>
    </row>
    <row r="55" spans="1:26" ht="51">
      <c r="A55">
        <v>576700023</v>
      </c>
      <c r="B55" s="3" t="s">
        <v>498</v>
      </c>
      <c r="C55">
        <v>211</v>
      </c>
      <c r="D55" t="s">
        <v>484</v>
      </c>
      <c r="E55" t="s">
        <v>485</v>
      </c>
      <c r="F55" t="s">
        <v>486</v>
      </c>
      <c r="G55" t="s">
        <v>463</v>
      </c>
      <c r="H55">
        <v>3</v>
      </c>
      <c r="I55" t="s">
        <v>487</v>
      </c>
      <c r="J55" t="s">
        <v>488</v>
      </c>
      <c r="K55" t="s">
        <v>455</v>
      </c>
      <c r="L55">
        <v>53</v>
      </c>
      <c r="M55">
        <v>6.7</v>
      </c>
      <c r="N55">
        <v>1</v>
      </c>
      <c r="O55" s="1" t="s">
        <v>418</v>
      </c>
      <c r="Q55" t="s">
        <v>491</v>
      </c>
      <c r="R55" s="1" t="s">
        <v>419</v>
      </c>
      <c r="S55" t="s">
        <v>90</v>
      </c>
      <c r="X55">
        <f t="shared" si="0"/>
        <v>1</v>
      </c>
      <c r="Y55">
        <f t="shared" si="1"/>
        <v>0</v>
      </c>
      <c r="Z55">
        <f t="shared" si="2"/>
        <v>0</v>
      </c>
    </row>
    <row r="56" spans="1:26" ht="25.5">
      <c r="A56">
        <v>576600023</v>
      </c>
      <c r="B56" s="3" t="s">
        <v>498</v>
      </c>
      <c r="C56">
        <v>210</v>
      </c>
      <c r="D56" t="s">
        <v>484</v>
      </c>
      <c r="E56" t="s">
        <v>485</v>
      </c>
      <c r="F56" t="s">
        <v>486</v>
      </c>
      <c r="G56" t="s">
        <v>463</v>
      </c>
      <c r="H56">
        <v>2</v>
      </c>
      <c r="I56" t="s">
        <v>487</v>
      </c>
      <c r="J56" t="s">
        <v>488</v>
      </c>
      <c r="K56" t="s">
        <v>455</v>
      </c>
      <c r="L56">
        <v>129</v>
      </c>
      <c r="M56" t="s">
        <v>420</v>
      </c>
      <c r="N56">
        <v>5</v>
      </c>
      <c r="O56" s="1" t="s">
        <v>421</v>
      </c>
      <c r="Q56" t="s">
        <v>491</v>
      </c>
      <c r="R56" s="1" t="s">
        <v>422</v>
      </c>
      <c r="S56" t="s">
        <v>90</v>
      </c>
      <c r="X56">
        <f t="shared" si="0"/>
        <v>1</v>
      </c>
      <c r="Y56">
        <f t="shared" si="1"/>
        <v>0</v>
      </c>
      <c r="Z56">
        <f t="shared" si="2"/>
        <v>0</v>
      </c>
    </row>
    <row r="57" spans="1:26" ht="63.75">
      <c r="A57">
        <v>576500023</v>
      </c>
      <c r="B57" s="3" t="s">
        <v>498</v>
      </c>
      <c r="C57">
        <v>209</v>
      </c>
      <c r="D57" t="s">
        <v>484</v>
      </c>
      <c r="E57" t="s">
        <v>485</v>
      </c>
      <c r="F57" t="s">
        <v>486</v>
      </c>
      <c r="G57" t="s">
        <v>463</v>
      </c>
      <c r="H57">
        <v>1</v>
      </c>
      <c r="I57" t="s">
        <v>487</v>
      </c>
      <c r="J57" t="s">
        <v>488</v>
      </c>
      <c r="K57" t="s">
        <v>455</v>
      </c>
      <c r="L57">
        <v>128</v>
      </c>
      <c r="M57" t="s">
        <v>456</v>
      </c>
      <c r="N57">
        <v>30</v>
      </c>
      <c r="O57" s="1" t="s">
        <v>423</v>
      </c>
      <c r="Q57" t="s">
        <v>491</v>
      </c>
      <c r="R57" s="1" t="s">
        <v>424</v>
      </c>
      <c r="S57" t="s">
        <v>90</v>
      </c>
      <c r="X57">
        <f t="shared" si="0"/>
        <v>1</v>
      </c>
      <c r="Y57">
        <f t="shared" si="1"/>
        <v>0</v>
      </c>
      <c r="Z57">
        <f t="shared" si="2"/>
        <v>0</v>
      </c>
    </row>
    <row r="58" spans="1:26" ht="76.5">
      <c r="A58">
        <v>576400023</v>
      </c>
      <c r="B58" s="3" t="s">
        <v>425</v>
      </c>
      <c r="C58">
        <v>208</v>
      </c>
      <c r="D58" t="s">
        <v>426</v>
      </c>
      <c r="E58" t="s">
        <v>427</v>
      </c>
      <c r="F58" t="s">
        <v>428</v>
      </c>
      <c r="G58" t="s">
        <v>463</v>
      </c>
      <c r="H58">
        <v>123</v>
      </c>
      <c r="I58" t="s">
        <v>487</v>
      </c>
      <c r="J58" t="s">
        <v>465</v>
      </c>
      <c r="K58" t="s">
        <v>429</v>
      </c>
      <c r="M58" t="s">
        <v>430</v>
      </c>
      <c r="O58" s="1" t="s">
        <v>431</v>
      </c>
      <c r="Q58" t="s">
        <v>458</v>
      </c>
      <c r="R58" s="1" t="s">
        <v>317</v>
      </c>
      <c r="S58" t="s">
        <v>91</v>
      </c>
      <c r="T58" s="1" t="s">
        <v>92</v>
      </c>
      <c r="X58">
        <f t="shared" si="0"/>
        <v>0</v>
      </c>
      <c r="Y58">
        <f t="shared" si="1"/>
        <v>0</v>
      </c>
      <c r="Z58">
        <f t="shared" si="2"/>
        <v>1</v>
      </c>
    </row>
    <row r="59" spans="1:26" ht="38.25">
      <c r="A59">
        <v>576300023</v>
      </c>
      <c r="B59" s="3" t="s">
        <v>318</v>
      </c>
      <c r="C59">
        <v>207</v>
      </c>
      <c r="D59" t="s">
        <v>426</v>
      </c>
      <c r="E59" t="s">
        <v>427</v>
      </c>
      <c r="F59" t="s">
        <v>428</v>
      </c>
      <c r="G59" t="s">
        <v>463</v>
      </c>
      <c r="H59">
        <v>122</v>
      </c>
      <c r="I59" t="s">
        <v>487</v>
      </c>
      <c r="J59" t="s">
        <v>465</v>
      </c>
      <c r="K59" t="s">
        <v>455</v>
      </c>
      <c r="M59" t="s">
        <v>430</v>
      </c>
      <c r="O59" s="1" t="s">
        <v>319</v>
      </c>
      <c r="Q59" t="s">
        <v>458</v>
      </c>
      <c r="R59" s="1" t="s">
        <v>320</v>
      </c>
      <c r="S59" t="s">
        <v>91</v>
      </c>
      <c r="T59" s="1" t="s">
        <v>92</v>
      </c>
      <c r="X59">
        <f t="shared" si="0"/>
        <v>1</v>
      </c>
      <c r="Y59">
        <f t="shared" si="1"/>
        <v>0</v>
      </c>
      <c r="Z59">
        <f t="shared" si="2"/>
        <v>0</v>
      </c>
    </row>
    <row r="60" spans="1:26" ht="38.25">
      <c r="A60">
        <v>576200023</v>
      </c>
      <c r="B60" s="3" t="s">
        <v>321</v>
      </c>
      <c r="C60">
        <v>206</v>
      </c>
      <c r="D60" t="s">
        <v>426</v>
      </c>
      <c r="E60" t="s">
        <v>427</v>
      </c>
      <c r="F60" t="s">
        <v>428</v>
      </c>
      <c r="G60" t="s">
        <v>463</v>
      </c>
      <c r="H60">
        <v>121</v>
      </c>
      <c r="I60" t="s">
        <v>487</v>
      </c>
      <c r="J60" t="s">
        <v>465</v>
      </c>
      <c r="K60" t="s">
        <v>466</v>
      </c>
      <c r="L60">
        <v>151</v>
      </c>
      <c r="M60" t="s">
        <v>322</v>
      </c>
      <c r="N60">
        <v>2</v>
      </c>
      <c r="O60" s="1" t="s">
        <v>323</v>
      </c>
      <c r="Q60" t="s">
        <v>458</v>
      </c>
      <c r="R60" s="1" t="s">
        <v>324</v>
      </c>
      <c r="S60" t="s">
        <v>91</v>
      </c>
      <c r="T60" s="1" t="s">
        <v>413</v>
      </c>
      <c r="X60">
        <f t="shared" si="0"/>
        <v>0</v>
      </c>
      <c r="Y60">
        <f t="shared" si="1"/>
        <v>1</v>
      </c>
      <c r="Z60">
        <f t="shared" si="2"/>
        <v>0</v>
      </c>
    </row>
    <row r="61" spans="1:26" ht="12.75">
      <c r="A61">
        <v>576100023</v>
      </c>
      <c r="B61" s="3" t="s">
        <v>321</v>
      </c>
      <c r="C61">
        <v>205</v>
      </c>
      <c r="D61" t="s">
        <v>426</v>
      </c>
      <c r="E61" t="s">
        <v>427</v>
      </c>
      <c r="F61" t="s">
        <v>428</v>
      </c>
      <c r="G61" t="s">
        <v>463</v>
      </c>
      <c r="H61">
        <v>120</v>
      </c>
      <c r="I61" t="s">
        <v>487</v>
      </c>
      <c r="J61" t="s">
        <v>465</v>
      </c>
      <c r="K61" t="s">
        <v>466</v>
      </c>
      <c r="L61">
        <v>150</v>
      </c>
      <c r="M61" t="s">
        <v>325</v>
      </c>
      <c r="N61">
        <v>20</v>
      </c>
      <c r="O61" s="1" t="s">
        <v>326</v>
      </c>
      <c r="Q61" t="s">
        <v>458</v>
      </c>
      <c r="R61" s="1" t="s">
        <v>327</v>
      </c>
      <c r="S61" t="s">
        <v>90</v>
      </c>
      <c r="X61">
        <f t="shared" si="0"/>
        <v>0</v>
      </c>
      <c r="Y61">
        <f t="shared" si="1"/>
        <v>1</v>
      </c>
      <c r="Z61">
        <f t="shared" si="2"/>
        <v>0</v>
      </c>
    </row>
    <row r="62" spans="1:26" ht="12.75">
      <c r="A62">
        <v>576000023</v>
      </c>
      <c r="B62" s="3" t="s">
        <v>321</v>
      </c>
      <c r="C62">
        <v>204</v>
      </c>
      <c r="D62" t="s">
        <v>426</v>
      </c>
      <c r="E62" t="s">
        <v>427</v>
      </c>
      <c r="F62" t="s">
        <v>428</v>
      </c>
      <c r="G62" t="s">
        <v>463</v>
      </c>
      <c r="H62">
        <v>119</v>
      </c>
      <c r="I62" t="s">
        <v>487</v>
      </c>
      <c r="J62" t="s">
        <v>465</v>
      </c>
      <c r="K62" t="s">
        <v>466</v>
      </c>
      <c r="L62">
        <v>149</v>
      </c>
      <c r="M62" t="s">
        <v>325</v>
      </c>
      <c r="N62">
        <v>4</v>
      </c>
      <c r="O62" s="1" t="s">
        <v>328</v>
      </c>
      <c r="Q62" t="s">
        <v>458</v>
      </c>
      <c r="R62" s="1" t="s">
        <v>329</v>
      </c>
      <c r="S62" t="s">
        <v>90</v>
      </c>
      <c r="X62">
        <f t="shared" si="0"/>
        <v>0</v>
      </c>
      <c r="Y62">
        <f t="shared" si="1"/>
        <v>1</v>
      </c>
      <c r="Z62">
        <f t="shared" si="2"/>
        <v>0</v>
      </c>
    </row>
    <row r="63" spans="1:26" ht="12.75">
      <c r="A63">
        <v>575900023</v>
      </c>
      <c r="B63" s="3" t="s">
        <v>321</v>
      </c>
      <c r="C63">
        <v>203</v>
      </c>
      <c r="D63" t="s">
        <v>426</v>
      </c>
      <c r="E63" t="s">
        <v>427</v>
      </c>
      <c r="F63" t="s">
        <v>428</v>
      </c>
      <c r="G63" t="s">
        <v>463</v>
      </c>
      <c r="H63">
        <v>118</v>
      </c>
      <c r="I63" t="s">
        <v>487</v>
      </c>
      <c r="J63" t="s">
        <v>465</v>
      </c>
      <c r="K63" t="s">
        <v>466</v>
      </c>
      <c r="L63">
        <v>145</v>
      </c>
      <c r="M63" t="s">
        <v>330</v>
      </c>
      <c r="N63">
        <v>42</v>
      </c>
      <c r="O63" s="1" t="s">
        <v>331</v>
      </c>
      <c r="Q63" t="s">
        <v>458</v>
      </c>
      <c r="R63" s="1" t="s">
        <v>332</v>
      </c>
      <c r="S63" t="s">
        <v>90</v>
      </c>
      <c r="X63">
        <f t="shared" si="0"/>
        <v>0</v>
      </c>
      <c r="Y63">
        <f t="shared" si="1"/>
        <v>1</v>
      </c>
      <c r="Z63">
        <f t="shared" si="2"/>
        <v>0</v>
      </c>
    </row>
    <row r="64" spans="1:26" ht="12.75">
      <c r="A64">
        <v>575800023</v>
      </c>
      <c r="B64" s="3" t="s">
        <v>321</v>
      </c>
      <c r="C64">
        <v>202</v>
      </c>
      <c r="D64" t="s">
        <v>426</v>
      </c>
      <c r="E64" t="s">
        <v>427</v>
      </c>
      <c r="F64" t="s">
        <v>428</v>
      </c>
      <c r="G64" t="s">
        <v>463</v>
      </c>
      <c r="H64">
        <v>117</v>
      </c>
      <c r="I64" t="s">
        <v>487</v>
      </c>
      <c r="J64" t="s">
        <v>465</v>
      </c>
      <c r="K64" t="s">
        <v>466</v>
      </c>
      <c r="L64">
        <v>145</v>
      </c>
      <c r="M64" t="s">
        <v>330</v>
      </c>
      <c r="N64">
        <v>32</v>
      </c>
      <c r="O64" s="1" t="s">
        <v>333</v>
      </c>
      <c r="Q64" t="s">
        <v>458</v>
      </c>
      <c r="R64" s="1" t="s">
        <v>334</v>
      </c>
      <c r="S64" t="s">
        <v>90</v>
      </c>
      <c r="X64">
        <f t="shared" si="0"/>
        <v>0</v>
      </c>
      <c r="Y64">
        <f t="shared" si="1"/>
        <v>1</v>
      </c>
      <c r="Z64">
        <f t="shared" si="2"/>
        <v>0</v>
      </c>
    </row>
    <row r="65" spans="1:26" ht="12.75">
      <c r="A65">
        <v>575700023</v>
      </c>
      <c r="B65" s="3" t="s">
        <v>321</v>
      </c>
      <c r="C65">
        <v>201</v>
      </c>
      <c r="D65" t="s">
        <v>426</v>
      </c>
      <c r="E65" t="s">
        <v>427</v>
      </c>
      <c r="F65" t="s">
        <v>428</v>
      </c>
      <c r="G65" t="s">
        <v>463</v>
      </c>
      <c r="H65">
        <v>116</v>
      </c>
      <c r="I65" t="s">
        <v>487</v>
      </c>
      <c r="J65" t="s">
        <v>465</v>
      </c>
      <c r="K65" t="s">
        <v>466</v>
      </c>
      <c r="L65">
        <v>145</v>
      </c>
      <c r="M65" t="s">
        <v>330</v>
      </c>
      <c r="N65">
        <v>17</v>
      </c>
      <c r="O65" s="1" t="s">
        <v>335</v>
      </c>
      <c r="Q65" t="s">
        <v>458</v>
      </c>
      <c r="R65" s="1" t="s">
        <v>336</v>
      </c>
      <c r="S65" t="s">
        <v>91</v>
      </c>
      <c r="T65" s="1" t="s">
        <v>412</v>
      </c>
      <c r="X65">
        <f t="shared" si="0"/>
        <v>0</v>
      </c>
      <c r="Y65">
        <f t="shared" si="1"/>
        <v>1</v>
      </c>
      <c r="Z65">
        <f t="shared" si="2"/>
        <v>0</v>
      </c>
    </row>
    <row r="66" spans="1:26" ht="12.75">
      <c r="A66">
        <v>575600023</v>
      </c>
      <c r="B66" s="3" t="s">
        <v>321</v>
      </c>
      <c r="C66">
        <v>200</v>
      </c>
      <c r="D66" t="s">
        <v>426</v>
      </c>
      <c r="E66" t="s">
        <v>427</v>
      </c>
      <c r="F66" t="s">
        <v>428</v>
      </c>
      <c r="G66" t="s">
        <v>463</v>
      </c>
      <c r="H66">
        <v>115</v>
      </c>
      <c r="I66" t="s">
        <v>487</v>
      </c>
      <c r="J66" t="s">
        <v>465</v>
      </c>
      <c r="K66" t="s">
        <v>466</v>
      </c>
      <c r="L66">
        <v>145</v>
      </c>
      <c r="M66" t="s">
        <v>330</v>
      </c>
      <c r="N66">
        <v>10</v>
      </c>
      <c r="O66" s="1" t="s">
        <v>337</v>
      </c>
      <c r="Q66" t="s">
        <v>458</v>
      </c>
      <c r="R66" s="1" t="s">
        <v>338</v>
      </c>
      <c r="S66" t="s">
        <v>90</v>
      </c>
      <c r="X66">
        <f t="shared" si="0"/>
        <v>0</v>
      </c>
      <c r="Y66">
        <f t="shared" si="1"/>
        <v>1</v>
      </c>
      <c r="Z66">
        <f t="shared" si="2"/>
        <v>0</v>
      </c>
    </row>
    <row r="67" spans="1:26" ht="12.75">
      <c r="A67">
        <v>575500023</v>
      </c>
      <c r="B67" s="3" t="s">
        <v>321</v>
      </c>
      <c r="C67">
        <v>199</v>
      </c>
      <c r="D67" t="s">
        <v>426</v>
      </c>
      <c r="E67" t="s">
        <v>427</v>
      </c>
      <c r="F67" t="s">
        <v>428</v>
      </c>
      <c r="G67" t="s">
        <v>463</v>
      </c>
      <c r="H67">
        <v>114</v>
      </c>
      <c r="I67" t="s">
        <v>487</v>
      </c>
      <c r="J67" t="s">
        <v>465</v>
      </c>
      <c r="K67" t="s">
        <v>466</v>
      </c>
      <c r="L67">
        <v>145</v>
      </c>
      <c r="M67" t="s">
        <v>330</v>
      </c>
      <c r="N67">
        <v>5</v>
      </c>
      <c r="O67" s="1" t="s">
        <v>339</v>
      </c>
      <c r="Q67" t="s">
        <v>458</v>
      </c>
      <c r="R67" s="1" t="s">
        <v>340</v>
      </c>
      <c r="S67" t="s">
        <v>90</v>
      </c>
      <c r="X67">
        <f aca="true" t="shared" si="3" ref="X67:X130">IF(S67&lt;&gt;"",IF(K67="Technical",1,0),0)</f>
        <v>0</v>
      </c>
      <c r="Y67">
        <f aca="true" t="shared" si="4" ref="Y67:Y130">IF(S67&lt;&gt;"",IF(K67="Editorial",1,0),0)</f>
        <v>1</v>
      </c>
      <c r="Z67">
        <f aca="true" t="shared" si="5" ref="Z67:Z130">IF(S67&lt;&gt;"",IF(K67="General",1,0),0)</f>
        <v>0</v>
      </c>
    </row>
    <row r="68" spans="1:26" ht="12.75">
      <c r="A68">
        <v>575400023</v>
      </c>
      <c r="B68" s="3" t="s">
        <v>321</v>
      </c>
      <c r="C68">
        <v>198</v>
      </c>
      <c r="D68" t="s">
        <v>426</v>
      </c>
      <c r="E68" t="s">
        <v>427</v>
      </c>
      <c r="F68" t="s">
        <v>428</v>
      </c>
      <c r="G68" t="s">
        <v>463</v>
      </c>
      <c r="H68">
        <v>113</v>
      </c>
      <c r="I68" t="s">
        <v>487</v>
      </c>
      <c r="J68" t="s">
        <v>465</v>
      </c>
      <c r="K68" t="s">
        <v>466</v>
      </c>
      <c r="L68">
        <v>144</v>
      </c>
      <c r="M68" t="s">
        <v>341</v>
      </c>
      <c r="N68">
        <v>25</v>
      </c>
      <c r="O68" s="1" t="s">
        <v>342</v>
      </c>
      <c r="Q68" t="s">
        <v>458</v>
      </c>
      <c r="R68" s="1" t="s">
        <v>343</v>
      </c>
      <c r="S68" t="s">
        <v>90</v>
      </c>
      <c r="X68">
        <f t="shared" si="3"/>
        <v>0</v>
      </c>
      <c r="Y68">
        <f t="shared" si="4"/>
        <v>1</v>
      </c>
      <c r="Z68">
        <f t="shared" si="5"/>
        <v>0</v>
      </c>
    </row>
    <row r="69" spans="1:26" ht="12.75">
      <c r="A69">
        <v>575300023</v>
      </c>
      <c r="B69" s="3" t="s">
        <v>344</v>
      </c>
      <c r="C69">
        <v>197</v>
      </c>
      <c r="D69" t="s">
        <v>426</v>
      </c>
      <c r="E69" t="s">
        <v>427</v>
      </c>
      <c r="F69" t="s">
        <v>428</v>
      </c>
      <c r="G69" t="s">
        <v>463</v>
      </c>
      <c r="H69">
        <v>112</v>
      </c>
      <c r="I69" t="s">
        <v>487</v>
      </c>
      <c r="J69" t="s">
        <v>465</v>
      </c>
      <c r="K69" t="s">
        <v>466</v>
      </c>
      <c r="L69">
        <v>143</v>
      </c>
      <c r="M69" t="s">
        <v>345</v>
      </c>
      <c r="N69">
        <v>16</v>
      </c>
      <c r="O69" s="1" t="s">
        <v>346</v>
      </c>
      <c r="Q69" t="s">
        <v>458</v>
      </c>
      <c r="R69" s="1" t="s">
        <v>347</v>
      </c>
      <c r="S69" t="s">
        <v>90</v>
      </c>
      <c r="X69">
        <f t="shared" si="3"/>
        <v>0</v>
      </c>
      <c r="Y69">
        <f t="shared" si="4"/>
        <v>1</v>
      </c>
      <c r="Z69">
        <f t="shared" si="5"/>
        <v>0</v>
      </c>
    </row>
    <row r="70" spans="1:26" ht="12.75">
      <c r="A70">
        <v>575200023</v>
      </c>
      <c r="B70" s="3" t="s">
        <v>344</v>
      </c>
      <c r="C70">
        <v>196</v>
      </c>
      <c r="D70" t="s">
        <v>426</v>
      </c>
      <c r="E70" t="s">
        <v>427</v>
      </c>
      <c r="F70" t="s">
        <v>428</v>
      </c>
      <c r="G70" t="s">
        <v>463</v>
      </c>
      <c r="H70">
        <v>111</v>
      </c>
      <c r="I70" t="s">
        <v>487</v>
      </c>
      <c r="J70" t="s">
        <v>465</v>
      </c>
      <c r="K70" t="s">
        <v>466</v>
      </c>
      <c r="L70">
        <v>142</v>
      </c>
      <c r="M70" t="s">
        <v>345</v>
      </c>
      <c r="N70">
        <v>50</v>
      </c>
      <c r="O70" s="1" t="s">
        <v>348</v>
      </c>
      <c r="Q70" t="s">
        <v>458</v>
      </c>
      <c r="R70" s="1" t="s">
        <v>349</v>
      </c>
      <c r="S70" t="s">
        <v>90</v>
      </c>
      <c r="X70">
        <f t="shared" si="3"/>
        <v>0</v>
      </c>
      <c r="Y70">
        <f t="shared" si="4"/>
        <v>1</v>
      </c>
      <c r="Z70">
        <f t="shared" si="5"/>
        <v>0</v>
      </c>
    </row>
    <row r="71" spans="1:26" ht="12.75">
      <c r="A71">
        <v>575100023</v>
      </c>
      <c r="B71" s="3" t="s">
        <v>344</v>
      </c>
      <c r="C71">
        <v>195</v>
      </c>
      <c r="D71" t="s">
        <v>426</v>
      </c>
      <c r="E71" t="s">
        <v>427</v>
      </c>
      <c r="F71" t="s">
        <v>428</v>
      </c>
      <c r="G71" t="s">
        <v>463</v>
      </c>
      <c r="H71">
        <v>110</v>
      </c>
      <c r="I71" t="s">
        <v>487</v>
      </c>
      <c r="J71" t="s">
        <v>465</v>
      </c>
      <c r="K71" t="s">
        <v>466</v>
      </c>
      <c r="L71">
        <v>142</v>
      </c>
      <c r="M71" t="s">
        <v>345</v>
      </c>
      <c r="N71">
        <v>44</v>
      </c>
      <c r="O71" s="1" t="s">
        <v>350</v>
      </c>
      <c r="Q71" t="s">
        <v>458</v>
      </c>
      <c r="R71" s="1" t="s">
        <v>351</v>
      </c>
      <c r="S71" t="s">
        <v>90</v>
      </c>
      <c r="X71">
        <f t="shared" si="3"/>
        <v>0</v>
      </c>
      <c r="Y71">
        <f t="shared" si="4"/>
        <v>1</v>
      </c>
      <c r="Z71">
        <f t="shared" si="5"/>
        <v>0</v>
      </c>
    </row>
    <row r="72" spans="1:26" ht="12.75">
      <c r="A72">
        <v>575000023</v>
      </c>
      <c r="B72" s="3" t="s">
        <v>344</v>
      </c>
      <c r="C72">
        <v>194</v>
      </c>
      <c r="D72" t="s">
        <v>426</v>
      </c>
      <c r="E72" t="s">
        <v>427</v>
      </c>
      <c r="F72" t="s">
        <v>428</v>
      </c>
      <c r="G72" t="s">
        <v>463</v>
      </c>
      <c r="H72">
        <v>109</v>
      </c>
      <c r="I72" t="s">
        <v>487</v>
      </c>
      <c r="J72" t="s">
        <v>465</v>
      </c>
      <c r="K72" t="s">
        <v>466</v>
      </c>
      <c r="L72">
        <v>142</v>
      </c>
      <c r="M72" t="s">
        <v>352</v>
      </c>
      <c r="N72">
        <v>28</v>
      </c>
      <c r="O72" s="1" t="s">
        <v>353</v>
      </c>
      <c r="Q72" t="s">
        <v>458</v>
      </c>
      <c r="R72" s="1" t="s">
        <v>354</v>
      </c>
      <c r="S72" t="s">
        <v>90</v>
      </c>
      <c r="X72">
        <f t="shared" si="3"/>
        <v>0</v>
      </c>
      <c r="Y72">
        <f t="shared" si="4"/>
        <v>1</v>
      </c>
      <c r="Z72">
        <f t="shared" si="5"/>
        <v>0</v>
      </c>
    </row>
    <row r="73" spans="1:26" ht="12.75">
      <c r="A73">
        <v>574900023</v>
      </c>
      <c r="B73" s="3" t="s">
        <v>344</v>
      </c>
      <c r="C73">
        <v>193</v>
      </c>
      <c r="D73" t="s">
        <v>426</v>
      </c>
      <c r="E73" t="s">
        <v>427</v>
      </c>
      <c r="F73" t="s">
        <v>428</v>
      </c>
      <c r="G73" t="s">
        <v>463</v>
      </c>
      <c r="H73">
        <v>108</v>
      </c>
      <c r="I73" t="s">
        <v>487</v>
      </c>
      <c r="J73" t="s">
        <v>465</v>
      </c>
      <c r="K73" t="s">
        <v>466</v>
      </c>
      <c r="L73">
        <v>141</v>
      </c>
      <c r="M73" t="s">
        <v>355</v>
      </c>
      <c r="N73">
        <v>1</v>
      </c>
      <c r="O73" s="1" t="s">
        <v>356</v>
      </c>
      <c r="Q73" t="s">
        <v>458</v>
      </c>
      <c r="R73" s="1" t="s">
        <v>357</v>
      </c>
      <c r="S73" t="s">
        <v>90</v>
      </c>
      <c r="X73">
        <f t="shared" si="3"/>
        <v>0</v>
      </c>
      <c r="Y73">
        <f t="shared" si="4"/>
        <v>1</v>
      </c>
      <c r="Z73">
        <f t="shared" si="5"/>
        <v>0</v>
      </c>
    </row>
    <row r="74" spans="1:26" ht="12.75">
      <c r="A74">
        <v>574800023</v>
      </c>
      <c r="B74" s="3" t="s">
        <v>344</v>
      </c>
      <c r="C74">
        <v>192</v>
      </c>
      <c r="D74" t="s">
        <v>426</v>
      </c>
      <c r="E74" t="s">
        <v>427</v>
      </c>
      <c r="F74" t="s">
        <v>428</v>
      </c>
      <c r="G74" t="s">
        <v>463</v>
      </c>
      <c r="H74">
        <v>107</v>
      </c>
      <c r="I74" t="s">
        <v>487</v>
      </c>
      <c r="J74" t="s">
        <v>465</v>
      </c>
      <c r="K74" t="s">
        <v>466</v>
      </c>
      <c r="L74">
        <v>138</v>
      </c>
      <c r="M74" t="s">
        <v>358</v>
      </c>
      <c r="N74">
        <v>25</v>
      </c>
      <c r="O74" s="1" t="s">
        <v>359</v>
      </c>
      <c r="Q74" t="s">
        <v>458</v>
      </c>
      <c r="R74" s="1" t="s">
        <v>360</v>
      </c>
      <c r="S74" t="s">
        <v>90</v>
      </c>
      <c r="X74">
        <f t="shared" si="3"/>
        <v>0</v>
      </c>
      <c r="Y74">
        <f t="shared" si="4"/>
        <v>1</v>
      </c>
      <c r="Z74">
        <f t="shared" si="5"/>
        <v>0</v>
      </c>
    </row>
    <row r="75" spans="1:26" ht="12.75">
      <c r="A75">
        <v>574700023</v>
      </c>
      <c r="B75" s="3" t="s">
        <v>344</v>
      </c>
      <c r="C75">
        <v>191</v>
      </c>
      <c r="D75" t="s">
        <v>426</v>
      </c>
      <c r="E75" t="s">
        <v>427</v>
      </c>
      <c r="F75" t="s">
        <v>428</v>
      </c>
      <c r="G75" t="s">
        <v>463</v>
      </c>
      <c r="H75">
        <v>106</v>
      </c>
      <c r="I75" t="s">
        <v>487</v>
      </c>
      <c r="J75" t="s">
        <v>465</v>
      </c>
      <c r="K75" t="s">
        <v>466</v>
      </c>
      <c r="L75">
        <v>136</v>
      </c>
      <c r="M75" t="s">
        <v>361</v>
      </c>
      <c r="N75">
        <v>2</v>
      </c>
      <c r="O75" s="1" t="s">
        <v>362</v>
      </c>
      <c r="Q75" t="s">
        <v>458</v>
      </c>
      <c r="R75" s="1" t="s">
        <v>363</v>
      </c>
      <c r="S75" t="s">
        <v>90</v>
      </c>
      <c r="X75">
        <f t="shared" si="3"/>
        <v>0</v>
      </c>
      <c r="Y75">
        <f t="shared" si="4"/>
        <v>1</v>
      </c>
      <c r="Z75">
        <f t="shared" si="5"/>
        <v>0</v>
      </c>
    </row>
    <row r="76" spans="1:26" ht="12.75">
      <c r="A76">
        <v>574600023</v>
      </c>
      <c r="B76" s="3" t="s">
        <v>344</v>
      </c>
      <c r="C76">
        <v>190</v>
      </c>
      <c r="D76" t="s">
        <v>426</v>
      </c>
      <c r="E76" t="s">
        <v>427</v>
      </c>
      <c r="F76" t="s">
        <v>428</v>
      </c>
      <c r="G76" t="s">
        <v>463</v>
      </c>
      <c r="H76">
        <v>105</v>
      </c>
      <c r="I76" t="s">
        <v>487</v>
      </c>
      <c r="J76" t="s">
        <v>465</v>
      </c>
      <c r="K76" t="s">
        <v>466</v>
      </c>
      <c r="L76">
        <v>135</v>
      </c>
      <c r="M76" t="s">
        <v>364</v>
      </c>
      <c r="N76">
        <v>34</v>
      </c>
      <c r="O76" s="1" t="s">
        <v>365</v>
      </c>
      <c r="Q76" t="s">
        <v>458</v>
      </c>
      <c r="R76" s="1" t="s">
        <v>366</v>
      </c>
      <c r="S76" t="s">
        <v>90</v>
      </c>
      <c r="X76">
        <f t="shared" si="3"/>
        <v>0</v>
      </c>
      <c r="Y76">
        <f t="shared" si="4"/>
        <v>1</v>
      </c>
      <c r="Z76">
        <f t="shared" si="5"/>
        <v>0</v>
      </c>
    </row>
    <row r="77" spans="1:26" ht="12.75">
      <c r="A77">
        <v>574500023</v>
      </c>
      <c r="B77" s="3" t="s">
        <v>344</v>
      </c>
      <c r="C77">
        <v>189</v>
      </c>
      <c r="D77" t="s">
        <v>426</v>
      </c>
      <c r="E77" t="s">
        <v>427</v>
      </c>
      <c r="F77" t="s">
        <v>428</v>
      </c>
      <c r="G77" t="s">
        <v>463</v>
      </c>
      <c r="H77">
        <v>104</v>
      </c>
      <c r="I77" t="s">
        <v>487</v>
      </c>
      <c r="J77" t="s">
        <v>465</v>
      </c>
      <c r="K77" t="s">
        <v>466</v>
      </c>
      <c r="L77">
        <v>135</v>
      </c>
      <c r="M77" t="s">
        <v>364</v>
      </c>
      <c r="N77">
        <v>30</v>
      </c>
      <c r="O77" s="1" t="s">
        <v>367</v>
      </c>
      <c r="Q77" t="s">
        <v>458</v>
      </c>
      <c r="R77" s="1" t="s">
        <v>368</v>
      </c>
      <c r="S77" t="s">
        <v>90</v>
      </c>
      <c r="X77">
        <f t="shared" si="3"/>
        <v>0</v>
      </c>
      <c r="Y77">
        <f t="shared" si="4"/>
        <v>1</v>
      </c>
      <c r="Z77">
        <f t="shared" si="5"/>
        <v>0</v>
      </c>
    </row>
    <row r="78" spans="1:26" ht="12.75">
      <c r="A78">
        <v>574400023</v>
      </c>
      <c r="B78" s="3" t="s">
        <v>344</v>
      </c>
      <c r="C78">
        <v>188</v>
      </c>
      <c r="D78" t="s">
        <v>426</v>
      </c>
      <c r="E78" t="s">
        <v>427</v>
      </c>
      <c r="F78" t="s">
        <v>428</v>
      </c>
      <c r="G78" t="s">
        <v>463</v>
      </c>
      <c r="H78">
        <v>103</v>
      </c>
      <c r="I78" t="s">
        <v>487</v>
      </c>
      <c r="J78" t="s">
        <v>465</v>
      </c>
      <c r="K78" t="s">
        <v>466</v>
      </c>
      <c r="L78">
        <v>134</v>
      </c>
      <c r="M78" t="s">
        <v>369</v>
      </c>
      <c r="N78">
        <v>30</v>
      </c>
      <c r="O78" s="1" t="s">
        <v>370</v>
      </c>
      <c r="Q78" t="s">
        <v>458</v>
      </c>
      <c r="R78" s="1" t="s">
        <v>371</v>
      </c>
      <c r="S78" t="s">
        <v>90</v>
      </c>
      <c r="X78">
        <f t="shared" si="3"/>
        <v>0</v>
      </c>
      <c r="Y78">
        <f t="shared" si="4"/>
        <v>1</v>
      </c>
      <c r="Z78">
        <f t="shared" si="5"/>
        <v>0</v>
      </c>
    </row>
    <row r="79" spans="1:26" ht="12.75">
      <c r="A79">
        <v>574300023</v>
      </c>
      <c r="B79" s="3" t="s">
        <v>344</v>
      </c>
      <c r="C79">
        <v>187</v>
      </c>
      <c r="D79" t="s">
        <v>426</v>
      </c>
      <c r="E79" t="s">
        <v>427</v>
      </c>
      <c r="F79" t="s">
        <v>428</v>
      </c>
      <c r="G79" t="s">
        <v>463</v>
      </c>
      <c r="H79">
        <v>102</v>
      </c>
      <c r="I79" t="s">
        <v>487</v>
      </c>
      <c r="J79" t="s">
        <v>465</v>
      </c>
      <c r="K79" t="s">
        <v>466</v>
      </c>
      <c r="L79">
        <v>133</v>
      </c>
      <c r="M79" t="s">
        <v>372</v>
      </c>
      <c r="N79">
        <v>4</v>
      </c>
      <c r="O79" s="1" t="s">
        <v>373</v>
      </c>
      <c r="Q79" t="s">
        <v>458</v>
      </c>
      <c r="R79" s="1" t="s">
        <v>374</v>
      </c>
      <c r="S79" t="s">
        <v>90</v>
      </c>
      <c r="T79" s="1" t="s">
        <v>409</v>
      </c>
      <c r="X79">
        <f t="shared" si="3"/>
        <v>0</v>
      </c>
      <c r="Y79">
        <f t="shared" si="4"/>
        <v>1</v>
      </c>
      <c r="Z79">
        <f t="shared" si="5"/>
        <v>0</v>
      </c>
    </row>
    <row r="80" spans="1:26" ht="12.75">
      <c r="A80">
        <v>574200023</v>
      </c>
      <c r="B80" s="3" t="s">
        <v>344</v>
      </c>
      <c r="C80">
        <v>186</v>
      </c>
      <c r="D80" t="s">
        <v>426</v>
      </c>
      <c r="E80" t="s">
        <v>427</v>
      </c>
      <c r="F80" t="s">
        <v>428</v>
      </c>
      <c r="G80" t="s">
        <v>463</v>
      </c>
      <c r="H80">
        <v>101</v>
      </c>
      <c r="I80" t="s">
        <v>487</v>
      </c>
      <c r="J80" t="s">
        <v>465</v>
      </c>
      <c r="K80" t="s">
        <v>466</v>
      </c>
      <c r="L80">
        <v>133</v>
      </c>
      <c r="M80" t="s">
        <v>372</v>
      </c>
      <c r="N80">
        <v>3</v>
      </c>
      <c r="O80" s="1" t="s">
        <v>375</v>
      </c>
      <c r="Q80" t="s">
        <v>458</v>
      </c>
      <c r="R80" s="1" t="s">
        <v>376</v>
      </c>
      <c r="S80" t="s">
        <v>90</v>
      </c>
      <c r="T80" s="1" t="s">
        <v>409</v>
      </c>
      <c r="X80">
        <f t="shared" si="3"/>
        <v>0</v>
      </c>
      <c r="Y80">
        <f t="shared" si="4"/>
        <v>1</v>
      </c>
      <c r="Z80">
        <f t="shared" si="5"/>
        <v>0</v>
      </c>
    </row>
    <row r="81" spans="1:26" ht="12.75">
      <c r="A81">
        <v>574100023</v>
      </c>
      <c r="B81" s="3" t="s">
        <v>344</v>
      </c>
      <c r="C81">
        <v>185</v>
      </c>
      <c r="D81" t="s">
        <v>426</v>
      </c>
      <c r="E81" t="s">
        <v>427</v>
      </c>
      <c r="F81" t="s">
        <v>428</v>
      </c>
      <c r="G81" t="s">
        <v>463</v>
      </c>
      <c r="H81">
        <v>100</v>
      </c>
      <c r="I81" t="s">
        <v>487</v>
      </c>
      <c r="J81" t="s">
        <v>465</v>
      </c>
      <c r="K81" t="s">
        <v>466</v>
      </c>
      <c r="L81">
        <v>131</v>
      </c>
      <c r="M81" t="s">
        <v>377</v>
      </c>
      <c r="N81">
        <v>38</v>
      </c>
      <c r="O81" s="1" t="s">
        <v>378</v>
      </c>
      <c r="Q81" t="s">
        <v>458</v>
      </c>
      <c r="R81" s="1" t="s">
        <v>379</v>
      </c>
      <c r="S81" t="s">
        <v>90</v>
      </c>
      <c r="T81" s="1" t="s">
        <v>409</v>
      </c>
      <c r="X81">
        <f t="shared" si="3"/>
        <v>0</v>
      </c>
      <c r="Y81">
        <f t="shared" si="4"/>
        <v>1</v>
      </c>
      <c r="Z81">
        <f t="shared" si="5"/>
        <v>0</v>
      </c>
    </row>
    <row r="82" spans="1:26" ht="25.5">
      <c r="A82">
        <v>574000023</v>
      </c>
      <c r="B82" s="3" t="s">
        <v>344</v>
      </c>
      <c r="C82">
        <v>184</v>
      </c>
      <c r="D82" t="s">
        <v>426</v>
      </c>
      <c r="E82" t="s">
        <v>427</v>
      </c>
      <c r="F82" t="s">
        <v>428</v>
      </c>
      <c r="G82" t="s">
        <v>463</v>
      </c>
      <c r="H82">
        <v>99</v>
      </c>
      <c r="I82" t="s">
        <v>487</v>
      </c>
      <c r="J82" t="s">
        <v>465</v>
      </c>
      <c r="K82" t="s">
        <v>466</v>
      </c>
      <c r="L82">
        <v>130</v>
      </c>
      <c r="M82" t="s">
        <v>380</v>
      </c>
      <c r="N82">
        <v>43</v>
      </c>
      <c r="O82" s="1" t="s">
        <v>381</v>
      </c>
      <c r="Q82" t="s">
        <v>458</v>
      </c>
      <c r="R82" s="1" t="s">
        <v>382</v>
      </c>
      <c r="S82" t="s">
        <v>90</v>
      </c>
      <c r="X82">
        <f t="shared" si="3"/>
        <v>0</v>
      </c>
      <c r="Y82">
        <f t="shared" si="4"/>
        <v>1</v>
      </c>
      <c r="Z82">
        <f t="shared" si="5"/>
        <v>0</v>
      </c>
    </row>
    <row r="83" spans="1:26" ht="12.75">
      <c r="A83">
        <v>573900023</v>
      </c>
      <c r="B83" s="3" t="s">
        <v>344</v>
      </c>
      <c r="C83">
        <v>183</v>
      </c>
      <c r="D83" t="s">
        <v>426</v>
      </c>
      <c r="E83" t="s">
        <v>427</v>
      </c>
      <c r="F83" t="s">
        <v>428</v>
      </c>
      <c r="G83" t="s">
        <v>463</v>
      </c>
      <c r="H83">
        <v>98</v>
      </c>
      <c r="I83" t="s">
        <v>487</v>
      </c>
      <c r="J83" t="s">
        <v>465</v>
      </c>
      <c r="K83" t="s">
        <v>466</v>
      </c>
      <c r="L83">
        <v>128</v>
      </c>
      <c r="M83" t="s">
        <v>383</v>
      </c>
      <c r="N83">
        <v>47</v>
      </c>
      <c r="O83" s="1" t="s">
        <v>384</v>
      </c>
      <c r="Q83" t="s">
        <v>458</v>
      </c>
      <c r="R83" s="1" t="s">
        <v>385</v>
      </c>
      <c r="S83" t="s">
        <v>91</v>
      </c>
      <c r="T83" s="1" t="s">
        <v>408</v>
      </c>
      <c r="X83">
        <f t="shared" si="3"/>
        <v>0</v>
      </c>
      <c r="Y83">
        <f t="shared" si="4"/>
        <v>1</v>
      </c>
      <c r="Z83">
        <f t="shared" si="5"/>
        <v>0</v>
      </c>
    </row>
    <row r="84" spans="1:26" ht="12.75">
      <c r="A84">
        <v>573800023</v>
      </c>
      <c r="B84" s="3" t="s">
        <v>344</v>
      </c>
      <c r="C84">
        <v>182</v>
      </c>
      <c r="D84" t="s">
        <v>426</v>
      </c>
      <c r="E84" t="s">
        <v>427</v>
      </c>
      <c r="F84" t="s">
        <v>428</v>
      </c>
      <c r="G84" t="s">
        <v>463</v>
      </c>
      <c r="H84">
        <v>97</v>
      </c>
      <c r="I84" t="s">
        <v>487</v>
      </c>
      <c r="J84" t="s">
        <v>465</v>
      </c>
      <c r="K84" t="s">
        <v>466</v>
      </c>
      <c r="L84">
        <v>127</v>
      </c>
      <c r="M84" t="s">
        <v>386</v>
      </c>
      <c r="N84">
        <v>30</v>
      </c>
      <c r="O84" s="1" t="s">
        <v>387</v>
      </c>
      <c r="Q84" t="s">
        <v>458</v>
      </c>
      <c r="R84" s="1" t="s">
        <v>214</v>
      </c>
      <c r="S84" t="s">
        <v>90</v>
      </c>
      <c r="X84">
        <f t="shared" si="3"/>
        <v>0</v>
      </c>
      <c r="Y84">
        <f t="shared" si="4"/>
        <v>1</v>
      </c>
      <c r="Z84">
        <f t="shared" si="5"/>
        <v>0</v>
      </c>
    </row>
    <row r="85" spans="1:26" ht="12.75">
      <c r="A85">
        <v>573700023</v>
      </c>
      <c r="B85" s="3" t="s">
        <v>344</v>
      </c>
      <c r="C85">
        <v>181</v>
      </c>
      <c r="D85" t="s">
        <v>426</v>
      </c>
      <c r="E85" t="s">
        <v>427</v>
      </c>
      <c r="F85" t="s">
        <v>428</v>
      </c>
      <c r="G85" t="s">
        <v>463</v>
      </c>
      <c r="H85">
        <v>96</v>
      </c>
      <c r="I85" t="s">
        <v>487</v>
      </c>
      <c r="J85" t="s">
        <v>465</v>
      </c>
      <c r="K85" t="s">
        <v>466</v>
      </c>
      <c r="L85">
        <v>127</v>
      </c>
      <c r="M85" t="s">
        <v>386</v>
      </c>
      <c r="N85">
        <v>25</v>
      </c>
      <c r="O85" s="1" t="s">
        <v>387</v>
      </c>
      <c r="Q85" t="s">
        <v>458</v>
      </c>
      <c r="R85" s="1" t="s">
        <v>214</v>
      </c>
      <c r="S85" t="s">
        <v>90</v>
      </c>
      <c r="X85">
        <f t="shared" si="3"/>
        <v>0</v>
      </c>
      <c r="Y85">
        <f t="shared" si="4"/>
        <v>1</v>
      </c>
      <c r="Z85">
        <f t="shared" si="5"/>
        <v>0</v>
      </c>
    </row>
    <row r="86" spans="1:26" ht="12.75">
      <c r="A86">
        <v>573600023</v>
      </c>
      <c r="B86" s="3" t="s">
        <v>344</v>
      </c>
      <c r="C86">
        <v>180</v>
      </c>
      <c r="D86" t="s">
        <v>426</v>
      </c>
      <c r="E86" t="s">
        <v>427</v>
      </c>
      <c r="F86" t="s">
        <v>428</v>
      </c>
      <c r="G86" t="s">
        <v>463</v>
      </c>
      <c r="H86">
        <v>95</v>
      </c>
      <c r="I86" t="s">
        <v>487</v>
      </c>
      <c r="J86" t="s">
        <v>465</v>
      </c>
      <c r="K86" t="s">
        <v>466</v>
      </c>
      <c r="L86">
        <v>125</v>
      </c>
      <c r="M86" t="s">
        <v>215</v>
      </c>
      <c r="N86">
        <v>23</v>
      </c>
      <c r="O86" s="1" t="s">
        <v>216</v>
      </c>
      <c r="Q86" t="s">
        <v>458</v>
      </c>
      <c r="R86" s="1" t="s">
        <v>217</v>
      </c>
      <c r="S86" t="s">
        <v>90</v>
      </c>
      <c r="X86">
        <f t="shared" si="3"/>
        <v>0</v>
      </c>
      <c r="Y86">
        <f t="shared" si="4"/>
        <v>1</v>
      </c>
      <c r="Z86">
        <f t="shared" si="5"/>
        <v>0</v>
      </c>
    </row>
    <row r="87" spans="1:26" ht="12.75">
      <c r="A87">
        <v>573500023</v>
      </c>
      <c r="B87" s="3" t="s">
        <v>344</v>
      </c>
      <c r="C87">
        <v>179</v>
      </c>
      <c r="D87" t="s">
        <v>426</v>
      </c>
      <c r="E87" t="s">
        <v>427</v>
      </c>
      <c r="F87" t="s">
        <v>428</v>
      </c>
      <c r="G87" t="s">
        <v>463</v>
      </c>
      <c r="H87">
        <v>94</v>
      </c>
      <c r="I87" t="s">
        <v>487</v>
      </c>
      <c r="J87" t="s">
        <v>465</v>
      </c>
      <c r="K87" t="s">
        <v>466</v>
      </c>
      <c r="L87">
        <v>124</v>
      </c>
      <c r="M87" t="s">
        <v>467</v>
      </c>
      <c r="N87">
        <v>35</v>
      </c>
      <c r="O87" s="1" t="s">
        <v>218</v>
      </c>
      <c r="Q87" t="s">
        <v>458</v>
      </c>
      <c r="R87" s="1" t="s">
        <v>219</v>
      </c>
      <c r="S87" t="s">
        <v>90</v>
      </c>
      <c r="X87">
        <f t="shared" si="3"/>
        <v>0</v>
      </c>
      <c r="Y87">
        <f t="shared" si="4"/>
        <v>1</v>
      </c>
      <c r="Z87">
        <f t="shared" si="5"/>
        <v>0</v>
      </c>
    </row>
    <row r="88" spans="1:26" ht="12.75">
      <c r="A88">
        <v>573400023</v>
      </c>
      <c r="B88" s="3" t="s">
        <v>344</v>
      </c>
      <c r="C88">
        <v>178</v>
      </c>
      <c r="D88" t="s">
        <v>426</v>
      </c>
      <c r="E88" t="s">
        <v>427</v>
      </c>
      <c r="F88" t="s">
        <v>428</v>
      </c>
      <c r="G88" t="s">
        <v>463</v>
      </c>
      <c r="H88">
        <v>93</v>
      </c>
      <c r="I88" t="s">
        <v>487</v>
      </c>
      <c r="J88" t="s">
        <v>465</v>
      </c>
      <c r="K88" t="s">
        <v>466</v>
      </c>
      <c r="L88">
        <v>124</v>
      </c>
      <c r="M88" t="s">
        <v>220</v>
      </c>
      <c r="N88">
        <v>1</v>
      </c>
      <c r="O88" s="1" t="s">
        <v>221</v>
      </c>
      <c r="Q88" t="s">
        <v>458</v>
      </c>
      <c r="R88" s="1" t="s">
        <v>222</v>
      </c>
      <c r="S88" t="s">
        <v>90</v>
      </c>
      <c r="X88">
        <f t="shared" si="3"/>
        <v>0</v>
      </c>
      <c r="Y88">
        <f t="shared" si="4"/>
        <v>1</v>
      </c>
      <c r="Z88">
        <f t="shared" si="5"/>
        <v>0</v>
      </c>
    </row>
    <row r="89" spans="1:26" ht="12.75">
      <c r="A89">
        <v>573300023</v>
      </c>
      <c r="B89" s="3" t="s">
        <v>344</v>
      </c>
      <c r="C89">
        <v>177</v>
      </c>
      <c r="D89" t="s">
        <v>426</v>
      </c>
      <c r="E89" t="s">
        <v>427</v>
      </c>
      <c r="F89" t="s">
        <v>428</v>
      </c>
      <c r="G89" t="s">
        <v>463</v>
      </c>
      <c r="H89">
        <v>92</v>
      </c>
      <c r="I89" t="s">
        <v>487</v>
      </c>
      <c r="J89" t="s">
        <v>465</v>
      </c>
      <c r="K89" t="s">
        <v>466</v>
      </c>
      <c r="L89">
        <v>123</v>
      </c>
      <c r="M89" t="s">
        <v>220</v>
      </c>
      <c r="N89">
        <v>53</v>
      </c>
      <c r="O89" s="1" t="s">
        <v>223</v>
      </c>
      <c r="Q89" t="s">
        <v>458</v>
      </c>
      <c r="R89" s="1" t="s">
        <v>224</v>
      </c>
      <c r="S89" t="s">
        <v>90</v>
      </c>
      <c r="X89">
        <f t="shared" si="3"/>
        <v>0</v>
      </c>
      <c r="Y89">
        <f t="shared" si="4"/>
        <v>1</v>
      </c>
      <c r="Z89">
        <f t="shared" si="5"/>
        <v>0</v>
      </c>
    </row>
    <row r="90" spans="1:26" ht="12.75">
      <c r="A90">
        <v>573200023</v>
      </c>
      <c r="B90" s="3" t="s">
        <v>344</v>
      </c>
      <c r="C90">
        <v>176</v>
      </c>
      <c r="D90" t="s">
        <v>426</v>
      </c>
      <c r="E90" t="s">
        <v>427</v>
      </c>
      <c r="F90" t="s">
        <v>428</v>
      </c>
      <c r="G90" t="s">
        <v>463</v>
      </c>
      <c r="H90">
        <v>91</v>
      </c>
      <c r="I90" t="s">
        <v>487</v>
      </c>
      <c r="J90" t="s">
        <v>465</v>
      </c>
      <c r="K90" t="s">
        <v>466</v>
      </c>
      <c r="L90">
        <v>118</v>
      </c>
      <c r="M90" t="s">
        <v>225</v>
      </c>
      <c r="N90">
        <v>39</v>
      </c>
      <c r="O90" s="1" t="s">
        <v>226</v>
      </c>
      <c r="Q90" t="s">
        <v>458</v>
      </c>
      <c r="R90" s="1" t="s">
        <v>227</v>
      </c>
      <c r="S90" t="s">
        <v>90</v>
      </c>
      <c r="X90">
        <f t="shared" si="3"/>
        <v>0</v>
      </c>
      <c r="Y90">
        <f t="shared" si="4"/>
        <v>1</v>
      </c>
      <c r="Z90">
        <f t="shared" si="5"/>
        <v>0</v>
      </c>
    </row>
    <row r="91" spans="1:26" ht="12.75">
      <c r="A91">
        <v>573100023</v>
      </c>
      <c r="B91" s="3" t="s">
        <v>344</v>
      </c>
      <c r="C91">
        <v>175</v>
      </c>
      <c r="D91" t="s">
        <v>426</v>
      </c>
      <c r="E91" t="s">
        <v>427</v>
      </c>
      <c r="F91" t="s">
        <v>428</v>
      </c>
      <c r="G91" t="s">
        <v>463</v>
      </c>
      <c r="H91">
        <v>90</v>
      </c>
      <c r="I91" t="s">
        <v>487</v>
      </c>
      <c r="J91" t="s">
        <v>465</v>
      </c>
      <c r="K91" t="s">
        <v>466</v>
      </c>
      <c r="L91">
        <v>114</v>
      </c>
      <c r="M91" t="s">
        <v>470</v>
      </c>
      <c r="N91">
        <v>13</v>
      </c>
      <c r="O91" s="1" t="s">
        <v>228</v>
      </c>
      <c r="Q91" t="s">
        <v>458</v>
      </c>
      <c r="R91" s="1" t="s">
        <v>229</v>
      </c>
      <c r="S91" t="s">
        <v>90</v>
      </c>
      <c r="X91">
        <f t="shared" si="3"/>
        <v>0</v>
      </c>
      <c r="Y91">
        <f t="shared" si="4"/>
        <v>1</v>
      </c>
      <c r="Z91">
        <f t="shared" si="5"/>
        <v>0</v>
      </c>
    </row>
    <row r="92" spans="1:26" ht="12.75">
      <c r="A92">
        <v>573000023</v>
      </c>
      <c r="B92" s="3" t="s">
        <v>344</v>
      </c>
      <c r="C92">
        <v>174</v>
      </c>
      <c r="D92" t="s">
        <v>426</v>
      </c>
      <c r="E92" t="s">
        <v>427</v>
      </c>
      <c r="F92" t="s">
        <v>428</v>
      </c>
      <c r="G92" t="s">
        <v>463</v>
      </c>
      <c r="H92">
        <v>89</v>
      </c>
      <c r="I92" t="s">
        <v>487</v>
      </c>
      <c r="J92" t="s">
        <v>465</v>
      </c>
      <c r="K92" t="s">
        <v>466</v>
      </c>
      <c r="L92">
        <v>113</v>
      </c>
      <c r="M92" t="s">
        <v>230</v>
      </c>
      <c r="N92">
        <v>44</v>
      </c>
      <c r="O92" s="1" t="s">
        <v>231</v>
      </c>
      <c r="Q92" t="s">
        <v>458</v>
      </c>
      <c r="R92" s="1" t="s">
        <v>232</v>
      </c>
      <c r="S92" t="s">
        <v>90</v>
      </c>
      <c r="X92">
        <f t="shared" si="3"/>
        <v>0</v>
      </c>
      <c r="Y92">
        <f t="shared" si="4"/>
        <v>1</v>
      </c>
      <c r="Z92">
        <f t="shared" si="5"/>
        <v>0</v>
      </c>
    </row>
    <row r="93" spans="1:26" ht="12.75">
      <c r="A93">
        <v>572900023</v>
      </c>
      <c r="B93" s="3" t="s">
        <v>344</v>
      </c>
      <c r="C93">
        <v>173</v>
      </c>
      <c r="D93" t="s">
        <v>426</v>
      </c>
      <c r="E93" t="s">
        <v>427</v>
      </c>
      <c r="F93" t="s">
        <v>428</v>
      </c>
      <c r="G93" t="s">
        <v>463</v>
      </c>
      <c r="H93">
        <v>88</v>
      </c>
      <c r="I93" t="s">
        <v>487</v>
      </c>
      <c r="J93" t="s">
        <v>465</v>
      </c>
      <c r="K93" t="s">
        <v>466</v>
      </c>
      <c r="L93">
        <v>104</v>
      </c>
      <c r="M93" t="s">
        <v>233</v>
      </c>
      <c r="N93">
        <v>5</v>
      </c>
      <c r="O93" s="1" t="s">
        <v>234</v>
      </c>
      <c r="Q93" t="s">
        <v>458</v>
      </c>
      <c r="R93" s="1" t="s">
        <v>235</v>
      </c>
      <c r="S93" t="s">
        <v>90</v>
      </c>
      <c r="X93">
        <f t="shared" si="3"/>
        <v>0</v>
      </c>
      <c r="Y93">
        <f t="shared" si="4"/>
        <v>1</v>
      </c>
      <c r="Z93">
        <f t="shared" si="5"/>
        <v>0</v>
      </c>
    </row>
    <row r="94" spans="1:26" ht="12.75">
      <c r="A94">
        <v>572800023</v>
      </c>
      <c r="B94" s="3" t="s">
        <v>344</v>
      </c>
      <c r="C94">
        <v>172</v>
      </c>
      <c r="D94" t="s">
        <v>426</v>
      </c>
      <c r="E94" t="s">
        <v>427</v>
      </c>
      <c r="F94" t="s">
        <v>428</v>
      </c>
      <c r="G94" t="s">
        <v>463</v>
      </c>
      <c r="H94">
        <v>87</v>
      </c>
      <c r="I94" t="s">
        <v>487</v>
      </c>
      <c r="J94" t="s">
        <v>465</v>
      </c>
      <c r="K94" t="s">
        <v>466</v>
      </c>
      <c r="L94">
        <v>103</v>
      </c>
      <c r="M94" t="s">
        <v>233</v>
      </c>
      <c r="N94">
        <v>36</v>
      </c>
      <c r="O94" s="1" t="s">
        <v>236</v>
      </c>
      <c r="Q94" t="s">
        <v>458</v>
      </c>
      <c r="R94" s="1" t="s">
        <v>237</v>
      </c>
      <c r="S94" t="s">
        <v>90</v>
      </c>
      <c r="X94">
        <f t="shared" si="3"/>
        <v>0</v>
      </c>
      <c r="Y94">
        <f t="shared" si="4"/>
        <v>1</v>
      </c>
      <c r="Z94">
        <f t="shared" si="5"/>
        <v>0</v>
      </c>
    </row>
    <row r="95" spans="1:26" ht="12.75">
      <c r="A95">
        <v>572700023</v>
      </c>
      <c r="B95" s="3" t="s">
        <v>344</v>
      </c>
      <c r="C95">
        <v>171</v>
      </c>
      <c r="D95" t="s">
        <v>426</v>
      </c>
      <c r="E95" t="s">
        <v>427</v>
      </c>
      <c r="F95" t="s">
        <v>428</v>
      </c>
      <c r="G95" t="s">
        <v>463</v>
      </c>
      <c r="H95">
        <v>86</v>
      </c>
      <c r="I95" t="s">
        <v>487</v>
      </c>
      <c r="J95" t="s">
        <v>465</v>
      </c>
      <c r="K95" t="s">
        <v>466</v>
      </c>
      <c r="L95">
        <v>98</v>
      </c>
      <c r="M95" t="s">
        <v>238</v>
      </c>
      <c r="N95">
        <v>38</v>
      </c>
      <c r="O95" s="1" t="s">
        <v>239</v>
      </c>
      <c r="Q95" t="s">
        <v>458</v>
      </c>
      <c r="R95" s="1" t="s">
        <v>240</v>
      </c>
      <c r="S95" t="s">
        <v>90</v>
      </c>
      <c r="X95">
        <f t="shared" si="3"/>
        <v>0</v>
      </c>
      <c r="Y95">
        <f t="shared" si="4"/>
        <v>1</v>
      </c>
      <c r="Z95">
        <f t="shared" si="5"/>
        <v>0</v>
      </c>
    </row>
    <row r="96" spans="1:26" ht="12.75">
      <c r="A96">
        <v>572600023</v>
      </c>
      <c r="B96" s="3" t="s">
        <v>241</v>
      </c>
      <c r="C96">
        <v>170</v>
      </c>
      <c r="D96" t="s">
        <v>426</v>
      </c>
      <c r="E96" t="s">
        <v>427</v>
      </c>
      <c r="F96" t="s">
        <v>428</v>
      </c>
      <c r="G96" t="s">
        <v>463</v>
      </c>
      <c r="H96">
        <v>85</v>
      </c>
      <c r="I96" t="s">
        <v>487</v>
      </c>
      <c r="J96" t="s">
        <v>465</v>
      </c>
      <c r="K96" t="s">
        <v>466</v>
      </c>
      <c r="L96">
        <v>97</v>
      </c>
      <c r="M96" t="s">
        <v>238</v>
      </c>
      <c r="N96">
        <v>47</v>
      </c>
      <c r="O96" s="1" t="s">
        <v>346</v>
      </c>
      <c r="Q96" t="s">
        <v>458</v>
      </c>
      <c r="R96" s="1" t="s">
        <v>347</v>
      </c>
      <c r="S96" t="s">
        <v>90</v>
      </c>
      <c r="X96">
        <f t="shared" si="3"/>
        <v>0</v>
      </c>
      <c r="Y96">
        <f t="shared" si="4"/>
        <v>1</v>
      </c>
      <c r="Z96">
        <f t="shared" si="5"/>
        <v>0</v>
      </c>
    </row>
    <row r="97" spans="1:26" ht="12.75">
      <c r="A97">
        <v>572500023</v>
      </c>
      <c r="B97" s="3" t="s">
        <v>241</v>
      </c>
      <c r="C97">
        <v>169</v>
      </c>
      <c r="D97" t="s">
        <v>426</v>
      </c>
      <c r="E97" t="s">
        <v>427</v>
      </c>
      <c r="F97" t="s">
        <v>428</v>
      </c>
      <c r="G97" t="s">
        <v>463</v>
      </c>
      <c r="H97">
        <v>84</v>
      </c>
      <c r="I97" t="s">
        <v>487</v>
      </c>
      <c r="J97" t="s">
        <v>465</v>
      </c>
      <c r="K97" t="s">
        <v>466</v>
      </c>
      <c r="L97">
        <v>95</v>
      </c>
      <c r="M97" t="s">
        <v>242</v>
      </c>
      <c r="N97">
        <v>46</v>
      </c>
      <c r="O97" s="1" t="s">
        <v>243</v>
      </c>
      <c r="Q97" t="s">
        <v>458</v>
      </c>
      <c r="R97" s="1" t="s">
        <v>244</v>
      </c>
      <c r="S97" t="s">
        <v>90</v>
      </c>
      <c r="X97">
        <f t="shared" si="3"/>
        <v>0</v>
      </c>
      <c r="Y97">
        <f t="shared" si="4"/>
        <v>1</v>
      </c>
      <c r="Z97">
        <f t="shared" si="5"/>
        <v>0</v>
      </c>
    </row>
    <row r="98" spans="1:26" ht="12.75">
      <c r="A98">
        <v>572400023</v>
      </c>
      <c r="B98" s="3" t="s">
        <v>241</v>
      </c>
      <c r="C98">
        <v>168</v>
      </c>
      <c r="D98" t="s">
        <v>426</v>
      </c>
      <c r="E98" t="s">
        <v>427</v>
      </c>
      <c r="F98" t="s">
        <v>428</v>
      </c>
      <c r="G98" t="s">
        <v>463</v>
      </c>
      <c r="H98">
        <v>83</v>
      </c>
      <c r="I98" t="s">
        <v>487</v>
      </c>
      <c r="J98" t="s">
        <v>465</v>
      </c>
      <c r="K98" t="s">
        <v>466</v>
      </c>
      <c r="L98">
        <v>95</v>
      </c>
      <c r="M98" t="s">
        <v>245</v>
      </c>
      <c r="N98">
        <v>36</v>
      </c>
      <c r="O98" s="1" t="s">
        <v>246</v>
      </c>
      <c r="Q98" t="s">
        <v>458</v>
      </c>
      <c r="R98" s="1" t="s">
        <v>247</v>
      </c>
      <c r="S98" t="s">
        <v>90</v>
      </c>
      <c r="X98">
        <f t="shared" si="3"/>
        <v>0</v>
      </c>
      <c r="Y98">
        <f t="shared" si="4"/>
        <v>1</v>
      </c>
      <c r="Z98">
        <f t="shared" si="5"/>
        <v>0</v>
      </c>
    </row>
    <row r="99" spans="1:26" ht="12.75">
      <c r="A99">
        <v>572300023</v>
      </c>
      <c r="B99" s="3" t="s">
        <v>241</v>
      </c>
      <c r="C99">
        <v>167</v>
      </c>
      <c r="D99" t="s">
        <v>426</v>
      </c>
      <c r="E99" t="s">
        <v>427</v>
      </c>
      <c r="F99" t="s">
        <v>428</v>
      </c>
      <c r="G99" t="s">
        <v>463</v>
      </c>
      <c r="H99">
        <v>82</v>
      </c>
      <c r="I99" t="s">
        <v>487</v>
      </c>
      <c r="J99" t="s">
        <v>465</v>
      </c>
      <c r="K99" t="s">
        <v>466</v>
      </c>
      <c r="L99">
        <v>93</v>
      </c>
      <c r="M99" t="s">
        <v>248</v>
      </c>
      <c r="N99">
        <v>53</v>
      </c>
      <c r="O99" s="1" t="s">
        <v>249</v>
      </c>
      <c r="Q99" t="s">
        <v>458</v>
      </c>
      <c r="R99" s="1" t="s">
        <v>250</v>
      </c>
      <c r="S99" t="s">
        <v>90</v>
      </c>
      <c r="X99">
        <f t="shared" si="3"/>
        <v>0</v>
      </c>
      <c r="Y99">
        <f t="shared" si="4"/>
        <v>1</v>
      </c>
      <c r="Z99">
        <f t="shared" si="5"/>
        <v>0</v>
      </c>
    </row>
    <row r="100" spans="1:26" ht="12.75">
      <c r="A100">
        <v>572200023</v>
      </c>
      <c r="B100" s="3" t="s">
        <v>241</v>
      </c>
      <c r="C100">
        <v>166</v>
      </c>
      <c r="D100" t="s">
        <v>426</v>
      </c>
      <c r="E100" t="s">
        <v>427</v>
      </c>
      <c r="F100" t="s">
        <v>428</v>
      </c>
      <c r="G100" t="s">
        <v>463</v>
      </c>
      <c r="H100">
        <v>81</v>
      </c>
      <c r="I100" t="s">
        <v>487</v>
      </c>
      <c r="J100" t="s">
        <v>465</v>
      </c>
      <c r="K100" t="s">
        <v>466</v>
      </c>
      <c r="L100">
        <v>93</v>
      </c>
      <c r="M100" t="s">
        <v>248</v>
      </c>
      <c r="N100">
        <v>51</v>
      </c>
      <c r="O100" s="1" t="s">
        <v>251</v>
      </c>
      <c r="Q100" t="s">
        <v>458</v>
      </c>
      <c r="R100" s="1" t="s">
        <v>252</v>
      </c>
      <c r="S100" t="s">
        <v>90</v>
      </c>
      <c r="X100">
        <f t="shared" si="3"/>
        <v>0</v>
      </c>
      <c r="Y100">
        <f t="shared" si="4"/>
        <v>1</v>
      </c>
      <c r="Z100">
        <f t="shared" si="5"/>
        <v>0</v>
      </c>
    </row>
    <row r="101" spans="1:26" ht="12.75">
      <c r="A101">
        <v>572100023</v>
      </c>
      <c r="B101" s="3" t="s">
        <v>241</v>
      </c>
      <c r="C101">
        <v>165</v>
      </c>
      <c r="D101" t="s">
        <v>426</v>
      </c>
      <c r="E101" t="s">
        <v>427</v>
      </c>
      <c r="F101" t="s">
        <v>428</v>
      </c>
      <c r="G101" t="s">
        <v>463</v>
      </c>
      <c r="H101">
        <v>80</v>
      </c>
      <c r="I101" t="s">
        <v>487</v>
      </c>
      <c r="J101" t="s">
        <v>465</v>
      </c>
      <c r="K101" t="s">
        <v>466</v>
      </c>
      <c r="L101">
        <v>93</v>
      </c>
      <c r="M101" t="s">
        <v>248</v>
      </c>
      <c r="N101">
        <v>38</v>
      </c>
      <c r="O101" s="1" t="s">
        <v>253</v>
      </c>
      <c r="Q101" t="s">
        <v>458</v>
      </c>
      <c r="R101" s="1" t="s">
        <v>254</v>
      </c>
      <c r="S101" t="s">
        <v>90</v>
      </c>
      <c r="X101">
        <f t="shared" si="3"/>
        <v>0</v>
      </c>
      <c r="Y101">
        <f t="shared" si="4"/>
        <v>1</v>
      </c>
      <c r="Z101">
        <f t="shared" si="5"/>
        <v>0</v>
      </c>
    </row>
    <row r="102" spans="1:26" ht="25.5">
      <c r="A102">
        <v>572000023</v>
      </c>
      <c r="B102" s="3" t="s">
        <v>241</v>
      </c>
      <c r="C102">
        <v>164</v>
      </c>
      <c r="D102" t="s">
        <v>426</v>
      </c>
      <c r="E102" t="s">
        <v>427</v>
      </c>
      <c r="F102" t="s">
        <v>428</v>
      </c>
      <c r="G102" t="s">
        <v>463</v>
      </c>
      <c r="H102">
        <v>79</v>
      </c>
      <c r="I102" t="s">
        <v>487</v>
      </c>
      <c r="J102" t="s">
        <v>465</v>
      </c>
      <c r="K102" t="s">
        <v>466</v>
      </c>
      <c r="L102">
        <v>92</v>
      </c>
      <c r="M102" t="s">
        <v>255</v>
      </c>
      <c r="N102">
        <v>22</v>
      </c>
      <c r="O102" s="1" t="s">
        <v>256</v>
      </c>
      <c r="Q102" t="s">
        <v>458</v>
      </c>
      <c r="R102" s="1" t="s">
        <v>257</v>
      </c>
      <c r="S102" t="s">
        <v>91</v>
      </c>
      <c r="T102" s="1" t="s">
        <v>402</v>
      </c>
      <c r="X102">
        <f t="shared" si="3"/>
        <v>0</v>
      </c>
      <c r="Y102">
        <f t="shared" si="4"/>
        <v>1</v>
      </c>
      <c r="Z102">
        <f t="shared" si="5"/>
        <v>0</v>
      </c>
    </row>
    <row r="103" spans="1:26" ht="12.75">
      <c r="A103">
        <v>571900023</v>
      </c>
      <c r="B103" s="3" t="s">
        <v>241</v>
      </c>
      <c r="C103">
        <v>163</v>
      </c>
      <c r="D103" t="s">
        <v>426</v>
      </c>
      <c r="E103" t="s">
        <v>427</v>
      </c>
      <c r="F103" t="s">
        <v>428</v>
      </c>
      <c r="G103" t="s">
        <v>463</v>
      </c>
      <c r="H103">
        <v>78</v>
      </c>
      <c r="I103" t="s">
        <v>487</v>
      </c>
      <c r="J103" t="s">
        <v>465</v>
      </c>
      <c r="K103" t="s">
        <v>466</v>
      </c>
      <c r="L103">
        <v>92</v>
      </c>
      <c r="M103" t="s">
        <v>258</v>
      </c>
      <c r="N103">
        <v>13</v>
      </c>
      <c r="O103" s="1" t="s">
        <v>259</v>
      </c>
      <c r="Q103" t="s">
        <v>458</v>
      </c>
      <c r="R103" s="1" t="s">
        <v>260</v>
      </c>
      <c r="S103" t="s">
        <v>90</v>
      </c>
      <c r="X103">
        <f t="shared" si="3"/>
        <v>0</v>
      </c>
      <c r="Y103">
        <f t="shared" si="4"/>
        <v>1</v>
      </c>
      <c r="Z103">
        <f t="shared" si="5"/>
        <v>0</v>
      </c>
    </row>
    <row r="104" spans="1:26" ht="12.75">
      <c r="A104">
        <v>571800023</v>
      </c>
      <c r="B104" s="3" t="s">
        <v>241</v>
      </c>
      <c r="C104">
        <v>162</v>
      </c>
      <c r="D104" t="s">
        <v>426</v>
      </c>
      <c r="E104" t="s">
        <v>427</v>
      </c>
      <c r="F104" t="s">
        <v>428</v>
      </c>
      <c r="G104" t="s">
        <v>463</v>
      </c>
      <c r="H104">
        <v>77</v>
      </c>
      <c r="I104" t="s">
        <v>487</v>
      </c>
      <c r="J104" t="s">
        <v>465</v>
      </c>
      <c r="K104" t="s">
        <v>466</v>
      </c>
      <c r="L104">
        <v>92</v>
      </c>
      <c r="M104" t="s">
        <v>258</v>
      </c>
      <c r="N104">
        <v>6</v>
      </c>
      <c r="O104" s="1" t="s">
        <v>261</v>
      </c>
      <c r="Q104" t="s">
        <v>458</v>
      </c>
      <c r="R104" s="1" t="s">
        <v>262</v>
      </c>
      <c r="S104" t="s">
        <v>90</v>
      </c>
      <c r="X104">
        <f t="shared" si="3"/>
        <v>0</v>
      </c>
      <c r="Y104">
        <f t="shared" si="4"/>
        <v>1</v>
      </c>
      <c r="Z104">
        <f t="shared" si="5"/>
        <v>0</v>
      </c>
    </row>
    <row r="105" spans="1:26" ht="12.75">
      <c r="A105">
        <v>571700023</v>
      </c>
      <c r="B105" s="3" t="s">
        <v>241</v>
      </c>
      <c r="C105">
        <v>161</v>
      </c>
      <c r="D105" t="s">
        <v>426</v>
      </c>
      <c r="E105" t="s">
        <v>427</v>
      </c>
      <c r="F105" t="s">
        <v>428</v>
      </c>
      <c r="G105" t="s">
        <v>463</v>
      </c>
      <c r="H105">
        <v>76</v>
      </c>
      <c r="I105" t="s">
        <v>487</v>
      </c>
      <c r="J105" t="s">
        <v>465</v>
      </c>
      <c r="K105" t="s">
        <v>466</v>
      </c>
      <c r="L105">
        <v>88</v>
      </c>
      <c r="M105" t="s">
        <v>478</v>
      </c>
      <c r="N105">
        <v>30</v>
      </c>
      <c r="O105" s="1" t="s">
        <v>263</v>
      </c>
      <c r="Q105" t="s">
        <v>458</v>
      </c>
      <c r="R105" s="1" t="s">
        <v>264</v>
      </c>
      <c r="S105" t="s">
        <v>90</v>
      </c>
      <c r="X105">
        <f t="shared" si="3"/>
        <v>0</v>
      </c>
      <c r="Y105">
        <f t="shared" si="4"/>
        <v>1</v>
      </c>
      <c r="Z105">
        <f t="shared" si="5"/>
        <v>0</v>
      </c>
    </row>
    <row r="106" spans="1:26" ht="12.75">
      <c r="A106">
        <v>571600023</v>
      </c>
      <c r="B106" s="3" t="s">
        <v>241</v>
      </c>
      <c r="C106">
        <v>160</v>
      </c>
      <c r="D106" t="s">
        <v>426</v>
      </c>
      <c r="E106" t="s">
        <v>427</v>
      </c>
      <c r="F106" t="s">
        <v>428</v>
      </c>
      <c r="G106" t="s">
        <v>463</v>
      </c>
      <c r="H106">
        <v>75</v>
      </c>
      <c r="I106" t="s">
        <v>487</v>
      </c>
      <c r="J106" t="s">
        <v>465</v>
      </c>
      <c r="K106" t="s">
        <v>466</v>
      </c>
      <c r="L106">
        <v>88</v>
      </c>
      <c r="M106" t="s">
        <v>265</v>
      </c>
      <c r="N106">
        <v>19</v>
      </c>
      <c r="O106" s="1" t="s">
        <v>266</v>
      </c>
      <c r="Q106" t="s">
        <v>458</v>
      </c>
      <c r="R106" s="1" t="s">
        <v>267</v>
      </c>
      <c r="S106" t="s">
        <v>90</v>
      </c>
      <c r="X106">
        <f t="shared" si="3"/>
        <v>0</v>
      </c>
      <c r="Y106">
        <f t="shared" si="4"/>
        <v>1</v>
      </c>
      <c r="Z106">
        <f t="shared" si="5"/>
        <v>0</v>
      </c>
    </row>
    <row r="107" spans="1:26" ht="12.75">
      <c r="A107">
        <v>571500023</v>
      </c>
      <c r="B107" s="3" t="s">
        <v>241</v>
      </c>
      <c r="C107">
        <v>159</v>
      </c>
      <c r="D107" t="s">
        <v>426</v>
      </c>
      <c r="E107" t="s">
        <v>427</v>
      </c>
      <c r="F107" t="s">
        <v>428</v>
      </c>
      <c r="G107" t="s">
        <v>463</v>
      </c>
      <c r="H107">
        <v>74</v>
      </c>
      <c r="I107" t="s">
        <v>487</v>
      </c>
      <c r="J107" t="s">
        <v>465</v>
      </c>
      <c r="K107" t="s">
        <v>466</v>
      </c>
      <c r="L107">
        <v>86</v>
      </c>
      <c r="M107" t="s">
        <v>268</v>
      </c>
      <c r="N107">
        <v>17</v>
      </c>
      <c r="O107" s="1" t="s">
        <v>269</v>
      </c>
      <c r="Q107" t="s">
        <v>458</v>
      </c>
      <c r="R107" s="1" t="s">
        <v>270</v>
      </c>
      <c r="S107" t="s">
        <v>90</v>
      </c>
      <c r="X107">
        <f t="shared" si="3"/>
        <v>0</v>
      </c>
      <c r="Y107">
        <f t="shared" si="4"/>
        <v>1</v>
      </c>
      <c r="Z107">
        <f t="shared" si="5"/>
        <v>0</v>
      </c>
    </row>
    <row r="108" spans="1:26" ht="12.75">
      <c r="A108">
        <v>571400023</v>
      </c>
      <c r="B108" s="3" t="s">
        <v>241</v>
      </c>
      <c r="C108">
        <v>158</v>
      </c>
      <c r="D108" t="s">
        <v>426</v>
      </c>
      <c r="E108" t="s">
        <v>427</v>
      </c>
      <c r="F108" t="s">
        <v>428</v>
      </c>
      <c r="G108" t="s">
        <v>463</v>
      </c>
      <c r="H108">
        <v>73</v>
      </c>
      <c r="I108" t="s">
        <v>487</v>
      </c>
      <c r="J108" t="s">
        <v>465</v>
      </c>
      <c r="K108" t="s">
        <v>466</v>
      </c>
      <c r="L108">
        <v>76</v>
      </c>
      <c r="M108" t="s">
        <v>271</v>
      </c>
      <c r="N108">
        <v>46</v>
      </c>
      <c r="O108" s="1" t="s">
        <v>272</v>
      </c>
      <c r="Q108" t="s">
        <v>458</v>
      </c>
      <c r="R108" s="1" t="s">
        <v>273</v>
      </c>
      <c r="S108" t="s">
        <v>90</v>
      </c>
      <c r="X108">
        <f t="shared" si="3"/>
        <v>0</v>
      </c>
      <c r="Y108">
        <f t="shared" si="4"/>
        <v>1</v>
      </c>
      <c r="Z108">
        <f t="shared" si="5"/>
        <v>0</v>
      </c>
    </row>
    <row r="109" spans="1:26" ht="12.75">
      <c r="A109">
        <v>571300023</v>
      </c>
      <c r="B109" s="3" t="s">
        <v>241</v>
      </c>
      <c r="C109">
        <v>157</v>
      </c>
      <c r="D109" t="s">
        <v>426</v>
      </c>
      <c r="E109" t="s">
        <v>427</v>
      </c>
      <c r="F109" t="s">
        <v>428</v>
      </c>
      <c r="G109" t="s">
        <v>463</v>
      </c>
      <c r="H109">
        <v>72</v>
      </c>
      <c r="I109" t="s">
        <v>487</v>
      </c>
      <c r="J109" t="s">
        <v>465</v>
      </c>
      <c r="K109" t="s">
        <v>466</v>
      </c>
      <c r="L109">
        <v>75</v>
      </c>
      <c r="M109" t="s">
        <v>274</v>
      </c>
      <c r="N109">
        <v>42</v>
      </c>
      <c r="O109" s="1" t="s">
        <v>275</v>
      </c>
      <c r="Q109" t="s">
        <v>458</v>
      </c>
      <c r="R109" s="1" t="s">
        <v>276</v>
      </c>
      <c r="S109" t="s">
        <v>90</v>
      </c>
      <c r="X109">
        <f t="shared" si="3"/>
        <v>0</v>
      </c>
      <c r="Y109">
        <f t="shared" si="4"/>
        <v>1</v>
      </c>
      <c r="Z109">
        <f t="shared" si="5"/>
        <v>0</v>
      </c>
    </row>
    <row r="110" spans="1:26" ht="12.75">
      <c r="A110">
        <v>571200023</v>
      </c>
      <c r="B110" s="3" t="s">
        <v>241</v>
      </c>
      <c r="C110">
        <v>156</v>
      </c>
      <c r="D110" t="s">
        <v>426</v>
      </c>
      <c r="E110" t="s">
        <v>427</v>
      </c>
      <c r="F110" t="s">
        <v>428</v>
      </c>
      <c r="G110" t="s">
        <v>463</v>
      </c>
      <c r="H110">
        <v>71</v>
      </c>
      <c r="I110" t="s">
        <v>487</v>
      </c>
      <c r="J110" t="s">
        <v>465</v>
      </c>
      <c r="K110" t="s">
        <v>466</v>
      </c>
      <c r="L110">
        <v>74</v>
      </c>
      <c r="M110" t="s">
        <v>277</v>
      </c>
      <c r="N110">
        <v>24</v>
      </c>
      <c r="O110" s="1" t="s">
        <v>278</v>
      </c>
      <c r="Q110" t="s">
        <v>458</v>
      </c>
      <c r="R110" s="1" t="s">
        <v>279</v>
      </c>
      <c r="S110" t="s">
        <v>90</v>
      </c>
      <c r="X110">
        <f t="shared" si="3"/>
        <v>0</v>
      </c>
      <c r="Y110">
        <f t="shared" si="4"/>
        <v>1</v>
      </c>
      <c r="Z110">
        <f t="shared" si="5"/>
        <v>0</v>
      </c>
    </row>
    <row r="111" spans="1:26" ht="12.75">
      <c r="A111">
        <v>571100023</v>
      </c>
      <c r="B111" s="3" t="s">
        <v>241</v>
      </c>
      <c r="C111">
        <v>155</v>
      </c>
      <c r="D111" t="s">
        <v>426</v>
      </c>
      <c r="E111" t="s">
        <v>427</v>
      </c>
      <c r="F111" t="s">
        <v>428</v>
      </c>
      <c r="G111" t="s">
        <v>463</v>
      </c>
      <c r="H111">
        <v>70</v>
      </c>
      <c r="I111" t="s">
        <v>487</v>
      </c>
      <c r="J111" t="s">
        <v>465</v>
      </c>
      <c r="K111" t="s">
        <v>466</v>
      </c>
      <c r="L111">
        <v>71</v>
      </c>
      <c r="M111" t="s">
        <v>280</v>
      </c>
      <c r="N111">
        <v>19</v>
      </c>
      <c r="O111" s="1" t="s">
        <v>281</v>
      </c>
      <c r="Q111" t="s">
        <v>458</v>
      </c>
      <c r="R111" s="1" t="s">
        <v>282</v>
      </c>
      <c r="S111" t="s">
        <v>91</v>
      </c>
      <c r="T111" s="1" t="s">
        <v>401</v>
      </c>
      <c r="X111">
        <f t="shared" si="3"/>
        <v>0</v>
      </c>
      <c r="Y111">
        <f t="shared" si="4"/>
        <v>1</v>
      </c>
      <c r="Z111">
        <f t="shared" si="5"/>
        <v>0</v>
      </c>
    </row>
    <row r="112" spans="1:26" ht="12.75">
      <c r="A112">
        <v>571000023</v>
      </c>
      <c r="B112" s="3" t="s">
        <v>283</v>
      </c>
      <c r="C112">
        <v>154</v>
      </c>
      <c r="D112" t="s">
        <v>426</v>
      </c>
      <c r="E112" t="s">
        <v>427</v>
      </c>
      <c r="F112" t="s">
        <v>428</v>
      </c>
      <c r="G112" t="s">
        <v>463</v>
      </c>
      <c r="H112">
        <v>69</v>
      </c>
      <c r="I112" t="s">
        <v>487</v>
      </c>
      <c r="J112" t="s">
        <v>465</v>
      </c>
      <c r="K112" t="s">
        <v>466</v>
      </c>
      <c r="L112">
        <v>71</v>
      </c>
      <c r="M112" t="s">
        <v>280</v>
      </c>
      <c r="N112">
        <v>19</v>
      </c>
      <c r="O112" s="1" t="s">
        <v>284</v>
      </c>
      <c r="Q112" t="s">
        <v>458</v>
      </c>
      <c r="R112" s="1" t="s">
        <v>285</v>
      </c>
      <c r="S112" t="s">
        <v>90</v>
      </c>
      <c r="X112">
        <f t="shared" si="3"/>
        <v>0</v>
      </c>
      <c r="Y112">
        <f t="shared" si="4"/>
        <v>1</v>
      </c>
      <c r="Z112">
        <f t="shared" si="5"/>
        <v>0</v>
      </c>
    </row>
    <row r="113" spans="1:26" ht="12.75">
      <c r="A113">
        <v>570900023</v>
      </c>
      <c r="B113" s="3" t="s">
        <v>283</v>
      </c>
      <c r="C113">
        <v>153</v>
      </c>
      <c r="D113" t="s">
        <v>426</v>
      </c>
      <c r="E113" t="s">
        <v>427</v>
      </c>
      <c r="F113" t="s">
        <v>428</v>
      </c>
      <c r="G113" t="s">
        <v>463</v>
      </c>
      <c r="H113">
        <v>68</v>
      </c>
      <c r="I113" t="s">
        <v>487</v>
      </c>
      <c r="J113" t="s">
        <v>465</v>
      </c>
      <c r="K113" t="s">
        <v>466</v>
      </c>
      <c r="L113">
        <v>71</v>
      </c>
      <c r="M113" t="s">
        <v>280</v>
      </c>
      <c r="N113">
        <v>7</v>
      </c>
      <c r="O113" s="1" t="s">
        <v>284</v>
      </c>
      <c r="Q113" t="s">
        <v>458</v>
      </c>
      <c r="R113" s="1" t="s">
        <v>285</v>
      </c>
      <c r="S113" t="s">
        <v>90</v>
      </c>
      <c r="X113">
        <f t="shared" si="3"/>
        <v>0</v>
      </c>
      <c r="Y113">
        <f t="shared" si="4"/>
        <v>1</v>
      </c>
      <c r="Z113">
        <f t="shared" si="5"/>
        <v>0</v>
      </c>
    </row>
    <row r="114" spans="1:26" ht="12.75">
      <c r="A114">
        <v>570800023</v>
      </c>
      <c r="B114" s="3" t="s">
        <v>283</v>
      </c>
      <c r="C114">
        <v>152</v>
      </c>
      <c r="D114" t="s">
        <v>426</v>
      </c>
      <c r="E114" t="s">
        <v>427</v>
      </c>
      <c r="F114" t="s">
        <v>428</v>
      </c>
      <c r="G114" t="s">
        <v>463</v>
      </c>
      <c r="H114">
        <v>67</v>
      </c>
      <c r="I114" t="s">
        <v>487</v>
      </c>
      <c r="J114" t="s">
        <v>465</v>
      </c>
      <c r="K114" t="s">
        <v>466</v>
      </c>
      <c r="L114">
        <v>70</v>
      </c>
      <c r="M114" t="s">
        <v>286</v>
      </c>
      <c r="N114">
        <v>40</v>
      </c>
      <c r="O114" s="1" t="s">
        <v>359</v>
      </c>
      <c r="Q114" t="s">
        <v>458</v>
      </c>
      <c r="R114" s="1" t="s">
        <v>360</v>
      </c>
      <c r="S114" t="s">
        <v>90</v>
      </c>
      <c r="X114">
        <f t="shared" si="3"/>
        <v>0</v>
      </c>
      <c r="Y114">
        <f t="shared" si="4"/>
        <v>1</v>
      </c>
      <c r="Z114">
        <f t="shared" si="5"/>
        <v>0</v>
      </c>
    </row>
    <row r="115" spans="1:26" ht="12.75">
      <c r="A115">
        <v>570700023</v>
      </c>
      <c r="B115" s="3" t="s">
        <v>283</v>
      </c>
      <c r="C115">
        <v>151</v>
      </c>
      <c r="D115" t="s">
        <v>426</v>
      </c>
      <c r="E115" t="s">
        <v>427</v>
      </c>
      <c r="F115" t="s">
        <v>428</v>
      </c>
      <c r="G115" t="s">
        <v>463</v>
      </c>
      <c r="H115">
        <v>66</v>
      </c>
      <c r="I115" t="s">
        <v>487</v>
      </c>
      <c r="J115" t="s">
        <v>465</v>
      </c>
      <c r="K115" t="s">
        <v>466</v>
      </c>
      <c r="L115">
        <v>70</v>
      </c>
      <c r="M115" t="s">
        <v>287</v>
      </c>
      <c r="N115">
        <v>36</v>
      </c>
      <c r="O115" s="1" t="s">
        <v>288</v>
      </c>
      <c r="Q115" t="s">
        <v>458</v>
      </c>
      <c r="R115" s="1" t="s">
        <v>289</v>
      </c>
      <c r="S115" t="s">
        <v>90</v>
      </c>
      <c r="X115">
        <f t="shared" si="3"/>
        <v>0</v>
      </c>
      <c r="Y115">
        <f t="shared" si="4"/>
        <v>1</v>
      </c>
      <c r="Z115">
        <f t="shared" si="5"/>
        <v>0</v>
      </c>
    </row>
    <row r="116" spans="1:26" ht="25.5">
      <c r="A116">
        <v>570600023</v>
      </c>
      <c r="B116" s="3" t="s">
        <v>283</v>
      </c>
      <c r="C116">
        <v>150</v>
      </c>
      <c r="D116" t="s">
        <v>426</v>
      </c>
      <c r="E116" t="s">
        <v>427</v>
      </c>
      <c r="F116" t="s">
        <v>428</v>
      </c>
      <c r="G116" t="s">
        <v>463</v>
      </c>
      <c r="H116">
        <v>65</v>
      </c>
      <c r="I116" t="s">
        <v>487</v>
      </c>
      <c r="J116" t="s">
        <v>465</v>
      </c>
      <c r="K116" t="s">
        <v>466</v>
      </c>
      <c r="L116">
        <v>69</v>
      </c>
      <c r="M116" t="s">
        <v>290</v>
      </c>
      <c r="N116">
        <v>7</v>
      </c>
      <c r="O116" s="1" t="s">
        <v>291</v>
      </c>
      <c r="Q116" t="s">
        <v>458</v>
      </c>
      <c r="R116" s="1" t="s">
        <v>292</v>
      </c>
      <c r="S116" t="s">
        <v>93</v>
      </c>
      <c r="T116" s="1" t="s">
        <v>400</v>
      </c>
      <c r="X116">
        <f t="shared" si="3"/>
        <v>0</v>
      </c>
      <c r="Y116">
        <f t="shared" si="4"/>
        <v>1</v>
      </c>
      <c r="Z116">
        <f t="shared" si="5"/>
        <v>0</v>
      </c>
    </row>
    <row r="117" spans="1:26" ht="12.75">
      <c r="A117">
        <v>570500023</v>
      </c>
      <c r="B117" s="3" t="s">
        <v>283</v>
      </c>
      <c r="C117">
        <v>149</v>
      </c>
      <c r="D117" t="s">
        <v>426</v>
      </c>
      <c r="E117" t="s">
        <v>427</v>
      </c>
      <c r="F117" t="s">
        <v>428</v>
      </c>
      <c r="G117" t="s">
        <v>463</v>
      </c>
      <c r="H117">
        <v>64</v>
      </c>
      <c r="I117" t="s">
        <v>487</v>
      </c>
      <c r="J117" t="s">
        <v>465</v>
      </c>
      <c r="K117" t="s">
        <v>466</v>
      </c>
      <c r="L117">
        <v>68</v>
      </c>
      <c r="M117" t="s">
        <v>480</v>
      </c>
      <c r="N117">
        <v>20</v>
      </c>
      <c r="O117" s="1" t="s">
        <v>293</v>
      </c>
      <c r="Q117" t="s">
        <v>458</v>
      </c>
      <c r="R117" s="1" t="s">
        <v>224</v>
      </c>
      <c r="S117" t="s">
        <v>90</v>
      </c>
      <c r="X117">
        <f t="shared" si="3"/>
        <v>0</v>
      </c>
      <c r="Y117">
        <f t="shared" si="4"/>
        <v>1</v>
      </c>
      <c r="Z117">
        <f t="shared" si="5"/>
        <v>0</v>
      </c>
    </row>
    <row r="118" spans="1:26" ht="12.75">
      <c r="A118">
        <v>570400023</v>
      </c>
      <c r="B118" s="3" t="s">
        <v>283</v>
      </c>
      <c r="C118">
        <v>148</v>
      </c>
      <c r="D118" t="s">
        <v>426</v>
      </c>
      <c r="E118" t="s">
        <v>427</v>
      </c>
      <c r="F118" t="s">
        <v>428</v>
      </c>
      <c r="G118" t="s">
        <v>463</v>
      </c>
      <c r="H118">
        <v>63</v>
      </c>
      <c r="I118" t="s">
        <v>487</v>
      </c>
      <c r="J118" t="s">
        <v>465</v>
      </c>
      <c r="K118" t="s">
        <v>466</v>
      </c>
      <c r="L118">
        <v>66</v>
      </c>
      <c r="M118" t="s">
        <v>294</v>
      </c>
      <c r="N118">
        <v>28</v>
      </c>
      <c r="O118" s="1" t="s">
        <v>295</v>
      </c>
      <c r="Q118" t="s">
        <v>458</v>
      </c>
      <c r="R118" s="1" t="s">
        <v>296</v>
      </c>
      <c r="S118" t="s">
        <v>90</v>
      </c>
      <c r="X118">
        <f t="shared" si="3"/>
        <v>0</v>
      </c>
      <c r="Y118">
        <f t="shared" si="4"/>
        <v>1</v>
      </c>
      <c r="Z118">
        <f t="shared" si="5"/>
        <v>0</v>
      </c>
    </row>
    <row r="119" spans="1:26" ht="12.75">
      <c r="A119">
        <v>570300023</v>
      </c>
      <c r="B119" s="3" t="s">
        <v>283</v>
      </c>
      <c r="C119">
        <v>147</v>
      </c>
      <c r="D119" t="s">
        <v>426</v>
      </c>
      <c r="E119" t="s">
        <v>427</v>
      </c>
      <c r="F119" t="s">
        <v>428</v>
      </c>
      <c r="G119" t="s">
        <v>463</v>
      </c>
      <c r="H119">
        <v>62</v>
      </c>
      <c r="I119" t="s">
        <v>487</v>
      </c>
      <c r="J119" t="s">
        <v>465</v>
      </c>
      <c r="K119" t="s">
        <v>466</v>
      </c>
      <c r="L119">
        <v>65</v>
      </c>
      <c r="M119" t="s">
        <v>297</v>
      </c>
      <c r="N119">
        <v>21</v>
      </c>
      <c r="O119" s="1" t="s">
        <v>359</v>
      </c>
      <c r="Q119" t="s">
        <v>458</v>
      </c>
      <c r="R119" s="1" t="s">
        <v>360</v>
      </c>
      <c r="S119" t="s">
        <v>90</v>
      </c>
      <c r="X119">
        <f t="shared" si="3"/>
        <v>0</v>
      </c>
      <c r="Y119">
        <f t="shared" si="4"/>
        <v>1</v>
      </c>
      <c r="Z119">
        <f t="shared" si="5"/>
        <v>0</v>
      </c>
    </row>
    <row r="120" spans="1:26" ht="12.75">
      <c r="A120">
        <v>570200023</v>
      </c>
      <c r="B120" s="3" t="s">
        <v>283</v>
      </c>
      <c r="C120">
        <v>146</v>
      </c>
      <c r="D120" t="s">
        <v>426</v>
      </c>
      <c r="E120" t="s">
        <v>427</v>
      </c>
      <c r="F120" t="s">
        <v>428</v>
      </c>
      <c r="G120" t="s">
        <v>463</v>
      </c>
      <c r="H120">
        <v>61</v>
      </c>
      <c r="I120" t="s">
        <v>487</v>
      </c>
      <c r="J120" t="s">
        <v>465</v>
      </c>
      <c r="K120" t="s">
        <v>466</v>
      </c>
      <c r="L120">
        <v>64</v>
      </c>
      <c r="M120" t="s">
        <v>298</v>
      </c>
      <c r="N120">
        <v>43</v>
      </c>
      <c r="O120" s="1" t="s">
        <v>299</v>
      </c>
      <c r="Q120" t="s">
        <v>458</v>
      </c>
      <c r="R120" s="1" t="s">
        <v>324</v>
      </c>
      <c r="S120" t="s">
        <v>90</v>
      </c>
      <c r="X120">
        <f t="shared" si="3"/>
        <v>0</v>
      </c>
      <c r="Y120">
        <f t="shared" si="4"/>
        <v>1</v>
      </c>
      <c r="Z120">
        <f t="shared" si="5"/>
        <v>0</v>
      </c>
    </row>
    <row r="121" spans="1:26" ht="12.75">
      <c r="A121">
        <v>570100023</v>
      </c>
      <c r="B121" s="3" t="s">
        <v>283</v>
      </c>
      <c r="C121">
        <v>145</v>
      </c>
      <c r="D121" t="s">
        <v>426</v>
      </c>
      <c r="E121" t="s">
        <v>427</v>
      </c>
      <c r="F121" t="s">
        <v>428</v>
      </c>
      <c r="G121" t="s">
        <v>463</v>
      </c>
      <c r="H121">
        <v>60</v>
      </c>
      <c r="I121" t="s">
        <v>487</v>
      </c>
      <c r="J121" t="s">
        <v>465</v>
      </c>
      <c r="K121" t="s">
        <v>466</v>
      </c>
      <c r="L121">
        <v>62</v>
      </c>
      <c r="M121" t="s">
        <v>300</v>
      </c>
      <c r="N121">
        <v>16</v>
      </c>
      <c r="O121" s="1" t="s">
        <v>301</v>
      </c>
      <c r="Q121" t="s">
        <v>458</v>
      </c>
      <c r="R121" s="1" t="s">
        <v>302</v>
      </c>
      <c r="S121" t="s">
        <v>91</v>
      </c>
      <c r="T121" s="1" t="s">
        <v>399</v>
      </c>
      <c r="X121">
        <f t="shared" si="3"/>
        <v>0</v>
      </c>
      <c r="Y121">
        <f t="shared" si="4"/>
        <v>1</v>
      </c>
      <c r="Z121">
        <f t="shared" si="5"/>
        <v>0</v>
      </c>
    </row>
    <row r="122" spans="1:26" ht="12.75">
      <c r="A122">
        <v>570000023</v>
      </c>
      <c r="B122" s="3" t="s">
        <v>283</v>
      </c>
      <c r="C122">
        <v>144</v>
      </c>
      <c r="D122" t="s">
        <v>426</v>
      </c>
      <c r="E122" t="s">
        <v>427</v>
      </c>
      <c r="F122" t="s">
        <v>428</v>
      </c>
      <c r="G122" t="s">
        <v>463</v>
      </c>
      <c r="H122">
        <v>59</v>
      </c>
      <c r="I122" t="s">
        <v>487</v>
      </c>
      <c r="J122" t="s">
        <v>465</v>
      </c>
      <c r="K122" t="s">
        <v>466</v>
      </c>
      <c r="L122">
        <v>62</v>
      </c>
      <c r="M122" t="s">
        <v>303</v>
      </c>
      <c r="N122">
        <v>5</v>
      </c>
      <c r="O122" s="1" t="s">
        <v>301</v>
      </c>
      <c r="Q122" t="s">
        <v>458</v>
      </c>
      <c r="R122" s="1" t="s">
        <v>302</v>
      </c>
      <c r="S122" t="s">
        <v>91</v>
      </c>
      <c r="T122" s="1" t="s">
        <v>399</v>
      </c>
      <c r="X122">
        <f t="shared" si="3"/>
        <v>0</v>
      </c>
      <c r="Y122">
        <f t="shared" si="4"/>
        <v>1</v>
      </c>
      <c r="Z122">
        <f t="shared" si="5"/>
        <v>0</v>
      </c>
    </row>
    <row r="123" spans="1:26" ht="12.75">
      <c r="A123">
        <v>569900023</v>
      </c>
      <c r="B123" s="3" t="s">
        <v>283</v>
      </c>
      <c r="C123">
        <v>143</v>
      </c>
      <c r="D123" t="s">
        <v>426</v>
      </c>
      <c r="E123" t="s">
        <v>427</v>
      </c>
      <c r="F123" t="s">
        <v>428</v>
      </c>
      <c r="G123" t="s">
        <v>463</v>
      </c>
      <c r="H123">
        <v>58</v>
      </c>
      <c r="I123" t="s">
        <v>487</v>
      </c>
      <c r="J123" t="s">
        <v>465</v>
      </c>
      <c r="K123" t="s">
        <v>466</v>
      </c>
      <c r="L123">
        <v>61</v>
      </c>
      <c r="M123" t="s">
        <v>304</v>
      </c>
      <c r="N123">
        <v>50</v>
      </c>
      <c r="O123" s="1" t="s">
        <v>305</v>
      </c>
      <c r="Q123" t="s">
        <v>458</v>
      </c>
      <c r="R123" s="1" t="s">
        <v>306</v>
      </c>
      <c r="S123" t="s">
        <v>91</v>
      </c>
      <c r="T123" s="1" t="s">
        <v>398</v>
      </c>
      <c r="X123">
        <f t="shared" si="3"/>
        <v>0</v>
      </c>
      <c r="Y123">
        <f t="shared" si="4"/>
        <v>1</v>
      </c>
      <c r="Z123">
        <f t="shared" si="5"/>
        <v>0</v>
      </c>
    </row>
    <row r="124" spans="1:26" ht="12.75">
      <c r="A124">
        <v>569800023</v>
      </c>
      <c r="B124" s="3" t="s">
        <v>283</v>
      </c>
      <c r="C124">
        <v>142</v>
      </c>
      <c r="D124" t="s">
        <v>426</v>
      </c>
      <c r="E124" t="s">
        <v>427</v>
      </c>
      <c r="F124" t="s">
        <v>428</v>
      </c>
      <c r="G124" t="s">
        <v>463</v>
      </c>
      <c r="H124">
        <v>57</v>
      </c>
      <c r="I124" t="s">
        <v>487</v>
      </c>
      <c r="J124" t="s">
        <v>465</v>
      </c>
      <c r="K124" t="s">
        <v>466</v>
      </c>
      <c r="L124">
        <v>59</v>
      </c>
      <c r="M124" t="s">
        <v>307</v>
      </c>
      <c r="N124">
        <v>14</v>
      </c>
      <c r="O124" s="1" t="s">
        <v>308</v>
      </c>
      <c r="Q124" t="s">
        <v>458</v>
      </c>
      <c r="R124" s="1" t="s">
        <v>309</v>
      </c>
      <c r="S124" t="s">
        <v>91</v>
      </c>
      <c r="T124" s="1" t="s">
        <v>397</v>
      </c>
      <c r="X124">
        <f t="shared" si="3"/>
        <v>0</v>
      </c>
      <c r="Y124">
        <f t="shared" si="4"/>
        <v>1</v>
      </c>
      <c r="Z124">
        <f t="shared" si="5"/>
        <v>0</v>
      </c>
    </row>
    <row r="125" spans="1:26" ht="12.75">
      <c r="A125">
        <v>569700023</v>
      </c>
      <c r="B125" s="3" t="s">
        <v>283</v>
      </c>
      <c r="C125">
        <v>141</v>
      </c>
      <c r="D125" t="s">
        <v>426</v>
      </c>
      <c r="E125" t="s">
        <v>427</v>
      </c>
      <c r="F125" t="s">
        <v>428</v>
      </c>
      <c r="G125" t="s">
        <v>463</v>
      </c>
      <c r="H125">
        <v>56</v>
      </c>
      <c r="I125" t="s">
        <v>487</v>
      </c>
      <c r="J125" t="s">
        <v>465</v>
      </c>
      <c r="K125" t="s">
        <v>466</v>
      </c>
      <c r="L125">
        <v>57</v>
      </c>
      <c r="M125">
        <v>7.1</v>
      </c>
      <c r="N125">
        <v>18</v>
      </c>
      <c r="O125" s="1" t="s">
        <v>310</v>
      </c>
      <c r="Q125" t="s">
        <v>458</v>
      </c>
      <c r="R125" s="1" t="s">
        <v>311</v>
      </c>
      <c r="S125" t="s">
        <v>90</v>
      </c>
      <c r="X125">
        <f t="shared" si="3"/>
        <v>0</v>
      </c>
      <c r="Y125">
        <f t="shared" si="4"/>
        <v>1</v>
      </c>
      <c r="Z125">
        <f t="shared" si="5"/>
        <v>0</v>
      </c>
    </row>
    <row r="126" spans="1:26" ht="12.75">
      <c r="A126">
        <v>569600023</v>
      </c>
      <c r="B126" s="3" t="s">
        <v>283</v>
      </c>
      <c r="C126">
        <v>140</v>
      </c>
      <c r="D126" t="s">
        <v>426</v>
      </c>
      <c r="E126" t="s">
        <v>427</v>
      </c>
      <c r="F126" t="s">
        <v>428</v>
      </c>
      <c r="G126" t="s">
        <v>463</v>
      </c>
      <c r="H126">
        <v>55</v>
      </c>
      <c r="I126" t="s">
        <v>487</v>
      </c>
      <c r="J126" t="s">
        <v>465</v>
      </c>
      <c r="K126" t="s">
        <v>466</v>
      </c>
      <c r="L126">
        <v>57</v>
      </c>
      <c r="M126">
        <v>7</v>
      </c>
      <c r="N126">
        <v>4</v>
      </c>
      <c r="O126" s="1" t="s">
        <v>312</v>
      </c>
      <c r="Q126" t="s">
        <v>458</v>
      </c>
      <c r="R126" s="1" t="s">
        <v>313</v>
      </c>
      <c r="S126" t="s">
        <v>90</v>
      </c>
      <c r="X126">
        <f t="shared" si="3"/>
        <v>0</v>
      </c>
      <c r="Y126">
        <f t="shared" si="4"/>
        <v>1</v>
      </c>
      <c r="Z126">
        <f t="shared" si="5"/>
        <v>0</v>
      </c>
    </row>
    <row r="127" spans="1:26" ht="12.75">
      <c r="A127">
        <v>569500023</v>
      </c>
      <c r="B127" s="3" t="s">
        <v>283</v>
      </c>
      <c r="C127">
        <v>139</v>
      </c>
      <c r="D127" t="s">
        <v>426</v>
      </c>
      <c r="E127" t="s">
        <v>427</v>
      </c>
      <c r="F127" t="s">
        <v>428</v>
      </c>
      <c r="G127" t="s">
        <v>463</v>
      </c>
      <c r="H127">
        <v>54</v>
      </c>
      <c r="I127" t="s">
        <v>487</v>
      </c>
      <c r="J127" t="s">
        <v>465</v>
      </c>
      <c r="K127" t="s">
        <v>466</v>
      </c>
      <c r="L127">
        <v>50</v>
      </c>
      <c r="M127" t="s">
        <v>314</v>
      </c>
      <c r="N127">
        <v>26</v>
      </c>
      <c r="O127" s="1" t="s">
        <v>315</v>
      </c>
      <c r="Q127" t="s">
        <v>458</v>
      </c>
      <c r="R127" s="1" t="s">
        <v>229</v>
      </c>
      <c r="S127" t="s">
        <v>90</v>
      </c>
      <c r="X127">
        <f t="shared" si="3"/>
        <v>0</v>
      </c>
      <c r="Y127">
        <f t="shared" si="4"/>
        <v>1</v>
      </c>
      <c r="Z127">
        <f t="shared" si="5"/>
        <v>0</v>
      </c>
    </row>
    <row r="128" spans="1:26" ht="12.75">
      <c r="A128">
        <v>569400023</v>
      </c>
      <c r="B128" s="3" t="s">
        <v>283</v>
      </c>
      <c r="C128">
        <v>138</v>
      </c>
      <c r="D128" t="s">
        <v>426</v>
      </c>
      <c r="E128" t="s">
        <v>427</v>
      </c>
      <c r="F128" t="s">
        <v>428</v>
      </c>
      <c r="G128" t="s">
        <v>463</v>
      </c>
      <c r="H128">
        <v>53</v>
      </c>
      <c r="I128" t="s">
        <v>487</v>
      </c>
      <c r="J128" t="s">
        <v>465</v>
      </c>
      <c r="K128" t="s">
        <v>466</v>
      </c>
      <c r="L128">
        <v>50</v>
      </c>
      <c r="M128" t="s">
        <v>314</v>
      </c>
      <c r="N128">
        <v>22</v>
      </c>
      <c r="O128" s="1" t="s">
        <v>316</v>
      </c>
      <c r="Q128" t="s">
        <v>458</v>
      </c>
      <c r="R128" s="1" t="s">
        <v>134</v>
      </c>
      <c r="S128" t="s">
        <v>90</v>
      </c>
      <c r="X128">
        <f t="shared" si="3"/>
        <v>0</v>
      </c>
      <c r="Y128">
        <f t="shared" si="4"/>
        <v>1</v>
      </c>
      <c r="Z128">
        <f t="shared" si="5"/>
        <v>0</v>
      </c>
    </row>
    <row r="129" spans="1:26" ht="12.75">
      <c r="A129">
        <v>569300023</v>
      </c>
      <c r="B129" s="3" t="s">
        <v>283</v>
      </c>
      <c r="C129">
        <v>137</v>
      </c>
      <c r="D129" t="s">
        <v>426</v>
      </c>
      <c r="E129" t="s">
        <v>427</v>
      </c>
      <c r="F129" t="s">
        <v>428</v>
      </c>
      <c r="G129" t="s">
        <v>463</v>
      </c>
      <c r="H129">
        <v>52</v>
      </c>
      <c r="I129" t="s">
        <v>487</v>
      </c>
      <c r="J129" t="s">
        <v>465</v>
      </c>
      <c r="K129" t="s">
        <v>466</v>
      </c>
      <c r="L129">
        <v>48</v>
      </c>
      <c r="M129" t="s">
        <v>135</v>
      </c>
      <c r="N129">
        <v>53</v>
      </c>
      <c r="O129" s="1" t="s">
        <v>136</v>
      </c>
      <c r="Q129" t="s">
        <v>458</v>
      </c>
      <c r="R129" s="1" t="s">
        <v>137</v>
      </c>
      <c r="S129" t="s">
        <v>90</v>
      </c>
      <c r="X129">
        <f t="shared" si="3"/>
        <v>0</v>
      </c>
      <c r="Y129">
        <f t="shared" si="4"/>
        <v>1</v>
      </c>
      <c r="Z129">
        <f t="shared" si="5"/>
        <v>0</v>
      </c>
    </row>
    <row r="130" spans="1:26" ht="12.75">
      <c r="A130">
        <v>569200023</v>
      </c>
      <c r="B130" s="3" t="s">
        <v>283</v>
      </c>
      <c r="C130">
        <v>136</v>
      </c>
      <c r="D130" t="s">
        <v>426</v>
      </c>
      <c r="E130" t="s">
        <v>427</v>
      </c>
      <c r="F130" t="s">
        <v>428</v>
      </c>
      <c r="G130" t="s">
        <v>463</v>
      </c>
      <c r="H130">
        <v>51</v>
      </c>
      <c r="I130" t="s">
        <v>487</v>
      </c>
      <c r="J130" t="s">
        <v>465</v>
      </c>
      <c r="K130" t="s">
        <v>466</v>
      </c>
      <c r="L130">
        <v>48</v>
      </c>
      <c r="M130" t="s">
        <v>138</v>
      </c>
      <c r="N130">
        <v>29</v>
      </c>
      <c r="O130" s="1" t="s">
        <v>139</v>
      </c>
      <c r="Q130" t="s">
        <v>458</v>
      </c>
      <c r="R130" s="1" t="s">
        <v>140</v>
      </c>
      <c r="S130" t="s">
        <v>90</v>
      </c>
      <c r="X130">
        <f t="shared" si="3"/>
        <v>0</v>
      </c>
      <c r="Y130">
        <f t="shared" si="4"/>
        <v>1</v>
      </c>
      <c r="Z130">
        <f t="shared" si="5"/>
        <v>0</v>
      </c>
    </row>
    <row r="131" spans="1:26" ht="12.75">
      <c r="A131">
        <v>569100023</v>
      </c>
      <c r="B131" s="3" t="s">
        <v>283</v>
      </c>
      <c r="C131">
        <v>135</v>
      </c>
      <c r="D131" t="s">
        <v>426</v>
      </c>
      <c r="E131" t="s">
        <v>427</v>
      </c>
      <c r="F131" t="s">
        <v>428</v>
      </c>
      <c r="G131" t="s">
        <v>463</v>
      </c>
      <c r="H131">
        <v>50</v>
      </c>
      <c r="I131" t="s">
        <v>487</v>
      </c>
      <c r="J131" t="s">
        <v>465</v>
      </c>
      <c r="K131" t="s">
        <v>466</v>
      </c>
      <c r="L131">
        <v>47</v>
      </c>
      <c r="M131" t="s">
        <v>138</v>
      </c>
      <c r="N131">
        <v>36</v>
      </c>
      <c r="O131" s="1" t="s">
        <v>141</v>
      </c>
      <c r="Q131" t="s">
        <v>458</v>
      </c>
      <c r="R131" s="1" t="s">
        <v>142</v>
      </c>
      <c r="S131" t="s">
        <v>90</v>
      </c>
      <c r="X131">
        <f aca="true" t="shared" si="6" ref="X131:X194">IF(S131&lt;&gt;"",IF(K131="Technical",1,0),0)</f>
        <v>0</v>
      </c>
      <c r="Y131">
        <f aca="true" t="shared" si="7" ref="Y131:Y194">IF(S131&lt;&gt;"",IF(K131="Editorial",1,0),0)</f>
        <v>1</v>
      </c>
      <c r="Z131">
        <f aca="true" t="shared" si="8" ref="Z131:Z194">IF(S131&lt;&gt;"",IF(K131="General",1,0),0)</f>
        <v>0</v>
      </c>
    </row>
    <row r="132" spans="1:26" ht="12.75">
      <c r="A132">
        <v>569000023</v>
      </c>
      <c r="B132" s="3" t="s">
        <v>283</v>
      </c>
      <c r="C132">
        <v>134</v>
      </c>
      <c r="D132" t="s">
        <v>426</v>
      </c>
      <c r="E132" t="s">
        <v>427</v>
      </c>
      <c r="F132" t="s">
        <v>428</v>
      </c>
      <c r="G132" t="s">
        <v>463</v>
      </c>
      <c r="H132">
        <v>49</v>
      </c>
      <c r="I132" t="s">
        <v>487</v>
      </c>
      <c r="J132" t="s">
        <v>465</v>
      </c>
      <c r="K132" t="s">
        <v>466</v>
      </c>
      <c r="L132">
        <v>47</v>
      </c>
      <c r="M132" t="s">
        <v>143</v>
      </c>
      <c r="N132">
        <v>7</v>
      </c>
      <c r="O132" s="1" t="s">
        <v>144</v>
      </c>
      <c r="Q132" t="s">
        <v>458</v>
      </c>
      <c r="R132" s="1" t="s">
        <v>145</v>
      </c>
      <c r="S132" t="s">
        <v>90</v>
      </c>
      <c r="X132">
        <f t="shared" si="6"/>
        <v>0</v>
      </c>
      <c r="Y132">
        <f t="shared" si="7"/>
        <v>1</v>
      </c>
      <c r="Z132">
        <f t="shared" si="8"/>
        <v>0</v>
      </c>
    </row>
    <row r="133" spans="1:26" ht="12.75">
      <c r="A133">
        <v>568900023</v>
      </c>
      <c r="B133" s="3" t="s">
        <v>283</v>
      </c>
      <c r="C133">
        <v>133</v>
      </c>
      <c r="D133" t="s">
        <v>426</v>
      </c>
      <c r="E133" t="s">
        <v>427</v>
      </c>
      <c r="F133" t="s">
        <v>428</v>
      </c>
      <c r="G133" t="s">
        <v>463</v>
      </c>
      <c r="H133">
        <v>48</v>
      </c>
      <c r="I133" t="s">
        <v>487</v>
      </c>
      <c r="J133" t="s">
        <v>465</v>
      </c>
      <c r="K133" t="s">
        <v>466</v>
      </c>
      <c r="L133">
        <v>46</v>
      </c>
      <c r="M133" t="s">
        <v>146</v>
      </c>
      <c r="N133">
        <v>24</v>
      </c>
      <c r="O133" s="1" t="s">
        <v>147</v>
      </c>
      <c r="Q133" t="s">
        <v>458</v>
      </c>
      <c r="R133" s="1" t="s">
        <v>148</v>
      </c>
      <c r="S133" t="s">
        <v>90</v>
      </c>
      <c r="X133">
        <f t="shared" si="6"/>
        <v>0</v>
      </c>
      <c r="Y133">
        <f t="shared" si="7"/>
        <v>1</v>
      </c>
      <c r="Z133">
        <f t="shared" si="8"/>
        <v>0</v>
      </c>
    </row>
    <row r="134" spans="1:26" ht="12.75">
      <c r="A134">
        <v>568800023</v>
      </c>
      <c r="B134" s="3" t="s">
        <v>283</v>
      </c>
      <c r="C134">
        <v>132</v>
      </c>
      <c r="D134" t="s">
        <v>426</v>
      </c>
      <c r="E134" t="s">
        <v>427</v>
      </c>
      <c r="F134" t="s">
        <v>428</v>
      </c>
      <c r="G134" t="s">
        <v>463</v>
      </c>
      <c r="H134">
        <v>47</v>
      </c>
      <c r="I134" t="s">
        <v>487</v>
      </c>
      <c r="J134" t="s">
        <v>465</v>
      </c>
      <c r="K134" t="s">
        <v>466</v>
      </c>
      <c r="L134">
        <v>45</v>
      </c>
      <c r="M134" t="s">
        <v>149</v>
      </c>
      <c r="N134">
        <v>19</v>
      </c>
      <c r="O134" s="1" t="s">
        <v>316</v>
      </c>
      <c r="Q134" t="s">
        <v>458</v>
      </c>
      <c r="R134" s="1" t="s">
        <v>134</v>
      </c>
      <c r="S134" t="s">
        <v>90</v>
      </c>
      <c r="X134">
        <f t="shared" si="6"/>
        <v>0</v>
      </c>
      <c r="Y134">
        <f t="shared" si="7"/>
        <v>1</v>
      </c>
      <c r="Z134">
        <f t="shared" si="8"/>
        <v>0</v>
      </c>
    </row>
    <row r="135" spans="1:26" ht="12.75">
      <c r="A135">
        <v>568700023</v>
      </c>
      <c r="B135" s="3" t="s">
        <v>283</v>
      </c>
      <c r="C135">
        <v>131</v>
      </c>
      <c r="D135" t="s">
        <v>426</v>
      </c>
      <c r="E135" t="s">
        <v>427</v>
      </c>
      <c r="F135" t="s">
        <v>428</v>
      </c>
      <c r="G135" t="s">
        <v>463</v>
      </c>
      <c r="H135">
        <v>46</v>
      </c>
      <c r="I135" t="s">
        <v>487</v>
      </c>
      <c r="J135" t="s">
        <v>465</v>
      </c>
      <c r="K135" t="s">
        <v>466</v>
      </c>
      <c r="L135">
        <v>43</v>
      </c>
      <c r="M135" t="s">
        <v>150</v>
      </c>
      <c r="N135">
        <v>37</v>
      </c>
      <c r="O135" s="1" t="s">
        <v>151</v>
      </c>
      <c r="Q135" t="s">
        <v>458</v>
      </c>
      <c r="R135" s="1" t="s">
        <v>152</v>
      </c>
      <c r="S135" t="s">
        <v>90</v>
      </c>
      <c r="X135">
        <f t="shared" si="6"/>
        <v>0</v>
      </c>
      <c r="Y135">
        <f t="shared" si="7"/>
        <v>1</v>
      </c>
      <c r="Z135">
        <f t="shared" si="8"/>
        <v>0</v>
      </c>
    </row>
    <row r="136" spans="1:26" ht="12.75">
      <c r="A136">
        <v>568600023</v>
      </c>
      <c r="B136" s="3" t="s">
        <v>283</v>
      </c>
      <c r="C136">
        <v>130</v>
      </c>
      <c r="D136" t="s">
        <v>426</v>
      </c>
      <c r="E136" t="s">
        <v>427</v>
      </c>
      <c r="F136" t="s">
        <v>428</v>
      </c>
      <c r="G136" t="s">
        <v>463</v>
      </c>
      <c r="H136">
        <v>45</v>
      </c>
      <c r="I136" t="s">
        <v>487</v>
      </c>
      <c r="J136" t="s">
        <v>465</v>
      </c>
      <c r="K136" t="s">
        <v>466</v>
      </c>
      <c r="L136">
        <v>43</v>
      </c>
      <c r="M136" t="s">
        <v>153</v>
      </c>
      <c r="N136">
        <v>19</v>
      </c>
      <c r="O136" s="1" t="s">
        <v>154</v>
      </c>
      <c r="Q136" t="s">
        <v>458</v>
      </c>
      <c r="R136" s="1" t="s">
        <v>155</v>
      </c>
      <c r="S136" t="s">
        <v>90</v>
      </c>
      <c r="X136">
        <f t="shared" si="6"/>
        <v>0</v>
      </c>
      <c r="Y136">
        <f t="shared" si="7"/>
        <v>1</v>
      </c>
      <c r="Z136">
        <f t="shared" si="8"/>
        <v>0</v>
      </c>
    </row>
    <row r="137" spans="1:26" ht="12.75">
      <c r="A137">
        <v>568500023</v>
      </c>
      <c r="B137" s="3" t="s">
        <v>283</v>
      </c>
      <c r="C137">
        <v>129</v>
      </c>
      <c r="D137" t="s">
        <v>426</v>
      </c>
      <c r="E137" t="s">
        <v>427</v>
      </c>
      <c r="F137" t="s">
        <v>428</v>
      </c>
      <c r="G137" t="s">
        <v>463</v>
      </c>
      <c r="H137">
        <v>44</v>
      </c>
      <c r="I137" t="s">
        <v>487</v>
      </c>
      <c r="J137" t="s">
        <v>465</v>
      </c>
      <c r="K137" t="s">
        <v>466</v>
      </c>
      <c r="L137">
        <v>43</v>
      </c>
      <c r="M137" t="s">
        <v>153</v>
      </c>
      <c r="N137">
        <v>19</v>
      </c>
      <c r="O137" s="1" t="s">
        <v>156</v>
      </c>
      <c r="Q137" t="s">
        <v>458</v>
      </c>
      <c r="R137" s="1" t="s">
        <v>157</v>
      </c>
      <c r="S137" t="s">
        <v>90</v>
      </c>
      <c r="X137">
        <f t="shared" si="6"/>
        <v>0</v>
      </c>
      <c r="Y137">
        <f t="shared" si="7"/>
        <v>1</v>
      </c>
      <c r="Z137">
        <f t="shared" si="8"/>
        <v>0</v>
      </c>
    </row>
    <row r="138" spans="1:26" ht="12.75">
      <c r="A138">
        <v>568400023</v>
      </c>
      <c r="B138" s="3" t="s">
        <v>283</v>
      </c>
      <c r="C138">
        <v>128</v>
      </c>
      <c r="D138" t="s">
        <v>426</v>
      </c>
      <c r="E138" t="s">
        <v>427</v>
      </c>
      <c r="F138" t="s">
        <v>428</v>
      </c>
      <c r="G138" t="s">
        <v>463</v>
      </c>
      <c r="H138">
        <v>43</v>
      </c>
      <c r="I138" t="s">
        <v>487</v>
      </c>
      <c r="J138" t="s">
        <v>465</v>
      </c>
      <c r="K138" t="s">
        <v>466</v>
      </c>
      <c r="L138">
        <v>43</v>
      </c>
      <c r="M138" t="s">
        <v>153</v>
      </c>
      <c r="N138">
        <v>18</v>
      </c>
      <c r="O138" s="1" t="s">
        <v>158</v>
      </c>
      <c r="Q138" t="s">
        <v>458</v>
      </c>
      <c r="R138" s="1" t="s">
        <v>159</v>
      </c>
      <c r="S138" t="s">
        <v>90</v>
      </c>
      <c r="X138">
        <f t="shared" si="6"/>
        <v>0</v>
      </c>
      <c r="Y138">
        <f t="shared" si="7"/>
        <v>1</v>
      </c>
      <c r="Z138">
        <f t="shared" si="8"/>
        <v>0</v>
      </c>
    </row>
    <row r="139" spans="1:26" ht="12.75">
      <c r="A139">
        <v>568300023</v>
      </c>
      <c r="B139" s="3" t="s">
        <v>160</v>
      </c>
      <c r="C139">
        <v>127</v>
      </c>
      <c r="D139" t="s">
        <v>426</v>
      </c>
      <c r="E139" t="s">
        <v>427</v>
      </c>
      <c r="F139" t="s">
        <v>428</v>
      </c>
      <c r="G139" t="s">
        <v>463</v>
      </c>
      <c r="H139">
        <v>42</v>
      </c>
      <c r="I139" t="s">
        <v>487</v>
      </c>
      <c r="J139" t="s">
        <v>465</v>
      </c>
      <c r="K139" t="s">
        <v>466</v>
      </c>
      <c r="L139">
        <v>42</v>
      </c>
      <c r="M139" t="s">
        <v>161</v>
      </c>
      <c r="N139">
        <v>16</v>
      </c>
      <c r="O139" s="1" t="s">
        <v>162</v>
      </c>
      <c r="Q139" t="s">
        <v>458</v>
      </c>
      <c r="R139" s="1" t="s">
        <v>163</v>
      </c>
      <c r="S139" t="s">
        <v>90</v>
      </c>
      <c r="X139">
        <f t="shared" si="6"/>
        <v>0</v>
      </c>
      <c r="Y139">
        <f t="shared" si="7"/>
        <v>1</v>
      </c>
      <c r="Z139">
        <f t="shared" si="8"/>
        <v>0</v>
      </c>
    </row>
    <row r="140" spans="1:26" ht="12.75">
      <c r="A140">
        <v>568200023</v>
      </c>
      <c r="B140" s="3" t="s">
        <v>160</v>
      </c>
      <c r="C140">
        <v>126</v>
      </c>
      <c r="D140" t="s">
        <v>426</v>
      </c>
      <c r="E140" t="s">
        <v>427</v>
      </c>
      <c r="F140" t="s">
        <v>428</v>
      </c>
      <c r="G140" t="s">
        <v>463</v>
      </c>
      <c r="H140">
        <v>41</v>
      </c>
      <c r="I140" t="s">
        <v>487</v>
      </c>
      <c r="J140" t="s">
        <v>465</v>
      </c>
      <c r="K140" t="s">
        <v>466</v>
      </c>
      <c r="L140">
        <v>41</v>
      </c>
      <c r="M140" t="s">
        <v>164</v>
      </c>
      <c r="N140">
        <v>19</v>
      </c>
      <c r="O140" s="1" t="s">
        <v>165</v>
      </c>
      <c r="Q140" t="s">
        <v>458</v>
      </c>
      <c r="R140" s="1" t="s">
        <v>166</v>
      </c>
      <c r="S140" t="s">
        <v>90</v>
      </c>
      <c r="X140">
        <f t="shared" si="6"/>
        <v>0</v>
      </c>
      <c r="Y140">
        <f t="shared" si="7"/>
        <v>1</v>
      </c>
      <c r="Z140">
        <f t="shared" si="8"/>
        <v>0</v>
      </c>
    </row>
    <row r="141" spans="1:26" ht="12.75">
      <c r="A141">
        <v>568100023</v>
      </c>
      <c r="B141" s="3" t="s">
        <v>160</v>
      </c>
      <c r="C141">
        <v>125</v>
      </c>
      <c r="D141" t="s">
        <v>426</v>
      </c>
      <c r="E141" t="s">
        <v>427</v>
      </c>
      <c r="F141" t="s">
        <v>428</v>
      </c>
      <c r="G141" t="s">
        <v>463</v>
      </c>
      <c r="H141">
        <v>40</v>
      </c>
      <c r="I141" t="s">
        <v>487</v>
      </c>
      <c r="J141" t="s">
        <v>465</v>
      </c>
      <c r="K141" t="s">
        <v>466</v>
      </c>
      <c r="L141">
        <v>38</v>
      </c>
      <c r="M141" t="s">
        <v>167</v>
      </c>
      <c r="N141">
        <v>29</v>
      </c>
      <c r="O141" s="1" t="s">
        <v>168</v>
      </c>
      <c r="Q141" t="s">
        <v>458</v>
      </c>
      <c r="R141" s="1" t="s">
        <v>169</v>
      </c>
      <c r="S141" t="s">
        <v>90</v>
      </c>
      <c r="X141">
        <f t="shared" si="6"/>
        <v>0</v>
      </c>
      <c r="Y141">
        <f t="shared" si="7"/>
        <v>1</v>
      </c>
      <c r="Z141">
        <f t="shared" si="8"/>
        <v>0</v>
      </c>
    </row>
    <row r="142" spans="1:26" ht="12.75">
      <c r="A142">
        <v>568000023</v>
      </c>
      <c r="B142" s="3" t="s">
        <v>160</v>
      </c>
      <c r="C142">
        <v>124</v>
      </c>
      <c r="D142" t="s">
        <v>426</v>
      </c>
      <c r="E142" t="s">
        <v>427</v>
      </c>
      <c r="F142" t="s">
        <v>428</v>
      </c>
      <c r="G142" t="s">
        <v>463</v>
      </c>
      <c r="H142">
        <v>39</v>
      </c>
      <c r="I142" t="s">
        <v>487</v>
      </c>
      <c r="J142" t="s">
        <v>465</v>
      </c>
      <c r="K142" t="s">
        <v>466</v>
      </c>
      <c r="L142">
        <v>29</v>
      </c>
      <c r="M142" t="s">
        <v>170</v>
      </c>
      <c r="N142">
        <v>34</v>
      </c>
      <c r="O142" s="1" t="s">
        <v>171</v>
      </c>
      <c r="Q142" t="s">
        <v>458</v>
      </c>
      <c r="R142" s="1" t="s">
        <v>172</v>
      </c>
      <c r="S142" t="s">
        <v>90</v>
      </c>
      <c r="X142">
        <f t="shared" si="6"/>
        <v>0</v>
      </c>
      <c r="Y142">
        <f t="shared" si="7"/>
        <v>1</v>
      </c>
      <c r="Z142">
        <f t="shared" si="8"/>
        <v>0</v>
      </c>
    </row>
    <row r="143" spans="1:26" ht="12.75">
      <c r="A143">
        <v>567900023</v>
      </c>
      <c r="B143" s="3" t="s">
        <v>160</v>
      </c>
      <c r="C143">
        <v>123</v>
      </c>
      <c r="D143" t="s">
        <v>426</v>
      </c>
      <c r="E143" t="s">
        <v>427</v>
      </c>
      <c r="F143" t="s">
        <v>428</v>
      </c>
      <c r="G143" t="s">
        <v>463</v>
      </c>
      <c r="H143">
        <v>38</v>
      </c>
      <c r="I143" t="s">
        <v>487</v>
      </c>
      <c r="J143" t="s">
        <v>465</v>
      </c>
      <c r="K143" t="s">
        <v>466</v>
      </c>
      <c r="L143">
        <v>27</v>
      </c>
      <c r="M143" t="s">
        <v>173</v>
      </c>
      <c r="N143">
        <v>6</v>
      </c>
      <c r="O143" s="1" t="s">
        <v>174</v>
      </c>
      <c r="Q143" t="s">
        <v>458</v>
      </c>
      <c r="R143" s="1" t="s">
        <v>175</v>
      </c>
      <c r="S143" t="s">
        <v>90</v>
      </c>
      <c r="X143">
        <f t="shared" si="6"/>
        <v>0</v>
      </c>
      <c r="Y143">
        <f t="shared" si="7"/>
        <v>1</v>
      </c>
      <c r="Z143">
        <f t="shared" si="8"/>
        <v>0</v>
      </c>
    </row>
    <row r="144" spans="1:26" ht="12.75">
      <c r="A144">
        <v>567800023</v>
      </c>
      <c r="B144" s="3" t="s">
        <v>160</v>
      </c>
      <c r="C144">
        <v>122</v>
      </c>
      <c r="D144" t="s">
        <v>426</v>
      </c>
      <c r="E144" t="s">
        <v>427</v>
      </c>
      <c r="F144" t="s">
        <v>428</v>
      </c>
      <c r="G144" t="s">
        <v>463</v>
      </c>
      <c r="H144">
        <v>37</v>
      </c>
      <c r="I144" t="s">
        <v>487</v>
      </c>
      <c r="J144" t="s">
        <v>465</v>
      </c>
      <c r="K144" t="s">
        <v>466</v>
      </c>
      <c r="L144">
        <v>27</v>
      </c>
      <c r="M144" t="s">
        <v>173</v>
      </c>
      <c r="N144">
        <v>10</v>
      </c>
      <c r="O144" s="1" t="s">
        <v>176</v>
      </c>
      <c r="Q144" t="s">
        <v>458</v>
      </c>
      <c r="R144" s="1" t="s">
        <v>177</v>
      </c>
      <c r="S144" t="s">
        <v>90</v>
      </c>
      <c r="X144">
        <f t="shared" si="6"/>
        <v>0</v>
      </c>
      <c r="Y144">
        <f t="shared" si="7"/>
        <v>1</v>
      </c>
      <c r="Z144">
        <f t="shared" si="8"/>
        <v>0</v>
      </c>
    </row>
    <row r="145" spans="1:26" ht="12.75">
      <c r="A145">
        <v>567700023</v>
      </c>
      <c r="B145" s="3" t="s">
        <v>160</v>
      </c>
      <c r="C145">
        <v>121</v>
      </c>
      <c r="D145" t="s">
        <v>426</v>
      </c>
      <c r="E145" t="s">
        <v>427</v>
      </c>
      <c r="F145" t="s">
        <v>428</v>
      </c>
      <c r="G145" t="s">
        <v>463</v>
      </c>
      <c r="H145">
        <v>36</v>
      </c>
      <c r="I145" t="s">
        <v>487</v>
      </c>
      <c r="J145" t="s">
        <v>465</v>
      </c>
      <c r="K145" t="s">
        <v>466</v>
      </c>
      <c r="L145">
        <v>26</v>
      </c>
      <c r="M145" t="s">
        <v>173</v>
      </c>
      <c r="N145">
        <v>26</v>
      </c>
      <c r="O145" s="1" t="s">
        <v>178</v>
      </c>
      <c r="Q145" t="s">
        <v>458</v>
      </c>
      <c r="R145" s="1" t="s">
        <v>179</v>
      </c>
      <c r="S145" t="s">
        <v>90</v>
      </c>
      <c r="X145">
        <f t="shared" si="6"/>
        <v>0</v>
      </c>
      <c r="Y145">
        <f t="shared" si="7"/>
        <v>1</v>
      </c>
      <c r="Z145">
        <f t="shared" si="8"/>
        <v>0</v>
      </c>
    </row>
    <row r="146" spans="1:26" ht="12.75">
      <c r="A146">
        <v>567600023</v>
      </c>
      <c r="B146" s="3" t="s">
        <v>160</v>
      </c>
      <c r="C146">
        <v>120</v>
      </c>
      <c r="D146" t="s">
        <v>426</v>
      </c>
      <c r="E146" t="s">
        <v>427</v>
      </c>
      <c r="F146" t="s">
        <v>428</v>
      </c>
      <c r="G146" t="s">
        <v>463</v>
      </c>
      <c r="H146">
        <v>35</v>
      </c>
      <c r="I146" t="s">
        <v>487</v>
      </c>
      <c r="J146" t="s">
        <v>465</v>
      </c>
      <c r="K146" t="s">
        <v>466</v>
      </c>
      <c r="L146">
        <v>25</v>
      </c>
      <c r="M146" t="s">
        <v>180</v>
      </c>
      <c r="N146">
        <v>24</v>
      </c>
      <c r="O146" s="1" t="s">
        <v>181</v>
      </c>
      <c r="Q146" t="s">
        <v>458</v>
      </c>
      <c r="R146" s="1" t="s">
        <v>182</v>
      </c>
      <c r="S146" t="s">
        <v>90</v>
      </c>
      <c r="X146">
        <f t="shared" si="6"/>
        <v>0</v>
      </c>
      <c r="Y146">
        <f t="shared" si="7"/>
        <v>1</v>
      </c>
      <c r="Z146">
        <f t="shared" si="8"/>
        <v>0</v>
      </c>
    </row>
    <row r="147" spans="1:26" ht="12.75">
      <c r="A147">
        <v>567500023</v>
      </c>
      <c r="B147" s="3" t="s">
        <v>160</v>
      </c>
      <c r="C147">
        <v>119</v>
      </c>
      <c r="D147" t="s">
        <v>426</v>
      </c>
      <c r="E147" t="s">
        <v>427</v>
      </c>
      <c r="F147" t="s">
        <v>428</v>
      </c>
      <c r="G147" t="s">
        <v>463</v>
      </c>
      <c r="H147">
        <v>34</v>
      </c>
      <c r="I147" t="s">
        <v>487</v>
      </c>
      <c r="J147" t="s">
        <v>465</v>
      </c>
      <c r="K147" t="s">
        <v>466</v>
      </c>
      <c r="L147">
        <v>24</v>
      </c>
      <c r="M147" t="s">
        <v>183</v>
      </c>
      <c r="N147">
        <v>26</v>
      </c>
      <c r="O147" s="1" t="s">
        <v>184</v>
      </c>
      <c r="Q147" t="s">
        <v>458</v>
      </c>
      <c r="R147" s="1" t="s">
        <v>185</v>
      </c>
      <c r="S147" t="s">
        <v>90</v>
      </c>
      <c r="X147">
        <f t="shared" si="6"/>
        <v>0</v>
      </c>
      <c r="Y147">
        <f t="shared" si="7"/>
        <v>1</v>
      </c>
      <c r="Z147">
        <f t="shared" si="8"/>
        <v>0</v>
      </c>
    </row>
    <row r="148" spans="1:26" ht="12.75">
      <c r="A148">
        <v>567400023</v>
      </c>
      <c r="B148" s="3" t="s">
        <v>160</v>
      </c>
      <c r="C148">
        <v>118</v>
      </c>
      <c r="D148" t="s">
        <v>426</v>
      </c>
      <c r="E148" t="s">
        <v>427</v>
      </c>
      <c r="F148" t="s">
        <v>428</v>
      </c>
      <c r="G148" t="s">
        <v>463</v>
      </c>
      <c r="H148">
        <v>33</v>
      </c>
      <c r="I148" t="s">
        <v>487</v>
      </c>
      <c r="J148" t="s">
        <v>465</v>
      </c>
      <c r="K148" t="s">
        <v>466</v>
      </c>
      <c r="L148">
        <v>23</v>
      </c>
      <c r="M148" t="s">
        <v>186</v>
      </c>
      <c r="N148">
        <v>42</v>
      </c>
      <c r="O148" s="1" t="s">
        <v>187</v>
      </c>
      <c r="Q148" t="s">
        <v>458</v>
      </c>
      <c r="R148" s="1" t="s">
        <v>188</v>
      </c>
      <c r="S148" t="s">
        <v>90</v>
      </c>
      <c r="X148">
        <f t="shared" si="6"/>
        <v>0</v>
      </c>
      <c r="Y148">
        <f t="shared" si="7"/>
        <v>1</v>
      </c>
      <c r="Z148">
        <f t="shared" si="8"/>
        <v>0</v>
      </c>
    </row>
    <row r="149" spans="1:26" ht="12.75">
      <c r="A149">
        <v>567300023</v>
      </c>
      <c r="B149" s="3" t="s">
        <v>160</v>
      </c>
      <c r="C149">
        <v>117</v>
      </c>
      <c r="D149" t="s">
        <v>426</v>
      </c>
      <c r="E149" t="s">
        <v>427</v>
      </c>
      <c r="F149" t="s">
        <v>428</v>
      </c>
      <c r="G149" t="s">
        <v>463</v>
      </c>
      <c r="H149">
        <v>32</v>
      </c>
      <c r="I149" t="s">
        <v>487</v>
      </c>
      <c r="J149" t="s">
        <v>465</v>
      </c>
      <c r="K149" t="s">
        <v>466</v>
      </c>
      <c r="L149">
        <v>22</v>
      </c>
      <c r="M149" t="s">
        <v>189</v>
      </c>
      <c r="N149">
        <v>11</v>
      </c>
      <c r="O149" s="1" t="s">
        <v>190</v>
      </c>
      <c r="Q149" t="s">
        <v>458</v>
      </c>
      <c r="R149" s="1" t="s">
        <v>191</v>
      </c>
      <c r="S149" t="s">
        <v>90</v>
      </c>
      <c r="X149">
        <f t="shared" si="6"/>
        <v>0</v>
      </c>
      <c r="Y149">
        <f t="shared" si="7"/>
        <v>1</v>
      </c>
      <c r="Z149">
        <f t="shared" si="8"/>
        <v>0</v>
      </c>
    </row>
    <row r="150" spans="1:26" ht="12.75">
      <c r="A150">
        <v>567200023</v>
      </c>
      <c r="B150" s="3" t="s">
        <v>160</v>
      </c>
      <c r="C150">
        <v>116</v>
      </c>
      <c r="D150" t="s">
        <v>426</v>
      </c>
      <c r="E150" t="s">
        <v>427</v>
      </c>
      <c r="F150" t="s">
        <v>428</v>
      </c>
      <c r="G150" t="s">
        <v>463</v>
      </c>
      <c r="H150">
        <v>31</v>
      </c>
      <c r="I150" t="s">
        <v>487</v>
      </c>
      <c r="J150" t="s">
        <v>465</v>
      </c>
      <c r="K150" t="s">
        <v>466</v>
      </c>
      <c r="L150">
        <v>20</v>
      </c>
      <c r="M150" t="s">
        <v>192</v>
      </c>
      <c r="N150">
        <v>10</v>
      </c>
      <c r="O150" s="1" t="s">
        <v>193</v>
      </c>
      <c r="Q150" t="s">
        <v>458</v>
      </c>
      <c r="R150" s="1" t="s">
        <v>194</v>
      </c>
      <c r="S150" t="s">
        <v>90</v>
      </c>
      <c r="X150">
        <f t="shared" si="6"/>
        <v>0</v>
      </c>
      <c r="Y150">
        <f t="shared" si="7"/>
        <v>1</v>
      </c>
      <c r="Z150">
        <f t="shared" si="8"/>
        <v>0</v>
      </c>
    </row>
    <row r="151" spans="1:26" ht="12.75">
      <c r="A151">
        <v>567100023</v>
      </c>
      <c r="B151" s="3" t="s">
        <v>160</v>
      </c>
      <c r="C151">
        <v>115</v>
      </c>
      <c r="D151" t="s">
        <v>426</v>
      </c>
      <c r="E151" t="s">
        <v>427</v>
      </c>
      <c r="F151" t="s">
        <v>428</v>
      </c>
      <c r="G151" t="s">
        <v>463</v>
      </c>
      <c r="H151">
        <v>30</v>
      </c>
      <c r="I151" t="s">
        <v>487</v>
      </c>
      <c r="J151" t="s">
        <v>465</v>
      </c>
      <c r="K151" t="s">
        <v>466</v>
      </c>
      <c r="L151">
        <v>17</v>
      </c>
      <c r="M151" t="s">
        <v>195</v>
      </c>
      <c r="N151">
        <v>43</v>
      </c>
      <c r="O151" s="1" t="s">
        <v>196</v>
      </c>
      <c r="Q151" t="s">
        <v>458</v>
      </c>
      <c r="R151" s="1" t="s">
        <v>197</v>
      </c>
      <c r="S151" t="s">
        <v>90</v>
      </c>
      <c r="X151">
        <f t="shared" si="6"/>
        <v>0</v>
      </c>
      <c r="Y151">
        <f t="shared" si="7"/>
        <v>1</v>
      </c>
      <c r="Z151">
        <f t="shared" si="8"/>
        <v>0</v>
      </c>
    </row>
    <row r="152" spans="1:26" ht="12.75">
      <c r="A152">
        <v>567000023</v>
      </c>
      <c r="B152" s="3" t="s">
        <v>160</v>
      </c>
      <c r="C152">
        <v>114</v>
      </c>
      <c r="D152" t="s">
        <v>426</v>
      </c>
      <c r="E152" t="s">
        <v>427</v>
      </c>
      <c r="F152" t="s">
        <v>428</v>
      </c>
      <c r="G152" t="s">
        <v>463</v>
      </c>
      <c r="H152">
        <v>29</v>
      </c>
      <c r="I152" t="s">
        <v>487</v>
      </c>
      <c r="J152" t="s">
        <v>465</v>
      </c>
      <c r="K152" t="s">
        <v>466</v>
      </c>
      <c r="L152">
        <v>17</v>
      </c>
      <c r="M152" t="s">
        <v>195</v>
      </c>
      <c r="N152">
        <v>41</v>
      </c>
      <c r="O152" s="1" t="s">
        <v>187</v>
      </c>
      <c r="Q152" t="s">
        <v>458</v>
      </c>
      <c r="R152" s="1" t="s">
        <v>188</v>
      </c>
      <c r="S152" t="s">
        <v>90</v>
      </c>
      <c r="X152">
        <f t="shared" si="6"/>
        <v>0</v>
      </c>
      <c r="Y152">
        <f t="shared" si="7"/>
        <v>1</v>
      </c>
      <c r="Z152">
        <f t="shared" si="8"/>
        <v>0</v>
      </c>
    </row>
    <row r="153" spans="1:26" ht="12.75">
      <c r="A153">
        <v>566900023</v>
      </c>
      <c r="B153" s="3" t="s">
        <v>160</v>
      </c>
      <c r="C153">
        <v>113</v>
      </c>
      <c r="D153" t="s">
        <v>426</v>
      </c>
      <c r="E153" t="s">
        <v>427</v>
      </c>
      <c r="F153" t="s">
        <v>428</v>
      </c>
      <c r="G153" t="s">
        <v>463</v>
      </c>
      <c r="H153">
        <v>28</v>
      </c>
      <c r="I153" t="s">
        <v>487</v>
      </c>
      <c r="J153" t="s">
        <v>465</v>
      </c>
      <c r="K153" t="s">
        <v>466</v>
      </c>
      <c r="L153">
        <v>15</v>
      </c>
      <c r="M153" t="s">
        <v>198</v>
      </c>
      <c r="N153">
        <v>14</v>
      </c>
      <c r="O153" s="1" t="s">
        <v>199</v>
      </c>
      <c r="Q153" t="s">
        <v>458</v>
      </c>
      <c r="R153" s="1" t="s">
        <v>200</v>
      </c>
      <c r="S153" t="s">
        <v>90</v>
      </c>
      <c r="X153">
        <f t="shared" si="6"/>
        <v>0</v>
      </c>
      <c r="Y153">
        <f t="shared" si="7"/>
        <v>1</v>
      </c>
      <c r="Z153">
        <f t="shared" si="8"/>
        <v>0</v>
      </c>
    </row>
    <row r="154" spans="1:26" ht="12.75">
      <c r="A154">
        <v>566800023</v>
      </c>
      <c r="B154" s="3" t="s">
        <v>160</v>
      </c>
      <c r="C154">
        <v>112</v>
      </c>
      <c r="D154" t="s">
        <v>426</v>
      </c>
      <c r="E154" t="s">
        <v>427</v>
      </c>
      <c r="F154" t="s">
        <v>428</v>
      </c>
      <c r="G154" t="s">
        <v>463</v>
      </c>
      <c r="H154">
        <v>27</v>
      </c>
      <c r="I154" t="s">
        <v>487</v>
      </c>
      <c r="J154" t="s">
        <v>465</v>
      </c>
      <c r="K154" t="s">
        <v>466</v>
      </c>
      <c r="L154">
        <v>13</v>
      </c>
      <c r="M154" t="s">
        <v>201</v>
      </c>
      <c r="N154">
        <v>39</v>
      </c>
      <c r="O154" s="1" t="s">
        <v>202</v>
      </c>
      <c r="Q154" t="s">
        <v>458</v>
      </c>
      <c r="R154" s="1" t="s">
        <v>203</v>
      </c>
      <c r="S154" t="s">
        <v>90</v>
      </c>
      <c r="X154">
        <f t="shared" si="6"/>
        <v>0</v>
      </c>
      <c r="Y154">
        <f t="shared" si="7"/>
        <v>1</v>
      </c>
      <c r="Z154">
        <f t="shared" si="8"/>
        <v>0</v>
      </c>
    </row>
    <row r="155" spans="1:26" ht="12.75">
      <c r="A155">
        <v>566700023</v>
      </c>
      <c r="B155" s="3" t="s">
        <v>160</v>
      </c>
      <c r="C155">
        <v>111</v>
      </c>
      <c r="D155" t="s">
        <v>426</v>
      </c>
      <c r="E155" t="s">
        <v>427</v>
      </c>
      <c r="F155" t="s">
        <v>428</v>
      </c>
      <c r="G155" t="s">
        <v>463</v>
      </c>
      <c r="H155">
        <v>26</v>
      </c>
      <c r="I155" t="s">
        <v>487</v>
      </c>
      <c r="J155" t="s">
        <v>465</v>
      </c>
      <c r="K155" t="s">
        <v>466</v>
      </c>
      <c r="L155">
        <v>12</v>
      </c>
      <c r="M155" t="s">
        <v>204</v>
      </c>
      <c r="N155">
        <v>50</v>
      </c>
      <c r="O155" s="1" t="s">
        <v>205</v>
      </c>
      <c r="Q155" t="s">
        <v>458</v>
      </c>
      <c r="R155" s="1" t="s">
        <v>206</v>
      </c>
      <c r="S155" t="s">
        <v>90</v>
      </c>
      <c r="X155">
        <f t="shared" si="6"/>
        <v>0</v>
      </c>
      <c r="Y155">
        <f t="shared" si="7"/>
        <v>1</v>
      </c>
      <c r="Z155">
        <f t="shared" si="8"/>
        <v>0</v>
      </c>
    </row>
    <row r="156" spans="1:26" ht="12.75">
      <c r="A156">
        <v>566600023</v>
      </c>
      <c r="B156" s="3" t="s">
        <v>160</v>
      </c>
      <c r="C156">
        <v>110</v>
      </c>
      <c r="D156" t="s">
        <v>426</v>
      </c>
      <c r="E156" t="s">
        <v>427</v>
      </c>
      <c r="F156" t="s">
        <v>428</v>
      </c>
      <c r="G156" t="s">
        <v>463</v>
      </c>
      <c r="H156">
        <v>25</v>
      </c>
      <c r="I156" t="s">
        <v>487</v>
      </c>
      <c r="J156" t="s">
        <v>465</v>
      </c>
      <c r="K156" t="s">
        <v>466</v>
      </c>
      <c r="L156">
        <v>10</v>
      </c>
      <c r="M156">
        <v>6.3</v>
      </c>
      <c r="N156">
        <v>32</v>
      </c>
      <c r="O156" s="1" t="s">
        <v>207</v>
      </c>
      <c r="Q156" t="s">
        <v>458</v>
      </c>
      <c r="R156" s="1" t="s">
        <v>208</v>
      </c>
      <c r="S156" t="s">
        <v>90</v>
      </c>
      <c r="X156">
        <f t="shared" si="6"/>
        <v>0</v>
      </c>
      <c r="Y156">
        <f t="shared" si="7"/>
        <v>1</v>
      </c>
      <c r="Z156">
        <f t="shared" si="8"/>
        <v>0</v>
      </c>
    </row>
    <row r="157" spans="1:26" ht="12.75">
      <c r="A157">
        <v>566500023</v>
      </c>
      <c r="B157" s="3" t="s">
        <v>160</v>
      </c>
      <c r="C157">
        <v>109</v>
      </c>
      <c r="D157" t="s">
        <v>426</v>
      </c>
      <c r="E157" t="s">
        <v>427</v>
      </c>
      <c r="F157" t="s">
        <v>428</v>
      </c>
      <c r="G157" t="s">
        <v>463</v>
      </c>
      <c r="H157">
        <v>24</v>
      </c>
      <c r="I157" t="s">
        <v>487</v>
      </c>
      <c r="J157" t="s">
        <v>465</v>
      </c>
      <c r="K157" t="s">
        <v>466</v>
      </c>
      <c r="L157">
        <v>8</v>
      </c>
      <c r="M157">
        <v>6.2</v>
      </c>
      <c r="N157">
        <v>15</v>
      </c>
      <c r="O157" s="1" t="s">
        <v>209</v>
      </c>
      <c r="Q157" t="s">
        <v>458</v>
      </c>
      <c r="R157" s="1" t="s">
        <v>210</v>
      </c>
      <c r="S157" t="s">
        <v>90</v>
      </c>
      <c r="X157">
        <f t="shared" si="6"/>
        <v>0</v>
      </c>
      <c r="Y157">
        <f t="shared" si="7"/>
        <v>1</v>
      </c>
      <c r="Z157">
        <f t="shared" si="8"/>
        <v>0</v>
      </c>
    </row>
    <row r="158" spans="1:26" ht="12.75">
      <c r="A158">
        <v>566400023</v>
      </c>
      <c r="B158" s="3" t="s">
        <v>160</v>
      </c>
      <c r="C158">
        <v>108</v>
      </c>
      <c r="D158" t="s">
        <v>426</v>
      </c>
      <c r="E158" t="s">
        <v>427</v>
      </c>
      <c r="F158" t="s">
        <v>428</v>
      </c>
      <c r="G158" t="s">
        <v>463</v>
      </c>
      <c r="H158">
        <v>23</v>
      </c>
      <c r="I158" t="s">
        <v>487</v>
      </c>
      <c r="J158" t="s">
        <v>465</v>
      </c>
      <c r="K158" t="s">
        <v>466</v>
      </c>
      <c r="M158" t="s">
        <v>211</v>
      </c>
      <c r="N158">
        <v>4</v>
      </c>
      <c r="O158" s="1" t="s">
        <v>212</v>
      </c>
      <c r="Q158" t="s">
        <v>458</v>
      </c>
      <c r="R158" s="1" t="s">
        <v>213</v>
      </c>
      <c r="S158" t="s">
        <v>90</v>
      </c>
      <c r="X158">
        <f t="shared" si="6"/>
        <v>0</v>
      </c>
      <c r="Y158">
        <f t="shared" si="7"/>
        <v>1</v>
      </c>
      <c r="Z158">
        <f t="shared" si="8"/>
        <v>0</v>
      </c>
    </row>
    <row r="159" spans="1:26" ht="242.25">
      <c r="A159">
        <v>566300023</v>
      </c>
      <c r="B159" s="3" t="s">
        <v>160</v>
      </c>
      <c r="C159">
        <v>107</v>
      </c>
      <c r="D159" t="s">
        <v>426</v>
      </c>
      <c r="E159" t="s">
        <v>427</v>
      </c>
      <c r="F159" t="s">
        <v>428</v>
      </c>
      <c r="G159" t="s">
        <v>463</v>
      </c>
      <c r="H159">
        <v>22</v>
      </c>
      <c r="I159" t="s">
        <v>487</v>
      </c>
      <c r="J159" t="s">
        <v>465</v>
      </c>
      <c r="K159" t="s">
        <v>455</v>
      </c>
      <c r="M159" t="s">
        <v>271</v>
      </c>
      <c r="O159" s="1" t="s">
        <v>132</v>
      </c>
      <c r="Q159" t="s">
        <v>458</v>
      </c>
      <c r="R159" s="1" t="s">
        <v>133</v>
      </c>
      <c r="S159" t="s">
        <v>91</v>
      </c>
      <c r="T159" s="1" t="s">
        <v>696</v>
      </c>
      <c r="X159">
        <f t="shared" si="6"/>
        <v>1</v>
      </c>
      <c r="Y159">
        <f t="shared" si="7"/>
        <v>0</v>
      </c>
      <c r="Z159">
        <f t="shared" si="8"/>
        <v>0</v>
      </c>
    </row>
    <row r="160" spans="1:26" ht="165.75">
      <c r="A160">
        <v>566200023</v>
      </c>
      <c r="B160" s="3" t="s">
        <v>160</v>
      </c>
      <c r="C160">
        <v>106</v>
      </c>
      <c r="D160" t="s">
        <v>426</v>
      </c>
      <c r="E160" t="s">
        <v>427</v>
      </c>
      <c r="F160" t="s">
        <v>428</v>
      </c>
      <c r="G160" t="s">
        <v>463</v>
      </c>
      <c r="H160">
        <v>21</v>
      </c>
      <c r="I160" t="s">
        <v>487</v>
      </c>
      <c r="J160" t="s">
        <v>465</v>
      </c>
      <c r="K160" t="s">
        <v>455</v>
      </c>
      <c r="M160">
        <v>8.5</v>
      </c>
      <c r="O160" s="1" t="s">
        <v>128</v>
      </c>
      <c r="Q160" t="s">
        <v>458</v>
      </c>
      <c r="R160" s="1" t="s">
        <v>129</v>
      </c>
      <c r="S160" t="s">
        <v>91</v>
      </c>
      <c r="T160" s="1" t="s">
        <v>695</v>
      </c>
      <c r="X160">
        <f t="shared" si="6"/>
        <v>1</v>
      </c>
      <c r="Y160">
        <f t="shared" si="7"/>
        <v>0</v>
      </c>
      <c r="Z160">
        <f t="shared" si="8"/>
        <v>0</v>
      </c>
    </row>
    <row r="161" spans="1:26" ht="127.5">
      <c r="A161">
        <v>566100023</v>
      </c>
      <c r="B161" s="3" t="s">
        <v>160</v>
      </c>
      <c r="C161">
        <v>105</v>
      </c>
      <c r="D161" t="s">
        <v>426</v>
      </c>
      <c r="E161" t="s">
        <v>427</v>
      </c>
      <c r="F161" t="s">
        <v>428</v>
      </c>
      <c r="G161" t="s">
        <v>463</v>
      </c>
      <c r="H161">
        <v>20</v>
      </c>
      <c r="I161" t="s">
        <v>487</v>
      </c>
      <c r="J161" t="s">
        <v>465</v>
      </c>
      <c r="K161" t="s">
        <v>455</v>
      </c>
      <c r="M161" t="s">
        <v>238</v>
      </c>
      <c r="O161" s="1" t="s">
        <v>130</v>
      </c>
      <c r="Q161" t="s">
        <v>458</v>
      </c>
      <c r="R161" s="1" t="s">
        <v>131</v>
      </c>
      <c r="S161" t="s">
        <v>91</v>
      </c>
      <c r="T161" s="1" t="s">
        <v>694</v>
      </c>
      <c r="X161">
        <f t="shared" si="6"/>
        <v>1</v>
      </c>
      <c r="Y161">
        <f t="shared" si="7"/>
        <v>0</v>
      </c>
      <c r="Z161">
        <f t="shared" si="8"/>
        <v>0</v>
      </c>
    </row>
    <row r="162" spans="1:26" ht="165.75">
      <c r="A162">
        <v>566000023</v>
      </c>
      <c r="B162" s="3" t="s">
        <v>160</v>
      </c>
      <c r="C162">
        <v>104</v>
      </c>
      <c r="D162" t="s">
        <v>426</v>
      </c>
      <c r="E162" t="s">
        <v>427</v>
      </c>
      <c r="F162" t="s">
        <v>428</v>
      </c>
      <c r="G162" t="s">
        <v>463</v>
      </c>
      <c r="H162">
        <v>19</v>
      </c>
      <c r="I162" t="s">
        <v>487</v>
      </c>
      <c r="J162" t="s">
        <v>465</v>
      </c>
      <c r="K162" t="s">
        <v>455</v>
      </c>
      <c r="M162" t="s">
        <v>499</v>
      </c>
      <c r="O162" s="1" t="s">
        <v>117</v>
      </c>
      <c r="Q162" t="s">
        <v>458</v>
      </c>
      <c r="R162" s="1" t="s">
        <v>118</v>
      </c>
      <c r="S162" t="s">
        <v>91</v>
      </c>
      <c r="T162" s="1" t="s">
        <v>684</v>
      </c>
      <c r="X162">
        <f t="shared" si="6"/>
        <v>1</v>
      </c>
      <c r="Y162">
        <f t="shared" si="7"/>
        <v>0</v>
      </c>
      <c r="Z162">
        <f t="shared" si="8"/>
        <v>0</v>
      </c>
    </row>
    <row r="163" spans="1:26" ht="76.5">
      <c r="A163">
        <v>565900023</v>
      </c>
      <c r="B163" s="3" t="s">
        <v>160</v>
      </c>
      <c r="C163">
        <v>103</v>
      </c>
      <c r="D163" t="s">
        <v>426</v>
      </c>
      <c r="E163" t="s">
        <v>427</v>
      </c>
      <c r="F163" t="s">
        <v>428</v>
      </c>
      <c r="G163" t="s">
        <v>463</v>
      </c>
      <c r="H163">
        <v>18</v>
      </c>
      <c r="I163" t="s">
        <v>487</v>
      </c>
      <c r="J163" t="s">
        <v>465</v>
      </c>
      <c r="K163" t="s">
        <v>455</v>
      </c>
      <c r="L163">
        <v>140</v>
      </c>
      <c r="M163" t="s">
        <v>119</v>
      </c>
      <c r="N163">
        <v>27</v>
      </c>
      <c r="O163" s="1" t="s">
        <v>120</v>
      </c>
      <c r="Q163" t="s">
        <v>458</v>
      </c>
      <c r="R163" s="1" t="s">
        <v>121</v>
      </c>
      <c r="S163" t="s">
        <v>91</v>
      </c>
      <c r="T163" s="1" t="s">
        <v>96</v>
      </c>
      <c r="X163">
        <f t="shared" si="6"/>
        <v>1</v>
      </c>
      <c r="Y163">
        <f t="shared" si="7"/>
        <v>0</v>
      </c>
      <c r="Z163">
        <f t="shared" si="8"/>
        <v>0</v>
      </c>
    </row>
    <row r="164" spans="1:26" ht="38.25">
      <c r="A164">
        <v>565800023</v>
      </c>
      <c r="B164" s="3" t="s">
        <v>160</v>
      </c>
      <c r="C164">
        <v>102</v>
      </c>
      <c r="D164" t="s">
        <v>426</v>
      </c>
      <c r="E164" t="s">
        <v>427</v>
      </c>
      <c r="F164" t="s">
        <v>428</v>
      </c>
      <c r="G164" t="s">
        <v>463</v>
      </c>
      <c r="H164">
        <v>17</v>
      </c>
      <c r="I164" t="s">
        <v>487</v>
      </c>
      <c r="J164" t="s">
        <v>465</v>
      </c>
      <c r="K164" t="s">
        <v>455</v>
      </c>
      <c r="L164">
        <v>140</v>
      </c>
      <c r="M164" t="s">
        <v>119</v>
      </c>
      <c r="N164">
        <v>33</v>
      </c>
      <c r="O164" s="1" t="s">
        <v>122</v>
      </c>
      <c r="Q164" t="s">
        <v>458</v>
      </c>
      <c r="R164" s="1" t="s">
        <v>123</v>
      </c>
      <c r="S164" t="s">
        <v>90</v>
      </c>
      <c r="X164">
        <f t="shared" si="6"/>
        <v>1</v>
      </c>
      <c r="Y164">
        <f t="shared" si="7"/>
        <v>0</v>
      </c>
      <c r="Z164">
        <f t="shared" si="8"/>
        <v>0</v>
      </c>
    </row>
    <row r="165" spans="1:26" ht="51">
      <c r="A165">
        <v>565700023</v>
      </c>
      <c r="B165" s="3" t="s">
        <v>160</v>
      </c>
      <c r="C165">
        <v>101</v>
      </c>
      <c r="D165" t="s">
        <v>426</v>
      </c>
      <c r="E165" t="s">
        <v>427</v>
      </c>
      <c r="F165" t="s">
        <v>428</v>
      </c>
      <c r="G165" t="s">
        <v>463</v>
      </c>
      <c r="H165">
        <v>16</v>
      </c>
      <c r="I165" t="s">
        <v>487</v>
      </c>
      <c r="J165" t="s">
        <v>465</v>
      </c>
      <c r="K165" t="s">
        <v>466</v>
      </c>
      <c r="L165">
        <v>135</v>
      </c>
      <c r="M165" t="s">
        <v>364</v>
      </c>
      <c r="N165">
        <v>30</v>
      </c>
      <c r="O165" s="1" t="s">
        <v>124</v>
      </c>
      <c r="Q165" t="s">
        <v>458</v>
      </c>
      <c r="R165" s="1" t="s">
        <v>125</v>
      </c>
      <c r="S165" t="s">
        <v>91</v>
      </c>
      <c r="T165" s="1" t="s">
        <v>416</v>
      </c>
      <c r="X165">
        <f t="shared" si="6"/>
        <v>0</v>
      </c>
      <c r="Y165">
        <f t="shared" si="7"/>
        <v>1</v>
      </c>
      <c r="Z165">
        <f t="shared" si="8"/>
        <v>0</v>
      </c>
    </row>
    <row r="166" spans="1:26" ht="76.5">
      <c r="A166">
        <v>565600023</v>
      </c>
      <c r="B166" s="3" t="s">
        <v>160</v>
      </c>
      <c r="C166">
        <v>100</v>
      </c>
      <c r="D166" t="s">
        <v>426</v>
      </c>
      <c r="E166" t="s">
        <v>427</v>
      </c>
      <c r="F166" t="s">
        <v>428</v>
      </c>
      <c r="G166" t="s">
        <v>463</v>
      </c>
      <c r="H166">
        <v>15</v>
      </c>
      <c r="I166" t="s">
        <v>487</v>
      </c>
      <c r="J166" t="s">
        <v>465</v>
      </c>
      <c r="K166" t="s">
        <v>455</v>
      </c>
      <c r="L166">
        <v>102</v>
      </c>
      <c r="M166" t="s">
        <v>126</v>
      </c>
      <c r="O166" s="1" t="s">
        <v>127</v>
      </c>
      <c r="Q166" t="s">
        <v>458</v>
      </c>
      <c r="R166" s="1" t="s">
        <v>80</v>
      </c>
      <c r="S166" t="s">
        <v>90</v>
      </c>
      <c r="X166">
        <f t="shared" si="6"/>
        <v>1</v>
      </c>
      <c r="Y166">
        <f t="shared" si="7"/>
        <v>0</v>
      </c>
      <c r="Z166">
        <f t="shared" si="8"/>
        <v>0</v>
      </c>
    </row>
    <row r="167" spans="1:26" ht="51">
      <c r="A167">
        <v>565500023</v>
      </c>
      <c r="B167" s="3" t="s">
        <v>160</v>
      </c>
      <c r="C167">
        <v>99</v>
      </c>
      <c r="D167" t="s">
        <v>426</v>
      </c>
      <c r="E167" t="s">
        <v>427</v>
      </c>
      <c r="F167" t="s">
        <v>428</v>
      </c>
      <c r="G167" t="s">
        <v>463</v>
      </c>
      <c r="H167">
        <v>14</v>
      </c>
      <c r="I167" t="s">
        <v>487</v>
      </c>
      <c r="J167" t="s">
        <v>465</v>
      </c>
      <c r="K167" t="s">
        <v>466</v>
      </c>
      <c r="L167">
        <v>99</v>
      </c>
      <c r="M167" t="s">
        <v>81</v>
      </c>
      <c r="O167" s="1" t="s">
        <v>82</v>
      </c>
      <c r="Q167" t="s">
        <v>458</v>
      </c>
      <c r="R167" s="1" t="s">
        <v>83</v>
      </c>
      <c r="S167" t="s">
        <v>90</v>
      </c>
      <c r="X167">
        <f t="shared" si="6"/>
        <v>0</v>
      </c>
      <c r="Y167">
        <f t="shared" si="7"/>
        <v>1</v>
      </c>
      <c r="Z167">
        <f t="shared" si="8"/>
        <v>0</v>
      </c>
    </row>
    <row r="168" spans="1:26" ht="102">
      <c r="A168">
        <v>565400023</v>
      </c>
      <c r="B168" s="3" t="s">
        <v>160</v>
      </c>
      <c r="C168">
        <v>98</v>
      </c>
      <c r="D168" t="s">
        <v>426</v>
      </c>
      <c r="E168" t="s">
        <v>427</v>
      </c>
      <c r="F168" t="s">
        <v>428</v>
      </c>
      <c r="G168" t="s">
        <v>463</v>
      </c>
      <c r="H168">
        <v>13</v>
      </c>
      <c r="I168" t="s">
        <v>487</v>
      </c>
      <c r="J168" t="s">
        <v>465</v>
      </c>
      <c r="K168" t="s">
        <v>455</v>
      </c>
      <c r="L168">
        <v>97</v>
      </c>
      <c r="M168" t="s">
        <v>238</v>
      </c>
      <c r="N168">
        <v>50</v>
      </c>
      <c r="O168" s="1" t="s">
        <v>84</v>
      </c>
      <c r="Q168" t="s">
        <v>458</v>
      </c>
      <c r="R168" s="1" t="s">
        <v>85</v>
      </c>
      <c r="S168" t="s">
        <v>91</v>
      </c>
      <c r="T168" s="1" t="s">
        <v>683</v>
      </c>
      <c r="X168">
        <f t="shared" si="6"/>
        <v>1</v>
      </c>
      <c r="Y168">
        <f t="shared" si="7"/>
        <v>0</v>
      </c>
      <c r="Z168">
        <f t="shared" si="8"/>
        <v>0</v>
      </c>
    </row>
    <row r="169" spans="1:26" ht="140.25">
      <c r="A169">
        <v>565300023</v>
      </c>
      <c r="B169" s="3" t="s">
        <v>160</v>
      </c>
      <c r="C169">
        <v>97</v>
      </c>
      <c r="D169" t="s">
        <v>426</v>
      </c>
      <c r="E169" t="s">
        <v>427</v>
      </c>
      <c r="F169" t="s">
        <v>428</v>
      </c>
      <c r="G169" t="s">
        <v>463</v>
      </c>
      <c r="H169">
        <v>12</v>
      </c>
      <c r="I169" t="s">
        <v>487</v>
      </c>
      <c r="J169" t="s">
        <v>465</v>
      </c>
      <c r="K169" t="s">
        <v>455</v>
      </c>
      <c r="L169">
        <v>95</v>
      </c>
      <c r="M169" t="s">
        <v>86</v>
      </c>
      <c r="N169">
        <v>21</v>
      </c>
      <c r="O169" s="1" t="s">
        <v>87</v>
      </c>
      <c r="Q169" t="s">
        <v>458</v>
      </c>
      <c r="R169" s="1" t="s">
        <v>88</v>
      </c>
      <c r="S169" t="s">
        <v>91</v>
      </c>
      <c r="T169" s="1" t="s">
        <v>97</v>
      </c>
      <c r="X169">
        <f t="shared" si="6"/>
        <v>1</v>
      </c>
      <c r="Y169">
        <f t="shared" si="7"/>
        <v>0</v>
      </c>
      <c r="Z169">
        <f t="shared" si="8"/>
        <v>0</v>
      </c>
    </row>
    <row r="170" spans="1:26" ht="38.25">
      <c r="A170">
        <v>565200023</v>
      </c>
      <c r="B170" s="3" t="s">
        <v>160</v>
      </c>
      <c r="C170">
        <v>96</v>
      </c>
      <c r="D170" t="s">
        <v>426</v>
      </c>
      <c r="E170" t="s">
        <v>427</v>
      </c>
      <c r="F170" t="s">
        <v>428</v>
      </c>
      <c r="G170" t="s">
        <v>463</v>
      </c>
      <c r="H170">
        <v>11</v>
      </c>
      <c r="I170" t="s">
        <v>487</v>
      </c>
      <c r="J170" t="s">
        <v>465</v>
      </c>
      <c r="K170" t="s">
        <v>455</v>
      </c>
      <c r="L170">
        <v>86</v>
      </c>
      <c r="M170" t="s">
        <v>268</v>
      </c>
      <c r="N170">
        <v>9</v>
      </c>
      <c r="O170" s="1" t="s">
        <v>89</v>
      </c>
      <c r="Q170" t="s">
        <v>458</v>
      </c>
      <c r="R170" s="1" t="s">
        <v>52</v>
      </c>
      <c r="S170" t="s">
        <v>90</v>
      </c>
      <c r="X170">
        <f t="shared" si="6"/>
        <v>1</v>
      </c>
      <c r="Y170">
        <f t="shared" si="7"/>
        <v>0</v>
      </c>
      <c r="Z170">
        <f t="shared" si="8"/>
        <v>0</v>
      </c>
    </row>
    <row r="171" spans="1:26" ht="25.5">
      <c r="A171">
        <v>565100023</v>
      </c>
      <c r="B171" s="3" t="s">
        <v>160</v>
      </c>
      <c r="C171">
        <v>95</v>
      </c>
      <c r="D171" t="s">
        <v>426</v>
      </c>
      <c r="E171" t="s">
        <v>427</v>
      </c>
      <c r="F171" t="s">
        <v>428</v>
      </c>
      <c r="G171" t="s">
        <v>463</v>
      </c>
      <c r="H171">
        <v>10</v>
      </c>
      <c r="I171" t="s">
        <v>487</v>
      </c>
      <c r="J171" t="s">
        <v>465</v>
      </c>
      <c r="K171" t="s">
        <v>455</v>
      </c>
      <c r="L171">
        <v>78</v>
      </c>
      <c r="M171" t="s">
        <v>53</v>
      </c>
      <c r="N171">
        <v>11</v>
      </c>
      <c r="O171" s="1" t="s">
        <v>54</v>
      </c>
      <c r="Q171" t="s">
        <v>458</v>
      </c>
      <c r="R171" s="1" t="s">
        <v>55</v>
      </c>
      <c r="S171" t="s">
        <v>90</v>
      </c>
      <c r="X171">
        <f t="shared" si="6"/>
        <v>1</v>
      </c>
      <c r="Y171">
        <f t="shared" si="7"/>
        <v>0</v>
      </c>
      <c r="Z171">
        <f t="shared" si="8"/>
        <v>0</v>
      </c>
    </row>
    <row r="172" spans="1:26" ht="38.25">
      <c r="A172">
        <v>565000023</v>
      </c>
      <c r="B172" s="3" t="s">
        <v>160</v>
      </c>
      <c r="C172">
        <v>94</v>
      </c>
      <c r="D172" t="s">
        <v>426</v>
      </c>
      <c r="E172" t="s">
        <v>427</v>
      </c>
      <c r="F172" t="s">
        <v>428</v>
      </c>
      <c r="G172" t="s">
        <v>463</v>
      </c>
      <c r="H172">
        <v>9</v>
      </c>
      <c r="I172" t="s">
        <v>487</v>
      </c>
      <c r="J172" t="s">
        <v>465</v>
      </c>
      <c r="K172" t="s">
        <v>466</v>
      </c>
      <c r="L172">
        <v>73</v>
      </c>
      <c r="M172">
        <v>8.1</v>
      </c>
      <c r="N172">
        <v>48</v>
      </c>
      <c r="O172" s="1" t="s">
        <v>56</v>
      </c>
      <c r="Q172" t="s">
        <v>458</v>
      </c>
      <c r="R172" s="1" t="s">
        <v>57</v>
      </c>
      <c r="S172" t="s">
        <v>90</v>
      </c>
      <c r="X172">
        <f t="shared" si="6"/>
        <v>0</v>
      </c>
      <c r="Y172">
        <f t="shared" si="7"/>
        <v>1</v>
      </c>
      <c r="Z172">
        <f t="shared" si="8"/>
        <v>0</v>
      </c>
    </row>
    <row r="173" spans="1:26" ht="12.75">
      <c r="A173">
        <v>564900023</v>
      </c>
      <c r="B173" s="3" t="s">
        <v>160</v>
      </c>
      <c r="C173">
        <v>93</v>
      </c>
      <c r="D173" t="s">
        <v>426</v>
      </c>
      <c r="E173" t="s">
        <v>427</v>
      </c>
      <c r="F173" t="s">
        <v>428</v>
      </c>
      <c r="G173" t="s">
        <v>463</v>
      </c>
      <c r="H173">
        <v>8</v>
      </c>
      <c r="I173" t="s">
        <v>487</v>
      </c>
      <c r="J173" t="s">
        <v>465</v>
      </c>
      <c r="K173" t="s">
        <v>466</v>
      </c>
      <c r="L173">
        <v>68</v>
      </c>
      <c r="M173" t="s">
        <v>480</v>
      </c>
      <c r="N173">
        <v>22</v>
      </c>
      <c r="O173" s="1" t="s">
        <v>58</v>
      </c>
      <c r="Q173" t="s">
        <v>458</v>
      </c>
      <c r="R173" s="1" t="s">
        <v>59</v>
      </c>
      <c r="S173" t="s">
        <v>90</v>
      </c>
      <c r="X173">
        <f t="shared" si="6"/>
        <v>0</v>
      </c>
      <c r="Y173">
        <f t="shared" si="7"/>
        <v>1</v>
      </c>
      <c r="Z173">
        <f t="shared" si="8"/>
        <v>0</v>
      </c>
    </row>
    <row r="174" spans="1:26" ht="63.75">
      <c r="A174">
        <v>564800023</v>
      </c>
      <c r="B174" s="3" t="s">
        <v>160</v>
      </c>
      <c r="C174">
        <v>92</v>
      </c>
      <c r="D174" t="s">
        <v>426</v>
      </c>
      <c r="E174" t="s">
        <v>427</v>
      </c>
      <c r="F174" t="s">
        <v>428</v>
      </c>
      <c r="G174" t="s">
        <v>463</v>
      </c>
      <c r="H174">
        <v>7</v>
      </c>
      <c r="I174" t="s">
        <v>487</v>
      </c>
      <c r="J174" t="s">
        <v>465</v>
      </c>
      <c r="K174" t="s">
        <v>455</v>
      </c>
      <c r="L174">
        <v>50</v>
      </c>
      <c r="M174" t="s">
        <v>314</v>
      </c>
      <c r="N174">
        <v>40</v>
      </c>
      <c r="O174" s="1" t="s">
        <v>60</v>
      </c>
      <c r="Q174" t="s">
        <v>458</v>
      </c>
      <c r="R174" s="1" t="s">
        <v>61</v>
      </c>
      <c r="S174" t="s">
        <v>91</v>
      </c>
      <c r="T174" s="1" t="s">
        <v>682</v>
      </c>
      <c r="X174">
        <f t="shared" si="6"/>
        <v>1</v>
      </c>
      <c r="Y174">
        <f t="shared" si="7"/>
        <v>0</v>
      </c>
      <c r="Z174">
        <f t="shared" si="8"/>
        <v>0</v>
      </c>
    </row>
    <row r="175" spans="1:26" ht="38.25">
      <c r="A175">
        <v>564700023</v>
      </c>
      <c r="B175" s="3" t="s">
        <v>160</v>
      </c>
      <c r="C175">
        <v>91</v>
      </c>
      <c r="D175" t="s">
        <v>426</v>
      </c>
      <c r="E175" t="s">
        <v>427</v>
      </c>
      <c r="F175" t="s">
        <v>428</v>
      </c>
      <c r="G175" t="s">
        <v>463</v>
      </c>
      <c r="H175">
        <v>6</v>
      </c>
      <c r="I175" t="s">
        <v>487</v>
      </c>
      <c r="J175" t="s">
        <v>465</v>
      </c>
      <c r="K175" t="s">
        <v>455</v>
      </c>
      <c r="L175">
        <v>49</v>
      </c>
      <c r="M175" t="s">
        <v>314</v>
      </c>
      <c r="N175">
        <v>36</v>
      </c>
      <c r="O175" s="1" t="s">
        <v>62</v>
      </c>
      <c r="Q175" t="s">
        <v>458</v>
      </c>
      <c r="R175" s="1" t="s">
        <v>63</v>
      </c>
      <c r="S175" t="s">
        <v>91</v>
      </c>
      <c r="T175" s="1" t="s">
        <v>681</v>
      </c>
      <c r="X175">
        <f t="shared" si="6"/>
        <v>1</v>
      </c>
      <c r="Y175">
        <f t="shared" si="7"/>
        <v>0</v>
      </c>
      <c r="Z175">
        <f t="shared" si="8"/>
        <v>0</v>
      </c>
    </row>
    <row r="176" spans="1:26" ht="63.75">
      <c r="A176">
        <v>564600023</v>
      </c>
      <c r="B176" s="3" t="s">
        <v>64</v>
      </c>
      <c r="C176">
        <v>90</v>
      </c>
      <c r="D176" t="s">
        <v>426</v>
      </c>
      <c r="E176" t="s">
        <v>427</v>
      </c>
      <c r="F176" t="s">
        <v>428</v>
      </c>
      <c r="G176" t="s">
        <v>463</v>
      </c>
      <c r="H176">
        <v>5</v>
      </c>
      <c r="I176" t="s">
        <v>487</v>
      </c>
      <c r="J176" t="s">
        <v>465</v>
      </c>
      <c r="K176" t="s">
        <v>455</v>
      </c>
      <c r="L176">
        <v>33</v>
      </c>
      <c r="M176" t="s">
        <v>65</v>
      </c>
      <c r="N176">
        <v>20</v>
      </c>
      <c r="O176" s="1" t="s">
        <v>66</v>
      </c>
      <c r="Q176" t="s">
        <v>458</v>
      </c>
      <c r="R176" s="1" t="s">
        <v>67</v>
      </c>
      <c r="S176" t="s">
        <v>91</v>
      </c>
      <c r="T176" s="1" t="s">
        <v>680</v>
      </c>
      <c r="X176">
        <f t="shared" si="6"/>
        <v>1</v>
      </c>
      <c r="Y176">
        <f t="shared" si="7"/>
        <v>0</v>
      </c>
      <c r="Z176">
        <f t="shared" si="8"/>
        <v>0</v>
      </c>
    </row>
    <row r="177" spans="1:26" ht="51">
      <c r="A177">
        <v>564500023</v>
      </c>
      <c r="B177" s="3" t="s">
        <v>64</v>
      </c>
      <c r="C177">
        <v>89</v>
      </c>
      <c r="D177" t="s">
        <v>426</v>
      </c>
      <c r="E177" t="s">
        <v>427</v>
      </c>
      <c r="F177" t="s">
        <v>428</v>
      </c>
      <c r="G177" t="s">
        <v>463</v>
      </c>
      <c r="H177">
        <v>4</v>
      </c>
      <c r="I177" t="s">
        <v>487</v>
      </c>
      <c r="J177" t="s">
        <v>465</v>
      </c>
      <c r="K177" t="s">
        <v>466</v>
      </c>
      <c r="M177">
        <v>6</v>
      </c>
      <c r="O177" s="1" t="s">
        <v>68</v>
      </c>
      <c r="Q177" t="s">
        <v>458</v>
      </c>
      <c r="R177" s="1" t="s">
        <v>69</v>
      </c>
      <c r="S177" t="s">
        <v>91</v>
      </c>
      <c r="T177" s="1" t="s">
        <v>415</v>
      </c>
      <c r="X177">
        <f t="shared" si="6"/>
        <v>0</v>
      </c>
      <c r="Y177">
        <f t="shared" si="7"/>
        <v>1</v>
      </c>
      <c r="Z177">
        <f t="shared" si="8"/>
        <v>0</v>
      </c>
    </row>
    <row r="178" spans="1:26" ht="12.75">
      <c r="A178">
        <v>564400023</v>
      </c>
      <c r="B178" s="3" t="s">
        <v>64</v>
      </c>
      <c r="C178">
        <v>88</v>
      </c>
      <c r="D178" t="s">
        <v>426</v>
      </c>
      <c r="E178" t="s">
        <v>427</v>
      </c>
      <c r="F178" t="s">
        <v>428</v>
      </c>
      <c r="G178" t="s">
        <v>463</v>
      </c>
      <c r="H178">
        <v>3</v>
      </c>
      <c r="I178" t="s">
        <v>487</v>
      </c>
      <c r="J178" t="s">
        <v>465</v>
      </c>
      <c r="K178" t="s">
        <v>466</v>
      </c>
      <c r="L178">
        <v>7</v>
      </c>
      <c r="M178">
        <v>6.1</v>
      </c>
      <c r="N178">
        <v>11</v>
      </c>
      <c r="O178" s="1" t="s">
        <v>70</v>
      </c>
      <c r="Q178" t="s">
        <v>458</v>
      </c>
      <c r="R178" s="1" t="s">
        <v>71</v>
      </c>
      <c r="S178" t="s">
        <v>90</v>
      </c>
      <c r="X178">
        <f t="shared" si="6"/>
        <v>0</v>
      </c>
      <c r="Y178">
        <f t="shared" si="7"/>
        <v>1</v>
      </c>
      <c r="Z178">
        <f t="shared" si="8"/>
        <v>0</v>
      </c>
    </row>
    <row r="179" spans="1:26" ht="12.75">
      <c r="A179">
        <v>564300023</v>
      </c>
      <c r="B179" s="3" t="s">
        <v>64</v>
      </c>
      <c r="C179">
        <v>87</v>
      </c>
      <c r="D179" t="s">
        <v>426</v>
      </c>
      <c r="E179" t="s">
        <v>427</v>
      </c>
      <c r="F179" t="s">
        <v>428</v>
      </c>
      <c r="G179" t="s">
        <v>463</v>
      </c>
      <c r="H179">
        <v>2</v>
      </c>
      <c r="I179" t="s">
        <v>487</v>
      </c>
      <c r="J179" t="s">
        <v>465</v>
      </c>
      <c r="K179" t="s">
        <v>466</v>
      </c>
      <c r="L179">
        <v>6</v>
      </c>
      <c r="M179">
        <v>4</v>
      </c>
      <c r="N179">
        <v>25</v>
      </c>
      <c r="O179" s="1" t="s">
        <v>72</v>
      </c>
      <c r="Q179" t="s">
        <v>458</v>
      </c>
      <c r="R179" s="1" t="s">
        <v>73</v>
      </c>
      <c r="S179" t="s">
        <v>90</v>
      </c>
      <c r="X179">
        <f t="shared" si="6"/>
        <v>0</v>
      </c>
      <c r="Y179">
        <f t="shared" si="7"/>
        <v>1</v>
      </c>
      <c r="Z179">
        <f t="shared" si="8"/>
        <v>0</v>
      </c>
    </row>
    <row r="180" spans="1:26" ht="12.75">
      <c r="A180">
        <v>564200023</v>
      </c>
      <c r="B180" s="3" t="s">
        <v>64</v>
      </c>
      <c r="C180">
        <v>86</v>
      </c>
      <c r="D180" t="s">
        <v>426</v>
      </c>
      <c r="E180" t="s">
        <v>427</v>
      </c>
      <c r="F180" t="s">
        <v>428</v>
      </c>
      <c r="G180" t="s">
        <v>463</v>
      </c>
      <c r="H180">
        <v>1</v>
      </c>
      <c r="I180" t="s">
        <v>487</v>
      </c>
      <c r="J180" t="s">
        <v>465</v>
      </c>
      <c r="K180" t="s">
        <v>466</v>
      </c>
      <c r="L180">
        <v>6</v>
      </c>
      <c r="M180">
        <v>4</v>
      </c>
      <c r="N180">
        <v>23</v>
      </c>
      <c r="O180" s="1" t="s">
        <v>74</v>
      </c>
      <c r="Q180" t="s">
        <v>458</v>
      </c>
      <c r="R180" s="1" t="s">
        <v>75</v>
      </c>
      <c r="S180" t="s">
        <v>90</v>
      </c>
      <c r="X180">
        <f t="shared" si="6"/>
        <v>0</v>
      </c>
      <c r="Y180">
        <f t="shared" si="7"/>
        <v>1</v>
      </c>
      <c r="Z180">
        <f t="shared" si="8"/>
        <v>0</v>
      </c>
    </row>
    <row r="181" spans="1:26" ht="25.5">
      <c r="A181">
        <v>564100023</v>
      </c>
      <c r="B181" s="3" t="s">
        <v>76</v>
      </c>
      <c r="C181">
        <v>85</v>
      </c>
      <c r="D181" t="s">
        <v>77</v>
      </c>
      <c r="E181" t="s">
        <v>78</v>
      </c>
      <c r="F181" t="s">
        <v>79</v>
      </c>
      <c r="H181">
        <v>3</v>
      </c>
      <c r="K181" t="s">
        <v>429</v>
      </c>
      <c r="L181">
        <v>145</v>
      </c>
      <c r="M181" t="s">
        <v>330</v>
      </c>
      <c r="N181">
        <v>30</v>
      </c>
      <c r="O181" s="1" t="s">
        <v>33</v>
      </c>
      <c r="Q181" t="s">
        <v>491</v>
      </c>
      <c r="R181" s="1" t="s">
        <v>34</v>
      </c>
      <c r="S181" t="s">
        <v>90</v>
      </c>
      <c r="X181">
        <f t="shared" si="6"/>
        <v>0</v>
      </c>
      <c r="Y181">
        <f t="shared" si="7"/>
        <v>0</v>
      </c>
      <c r="Z181">
        <f t="shared" si="8"/>
        <v>1</v>
      </c>
    </row>
    <row r="182" spans="1:26" ht="51">
      <c r="A182">
        <v>564000023</v>
      </c>
      <c r="B182" s="3" t="s">
        <v>35</v>
      </c>
      <c r="C182">
        <v>84</v>
      </c>
      <c r="D182" t="s">
        <v>77</v>
      </c>
      <c r="E182" t="s">
        <v>78</v>
      </c>
      <c r="F182" t="s">
        <v>79</v>
      </c>
      <c r="H182">
        <v>2</v>
      </c>
      <c r="K182" t="s">
        <v>429</v>
      </c>
      <c r="L182">
        <v>145</v>
      </c>
      <c r="M182" t="s">
        <v>330</v>
      </c>
      <c r="N182">
        <v>17</v>
      </c>
      <c r="O182" s="1" t="s">
        <v>36</v>
      </c>
      <c r="Q182" t="s">
        <v>491</v>
      </c>
      <c r="R182" s="1" t="s">
        <v>37</v>
      </c>
      <c r="S182" t="s">
        <v>90</v>
      </c>
      <c r="X182">
        <f t="shared" si="6"/>
        <v>0</v>
      </c>
      <c r="Y182">
        <f t="shared" si="7"/>
        <v>0</v>
      </c>
      <c r="Z182">
        <f t="shared" si="8"/>
        <v>1</v>
      </c>
    </row>
    <row r="183" spans="1:26" ht="76.5">
      <c r="A183">
        <v>563900023</v>
      </c>
      <c r="B183" s="3" t="s">
        <v>38</v>
      </c>
      <c r="C183">
        <v>83</v>
      </c>
      <c r="D183" t="s">
        <v>77</v>
      </c>
      <c r="E183" t="s">
        <v>78</v>
      </c>
      <c r="F183" t="s">
        <v>79</v>
      </c>
      <c r="H183">
        <v>1</v>
      </c>
      <c r="K183" t="s">
        <v>429</v>
      </c>
      <c r="L183">
        <v>143</v>
      </c>
      <c r="M183" t="s">
        <v>345</v>
      </c>
      <c r="N183">
        <v>7</v>
      </c>
      <c r="O183" s="1" t="s">
        <v>39</v>
      </c>
      <c r="Q183" t="s">
        <v>491</v>
      </c>
      <c r="R183" s="1" t="s">
        <v>40</v>
      </c>
      <c r="S183" t="s">
        <v>90</v>
      </c>
      <c r="X183">
        <f t="shared" si="6"/>
        <v>0</v>
      </c>
      <c r="Y183">
        <f t="shared" si="7"/>
        <v>0</v>
      </c>
      <c r="Z183">
        <f t="shared" si="8"/>
        <v>1</v>
      </c>
    </row>
    <row r="184" spans="1:26" ht="89.25">
      <c r="A184">
        <v>563800023</v>
      </c>
      <c r="B184" s="3" t="s">
        <v>41</v>
      </c>
      <c r="C184">
        <v>82</v>
      </c>
      <c r="D184" t="s">
        <v>42</v>
      </c>
      <c r="E184" t="s">
        <v>43</v>
      </c>
      <c r="F184" t="s">
        <v>44</v>
      </c>
      <c r="G184" t="s">
        <v>463</v>
      </c>
      <c r="H184">
        <v>25</v>
      </c>
      <c r="I184" t="s">
        <v>487</v>
      </c>
      <c r="J184" t="s">
        <v>488</v>
      </c>
      <c r="K184" t="s">
        <v>455</v>
      </c>
      <c r="O184" s="1" t="s">
        <v>45</v>
      </c>
      <c r="Q184" t="s">
        <v>491</v>
      </c>
      <c r="R184" s="1" t="s">
        <v>46</v>
      </c>
      <c r="S184" t="s">
        <v>93</v>
      </c>
      <c r="T184" s="1" t="s">
        <v>679</v>
      </c>
      <c r="X184">
        <f t="shared" si="6"/>
        <v>1</v>
      </c>
      <c r="Y184">
        <f t="shared" si="7"/>
        <v>0</v>
      </c>
      <c r="Z184">
        <f t="shared" si="8"/>
        <v>0</v>
      </c>
    </row>
    <row r="185" spans="1:26" ht="89.25">
      <c r="A185">
        <v>563700023</v>
      </c>
      <c r="B185" s="3" t="s">
        <v>41</v>
      </c>
      <c r="C185">
        <v>81</v>
      </c>
      <c r="D185" t="s">
        <v>42</v>
      </c>
      <c r="E185" t="s">
        <v>43</v>
      </c>
      <c r="F185" t="s">
        <v>44</v>
      </c>
      <c r="G185" t="s">
        <v>463</v>
      </c>
      <c r="H185">
        <v>24</v>
      </c>
      <c r="I185" t="s">
        <v>487</v>
      </c>
      <c r="J185" t="s">
        <v>488</v>
      </c>
      <c r="K185" t="s">
        <v>455</v>
      </c>
      <c r="O185" s="1" t="s">
        <v>47</v>
      </c>
      <c r="Q185" t="s">
        <v>491</v>
      </c>
      <c r="R185" s="1" t="s">
        <v>48</v>
      </c>
      <c r="S185" t="s">
        <v>93</v>
      </c>
      <c r="T185" s="1" t="s">
        <v>693</v>
      </c>
      <c r="X185">
        <f t="shared" si="6"/>
        <v>1</v>
      </c>
      <c r="Y185">
        <f t="shared" si="7"/>
        <v>0</v>
      </c>
      <c r="Z185">
        <f t="shared" si="8"/>
        <v>0</v>
      </c>
    </row>
    <row r="186" spans="1:26" ht="25.5">
      <c r="A186">
        <v>563600023</v>
      </c>
      <c r="B186" s="3" t="s">
        <v>49</v>
      </c>
      <c r="C186">
        <v>80</v>
      </c>
      <c r="D186" t="s">
        <v>42</v>
      </c>
      <c r="E186" t="s">
        <v>43</v>
      </c>
      <c r="F186" t="s">
        <v>44</v>
      </c>
      <c r="G186" t="s">
        <v>463</v>
      </c>
      <c r="H186">
        <v>23</v>
      </c>
      <c r="I186" t="s">
        <v>487</v>
      </c>
      <c r="J186" t="s">
        <v>488</v>
      </c>
      <c r="K186" t="s">
        <v>455</v>
      </c>
      <c r="L186">
        <v>97</v>
      </c>
      <c r="M186" t="s">
        <v>238</v>
      </c>
      <c r="N186">
        <v>54</v>
      </c>
      <c r="O186" s="1" t="s">
        <v>50</v>
      </c>
      <c r="Q186" t="s">
        <v>491</v>
      </c>
      <c r="R186" s="1" t="s">
        <v>51</v>
      </c>
      <c r="S186" t="s">
        <v>91</v>
      </c>
      <c r="T186" s="1" t="s">
        <v>687</v>
      </c>
      <c r="X186">
        <f t="shared" si="6"/>
        <v>1</v>
      </c>
      <c r="Y186">
        <f t="shared" si="7"/>
        <v>0</v>
      </c>
      <c r="Z186">
        <f t="shared" si="8"/>
        <v>0</v>
      </c>
    </row>
    <row r="187" spans="1:26" ht="25.5">
      <c r="A187">
        <v>563500023</v>
      </c>
      <c r="B187" s="3" t="s">
        <v>49</v>
      </c>
      <c r="C187">
        <v>79</v>
      </c>
      <c r="D187" t="s">
        <v>42</v>
      </c>
      <c r="E187" t="s">
        <v>43</v>
      </c>
      <c r="F187" t="s">
        <v>44</v>
      </c>
      <c r="G187" t="s">
        <v>463</v>
      </c>
      <c r="H187">
        <v>22</v>
      </c>
      <c r="I187" t="s">
        <v>487</v>
      </c>
      <c r="J187" t="s">
        <v>488</v>
      </c>
      <c r="K187" t="s">
        <v>466</v>
      </c>
      <c r="L187">
        <v>95</v>
      </c>
      <c r="M187" t="s">
        <v>86</v>
      </c>
      <c r="N187">
        <v>21</v>
      </c>
      <c r="O187" s="1" t="s">
        <v>3</v>
      </c>
      <c r="Q187" t="s">
        <v>458</v>
      </c>
      <c r="R187" s="1" t="s">
        <v>4</v>
      </c>
      <c r="S187" t="s">
        <v>91</v>
      </c>
      <c r="T187" s="1" t="s">
        <v>404</v>
      </c>
      <c r="X187">
        <f t="shared" si="6"/>
        <v>0</v>
      </c>
      <c r="Y187">
        <f t="shared" si="7"/>
        <v>1</v>
      </c>
      <c r="Z187">
        <f t="shared" si="8"/>
        <v>0</v>
      </c>
    </row>
    <row r="188" spans="1:26" ht="25.5">
      <c r="A188">
        <v>563400023</v>
      </c>
      <c r="B188" s="3" t="s">
        <v>49</v>
      </c>
      <c r="C188">
        <v>78</v>
      </c>
      <c r="D188" t="s">
        <v>42</v>
      </c>
      <c r="E188" t="s">
        <v>43</v>
      </c>
      <c r="F188" t="s">
        <v>44</v>
      </c>
      <c r="G188" t="s">
        <v>463</v>
      </c>
      <c r="H188">
        <v>21</v>
      </c>
      <c r="I188" t="s">
        <v>487</v>
      </c>
      <c r="J188" t="s">
        <v>488</v>
      </c>
      <c r="K188" t="s">
        <v>455</v>
      </c>
      <c r="L188">
        <v>95</v>
      </c>
      <c r="M188" t="s">
        <v>86</v>
      </c>
      <c r="N188">
        <v>21</v>
      </c>
      <c r="O188" s="1" t="s">
        <v>5</v>
      </c>
      <c r="Q188" t="s">
        <v>491</v>
      </c>
      <c r="R188" s="1" t="s">
        <v>6</v>
      </c>
      <c r="S188" t="s">
        <v>90</v>
      </c>
      <c r="X188">
        <f t="shared" si="6"/>
        <v>1</v>
      </c>
      <c r="Y188">
        <f t="shared" si="7"/>
        <v>0</v>
      </c>
      <c r="Z188">
        <f t="shared" si="8"/>
        <v>0</v>
      </c>
    </row>
    <row r="189" spans="1:26" ht="38.25">
      <c r="A189">
        <v>563300023</v>
      </c>
      <c r="B189" s="3" t="s">
        <v>49</v>
      </c>
      <c r="C189">
        <v>77</v>
      </c>
      <c r="D189" t="s">
        <v>42</v>
      </c>
      <c r="E189" t="s">
        <v>43</v>
      </c>
      <c r="F189" t="s">
        <v>44</v>
      </c>
      <c r="G189" t="s">
        <v>463</v>
      </c>
      <c r="H189">
        <v>20</v>
      </c>
      <c r="I189" t="s">
        <v>487</v>
      </c>
      <c r="J189" t="s">
        <v>488</v>
      </c>
      <c r="K189" t="s">
        <v>466</v>
      </c>
      <c r="L189">
        <v>95</v>
      </c>
      <c r="M189" t="s">
        <v>7</v>
      </c>
      <c r="N189">
        <v>12</v>
      </c>
      <c r="O189" s="1" t="s">
        <v>8</v>
      </c>
      <c r="Q189" t="s">
        <v>458</v>
      </c>
      <c r="R189" s="1" t="s">
        <v>9</v>
      </c>
      <c r="S189" t="s">
        <v>91</v>
      </c>
      <c r="T189" s="1" t="s">
        <v>403</v>
      </c>
      <c r="X189">
        <f t="shared" si="6"/>
        <v>0</v>
      </c>
      <c r="Y189">
        <f t="shared" si="7"/>
        <v>1</v>
      </c>
      <c r="Z189">
        <f t="shared" si="8"/>
        <v>0</v>
      </c>
    </row>
    <row r="190" spans="1:26" ht="25.5">
      <c r="A190">
        <v>563200023</v>
      </c>
      <c r="B190" s="3" t="s">
        <v>49</v>
      </c>
      <c r="C190">
        <v>76</v>
      </c>
      <c r="D190" t="s">
        <v>42</v>
      </c>
      <c r="E190" t="s">
        <v>43</v>
      </c>
      <c r="F190" t="s">
        <v>44</v>
      </c>
      <c r="G190" t="s">
        <v>463</v>
      </c>
      <c r="H190">
        <v>19</v>
      </c>
      <c r="I190" t="s">
        <v>487</v>
      </c>
      <c r="J190" t="s">
        <v>488</v>
      </c>
      <c r="K190" t="s">
        <v>466</v>
      </c>
      <c r="L190">
        <v>94</v>
      </c>
      <c r="M190" t="s">
        <v>10</v>
      </c>
      <c r="N190">
        <v>50</v>
      </c>
      <c r="O190" s="1" t="s">
        <v>11</v>
      </c>
      <c r="Q190" t="s">
        <v>458</v>
      </c>
      <c r="R190" s="1" t="s">
        <v>12</v>
      </c>
      <c r="S190" t="s">
        <v>90</v>
      </c>
      <c r="X190">
        <f t="shared" si="6"/>
        <v>0</v>
      </c>
      <c r="Y190">
        <f t="shared" si="7"/>
        <v>1</v>
      </c>
      <c r="Z190">
        <f t="shared" si="8"/>
        <v>0</v>
      </c>
    </row>
    <row r="191" spans="1:26" ht="38.25">
      <c r="A191">
        <v>563100023</v>
      </c>
      <c r="B191" s="3" t="s">
        <v>49</v>
      </c>
      <c r="C191">
        <v>75</v>
      </c>
      <c r="D191" t="s">
        <v>42</v>
      </c>
      <c r="E191" t="s">
        <v>43</v>
      </c>
      <c r="F191" t="s">
        <v>44</v>
      </c>
      <c r="G191" t="s">
        <v>463</v>
      </c>
      <c r="H191">
        <v>18</v>
      </c>
      <c r="I191" t="s">
        <v>487</v>
      </c>
      <c r="J191" t="s">
        <v>488</v>
      </c>
      <c r="K191" t="s">
        <v>466</v>
      </c>
      <c r="L191">
        <v>92</v>
      </c>
      <c r="M191" t="s">
        <v>255</v>
      </c>
      <c r="N191">
        <v>22</v>
      </c>
      <c r="O191" s="1" t="s">
        <v>13</v>
      </c>
      <c r="Q191" t="s">
        <v>458</v>
      </c>
      <c r="R191" s="1" t="s">
        <v>14</v>
      </c>
      <c r="S191" t="s">
        <v>91</v>
      </c>
      <c r="T191" s="1" t="s">
        <v>402</v>
      </c>
      <c r="X191">
        <f t="shared" si="6"/>
        <v>0</v>
      </c>
      <c r="Y191">
        <f t="shared" si="7"/>
        <v>1</v>
      </c>
      <c r="Z191">
        <f t="shared" si="8"/>
        <v>0</v>
      </c>
    </row>
    <row r="192" spans="1:26" ht="38.25">
      <c r="A192">
        <v>563000023</v>
      </c>
      <c r="B192" s="3" t="s">
        <v>49</v>
      </c>
      <c r="C192">
        <v>74</v>
      </c>
      <c r="D192" t="s">
        <v>42</v>
      </c>
      <c r="E192" t="s">
        <v>43</v>
      </c>
      <c r="F192" t="s">
        <v>44</v>
      </c>
      <c r="G192" t="s">
        <v>463</v>
      </c>
      <c r="H192">
        <v>17</v>
      </c>
      <c r="I192" t="s">
        <v>487</v>
      </c>
      <c r="J192" t="s">
        <v>488</v>
      </c>
      <c r="K192" t="s">
        <v>455</v>
      </c>
      <c r="L192">
        <v>91</v>
      </c>
      <c r="M192">
        <v>8.4</v>
      </c>
      <c r="N192">
        <v>46</v>
      </c>
      <c r="O192" s="1" t="s">
        <v>15</v>
      </c>
      <c r="Q192" t="s">
        <v>491</v>
      </c>
      <c r="R192" s="1" t="s">
        <v>16</v>
      </c>
      <c r="S192" t="s">
        <v>91</v>
      </c>
      <c r="T192" s="1" t="s">
        <v>100</v>
      </c>
      <c r="X192">
        <f t="shared" si="6"/>
        <v>1</v>
      </c>
      <c r="Y192">
        <f t="shared" si="7"/>
        <v>0</v>
      </c>
      <c r="Z192">
        <f t="shared" si="8"/>
        <v>0</v>
      </c>
    </row>
    <row r="193" spans="1:26" ht="25.5">
      <c r="A193">
        <v>562900023</v>
      </c>
      <c r="B193" s="3" t="s">
        <v>49</v>
      </c>
      <c r="C193">
        <v>73</v>
      </c>
      <c r="D193" t="s">
        <v>42</v>
      </c>
      <c r="E193" t="s">
        <v>43</v>
      </c>
      <c r="F193" t="s">
        <v>44</v>
      </c>
      <c r="G193" t="s">
        <v>463</v>
      </c>
      <c r="H193">
        <v>16</v>
      </c>
      <c r="I193" t="s">
        <v>487</v>
      </c>
      <c r="J193" t="s">
        <v>488</v>
      </c>
      <c r="K193" t="s">
        <v>455</v>
      </c>
      <c r="L193">
        <v>90</v>
      </c>
      <c r="M193" t="s">
        <v>17</v>
      </c>
      <c r="N193">
        <v>38</v>
      </c>
      <c r="O193" s="1" t="s">
        <v>18</v>
      </c>
      <c r="Q193" t="s">
        <v>491</v>
      </c>
      <c r="R193" s="1" t="s">
        <v>19</v>
      </c>
      <c r="S193" t="s">
        <v>91</v>
      </c>
      <c r="T193" s="1" t="s">
        <v>104</v>
      </c>
      <c r="X193">
        <f t="shared" si="6"/>
        <v>1</v>
      </c>
      <c r="Y193">
        <f t="shared" si="7"/>
        <v>0</v>
      </c>
      <c r="Z193">
        <f t="shared" si="8"/>
        <v>0</v>
      </c>
    </row>
    <row r="194" spans="1:26" ht="25.5">
      <c r="A194">
        <v>562800023</v>
      </c>
      <c r="B194" s="3" t="s">
        <v>49</v>
      </c>
      <c r="C194">
        <v>72</v>
      </c>
      <c r="D194" t="s">
        <v>42</v>
      </c>
      <c r="E194" t="s">
        <v>43</v>
      </c>
      <c r="F194" t="s">
        <v>44</v>
      </c>
      <c r="G194" t="s">
        <v>463</v>
      </c>
      <c r="H194">
        <v>15</v>
      </c>
      <c r="I194" t="s">
        <v>487</v>
      </c>
      <c r="J194" t="s">
        <v>488</v>
      </c>
      <c r="K194" t="s">
        <v>455</v>
      </c>
      <c r="L194">
        <v>92</v>
      </c>
      <c r="M194" t="s">
        <v>258</v>
      </c>
      <c r="N194">
        <v>2</v>
      </c>
      <c r="O194" s="1" t="s">
        <v>20</v>
      </c>
      <c r="Q194" t="s">
        <v>491</v>
      </c>
      <c r="R194" s="1" t="s">
        <v>21</v>
      </c>
      <c r="S194" t="s">
        <v>91</v>
      </c>
      <c r="T194" s="1" t="s">
        <v>111</v>
      </c>
      <c r="X194">
        <f t="shared" si="6"/>
        <v>1</v>
      </c>
      <c r="Y194">
        <f t="shared" si="7"/>
        <v>0</v>
      </c>
      <c r="Z194">
        <f t="shared" si="8"/>
        <v>0</v>
      </c>
    </row>
    <row r="195" spans="1:26" ht="51">
      <c r="A195">
        <v>562700023</v>
      </c>
      <c r="B195" s="3" t="s">
        <v>49</v>
      </c>
      <c r="C195">
        <v>71</v>
      </c>
      <c r="D195" t="s">
        <v>42</v>
      </c>
      <c r="E195" t="s">
        <v>43</v>
      </c>
      <c r="F195" t="s">
        <v>44</v>
      </c>
      <c r="G195" t="s">
        <v>463</v>
      </c>
      <c r="H195">
        <v>14</v>
      </c>
      <c r="I195" t="s">
        <v>487</v>
      </c>
      <c r="J195" t="s">
        <v>488</v>
      </c>
      <c r="K195" t="s">
        <v>455</v>
      </c>
      <c r="L195">
        <v>86</v>
      </c>
      <c r="M195" t="s">
        <v>268</v>
      </c>
      <c r="N195">
        <v>22</v>
      </c>
      <c r="O195" s="1" t="s">
        <v>22</v>
      </c>
      <c r="Q195" t="s">
        <v>491</v>
      </c>
      <c r="R195" s="1" t="s">
        <v>23</v>
      </c>
      <c r="S195" t="s">
        <v>93</v>
      </c>
      <c r="T195" s="1" t="s">
        <v>99</v>
      </c>
      <c r="X195">
        <f aca="true" t="shared" si="9" ref="X195:X258">IF(S195&lt;&gt;"",IF(K195="Technical",1,0),0)</f>
        <v>1</v>
      </c>
      <c r="Y195">
        <f aca="true" t="shared" si="10" ref="Y195:Y258">IF(S195&lt;&gt;"",IF(K195="Editorial",1,0),0)</f>
        <v>0</v>
      </c>
      <c r="Z195">
        <f aca="true" t="shared" si="11" ref="Z195:Z258">IF(S195&lt;&gt;"",IF(K195="General",1,0),0)</f>
        <v>0</v>
      </c>
    </row>
    <row r="196" spans="1:26" ht="25.5">
      <c r="A196">
        <v>562600023</v>
      </c>
      <c r="B196" s="3" t="s">
        <v>49</v>
      </c>
      <c r="C196">
        <v>70</v>
      </c>
      <c r="D196" t="s">
        <v>42</v>
      </c>
      <c r="E196" t="s">
        <v>43</v>
      </c>
      <c r="F196" t="s">
        <v>44</v>
      </c>
      <c r="G196" t="s">
        <v>463</v>
      </c>
      <c r="H196">
        <v>13</v>
      </c>
      <c r="I196" t="s">
        <v>487</v>
      </c>
      <c r="J196" t="s">
        <v>488</v>
      </c>
      <c r="K196" t="s">
        <v>455</v>
      </c>
      <c r="L196">
        <v>83</v>
      </c>
      <c r="M196" t="s">
        <v>24</v>
      </c>
      <c r="N196">
        <v>34</v>
      </c>
      <c r="O196" s="1" t="s">
        <v>25</v>
      </c>
      <c r="Q196" t="s">
        <v>491</v>
      </c>
      <c r="R196" s="1" t="s">
        <v>26</v>
      </c>
      <c r="S196" t="s">
        <v>93</v>
      </c>
      <c r="T196" s="1" t="s">
        <v>98</v>
      </c>
      <c r="X196">
        <f t="shared" si="9"/>
        <v>1</v>
      </c>
      <c r="Y196">
        <f t="shared" si="10"/>
        <v>0</v>
      </c>
      <c r="Z196">
        <f t="shared" si="11"/>
        <v>0</v>
      </c>
    </row>
    <row r="197" spans="1:26" ht="51">
      <c r="A197">
        <v>562500023</v>
      </c>
      <c r="B197" s="3" t="s">
        <v>49</v>
      </c>
      <c r="C197">
        <v>69</v>
      </c>
      <c r="D197" t="s">
        <v>42</v>
      </c>
      <c r="E197" t="s">
        <v>43</v>
      </c>
      <c r="F197" t="s">
        <v>44</v>
      </c>
      <c r="G197" t="s">
        <v>463</v>
      </c>
      <c r="H197">
        <v>12</v>
      </c>
      <c r="I197" t="s">
        <v>487</v>
      </c>
      <c r="J197" t="s">
        <v>488</v>
      </c>
      <c r="K197" t="s">
        <v>455</v>
      </c>
      <c r="L197">
        <v>76</v>
      </c>
      <c r="M197" t="s">
        <v>271</v>
      </c>
      <c r="N197">
        <v>35</v>
      </c>
      <c r="O197" s="1" t="s">
        <v>27</v>
      </c>
      <c r="Q197" t="s">
        <v>491</v>
      </c>
      <c r="R197" s="1" t="s">
        <v>28</v>
      </c>
      <c r="S197" t="s">
        <v>93</v>
      </c>
      <c r="T197" s="1" t="s">
        <v>110</v>
      </c>
      <c r="X197">
        <f t="shared" si="9"/>
        <v>1</v>
      </c>
      <c r="Y197">
        <f t="shared" si="10"/>
        <v>0</v>
      </c>
      <c r="Z197">
        <f t="shared" si="11"/>
        <v>0</v>
      </c>
    </row>
    <row r="198" spans="1:26" ht="12.75">
      <c r="A198">
        <v>562400023</v>
      </c>
      <c r="B198" s="3" t="s">
        <v>49</v>
      </c>
      <c r="C198">
        <v>68</v>
      </c>
      <c r="D198" t="s">
        <v>42</v>
      </c>
      <c r="E198" t="s">
        <v>43</v>
      </c>
      <c r="F198" t="s">
        <v>44</v>
      </c>
      <c r="G198" t="s">
        <v>463</v>
      </c>
      <c r="H198">
        <v>11</v>
      </c>
      <c r="I198" t="s">
        <v>487</v>
      </c>
      <c r="J198" t="s">
        <v>488</v>
      </c>
      <c r="K198" t="s">
        <v>466</v>
      </c>
      <c r="L198">
        <v>76</v>
      </c>
      <c r="M198" t="s">
        <v>271</v>
      </c>
      <c r="N198">
        <v>46</v>
      </c>
      <c r="O198" s="1" t="s">
        <v>29</v>
      </c>
      <c r="Q198" t="s">
        <v>458</v>
      </c>
      <c r="R198" s="1" t="s">
        <v>30</v>
      </c>
      <c r="S198" t="s">
        <v>90</v>
      </c>
      <c r="X198">
        <f t="shared" si="9"/>
        <v>0</v>
      </c>
      <c r="Y198">
        <f t="shared" si="10"/>
        <v>1</v>
      </c>
      <c r="Z198">
        <f t="shared" si="11"/>
        <v>0</v>
      </c>
    </row>
    <row r="199" spans="1:26" ht="51">
      <c r="A199">
        <v>562300023</v>
      </c>
      <c r="B199" s="3" t="s">
        <v>49</v>
      </c>
      <c r="C199">
        <v>67</v>
      </c>
      <c r="D199" t="s">
        <v>42</v>
      </c>
      <c r="E199" t="s">
        <v>43</v>
      </c>
      <c r="F199" t="s">
        <v>44</v>
      </c>
      <c r="G199" t="s">
        <v>463</v>
      </c>
      <c r="H199">
        <v>10</v>
      </c>
      <c r="I199" t="s">
        <v>487</v>
      </c>
      <c r="J199" t="s">
        <v>488</v>
      </c>
      <c r="K199" t="s">
        <v>466</v>
      </c>
      <c r="L199">
        <v>76</v>
      </c>
      <c r="M199" t="s">
        <v>271</v>
      </c>
      <c r="O199" s="1" t="s">
        <v>31</v>
      </c>
      <c r="Q199" t="s">
        <v>458</v>
      </c>
      <c r="R199" s="1" t="s">
        <v>32</v>
      </c>
      <c r="S199" t="s">
        <v>90</v>
      </c>
      <c r="X199">
        <f t="shared" si="9"/>
        <v>0</v>
      </c>
      <c r="Y199">
        <f t="shared" si="10"/>
        <v>1</v>
      </c>
      <c r="Z199">
        <f t="shared" si="11"/>
        <v>0</v>
      </c>
    </row>
    <row r="200" spans="1:26" ht="76.5">
      <c r="A200">
        <v>562200023</v>
      </c>
      <c r="B200" s="3" t="s">
        <v>49</v>
      </c>
      <c r="C200">
        <v>66</v>
      </c>
      <c r="D200" t="s">
        <v>42</v>
      </c>
      <c r="E200" t="s">
        <v>43</v>
      </c>
      <c r="F200" t="s">
        <v>44</v>
      </c>
      <c r="G200" t="s">
        <v>463</v>
      </c>
      <c r="H200">
        <v>9</v>
      </c>
      <c r="I200" t="s">
        <v>487</v>
      </c>
      <c r="J200" t="s">
        <v>488</v>
      </c>
      <c r="K200" t="s">
        <v>455</v>
      </c>
      <c r="M200" t="s">
        <v>776</v>
      </c>
      <c r="O200" s="1" t="s">
        <v>777</v>
      </c>
      <c r="Q200" t="s">
        <v>491</v>
      </c>
      <c r="R200" s="1" t="s">
        <v>778</v>
      </c>
      <c r="S200" t="s">
        <v>93</v>
      </c>
      <c r="T200" s="1" t="s">
        <v>94</v>
      </c>
      <c r="X200">
        <f t="shared" si="9"/>
        <v>1</v>
      </c>
      <c r="Y200">
        <f t="shared" si="10"/>
        <v>0</v>
      </c>
      <c r="Z200">
        <f t="shared" si="11"/>
        <v>0</v>
      </c>
    </row>
    <row r="201" spans="1:26" ht="38.25">
      <c r="A201">
        <v>562100023</v>
      </c>
      <c r="B201" s="3" t="s">
        <v>49</v>
      </c>
      <c r="C201">
        <v>65</v>
      </c>
      <c r="D201" t="s">
        <v>42</v>
      </c>
      <c r="E201" t="s">
        <v>43</v>
      </c>
      <c r="F201" t="s">
        <v>44</v>
      </c>
      <c r="G201" t="s">
        <v>463</v>
      </c>
      <c r="H201">
        <v>8</v>
      </c>
      <c r="I201" t="s">
        <v>487</v>
      </c>
      <c r="J201" t="s">
        <v>488</v>
      </c>
      <c r="K201" t="s">
        <v>455</v>
      </c>
      <c r="L201">
        <v>74</v>
      </c>
      <c r="M201" t="s">
        <v>277</v>
      </c>
      <c r="N201">
        <v>25</v>
      </c>
      <c r="O201" s="1" t="s">
        <v>779</v>
      </c>
      <c r="Q201" t="s">
        <v>491</v>
      </c>
      <c r="R201" s="1" t="s">
        <v>780</v>
      </c>
      <c r="S201" t="s">
        <v>93</v>
      </c>
      <c r="T201" s="1" t="s">
        <v>95</v>
      </c>
      <c r="X201">
        <f t="shared" si="9"/>
        <v>1</v>
      </c>
      <c r="Y201">
        <f t="shared" si="10"/>
        <v>0</v>
      </c>
      <c r="Z201">
        <f t="shared" si="11"/>
        <v>0</v>
      </c>
    </row>
    <row r="202" spans="1:26" ht="76.5">
      <c r="A202">
        <v>562000023</v>
      </c>
      <c r="B202" s="3" t="s">
        <v>49</v>
      </c>
      <c r="C202">
        <v>64</v>
      </c>
      <c r="D202" t="s">
        <v>42</v>
      </c>
      <c r="E202" t="s">
        <v>43</v>
      </c>
      <c r="F202" t="s">
        <v>44</v>
      </c>
      <c r="G202" t="s">
        <v>463</v>
      </c>
      <c r="H202">
        <v>7</v>
      </c>
      <c r="I202" t="s">
        <v>487</v>
      </c>
      <c r="J202" t="s">
        <v>488</v>
      </c>
      <c r="K202" t="s">
        <v>455</v>
      </c>
      <c r="M202" t="s">
        <v>781</v>
      </c>
      <c r="O202" s="1" t="s">
        <v>782</v>
      </c>
      <c r="Q202" t="s">
        <v>491</v>
      </c>
      <c r="R202" s="1" t="s">
        <v>783</v>
      </c>
      <c r="S202" t="s">
        <v>93</v>
      </c>
      <c r="T202" s="1" t="s">
        <v>685</v>
      </c>
      <c r="X202">
        <f t="shared" si="9"/>
        <v>1</v>
      </c>
      <c r="Y202">
        <f t="shared" si="10"/>
        <v>0</v>
      </c>
      <c r="Z202">
        <f t="shared" si="11"/>
        <v>0</v>
      </c>
    </row>
    <row r="203" spans="1:26" ht="51">
      <c r="A203">
        <v>561900023</v>
      </c>
      <c r="B203" s="3" t="s">
        <v>49</v>
      </c>
      <c r="C203">
        <v>63</v>
      </c>
      <c r="D203" t="s">
        <v>42</v>
      </c>
      <c r="E203" t="s">
        <v>43</v>
      </c>
      <c r="F203" t="s">
        <v>44</v>
      </c>
      <c r="G203" t="s">
        <v>463</v>
      </c>
      <c r="H203">
        <v>6</v>
      </c>
      <c r="I203" t="s">
        <v>487</v>
      </c>
      <c r="J203" t="s">
        <v>488</v>
      </c>
      <c r="K203" t="s">
        <v>455</v>
      </c>
      <c r="M203" t="s">
        <v>784</v>
      </c>
      <c r="O203" s="1" t="s">
        <v>785</v>
      </c>
      <c r="Q203" t="s">
        <v>491</v>
      </c>
      <c r="R203" s="1" t="s">
        <v>786</v>
      </c>
      <c r="S203" t="s">
        <v>93</v>
      </c>
      <c r="T203" s="1" t="s">
        <v>107</v>
      </c>
      <c r="X203">
        <f t="shared" si="9"/>
        <v>1</v>
      </c>
      <c r="Y203">
        <f t="shared" si="10"/>
        <v>0</v>
      </c>
      <c r="Z203">
        <f t="shared" si="11"/>
        <v>0</v>
      </c>
    </row>
    <row r="204" spans="1:26" ht="51">
      <c r="A204">
        <v>561800023</v>
      </c>
      <c r="B204" s="3" t="s">
        <v>49</v>
      </c>
      <c r="C204">
        <v>62</v>
      </c>
      <c r="D204" t="s">
        <v>42</v>
      </c>
      <c r="E204" t="s">
        <v>43</v>
      </c>
      <c r="F204" t="s">
        <v>44</v>
      </c>
      <c r="G204" t="s">
        <v>463</v>
      </c>
      <c r="H204">
        <v>5</v>
      </c>
      <c r="I204" t="s">
        <v>487</v>
      </c>
      <c r="J204" t="s">
        <v>488</v>
      </c>
      <c r="K204" t="s">
        <v>455</v>
      </c>
      <c r="M204">
        <v>6</v>
      </c>
      <c r="O204" s="1" t="s">
        <v>787</v>
      </c>
      <c r="Q204" t="s">
        <v>491</v>
      </c>
      <c r="R204" s="1" t="s">
        <v>788</v>
      </c>
      <c r="S204" t="s">
        <v>93</v>
      </c>
      <c r="T204" s="1" t="s">
        <v>94</v>
      </c>
      <c r="X204">
        <f t="shared" si="9"/>
        <v>1</v>
      </c>
      <c r="Y204">
        <f t="shared" si="10"/>
        <v>0</v>
      </c>
      <c r="Z204">
        <f t="shared" si="11"/>
        <v>0</v>
      </c>
    </row>
    <row r="205" spans="1:26" ht="38.25">
      <c r="A205">
        <v>561700023</v>
      </c>
      <c r="B205" s="3" t="s">
        <v>49</v>
      </c>
      <c r="C205">
        <v>61</v>
      </c>
      <c r="D205" t="s">
        <v>42</v>
      </c>
      <c r="E205" t="s">
        <v>43</v>
      </c>
      <c r="F205" t="s">
        <v>44</v>
      </c>
      <c r="G205" t="s">
        <v>463</v>
      </c>
      <c r="H205">
        <v>4</v>
      </c>
      <c r="I205" t="s">
        <v>487</v>
      </c>
      <c r="J205" t="s">
        <v>488</v>
      </c>
      <c r="K205" t="s">
        <v>455</v>
      </c>
      <c r="M205" t="s">
        <v>789</v>
      </c>
      <c r="O205" s="1" t="s">
        <v>790</v>
      </c>
      <c r="Q205" t="s">
        <v>491</v>
      </c>
      <c r="S205" t="s">
        <v>91</v>
      </c>
      <c r="T205" s="1" t="s">
        <v>106</v>
      </c>
      <c r="X205">
        <f t="shared" si="9"/>
        <v>1</v>
      </c>
      <c r="Y205">
        <f t="shared" si="10"/>
        <v>0</v>
      </c>
      <c r="Z205">
        <f t="shared" si="11"/>
        <v>0</v>
      </c>
    </row>
    <row r="206" spans="1:26" ht="51">
      <c r="A206">
        <v>561600023</v>
      </c>
      <c r="B206" s="3" t="s">
        <v>49</v>
      </c>
      <c r="C206">
        <v>60</v>
      </c>
      <c r="D206" t="s">
        <v>42</v>
      </c>
      <c r="E206" t="s">
        <v>43</v>
      </c>
      <c r="F206" t="s">
        <v>44</v>
      </c>
      <c r="G206" t="s">
        <v>463</v>
      </c>
      <c r="H206">
        <v>3</v>
      </c>
      <c r="I206" t="s">
        <v>487</v>
      </c>
      <c r="J206" t="s">
        <v>488</v>
      </c>
      <c r="K206" t="s">
        <v>455</v>
      </c>
      <c r="M206" t="s">
        <v>791</v>
      </c>
      <c r="O206" s="1" t="s">
        <v>0</v>
      </c>
      <c r="Q206" t="s">
        <v>491</v>
      </c>
      <c r="S206" t="s">
        <v>93</v>
      </c>
      <c r="T206" s="1" t="s">
        <v>105</v>
      </c>
      <c r="X206">
        <f t="shared" si="9"/>
        <v>1</v>
      </c>
      <c r="Y206">
        <f t="shared" si="10"/>
        <v>0</v>
      </c>
      <c r="Z206">
        <f t="shared" si="11"/>
        <v>0</v>
      </c>
    </row>
    <row r="207" spans="1:26" ht="76.5">
      <c r="A207">
        <v>561500023</v>
      </c>
      <c r="B207" s="3" t="s">
        <v>49</v>
      </c>
      <c r="C207">
        <v>59</v>
      </c>
      <c r="D207" t="s">
        <v>42</v>
      </c>
      <c r="E207" t="s">
        <v>43</v>
      </c>
      <c r="F207" t="s">
        <v>44</v>
      </c>
      <c r="G207" t="s">
        <v>463</v>
      </c>
      <c r="H207">
        <v>2</v>
      </c>
      <c r="I207" t="s">
        <v>487</v>
      </c>
      <c r="J207" t="s">
        <v>488</v>
      </c>
      <c r="K207" t="s">
        <v>455</v>
      </c>
      <c r="O207" s="1" t="s">
        <v>1</v>
      </c>
      <c r="Q207" t="s">
        <v>491</v>
      </c>
      <c r="R207" s="1" t="s">
        <v>2</v>
      </c>
      <c r="S207" t="s">
        <v>91</v>
      </c>
      <c r="T207" s="1" t="s">
        <v>696</v>
      </c>
      <c r="X207">
        <f t="shared" si="9"/>
        <v>1</v>
      </c>
      <c r="Y207">
        <f t="shared" si="10"/>
        <v>0</v>
      </c>
      <c r="Z207">
        <f t="shared" si="11"/>
        <v>0</v>
      </c>
    </row>
    <row r="208" spans="1:26" ht="25.5">
      <c r="A208">
        <v>561400023</v>
      </c>
      <c r="B208" s="3" t="s">
        <v>49</v>
      </c>
      <c r="C208">
        <v>58</v>
      </c>
      <c r="D208" t="s">
        <v>42</v>
      </c>
      <c r="E208" t="s">
        <v>43</v>
      </c>
      <c r="F208" t="s">
        <v>44</v>
      </c>
      <c r="G208" t="s">
        <v>463</v>
      </c>
      <c r="H208">
        <v>1</v>
      </c>
      <c r="I208" t="s">
        <v>487</v>
      </c>
      <c r="J208" t="s">
        <v>488</v>
      </c>
      <c r="K208" t="s">
        <v>455</v>
      </c>
      <c r="M208" t="s">
        <v>456</v>
      </c>
      <c r="O208" s="1" t="s">
        <v>752</v>
      </c>
      <c r="Q208" t="s">
        <v>491</v>
      </c>
      <c r="R208" s="1" t="s">
        <v>753</v>
      </c>
      <c r="S208" t="s">
        <v>102</v>
      </c>
      <c r="T208" s="1" t="s">
        <v>103</v>
      </c>
      <c r="X208">
        <f t="shared" si="9"/>
        <v>1</v>
      </c>
      <c r="Y208">
        <f t="shared" si="10"/>
        <v>0</v>
      </c>
      <c r="Z208">
        <f t="shared" si="11"/>
        <v>0</v>
      </c>
    </row>
    <row r="209" spans="1:26" ht="76.5">
      <c r="A209">
        <v>561200023</v>
      </c>
      <c r="B209" s="3" t="s">
        <v>754</v>
      </c>
      <c r="C209">
        <v>57</v>
      </c>
      <c r="D209" t="s">
        <v>755</v>
      </c>
      <c r="E209" t="s">
        <v>756</v>
      </c>
      <c r="F209" t="s">
        <v>757</v>
      </c>
      <c r="G209" t="s">
        <v>463</v>
      </c>
      <c r="H209">
        <v>1</v>
      </c>
      <c r="I209" t="s">
        <v>758</v>
      </c>
      <c r="J209" t="s">
        <v>465</v>
      </c>
      <c r="K209" t="s">
        <v>466</v>
      </c>
      <c r="L209">
        <v>135</v>
      </c>
      <c r="M209" t="s">
        <v>759</v>
      </c>
      <c r="N209">
        <v>33</v>
      </c>
      <c r="O209" s="1" t="s">
        <v>760</v>
      </c>
      <c r="Q209" t="s">
        <v>458</v>
      </c>
      <c r="S209" t="s">
        <v>93</v>
      </c>
      <c r="T209" s="1" t="s">
        <v>410</v>
      </c>
      <c r="X209">
        <f t="shared" si="9"/>
        <v>0</v>
      </c>
      <c r="Y209">
        <f t="shared" si="10"/>
        <v>1</v>
      </c>
      <c r="Z209">
        <f t="shared" si="11"/>
        <v>0</v>
      </c>
    </row>
    <row r="210" spans="1:26" ht="12.75">
      <c r="A210">
        <v>561100023</v>
      </c>
      <c r="B210" s="3" t="s">
        <v>761</v>
      </c>
      <c r="C210">
        <v>56</v>
      </c>
      <c r="D210" t="s">
        <v>762</v>
      </c>
      <c r="E210" t="s">
        <v>763</v>
      </c>
      <c r="G210" t="s">
        <v>463</v>
      </c>
      <c r="H210">
        <v>1</v>
      </c>
      <c r="I210" t="s">
        <v>487</v>
      </c>
      <c r="J210" t="s">
        <v>465</v>
      </c>
      <c r="K210" t="s">
        <v>429</v>
      </c>
      <c r="O210" s="1" t="s">
        <v>764</v>
      </c>
      <c r="Q210" t="s">
        <v>458</v>
      </c>
      <c r="S210" t="s">
        <v>90</v>
      </c>
      <c r="X210">
        <f t="shared" si="9"/>
        <v>0</v>
      </c>
      <c r="Y210">
        <f t="shared" si="10"/>
        <v>0</v>
      </c>
      <c r="Z210">
        <f t="shared" si="11"/>
        <v>1</v>
      </c>
    </row>
    <row r="211" spans="1:26" ht="89.25">
      <c r="A211">
        <v>559300023</v>
      </c>
      <c r="B211" s="3" t="s">
        <v>765</v>
      </c>
      <c r="C211">
        <v>55</v>
      </c>
      <c r="D211" t="s">
        <v>766</v>
      </c>
      <c r="E211" t="s">
        <v>767</v>
      </c>
      <c r="F211">
        <v>5123015385</v>
      </c>
      <c r="G211" t="s">
        <v>463</v>
      </c>
      <c r="H211">
        <v>48</v>
      </c>
      <c r="I211" t="s">
        <v>487</v>
      </c>
      <c r="J211" t="s">
        <v>465</v>
      </c>
      <c r="K211" t="s">
        <v>455</v>
      </c>
      <c r="O211" s="1" t="s">
        <v>768</v>
      </c>
      <c r="Q211" t="s">
        <v>458</v>
      </c>
      <c r="R211" s="1" t="s">
        <v>769</v>
      </c>
      <c r="S211" t="s">
        <v>93</v>
      </c>
      <c r="T211" s="1" t="s">
        <v>679</v>
      </c>
      <c r="X211">
        <f t="shared" si="9"/>
        <v>1</v>
      </c>
      <c r="Y211">
        <f t="shared" si="10"/>
        <v>0</v>
      </c>
      <c r="Z211">
        <f t="shared" si="11"/>
        <v>0</v>
      </c>
    </row>
    <row r="212" spans="1:26" ht="89.25">
      <c r="A212">
        <v>559200023</v>
      </c>
      <c r="B212" s="3" t="s">
        <v>765</v>
      </c>
      <c r="C212">
        <v>54</v>
      </c>
      <c r="D212" t="s">
        <v>766</v>
      </c>
      <c r="E212" t="s">
        <v>767</v>
      </c>
      <c r="F212">
        <v>5123015385</v>
      </c>
      <c r="G212" t="s">
        <v>463</v>
      </c>
      <c r="H212">
        <v>47</v>
      </c>
      <c r="I212" t="s">
        <v>487</v>
      </c>
      <c r="J212" t="s">
        <v>465</v>
      </c>
      <c r="K212" t="s">
        <v>455</v>
      </c>
      <c r="O212" s="1" t="s">
        <v>770</v>
      </c>
      <c r="Q212" t="s">
        <v>458</v>
      </c>
      <c r="R212" s="1" t="s">
        <v>771</v>
      </c>
      <c r="S212" t="s">
        <v>93</v>
      </c>
      <c r="T212" s="1" t="s">
        <v>693</v>
      </c>
      <c r="X212">
        <f t="shared" si="9"/>
        <v>1</v>
      </c>
      <c r="Y212">
        <f t="shared" si="10"/>
        <v>0</v>
      </c>
      <c r="Z212">
        <f t="shared" si="11"/>
        <v>0</v>
      </c>
    </row>
    <row r="213" spans="1:26" ht="76.5">
      <c r="A213">
        <v>559100023</v>
      </c>
      <c r="B213" s="3" t="s">
        <v>765</v>
      </c>
      <c r="C213">
        <v>53</v>
      </c>
      <c r="D213" t="s">
        <v>766</v>
      </c>
      <c r="E213" t="s">
        <v>767</v>
      </c>
      <c r="F213">
        <v>5123015385</v>
      </c>
      <c r="G213" t="s">
        <v>463</v>
      </c>
      <c r="H213">
        <v>46</v>
      </c>
      <c r="I213" t="s">
        <v>487</v>
      </c>
      <c r="J213" t="s">
        <v>465</v>
      </c>
      <c r="K213" t="s">
        <v>455</v>
      </c>
      <c r="O213" s="1" t="s">
        <v>772</v>
      </c>
      <c r="Q213" t="s">
        <v>458</v>
      </c>
      <c r="R213" s="1" t="s">
        <v>2</v>
      </c>
      <c r="S213" t="s">
        <v>91</v>
      </c>
      <c r="T213" s="1" t="s">
        <v>696</v>
      </c>
      <c r="X213">
        <f t="shared" si="9"/>
        <v>1</v>
      </c>
      <c r="Y213">
        <f t="shared" si="10"/>
        <v>0</v>
      </c>
      <c r="Z213">
        <f t="shared" si="11"/>
        <v>0</v>
      </c>
    </row>
    <row r="214" spans="1:26" ht="38.25">
      <c r="A214">
        <v>559000023</v>
      </c>
      <c r="B214" s="3" t="s">
        <v>765</v>
      </c>
      <c r="C214">
        <v>52</v>
      </c>
      <c r="D214" t="s">
        <v>766</v>
      </c>
      <c r="E214" t="s">
        <v>767</v>
      </c>
      <c r="F214">
        <v>5123015385</v>
      </c>
      <c r="G214" t="s">
        <v>463</v>
      </c>
      <c r="H214">
        <v>45</v>
      </c>
      <c r="I214" t="s">
        <v>487</v>
      </c>
      <c r="J214" t="s">
        <v>465</v>
      </c>
      <c r="K214" t="s">
        <v>466</v>
      </c>
      <c r="L214">
        <v>144</v>
      </c>
      <c r="M214" t="s">
        <v>341</v>
      </c>
      <c r="N214">
        <v>24</v>
      </c>
      <c r="O214" s="1" t="s">
        <v>773</v>
      </c>
      <c r="Q214" t="s">
        <v>458</v>
      </c>
      <c r="R214" s="1" t="s">
        <v>774</v>
      </c>
      <c r="S214" t="s">
        <v>90</v>
      </c>
      <c r="X214">
        <f t="shared" si="9"/>
        <v>0</v>
      </c>
      <c r="Y214">
        <f t="shared" si="10"/>
        <v>1</v>
      </c>
      <c r="Z214">
        <f t="shared" si="11"/>
        <v>0</v>
      </c>
    </row>
    <row r="215" spans="1:26" ht="25.5">
      <c r="A215">
        <v>558900023</v>
      </c>
      <c r="B215" s="3" t="s">
        <v>765</v>
      </c>
      <c r="C215">
        <v>51</v>
      </c>
      <c r="D215" t="s">
        <v>766</v>
      </c>
      <c r="E215" t="s">
        <v>767</v>
      </c>
      <c r="F215">
        <v>5123015385</v>
      </c>
      <c r="G215" t="s">
        <v>463</v>
      </c>
      <c r="H215">
        <v>44</v>
      </c>
      <c r="I215" t="s">
        <v>487</v>
      </c>
      <c r="J215" t="s">
        <v>465</v>
      </c>
      <c r="K215" t="s">
        <v>466</v>
      </c>
      <c r="L215">
        <v>132</v>
      </c>
      <c r="M215" t="s">
        <v>775</v>
      </c>
      <c r="N215">
        <v>10</v>
      </c>
      <c r="O215" s="1" t="s">
        <v>725</v>
      </c>
      <c r="Q215" t="s">
        <v>458</v>
      </c>
      <c r="R215" s="1" t="s">
        <v>726</v>
      </c>
      <c r="S215" t="s">
        <v>90</v>
      </c>
      <c r="X215">
        <f t="shared" si="9"/>
        <v>0</v>
      </c>
      <c r="Y215">
        <f t="shared" si="10"/>
        <v>1</v>
      </c>
      <c r="Z215">
        <f t="shared" si="11"/>
        <v>0</v>
      </c>
    </row>
    <row r="216" spans="1:26" ht="25.5">
      <c r="A216">
        <v>558800023</v>
      </c>
      <c r="B216" s="3" t="s">
        <v>765</v>
      </c>
      <c r="C216">
        <v>50</v>
      </c>
      <c r="D216" t="s">
        <v>766</v>
      </c>
      <c r="E216" t="s">
        <v>767</v>
      </c>
      <c r="F216">
        <v>5123015385</v>
      </c>
      <c r="G216" t="s">
        <v>463</v>
      </c>
      <c r="H216">
        <v>43</v>
      </c>
      <c r="I216" t="s">
        <v>487</v>
      </c>
      <c r="J216" t="s">
        <v>465</v>
      </c>
      <c r="K216" t="s">
        <v>466</v>
      </c>
      <c r="L216">
        <v>126</v>
      </c>
      <c r="M216" t="s">
        <v>727</v>
      </c>
      <c r="N216">
        <v>23</v>
      </c>
      <c r="O216" s="1" t="s">
        <v>728</v>
      </c>
      <c r="Q216" t="s">
        <v>458</v>
      </c>
      <c r="R216" s="1" t="s">
        <v>729</v>
      </c>
      <c r="S216" t="s">
        <v>91</v>
      </c>
      <c r="T216" s="1" t="s">
        <v>407</v>
      </c>
      <c r="X216">
        <f t="shared" si="9"/>
        <v>0</v>
      </c>
      <c r="Y216">
        <f t="shared" si="10"/>
        <v>1</v>
      </c>
      <c r="Z216">
        <f t="shared" si="11"/>
        <v>0</v>
      </c>
    </row>
    <row r="217" spans="1:26" ht="25.5">
      <c r="A217">
        <v>558700023</v>
      </c>
      <c r="B217" s="3" t="s">
        <v>765</v>
      </c>
      <c r="C217">
        <v>49</v>
      </c>
      <c r="D217" t="s">
        <v>766</v>
      </c>
      <c r="E217" t="s">
        <v>767</v>
      </c>
      <c r="F217">
        <v>5123015385</v>
      </c>
      <c r="G217" t="s">
        <v>463</v>
      </c>
      <c r="H217">
        <v>42</v>
      </c>
      <c r="I217" t="s">
        <v>487</v>
      </c>
      <c r="J217" t="s">
        <v>465</v>
      </c>
      <c r="K217" t="s">
        <v>466</v>
      </c>
      <c r="L217">
        <v>124</v>
      </c>
      <c r="M217" t="s">
        <v>467</v>
      </c>
      <c r="N217">
        <v>35</v>
      </c>
      <c r="O217" s="1" t="s">
        <v>730</v>
      </c>
      <c r="Q217" t="s">
        <v>458</v>
      </c>
      <c r="R217" s="1" t="s">
        <v>731</v>
      </c>
      <c r="S217" t="s">
        <v>90</v>
      </c>
      <c r="X217">
        <f t="shared" si="9"/>
        <v>0</v>
      </c>
      <c r="Y217">
        <f t="shared" si="10"/>
        <v>1</v>
      </c>
      <c r="Z217">
        <f t="shared" si="11"/>
        <v>0</v>
      </c>
    </row>
    <row r="218" spans="1:26" ht="38.25">
      <c r="A218">
        <v>558600023</v>
      </c>
      <c r="B218" s="3" t="s">
        <v>765</v>
      </c>
      <c r="C218">
        <v>48</v>
      </c>
      <c r="D218" t="s">
        <v>766</v>
      </c>
      <c r="E218" t="s">
        <v>767</v>
      </c>
      <c r="F218">
        <v>5123015385</v>
      </c>
      <c r="G218" t="s">
        <v>463</v>
      </c>
      <c r="H218">
        <v>41</v>
      </c>
      <c r="I218" t="s">
        <v>487</v>
      </c>
      <c r="J218" t="s">
        <v>465</v>
      </c>
      <c r="K218" t="s">
        <v>466</v>
      </c>
      <c r="L218">
        <v>124</v>
      </c>
      <c r="M218" t="s">
        <v>467</v>
      </c>
      <c r="N218">
        <v>19</v>
      </c>
      <c r="O218" s="1" t="s">
        <v>732</v>
      </c>
      <c r="Q218" t="s">
        <v>458</v>
      </c>
      <c r="R218" s="1" t="s">
        <v>733</v>
      </c>
      <c r="S218" t="s">
        <v>90</v>
      </c>
      <c r="X218">
        <f t="shared" si="9"/>
        <v>0</v>
      </c>
      <c r="Y218">
        <f t="shared" si="10"/>
        <v>1</v>
      </c>
      <c r="Z218">
        <f t="shared" si="11"/>
        <v>0</v>
      </c>
    </row>
    <row r="219" spans="1:26" ht="38.25">
      <c r="A219">
        <v>558500023</v>
      </c>
      <c r="B219" s="3" t="s">
        <v>765</v>
      </c>
      <c r="C219">
        <v>47</v>
      </c>
      <c r="D219" t="s">
        <v>766</v>
      </c>
      <c r="E219" t="s">
        <v>767</v>
      </c>
      <c r="F219">
        <v>5123015385</v>
      </c>
      <c r="G219" t="s">
        <v>463</v>
      </c>
      <c r="H219">
        <v>40</v>
      </c>
      <c r="I219" t="s">
        <v>487</v>
      </c>
      <c r="J219" t="s">
        <v>465</v>
      </c>
      <c r="K219" t="s">
        <v>466</v>
      </c>
      <c r="L219">
        <v>124</v>
      </c>
      <c r="M219" t="s">
        <v>467</v>
      </c>
      <c r="N219">
        <v>17</v>
      </c>
      <c r="O219" s="1" t="s">
        <v>734</v>
      </c>
      <c r="Q219" t="s">
        <v>458</v>
      </c>
      <c r="R219" s="1" t="s">
        <v>735</v>
      </c>
      <c r="S219" t="s">
        <v>91</v>
      </c>
      <c r="T219" s="1" t="s">
        <v>406</v>
      </c>
      <c r="X219">
        <f t="shared" si="9"/>
        <v>0</v>
      </c>
      <c r="Y219">
        <f t="shared" si="10"/>
        <v>1</v>
      </c>
      <c r="Z219">
        <f t="shared" si="11"/>
        <v>0</v>
      </c>
    </row>
    <row r="220" spans="1:26" ht="25.5">
      <c r="A220">
        <v>558400023</v>
      </c>
      <c r="B220" s="3" t="s">
        <v>765</v>
      </c>
      <c r="C220">
        <v>46</v>
      </c>
      <c r="D220" t="s">
        <v>766</v>
      </c>
      <c r="E220" t="s">
        <v>767</v>
      </c>
      <c r="F220">
        <v>5123015385</v>
      </c>
      <c r="G220" t="s">
        <v>463</v>
      </c>
      <c r="H220">
        <v>39</v>
      </c>
      <c r="I220" t="s">
        <v>487</v>
      </c>
      <c r="J220" t="s">
        <v>465</v>
      </c>
      <c r="K220" t="s">
        <v>466</v>
      </c>
      <c r="L220">
        <v>109</v>
      </c>
      <c r="M220" t="s">
        <v>736</v>
      </c>
      <c r="N220">
        <v>26</v>
      </c>
      <c r="O220" s="1" t="s">
        <v>737</v>
      </c>
      <c r="Q220" t="s">
        <v>458</v>
      </c>
      <c r="R220" s="1" t="s">
        <v>738</v>
      </c>
      <c r="S220" t="s">
        <v>90</v>
      </c>
      <c r="X220">
        <f t="shared" si="9"/>
        <v>0</v>
      </c>
      <c r="Y220">
        <f t="shared" si="10"/>
        <v>1</v>
      </c>
      <c r="Z220">
        <f t="shared" si="11"/>
        <v>0</v>
      </c>
    </row>
    <row r="221" spans="1:26" ht="25.5">
      <c r="A221">
        <v>558300023</v>
      </c>
      <c r="B221" s="3" t="s">
        <v>765</v>
      </c>
      <c r="C221">
        <v>45</v>
      </c>
      <c r="D221" t="s">
        <v>766</v>
      </c>
      <c r="E221" t="s">
        <v>767</v>
      </c>
      <c r="F221">
        <v>5123015385</v>
      </c>
      <c r="G221" t="s">
        <v>463</v>
      </c>
      <c r="H221">
        <v>38</v>
      </c>
      <c r="I221" t="s">
        <v>487</v>
      </c>
      <c r="J221" t="s">
        <v>465</v>
      </c>
      <c r="K221" t="s">
        <v>466</v>
      </c>
      <c r="L221">
        <v>108</v>
      </c>
      <c r="M221" t="s">
        <v>736</v>
      </c>
      <c r="N221">
        <v>40</v>
      </c>
      <c r="O221" s="1" t="s">
        <v>739</v>
      </c>
      <c r="Q221" t="s">
        <v>458</v>
      </c>
      <c r="R221" s="1" t="s">
        <v>738</v>
      </c>
      <c r="S221" t="s">
        <v>90</v>
      </c>
      <c r="X221">
        <f t="shared" si="9"/>
        <v>0</v>
      </c>
      <c r="Y221">
        <f t="shared" si="10"/>
        <v>1</v>
      </c>
      <c r="Z221">
        <f t="shared" si="11"/>
        <v>0</v>
      </c>
    </row>
    <row r="222" spans="1:26" ht="12.75">
      <c r="A222">
        <v>558200023</v>
      </c>
      <c r="B222" s="3" t="s">
        <v>765</v>
      </c>
      <c r="C222">
        <v>44</v>
      </c>
      <c r="D222" t="s">
        <v>766</v>
      </c>
      <c r="E222" t="s">
        <v>767</v>
      </c>
      <c r="F222">
        <v>5123015385</v>
      </c>
      <c r="G222" t="s">
        <v>463</v>
      </c>
      <c r="H222">
        <v>37</v>
      </c>
      <c r="I222" t="s">
        <v>487</v>
      </c>
      <c r="J222" t="s">
        <v>465</v>
      </c>
      <c r="K222" t="s">
        <v>466</v>
      </c>
      <c r="L222">
        <v>108</v>
      </c>
      <c r="M222" t="s">
        <v>736</v>
      </c>
      <c r="N222">
        <v>14</v>
      </c>
      <c r="O222" s="1" t="s">
        <v>740</v>
      </c>
      <c r="Q222" t="s">
        <v>458</v>
      </c>
      <c r="R222" s="1" t="s">
        <v>741</v>
      </c>
      <c r="S222" t="s">
        <v>90</v>
      </c>
      <c r="X222">
        <f t="shared" si="9"/>
        <v>0</v>
      </c>
      <c r="Y222">
        <f t="shared" si="10"/>
        <v>1</v>
      </c>
      <c r="Z222">
        <f t="shared" si="11"/>
        <v>0</v>
      </c>
    </row>
    <row r="223" spans="1:26" ht="25.5">
      <c r="A223">
        <v>558100023</v>
      </c>
      <c r="B223" s="3" t="s">
        <v>765</v>
      </c>
      <c r="C223">
        <v>43</v>
      </c>
      <c r="D223" t="s">
        <v>766</v>
      </c>
      <c r="E223" t="s">
        <v>767</v>
      </c>
      <c r="F223">
        <v>5123015385</v>
      </c>
      <c r="G223" t="s">
        <v>463</v>
      </c>
      <c r="H223">
        <v>36</v>
      </c>
      <c r="I223" t="s">
        <v>487</v>
      </c>
      <c r="J223" t="s">
        <v>465</v>
      </c>
      <c r="K223" t="s">
        <v>466</v>
      </c>
      <c r="L223">
        <v>107</v>
      </c>
      <c r="M223" t="s">
        <v>736</v>
      </c>
      <c r="N223">
        <v>41</v>
      </c>
      <c r="O223" s="1" t="s">
        <v>742</v>
      </c>
      <c r="Q223" t="s">
        <v>458</v>
      </c>
      <c r="R223" s="1" t="s">
        <v>743</v>
      </c>
      <c r="S223" t="s">
        <v>90</v>
      </c>
      <c r="X223">
        <f t="shared" si="9"/>
        <v>0</v>
      </c>
      <c r="Y223">
        <f t="shared" si="10"/>
        <v>1</v>
      </c>
      <c r="Z223">
        <f t="shared" si="11"/>
        <v>0</v>
      </c>
    </row>
    <row r="224" spans="1:26" ht="25.5">
      <c r="A224">
        <v>558000023</v>
      </c>
      <c r="B224" s="3" t="s">
        <v>765</v>
      </c>
      <c r="C224">
        <v>42</v>
      </c>
      <c r="D224" t="s">
        <v>766</v>
      </c>
      <c r="E224" t="s">
        <v>767</v>
      </c>
      <c r="F224">
        <v>5123015385</v>
      </c>
      <c r="G224" t="s">
        <v>463</v>
      </c>
      <c r="H224">
        <v>35</v>
      </c>
      <c r="I224" t="s">
        <v>487</v>
      </c>
      <c r="J224" t="s">
        <v>465</v>
      </c>
      <c r="K224" t="s">
        <v>466</v>
      </c>
      <c r="L224">
        <v>90</v>
      </c>
      <c r="M224" t="s">
        <v>17</v>
      </c>
      <c r="N224">
        <v>45</v>
      </c>
      <c r="O224" s="1" t="s">
        <v>744</v>
      </c>
      <c r="Q224" t="s">
        <v>458</v>
      </c>
      <c r="R224" s="1" t="s">
        <v>745</v>
      </c>
      <c r="S224" t="s">
        <v>90</v>
      </c>
      <c r="X224">
        <f t="shared" si="9"/>
        <v>0</v>
      </c>
      <c r="Y224">
        <f t="shared" si="10"/>
        <v>1</v>
      </c>
      <c r="Z224">
        <f t="shared" si="11"/>
        <v>0</v>
      </c>
    </row>
    <row r="225" spans="1:26" ht="25.5">
      <c r="A225">
        <v>557900023</v>
      </c>
      <c r="B225" s="3" t="s">
        <v>765</v>
      </c>
      <c r="C225">
        <v>41</v>
      </c>
      <c r="D225" t="s">
        <v>766</v>
      </c>
      <c r="E225" t="s">
        <v>767</v>
      </c>
      <c r="F225">
        <v>5123015385</v>
      </c>
      <c r="G225" t="s">
        <v>463</v>
      </c>
      <c r="H225">
        <v>34</v>
      </c>
      <c r="I225" t="s">
        <v>487</v>
      </c>
      <c r="J225" t="s">
        <v>465</v>
      </c>
      <c r="K225" t="s">
        <v>466</v>
      </c>
      <c r="L225">
        <v>88</v>
      </c>
      <c r="M225" t="s">
        <v>478</v>
      </c>
      <c r="N225">
        <v>29</v>
      </c>
      <c r="O225" s="1" t="s">
        <v>746</v>
      </c>
      <c r="Q225" t="s">
        <v>458</v>
      </c>
      <c r="R225" s="1" t="s">
        <v>747</v>
      </c>
      <c r="S225" t="s">
        <v>90</v>
      </c>
      <c r="X225">
        <f t="shared" si="9"/>
        <v>0</v>
      </c>
      <c r="Y225">
        <f t="shared" si="10"/>
        <v>1</v>
      </c>
      <c r="Z225">
        <f t="shared" si="11"/>
        <v>0</v>
      </c>
    </row>
    <row r="226" spans="1:26" ht="25.5">
      <c r="A226">
        <v>557800023</v>
      </c>
      <c r="B226" s="3" t="s">
        <v>765</v>
      </c>
      <c r="C226">
        <v>40</v>
      </c>
      <c r="D226" t="s">
        <v>766</v>
      </c>
      <c r="E226" t="s">
        <v>767</v>
      </c>
      <c r="F226">
        <v>5123015385</v>
      </c>
      <c r="G226" t="s">
        <v>463</v>
      </c>
      <c r="H226">
        <v>33</v>
      </c>
      <c r="I226" t="s">
        <v>487</v>
      </c>
      <c r="J226" t="s">
        <v>465</v>
      </c>
      <c r="K226" t="s">
        <v>466</v>
      </c>
      <c r="L226">
        <v>88</v>
      </c>
      <c r="M226" t="s">
        <v>478</v>
      </c>
      <c r="N226">
        <v>28</v>
      </c>
      <c r="O226" s="1" t="s">
        <v>748</v>
      </c>
      <c r="Q226" t="s">
        <v>458</v>
      </c>
      <c r="R226" s="1" t="s">
        <v>749</v>
      </c>
      <c r="S226" t="s">
        <v>90</v>
      </c>
      <c r="X226">
        <f t="shared" si="9"/>
        <v>0</v>
      </c>
      <c r="Y226">
        <f t="shared" si="10"/>
        <v>1</v>
      </c>
      <c r="Z226">
        <f t="shared" si="11"/>
        <v>0</v>
      </c>
    </row>
    <row r="227" spans="1:26" ht="25.5">
      <c r="A227">
        <v>557700023</v>
      </c>
      <c r="B227" s="3" t="s">
        <v>765</v>
      </c>
      <c r="C227">
        <v>39</v>
      </c>
      <c r="D227" t="s">
        <v>766</v>
      </c>
      <c r="E227" t="s">
        <v>767</v>
      </c>
      <c r="F227">
        <v>5123015385</v>
      </c>
      <c r="G227" t="s">
        <v>463</v>
      </c>
      <c r="H227">
        <v>32</v>
      </c>
      <c r="I227" t="s">
        <v>487</v>
      </c>
      <c r="J227" t="s">
        <v>465</v>
      </c>
      <c r="K227" t="s">
        <v>466</v>
      </c>
      <c r="L227">
        <v>88</v>
      </c>
      <c r="M227" t="s">
        <v>478</v>
      </c>
      <c r="N227">
        <v>23</v>
      </c>
      <c r="O227" s="1" t="s">
        <v>750</v>
      </c>
      <c r="Q227" t="s">
        <v>458</v>
      </c>
      <c r="R227" s="1" t="s">
        <v>751</v>
      </c>
      <c r="S227" t="s">
        <v>90</v>
      </c>
      <c r="X227">
        <f t="shared" si="9"/>
        <v>0</v>
      </c>
      <c r="Y227">
        <f t="shared" si="10"/>
        <v>1</v>
      </c>
      <c r="Z227">
        <f t="shared" si="11"/>
        <v>0</v>
      </c>
    </row>
    <row r="228" spans="1:26" ht="38.25">
      <c r="A228">
        <v>557600023</v>
      </c>
      <c r="B228" s="3" t="s">
        <v>765</v>
      </c>
      <c r="C228">
        <v>38</v>
      </c>
      <c r="D228" t="s">
        <v>766</v>
      </c>
      <c r="E228" t="s">
        <v>767</v>
      </c>
      <c r="F228">
        <v>5123015385</v>
      </c>
      <c r="G228" t="s">
        <v>463</v>
      </c>
      <c r="H228">
        <v>31</v>
      </c>
      <c r="I228" t="s">
        <v>487</v>
      </c>
      <c r="J228" t="s">
        <v>465</v>
      </c>
      <c r="K228" t="s">
        <v>466</v>
      </c>
      <c r="L228">
        <v>86</v>
      </c>
      <c r="M228" t="s">
        <v>268</v>
      </c>
      <c r="N228">
        <v>17</v>
      </c>
      <c r="O228" s="1" t="s">
        <v>674</v>
      </c>
      <c r="Q228" t="s">
        <v>458</v>
      </c>
      <c r="R228" s="1" t="s">
        <v>675</v>
      </c>
      <c r="S228" t="s">
        <v>90</v>
      </c>
      <c r="X228">
        <f t="shared" si="9"/>
        <v>0</v>
      </c>
      <c r="Y228">
        <f t="shared" si="10"/>
        <v>1</v>
      </c>
      <c r="Z228">
        <f t="shared" si="11"/>
        <v>0</v>
      </c>
    </row>
    <row r="229" spans="1:26" ht="25.5">
      <c r="A229">
        <v>557500023</v>
      </c>
      <c r="B229" s="3" t="s">
        <v>765</v>
      </c>
      <c r="C229">
        <v>37</v>
      </c>
      <c r="D229" t="s">
        <v>766</v>
      </c>
      <c r="E229" t="s">
        <v>767</v>
      </c>
      <c r="F229">
        <v>5123015385</v>
      </c>
      <c r="G229" t="s">
        <v>463</v>
      </c>
      <c r="H229">
        <v>30</v>
      </c>
      <c r="I229" t="s">
        <v>487</v>
      </c>
      <c r="J229" t="s">
        <v>465</v>
      </c>
      <c r="K229" t="s">
        <v>466</v>
      </c>
      <c r="L229">
        <v>78</v>
      </c>
      <c r="M229" t="s">
        <v>271</v>
      </c>
      <c r="N229">
        <v>34</v>
      </c>
      <c r="O229" s="1" t="s">
        <v>698</v>
      </c>
      <c r="Q229" t="s">
        <v>458</v>
      </c>
      <c r="R229" s="1" t="s">
        <v>699</v>
      </c>
      <c r="S229" t="s">
        <v>90</v>
      </c>
      <c r="X229">
        <f t="shared" si="9"/>
        <v>0</v>
      </c>
      <c r="Y229">
        <f t="shared" si="10"/>
        <v>1</v>
      </c>
      <c r="Z229">
        <f t="shared" si="11"/>
        <v>0</v>
      </c>
    </row>
    <row r="230" spans="1:26" ht="25.5">
      <c r="A230">
        <v>557400023</v>
      </c>
      <c r="B230" s="3" t="s">
        <v>765</v>
      </c>
      <c r="C230">
        <v>36</v>
      </c>
      <c r="D230" t="s">
        <v>766</v>
      </c>
      <c r="E230" t="s">
        <v>767</v>
      </c>
      <c r="F230">
        <v>5123015385</v>
      </c>
      <c r="G230" t="s">
        <v>463</v>
      </c>
      <c r="H230">
        <v>29</v>
      </c>
      <c r="I230" t="s">
        <v>487</v>
      </c>
      <c r="J230" t="s">
        <v>465</v>
      </c>
      <c r="K230" t="s">
        <v>466</v>
      </c>
      <c r="L230">
        <v>68</v>
      </c>
      <c r="M230" t="s">
        <v>480</v>
      </c>
      <c r="N230">
        <v>22</v>
      </c>
      <c r="O230" s="1" t="s">
        <v>700</v>
      </c>
      <c r="Q230" t="s">
        <v>458</v>
      </c>
      <c r="R230" s="1" t="s">
        <v>701</v>
      </c>
      <c r="S230" t="s">
        <v>90</v>
      </c>
      <c r="X230">
        <f t="shared" si="9"/>
        <v>0</v>
      </c>
      <c r="Y230">
        <f t="shared" si="10"/>
        <v>1</v>
      </c>
      <c r="Z230">
        <f t="shared" si="11"/>
        <v>0</v>
      </c>
    </row>
    <row r="231" spans="1:26" ht="25.5">
      <c r="A231">
        <v>557300023</v>
      </c>
      <c r="B231" s="3" t="s">
        <v>765</v>
      </c>
      <c r="C231">
        <v>35</v>
      </c>
      <c r="D231" t="s">
        <v>766</v>
      </c>
      <c r="E231" t="s">
        <v>767</v>
      </c>
      <c r="F231">
        <v>5123015385</v>
      </c>
      <c r="G231" t="s">
        <v>463</v>
      </c>
      <c r="H231">
        <v>28</v>
      </c>
      <c r="I231" t="s">
        <v>487</v>
      </c>
      <c r="J231" t="s">
        <v>465</v>
      </c>
      <c r="K231" t="s">
        <v>466</v>
      </c>
      <c r="L231">
        <v>65</v>
      </c>
      <c r="M231">
        <v>7.5</v>
      </c>
      <c r="N231">
        <v>21</v>
      </c>
      <c r="O231" s="1" t="s">
        <v>702</v>
      </c>
      <c r="Q231" t="s">
        <v>458</v>
      </c>
      <c r="R231" s="1" t="s">
        <v>703</v>
      </c>
      <c r="S231" t="s">
        <v>90</v>
      </c>
      <c r="X231">
        <f t="shared" si="9"/>
        <v>0</v>
      </c>
      <c r="Y231">
        <f t="shared" si="10"/>
        <v>1</v>
      </c>
      <c r="Z231">
        <f t="shared" si="11"/>
        <v>0</v>
      </c>
    </row>
    <row r="232" spans="1:26" ht="25.5">
      <c r="A232">
        <v>557200023</v>
      </c>
      <c r="B232" s="3" t="s">
        <v>765</v>
      </c>
      <c r="C232">
        <v>34</v>
      </c>
      <c r="D232" t="s">
        <v>766</v>
      </c>
      <c r="E232" t="s">
        <v>767</v>
      </c>
      <c r="F232">
        <v>5123015385</v>
      </c>
      <c r="G232" t="s">
        <v>463</v>
      </c>
      <c r="H232">
        <v>27</v>
      </c>
      <c r="I232" t="s">
        <v>487</v>
      </c>
      <c r="J232" t="s">
        <v>465</v>
      </c>
      <c r="K232" t="s">
        <v>466</v>
      </c>
      <c r="L232">
        <v>63</v>
      </c>
      <c r="M232" t="s">
        <v>704</v>
      </c>
      <c r="N232">
        <v>49</v>
      </c>
      <c r="O232" s="1" t="s">
        <v>705</v>
      </c>
      <c r="Q232" t="s">
        <v>458</v>
      </c>
      <c r="R232" s="1" t="s">
        <v>706</v>
      </c>
      <c r="S232" t="s">
        <v>90</v>
      </c>
      <c r="X232">
        <f t="shared" si="9"/>
        <v>0</v>
      </c>
      <c r="Y232">
        <f t="shared" si="10"/>
        <v>1</v>
      </c>
      <c r="Z232">
        <f t="shared" si="11"/>
        <v>0</v>
      </c>
    </row>
    <row r="233" spans="1:26" ht="25.5">
      <c r="A233">
        <v>557100023</v>
      </c>
      <c r="B233" s="3" t="s">
        <v>765</v>
      </c>
      <c r="C233">
        <v>33</v>
      </c>
      <c r="D233" t="s">
        <v>766</v>
      </c>
      <c r="E233" t="s">
        <v>767</v>
      </c>
      <c r="F233">
        <v>5123015385</v>
      </c>
      <c r="G233" t="s">
        <v>463</v>
      </c>
      <c r="H233">
        <v>26</v>
      </c>
      <c r="I233" t="s">
        <v>487</v>
      </c>
      <c r="J233" t="s">
        <v>465</v>
      </c>
      <c r="K233" t="s">
        <v>466</v>
      </c>
      <c r="L233">
        <v>63</v>
      </c>
      <c r="M233" t="s">
        <v>707</v>
      </c>
      <c r="N233">
        <v>15</v>
      </c>
      <c r="O233" s="1" t="s">
        <v>708</v>
      </c>
      <c r="Q233" t="s">
        <v>458</v>
      </c>
      <c r="R233" s="1" t="s">
        <v>709</v>
      </c>
      <c r="S233" t="s">
        <v>91</v>
      </c>
      <c r="T233" s="1" t="s">
        <v>396</v>
      </c>
      <c r="X233">
        <f t="shared" si="9"/>
        <v>0</v>
      </c>
      <c r="Y233">
        <f t="shared" si="10"/>
        <v>1</v>
      </c>
      <c r="Z233">
        <f t="shared" si="11"/>
        <v>0</v>
      </c>
    </row>
    <row r="234" spans="1:26" ht="38.25">
      <c r="A234">
        <v>557000023</v>
      </c>
      <c r="B234" s="3" t="s">
        <v>765</v>
      </c>
      <c r="C234">
        <v>32</v>
      </c>
      <c r="D234" t="s">
        <v>766</v>
      </c>
      <c r="E234" t="s">
        <v>767</v>
      </c>
      <c r="F234">
        <v>5123015385</v>
      </c>
      <c r="G234" t="s">
        <v>463</v>
      </c>
      <c r="H234">
        <v>25</v>
      </c>
      <c r="I234" t="s">
        <v>487</v>
      </c>
      <c r="J234" t="s">
        <v>465</v>
      </c>
      <c r="K234" t="s">
        <v>466</v>
      </c>
      <c r="L234">
        <v>50</v>
      </c>
      <c r="M234">
        <v>6.6</v>
      </c>
      <c r="N234">
        <v>27</v>
      </c>
      <c r="O234" s="1" t="s">
        <v>710</v>
      </c>
      <c r="Q234" t="s">
        <v>458</v>
      </c>
      <c r="R234" s="1" t="s">
        <v>711</v>
      </c>
      <c r="S234" t="s">
        <v>90</v>
      </c>
      <c r="X234">
        <f t="shared" si="9"/>
        <v>0</v>
      </c>
      <c r="Y234">
        <f t="shared" si="10"/>
        <v>1</v>
      </c>
      <c r="Z234">
        <f t="shared" si="11"/>
        <v>0</v>
      </c>
    </row>
    <row r="235" spans="1:26" ht="25.5">
      <c r="A235">
        <v>556900023</v>
      </c>
      <c r="B235" s="3" t="s">
        <v>765</v>
      </c>
      <c r="C235">
        <v>31</v>
      </c>
      <c r="D235" t="s">
        <v>766</v>
      </c>
      <c r="E235" t="s">
        <v>767</v>
      </c>
      <c r="F235">
        <v>5123015385</v>
      </c>
      <c r="G235" t="s">
        <v>463</v>
      </c>
      <c r="H235">
        <v>24</v>
      </c>
      <c r="I235" t="s">
        <v>487</v>
      </c>
      <c r="J235" t="s">
        <v>465</v>
      </c>
      <c r="K235" t="s">
        <v>466</v>
      </c>
      <c r="L235">
        <v>50</v>
      </c>
      <c r="M235">
        <v>6.6</v>
      </c>
      <c r="N235">
        <v>22</v>
      </c>
      <c r="O235" s="1" t="s">
        <v>712</v>
      </c>
      <c r="Q235" t="s">
        <v>458</v>
      </c>
      <c r="R235" s="1" t="s">
        <v>713</v>
      </c>
      <c r="S235" t="s">
        <v>91</v>
      </c>
      <c r="T235" s="1" t="s">
        <v>395</v>
      </c>
      <c r="X235">
        <f t="shared" si="9"/>
        <v>0</v>
      </c>
      <c r="Y235">
        <f t="shared" si="10"/>
        <v>1</v>
      </c>
      <c r="Z235">
        <f t="shared" si="11"/>
        <v>0</v>
      </c>
    </row>
    <row r="236" spans="1:26" ht="25.5">
      <c r="A236">
        <v>556800023</v>
      </c>
      <c r="B236" s="3" t="s">
        <v>765</v>
      </c>
      <c r="C236">
        <v>30</v>
      </c>
      <c r="D236" t="s">
        <v>766</v>
      </c>
      <c r="E236" t="s">
        <v>767</v>
      </c>
      <c r="F236">
        <v>5123015385</v>
      </c>
      <c r="G236" t="s">
        <v>463</v>
      </c>
      <c r="H236">
        <v>23</v>
      </c>
      <c r="I236" t="s">
        <v>487</v>
      </c>
      <c r="J236" t="s">
        <v>465</v>
      </c>
      <c r="K236" t="s">
        <v>466</v>
      </c>
      <c r="L236">
        <v>50</v>
      </c>
      <c r="M236">
        <v>6.6</v>
      </c>
      <c r="N236">
        <v>20</v>
      </c>
      <c r="O236" s="1" t="s">
        <v>714</v>
      </c>
      <c r="Q236" t="s">
        <v>458</v>
      </c>
      <c r="R236" s="1" t="s">
        <v>715</v>
      </c>
      <c r="S236" t="s">
        <v>90</v>
      </c>
      <c r="X236">
        <f t="shared" si="9"/>
        <v>0</v>
      </c>
      <c r="Y236">
        <f t="shared" si="10"/>
        <v>1</v>
      </c>
      <c r="Z236">
        <f t="shared" si="11"/>
        <v>0</v>
      </c>
    </row>
    <row r="237" spans="1:26" ht="12.75">
      <c r="A237">
        <v>556700023</v>
      </c>
      <c r="B237" s="3" t="s">
        <v>765</v>
      </c>
      <c r="C237">
        <v>29</v>
      </c>
      <c r="D237" t="s">
        <v>766</v>
      </c>
      <c r="E237" t="s">
        <v>767</v>
      </c>
      <c r="F237">
        <v>5123015385</v>
      </c>
      <c r="G237" t="s">
        <v>463</v>
      </c>
      <c r="H237">
        <v>22</v>
      </c>
      <c r="I237" t="s">
        <v>487</v>
      </c>
      <c r="J237" t="s">
        <v>465</v>
      </c>
      <c r="K237" t="s">
        <v>466</v>
      </c>
      <c r="L237">
        <v>45</v>
      </c>
      <c r="M237" t="s">
        <v>716</v>
      </c>
      <c r="N237">
        <v>7</v>
      </c>
      <c r="O237" s="1" t="s">
        <v>717</v>
      </c>
      <c r="Q237" t="s">
        <v>458</v>
      </c>
      <c r="R237" s="1" t="s">
        <v>718</v>
      </c>
      <c r="S237" t="s">
        <v>90</v>
      </c>
      <c r="X237">
        <f t="shared" si="9"/>
        <v>0</v>
      </c>
      <c r="Y237">
        <f t="shared" si="10"/>
        <v>1</v>
      </c>
      <c r="Z237">
        <f t="shared" si="11"/>
        <v>0</v>
      </c>
    </row>
    <row r="238" spans="1:26" ht="25.5">
      <c r="A238">
        <v>556600023</v>
      </c>
      <c r="B238" s="3" t="s">
        <v>765</v>
      </c>
      <c r="C238">
        <v>28</v>
      </c>
      <c r="D238" t="s">
        <v>766</v>
      </c>
      <c r="E238" t="s">
        <v>767</v>
      </c>
      <c r="F238">
        <v>5123015385</v>
      </c>
      <c r="G238" t="s">
        <v>463</v>
      </c>
      <c r="H238">
        <v>21</v>
      </c>
      <c r="I238" t="s">
        <v>487</v>
      </c>
      <c r="J238" t="s">
        <v>465</v>
      </c>
      <c r="K238" t="s">
        <v>466</v>
      </c>
      <c r="L238">
        <v>43</v>
      </c>
      <c r="M238" t="s">
        <v>150</v>
      </c>
      <c r="N238">
        <v>37</v>
      </c>
      <c r="O238" s="1" t="s">
        <v>719</v>
      </c>
      <c r="Q238" t="s">
        <v>458</v>
      </c>
      <c r="R238" s="1" t="s">
        <v>720</v>
      </c>
      <c r="S238" t="s">
        <v>90</v>
      </c>
      <c r="X238">
        <f t="shared" si="9"/>
        <v>0</v>
      </c>
      <c r="Y238">
        <f t="shared" si="10"/>
        <v>1</v>
      </c>
      <c r="Z238">
        <f t="shared" si="11"/>
        <v>0</v>
      </c>
    </row>
    <row r="239" spans="1:26" ht="38.25">
      <c r="A239">
        <v>556500023</v>
      </c>
      <c r="B239" s="3" t="s">
        <v>721</v>
      </c>
      <c r="C239">
        <v>27</v>
      </c>
      <c r="D239" t="s">
        <v>766</v>
      </c>
      <c r="E239" t="s">
        <v>767</v>
      </c>
      <c r="F239">
        <v>5123015385</v>
      </c>
      <c r="G239" t="s">
        <v>463</v>
      </c>
      <c r="H239">
        <v>20</v>
      </c>
      <c r="I239" t="s">
        <v>487</v>
      </c>
      <c r="J239" t="s">
        <v>465</v>
      </c>
      <c r="K239" t="s">
        <v>466</v>
      </c>
      <c r="L239">
        <v>42</v>
      </c>
      <c r="M239" t="s">
        <v>161</v>
      </c>
      <c r="N239">
        <v>20</v>
      </c>
      <c r="O239" s="1" t="s">
        <v>722</v>
      </c>
      <c r="Q239" t="s">
        <v>458</v>
      </c>
      <c r="R239" s="1" t="s">
        <v>723</v>
      </c>
      <c r="S239" t="s">
        <v>91</v>
      </c>
      <c r="T239" s="1" t="s">
        <v>394</v>
      </c>
      <c r="X239">
        <f t="shared" si="9"/>
        <v>0</v>
      </c>
      <c r="Y239">
        <f t="shared" si="10"/>
        <v>1</v>
      </c>
      <c r="Z239">
        <f t="shared" si="11"/>
        <v>0</v>
      </c>
    </row>
    <row r="240" spans="1:26" ht="25.5">
      <c r="A240">
        <v>556400023</v>
      </c>
      <c r="B240" s="3" t="s">
        <v>721</v>
      </c>
      <c r="C240">
        <v>26</v>
      </c>
      <c r="D240" t="s">
        <v>766</v>
      </c>
      <c r="E240" t="s">
        <v>767</v>
      </c>
      <c r="F240">
        <v>5123015385</v>
      </c>
      <c r="G240" t="s">
        <v>463</v>
      </c>
      <c r="H240">
        <v>19</v>
      </c>
      <c r="I240" t="s">
        <v>487</v>
      </c>
      <c r="J240" t="s">
        <v>465</v>
      </c>
      <c r="K240" t="s">
        <v>466</v>
      </c>
      <c r="L240">
        <v>42</v>
      </c>
      <c r="M240" t="s">
        <v>161</v>
      </c>
      <c r="N240">
        <v>19</v>
      </c>
      <c r="O240" s="1" t="s">
        <v>724</v>
      </c>
      <c r="Q240" t="s">
        <v>458</v>
      </c>
      <c r="R240" s="1" t="s">
        <v>645</v>
      </c>
      <c r="S240" t="s">
        <v>90</v>
      </c>
      <c r="X240">
        <f t="shared" si="9"/>
        <v>0</v>
      </c>
      <c r="Y240">
        <f t="shared" si="10"/>
        <v>1</v>
      </c>
      <c r="Z240">
        <f t="shared" si="11"/>
        <v>0</v>
      </c>
    </row>
    <row r="241" spans="1:26" ht="25.5">
      <c r="A241">
        <v>556300023</v>
      </c>
      <c r="B241" s="3" t="s">
        <v>721</v>
      </c>
      <c r="C241">
        <v>25</v>
      </c>
      <c r="D241" t="s">
        <v>766</v>
      </c>
      <c r="E241" t="s">
        <v>767</v>
      </c>
      <c r="F241">
        <v>5123015385</v>
      </c>
      <c r="G241" t="s">
        <v>463</v>
      </c>
      <c r="H241">
        <v>18</v>
      </c>
      <c r="I241" t="s">
        <v>487</v>
      </c>
      <c r="J241" t="s">
        <v>465</v>
      </c>
      <c r="K241" t="s">
        <v>466</v>
      </c>
      <c r="L241">
        <v>42</v>
      </c>
      <c r="M241" t="s">
        <v>161</v>
      </c>
      <c r="N241">
        <v>16</v>
      </c>
      <c r="O241" s="1" t="s">
        <v>646</v>
      </c>
      <c r="Q241" t="s">
        <v>458</v>
      </c>
      <c r="R241" s="1" t="s">
        <v>647</v>
      </c>
      <c r="S241" t="s">
        <v>91</v>
      </c>
      <c r="T241" s="1" t="s">
        <v>393</v>
      </c>
      <c r="X241">
        <f t="shared" si="9"/>
        <v>0</v>
      </c>
      <c r="Y241">
        <f t="shared" si="10"/>
        <v>1</v>
      </c>
      <c r="Z241">
        <f t="shared" si="11"/>
        <v>0</v>
      </c>
    </row>
    <row r="242" spans="1:26" ht="12.75">
      <c r="A242">
        <v>556200023</v>
      </c>
      <c r="B242" s="3" t="s">
        <v>721</v>
      </c>
      <c r="C242">
        <v>24</v>
      </c>
      <c r="D242" t="s">
        <v>766</v>
      </c>
      <c r="E242" t="s">
        <v>767</v>
      </c>
      <c r="F242">
        <v>5123015385</v>
      </c>
      <c r="G242" t="s">
        <v>463</v>
      </c>
      <c r="H242">
        <v>17</v>
      </c>
      <c r="I242" t="s">
        <v>487</v>
      </c>
      <c r="J242" t="s">
        <v>465</v>
      </c>
      <c r="K242" t="s">
        <v>466</v>
      </c>
      <c r="L242">
        <v>41</v>
      </c>
      <c r="M242" t="s">
        <v>164</v>
      </c>
      <c r="N242">
        <v>27</v>
      </c>
      <c r="O242" s="1" t="s">
        <v>648</v>
      </c>
      <c r="Q242" t="s">
        <v>458</v>
      </c>
      <c r="R242" s="1" t="s">
        <v>649</v>
      </c>
      <c r="S242" t="s">
        <v>90</v>
      </c>
      <c r="X242">
        <f t="shared" si="9"/>
        <v>0</v>
      </c>
      <c r="Y242">
        <f t="shared" si="10"/>
        <v>1</v>
      </c>
      <c r="Z242">
        <f t="shared" si="11"/>
        <v>0</v>
      </c>
    </row>
    <row r="243" spans="1:26" ht="38.25">
      <c r="A243">
        <v>556100023</v>
      </c>
      <c r="B243" s="3" t="s">
        <v>721</v>
      </c>
      <c r="C243">
        <v>23</v>
      </c>
      <c r="D243" t="s">
        <v>766</v>
      </c>
      <c r="E243" t="s">
        <v>767</v>
      </c>
      <c r="F243">
        <v>5123015385</v>
      </c>
      <c r="G243" t="s">
        <v>463</v>
      </c>
      <c r="H243">
        <v>16</v>
      </c>
      <c r="I243" t="s">
        <v>487</v>
      </c>
      <c r="J243" t="s">
        <v>465</v>
      </c>
      <c r="K243" t="s">
        <v>466</v>
      </c>
      <c r="L243">
        <v>41</v>
      </c>
      <c r="M243" t="s">
        <v>164</v>
      </c>
      <c r="N243">
        <v>19</v>
      </c>
      <c r="O243" s="1" t="s">
        <v>650</v>
      </c>
      <c r="Q243" t="s">
        <v>458</v>
      </c>
      <c r="R243" s="1" t="s">
        <v>651</v>
      </c>
      <c r="S243" t="s">
        <v>90</v>
      </c>
      <c r="X243">
        <f t="shared" si="9"/>
        <v>0</v>
      </c>
      <c r="Y243">
        <f t="shared" si="10"/>
        <v>1</v>
      </c>
      <c r="Z243">
        <f t="shared" si="11"/>
        <v>0</v>
      </c>
    </row>
    <row r="244" spans="1:26" ht="25.5">
      <c r="A244">
        <v>556000023</v>
      </c>
      <c r="B244" s="3" t="s">
        <v>721</v>
      </c>
      <c r="C244">
        <v>22</v>
      </c>
      <c r="D244" t="s">
        <v>766</v>
      </c>
      <c r="E244" t="s">
        <v>767</v>
      </c>
      <c r="F244">
        <v>5123015385</v>
      </c>
      <c r="G244" t="s">
        <v>463</v>
      </c>
      <c r="H244">
        <v>15</v>
      </c>
      <c r="I244" t="s">
        <v>487</v>
      </c>
      <c r="J244" t="s">
        <v>465</v>
      </c>
      <c r="K244" t="s">
        <v>466</v>
      </c>
      <c r="L244">
        <v>41</v>
      </c>
      <c r="M244" t="s">
        <v>652</v>
      </c>
      <c r="N244">
        <v>4</v>
      </c>
      <c r="O244" s="1" t="s">
        <v>653</v>
      </c>
      <c r="Q244" t="s">
        <v>458</v>
      </c>
      <c r="R244" s="1" t="s">
        <v>654</v>
      </c>
      <c r="S244" t="s">
        <v>90</v>
      </c>
      <c r="X244">
        <f t="shared" si="9"/>
        <v>0</v>
      </c>
      <c r="Y244">
        <f t="shared" si="10"/>
        <v>1</v>
      </c>
      <c r="Z244">
        <f t="shared" si="11"/>
        <v>0</v>
      </c>
    </row>
    <row r="245" spans="1:26" ht="38.25">
      <c r="A245">
        <v>555900023</v>
      </c>
      <c r="B245" s="3" t="s">
        <v>721</v>
      </c>
      <c r="C245">
        <v>21</v>
      </c>
      <c r="D245" t="s">
        <v>766</v>
      </c>
      <c r="E245" t="s">
        <v>767</v>
      </c>
      <c r="F245">
        <v>5123015385</v>
      </c>
      <c r="G245" t="s">
        <v>463</v>
      </c>
      <c r="H245">
        <v>14</v>
      </c>
      <c r="I245" t="s">
        <v>487</v>
      </c>
      <c r="J245" t="s">
        <v>465</v>
      </c>
      <c r="K245" t="s">
        <v>466</v>
      </c>
      <c r="L245">
        <v>37</v>
      </c>
      <c r="M245" t="s">
        <v>655</v>
      </c>
      <c r="N245">
        <v>33</v>
      </c>
      <c r="O245" s="1" t="s">
        <v>656</v>
      </c>
      <c r="Q245" t="s">
        <v>458</v>
      </c>
      <c r="R245" s="1" t="s">
        <v>657</v>
      </c>
      <c r="S245" t="s">
        <v>90</v>
      </c>
      <c r="X245">
        <f t="shared" si="9"/>
        <v>0</v>
      </c>
      <c r="Y245">
        <f t="shared" si="10"/>
        <v>1</v>
      </c>
      <c r="Z245">
        <f t="shared" si="11"/>
        <v>0</v>
      </c>
    </row>
    <row r="246" spans="1:26" ht="25.5">
      <c r="A246">
        <v>555800023</v>
      </c>
      <c r="B246" s="3" t="s">
        <v>721</v>
      </c>
      <c r="C246">
        <v>20</v>
      </c>
      <c r="D246" t="s">
        <v>766</v>
      </c>
      <c r="E246" t="s">
        <v>767</v>
      </c>
      <c r="F246">
        <v>5123015385</v>
      </c>
      <c r="G246" t="s">
        <v>463</v>
      </c>
      <c r="H246">
        <v>13</v>
      </c>
      <c r="I246" t="s">
        <v>487</v>
      </c>
      <c r="J246" t="s">
        <v>465</v>
      </c>
      <c r="K246" t="s">
        <v>466</v>
      </c>
      <c r="L246">
        <v>37</v>
      </c>
      <c r="M246" t="s">
        <v>655</v>
      </c>
      <c r="N246">
        <v>28</v>
      </c>
      <c r="O246" s="1" t="s">
        <v>658</v>
      </c>
      <c r="Q246" t="s">
        <v>458</v>
      </c>
      <c r="R246" s="1" t="s">
        <v>659</v>
      </c>
      <c r="S246" t="s">
        <v>90</v>
      </c>
      <c r="X246">
        <f t="shared" si="9"/>
        <v>0</v>
      </c>
      <c r="Y246">
        <f t="shared" si="10"/>
        <v>1</v>
      </c>
      <c r="Z246">
        <f t="shared" si="11"/>
        <v>0</v>
      </c>
    </row>
    <row r="247" spans="1:26" ht="25.5">
      <c r="A247">
        <v>555700023</v>
      </c>
      <c r="B247" s="3" t="s">
        <v>721</v>
      </c>
      <c r="C247">
        <v>19</v>
      </c>
      <c r="D247" t="s">
        <v>766</v>
      </c>
      <c r="E247" t="s">
        <v>767</v>
      </c>
      <c r="F247">
        <v>5123015385</v>
      </c>
      <c r="G247" t="s">
        <v>463</v>
      </c>
      <c r="H247">
        <v>12</v>
      </c>
      <c r="I247" t="s">
        <v>487</v>
      </c>
      <c r="J247" t="s">
        <v>465</v>
      </c>
      <c r="K247" t="s">
        <v>466</v>
      </c>
      <c r="L247">
        <v>30</v>
      </c>
      <c r="M247" t="s">
        <v>660</v>
      </c>
      <c r="N247">
        <v>29</v>
      </c>
      <c r="O247" s="1" t="s">
        <v>661</v>
      </c>
      <c r="Q247" t="s">
        <v>458</v>
      </c>
      <c r="R247" s="1" t="s">
        <v>662</v>
      </c>
      <c r="S247" t="s">
        <v>90</v>
      </c>
      <c r="X247">
        <f t="shared" si="9"/>
        <v>0</v>
      </c>
      <c r="Y247">
        <f t="shared" si="10"/>
        <v>1</v>
      </c>
      <c r="Z247">
        <f t="shared" si="11"/>
        <v>0</v>
      </c>
    </row>
    <row r="248" spans="1:26" ht="38.25">
      <c r="A248">
        <v>555600023</v>
      </c>
      <c r="B248" s="3" t="s">
        <v>721</v>
      </c>
      <c r="C248">
        <v>18</v>
      </c>
      <c r="D248" t="s">
        <v>766</v>
      </c>
      <c r="E248" t="s">
        <v>767</v>
      </c>
      <c r="F248">
        <v>5123015385</v>
      </c>
      <c r="G248" t="s">
        <v>463</v>
      </c>
      <c r="H248">
        <v>11</v>
      </c>
      <c r="I248" t="s">
        <v>487</v>
      </c>
      <c r="J248" t="s">
        <v>465</v>
      </c>
      <c r="K248" t="s">
        <v>466</v>
      </c>
      <c r="L248">
        <v>27</v>
      </c>
      <c r="M248" t="s">
        <v>663</v>
      </c>
      <c r="N248">
        <v>6</v>
      </c>
      <c r="O248" s="1" t="s">
        <v>664</v>
      </c>
      <c r="Q248" t="s">
        <v>458</v>
      </c>
      <c r="R248" s="1" t="s">
        <v>665</v>
      </c>
      <c r="S248" t="s">
        <v>90</v>
      </c>
      <c r="X248">
        <f t="shared" si="9"/>
        <v>0</v>
      </c>
      <c r="Y248">
        <f t="shared" si="10"/>
        <v>1</v>
      </c>
      <c r="Z248">
        <f t="shared" si="11"/>
        <v>0</v>
      </c>
    </row>
    <row r="249" spans="1:26" ht="25.5">
      <c r="A249">
        <v>555500023</v>
      </c>
      <c r="B249" s="3" t="s">
        <v>721</v>
      </c>
      <c r="C249">
        <v>17</v>
      </c>
      <c r="D249" t="s">
        <v>766</v>
      </c>
      <c r="E249" t="s">
        <v>767</v>
      </c>
      <c r="F249">
        <v>5123015385</v>
      </c>
      <c r="G249" t="s">
        <v>463</v>
      </c>
      <c r="H249">
        <v>10</v>
      </c>
      <c r="I249" t="s">
        <v>487</v>
      </c>
      <c r="J249" t="s">
        <v>465</v>
      </c>
      <c r="K249" t="s">
        <v>466</v>
      </c>
      <c r="L249">
        <v>26</v>
      </c>
      <c r="M249" t="s">
        <v>663</v>
      </c>
      <c r="N249">
        <v>37</v>
      </c>
      <c r="O249" s="1" t="s">
        <v>666</v>
      </c>
      <c r="Q249" t="s">
        <v>458</v>
      </c>
      <c r="R249" s="1" t="s">
        <v>667</v>
      </c>
      <c r="S249" t="s">
        <v>90</v>
      </c>
      <c r="X249">
        <f t="shared" si="9"/>
        <v>0</v>
      </c>
      <c r="Y249">
        <f t="shared" si="10"/>
        <v>1</v>
      </c>
      <c r="Z249">
        <f t="shared" si="11"/>
        <v>0</v>
      </c>
    </row>
    <row r="250" spans="1:26" ht="38.25">
      <c r="A250">
        <v>555400023</v>
      </c>
      <c r="B250" s="3" t="s">
        <v>721</v>
      </c>
      <c r="C250">
        <v>16</v>
      </c>
      <c r="D250" t="s">
        <v>766</v>
      </c>
      <c r="E250" t="s">
        <v>767</v>
      </c>
      <c r="F250">
        <v>5123015385</v>
      </c>
      <c r="G250" t="s">
        <v>463</v>
      </c>
      <c r="H250">
        <v>9</v>
      </c>
      <c r="I250" t="s">
        <v>487</v>
      </c>
      <c r="J250" t="s">
        <v>465</v>
      </c>
      <c r="K250" t="s">
        <v>466</v>
      </c>
      <c r="L250">
        <v>25</v>
      </c>
      <c r="M250" t="s">
        <v>668</v>
      </c>
      <c r="N250">
        <v>24</v>
      </c>
      <c r="O250" s="1" t="s">
        <v>669</v>
      </c>
      <c r="Q250" t="s">
        <v>458</v>
      </c>
      <c r="R250" s="1" t="s">
        <v>670</v>
      </c>
      <c r="S250" t="s">
        <v>90</v>
      </c>
      <c r="X250">
        <f t="shared" si="9"/>
        <v>0</v>
      </c>
      <c r="Y250">
        <f t="shared" si="10"/>
        <v>1</v>
      </c>
      <c r="Z250">
        <f t="shared" si="11"/>
        <v>0</v>
      </c>
    </row>
    <row r="251" spans="1:26" ht="25.5">
      <c r="A251">
        <v>555300023</v>
      </c>
      <c r="B251" s="3" t="s">
        <v>721</v>
      </c>
      <c r="C251">
        <v>15</v>
      </c>
      <c r="D251" t="s">
        <v>766</v>
      </c>
      <c r="E251" t="s">
        <v>767</v>
      </c>
      <c r="F251">
        <v>5123015385</v>
      </c>
      <c r="G251" t="s">
        <v>463</v>
      </c>
      <c r="H251">
        <v>8</v>
      </c>
      <c r="I251" t="s">
        <v>487</v>
      </c>
      <c r="J251" t="s">
        <v>465</v>
      </c>
      <c r="K251" t="s">
        <v>466</v>
      </c>
      <c r="L251">
        <v>22</v>
      </c>
      <c r="M251" t="s">
        <v>671</v>
      </c>
      <c r="N251">
        <v>10</v>
      </c>
      <c r="O251" s="1" t="s">
        <v>672</v>
      </c>
      <c r="Q251" t="s">
        <v>458</v>
      </c>
      <c r="R251" s="1" t="s">
        <v>673</v>
      </c>
      <c r="S251" t="s">
        <v>90</v>
      </c>
      <c r="X251">
        <f t="shared" si="9"/>
        <v>0</v>
      </c>
      <c r="Y251">
        <f t="shared" si="10"/>
        <v>1</v>
      </c>
      <c r="Z251">
        <f t="shared" si="11"/>
        <v>0</v>
      </c>
    </row>
    <row r="252" spans="1:26" ht="76.5">
      <c r="A252">
        <v>555200023</v>
      </c>
      <c r="B252" s="3" t="s">
        <v>721</v>
      </c>
      <c r="C252">
        <v>14</v>
      </c>
      <c r="D252" t="s">
        <v>766</v>
      </c>
      <c r="E252" t="s">
        <v>767</v>
      </c>
      <c r="F252">
        <v>5123015385</v>
      </c>
      <c r="G252" t="s">
        <v>463</v>
      </c>
      <c r="H252">
        <v>7</v>
      </c>
      <c r="I252" t="s">
        <v>487</v>
      </c>
      <c r="J252" t="s">
        <v>465</v>
      </c>
      <c r="K252" t="s">
        <v>466</v>
      </c>
      <c r="L252">
        <v>21</v>
      </c>
      <c r="M252" t="s">
        <v>671</v>
      </c>
      <c r="N252">
        <v>35</v>
      </c>
      <c r="O252" s="1" t="s">
        <v>625</v>
      </c>
      <c r="Q252" t="s">
        <v>458</v>
      </c>
      <c r="R252" s="1" t="s">
        <v>626</v>
      </c>
      <c r="S252" t="s">
        <v>90</v>
      </c>
      <c r="X252">
        <f t="shared" si="9"/>
        <v>0</v>
      </c>
      <c r="Y252">
        <f t="shared" si="10"/>
        <v>1</v>
      </c>
      <c r="Z252">
        <f t="shared" si="11"/>
        <v>0</v>
      </c>
    </row>
    <row r="253" spans="1:26" ht="38.25">
      <c r="A253">
        <v>555100023</v>
      </c>
      <c r="B253" s="3" t="s">
        <v>721</v>
      </c>
      <c r="C253">
        <v>13</v>
      </c>
      <c r="D253" t="s">
        <v>766</v>
      </c>
      <c r="E253" t="s">
        <v>767</v>
      </c>
      <c r="F253">
        <v>5123015385</v>
      </c>
      <c r="G253" t="s">
        <v>463</v>
      </c>
      <c r="H253">
        <v>6</v>
      </c>
      <c r="I253" t="s">
        <v>487</v>
      </c>
      <c r="J253" t="s">
        <v>465</v>
      </c>
      <c r="K253" t="s">
        <v>466</v>
      </c>
      <c r="L253">
        <v>20</v>
      </c>
      <c r="M253" t="s">
        <v>627</v>
      </c>
      <c r="N253">
        <v>17</v>
      </c>
      <c r="O253" s="1" t="s">
        <v>628</v>
      </c>
      <c r="Q253" t="s">
        <v>458</v>
      </c>
      <c r="R253" s="1" t="s">
        <v>629</v>
      </c>
      <c r="S253" t="s">
        <v>90</v>
      </c>
      <c r="X253">
        <f t="shared" si="9"/>
        <v>0</v>
      </c>
      <c r="Y253">
        <f t="shared" si="10"/>
        <v>1</v>
      </c>
      <c r="Z253">
        <f t="shared" si="11"/>
        <v>0</v>
      </c>
    </row>
    <row r="254" spans="1:26" ht="25.5">
      <c r="A254">
        <v>555000023</v>
      </c>
      <c r="B254" s="3" t="s">
        <v>721</v>
      </c>
      <c r="C254">
        <v>12</v>
      </c>
      <c r="D254" t="s">
        <v>766</v>
      </c>
      <c r="E254" t="s">
        <v>767</v>
      </c>
      <c r="F254">
        <v>5123015385</v>
      </c>
      <c r="G254" t="s">
        <v>463</v>
      </c>
      <c r="H254">
        <v>5</v>
      </c>
      <c r="I254" t="s">
        <v>487</v>
      </c>
      <c r="J254" t="s">
        <v>465</v>
      </c>
      <c r="K254" t="s">
        <v>466</v>
      </c>
      <c r="L254">
        <v>20</v>
      </c>
      <c r="M254" t="s">
        <v>192</v>
      </c>
      <c r="N254">
        <v>10</v>
      </c>
      <c r="O254" s="1" t="s">
        <v>630</v>
      </c>
      <c r="Q254" t="s">
        <v>458</v>
      </c>
      <c r="R254" s="1" t="s">
        <v>631</v>
      </c>
      <c r="S254" t="s">
        <v>90</v>
      </c>
      <c r="X254">
        <f t="shared" si="9"/>
        <v>0</v>
      </c>
      <c r="Y254">
        <f t="shared" si="10"/>
        <v>1</v>
      </c>
      <c r="Z254">
        <f t="shared" si="11"/>
        <v>0</v>
      </c>
    </row>
    <row r="255" spans="1:26" ht="25.5">
      <c r="A255">
        <v>554900023</v>
      </c>
      <c r="B255" s="3" t="s">
        <v>721</v>
      </c>
      <c r="C255">
        <v>11</v>
      </c>
      <c r="D255" t="s">
        <v>766</v>
      </c>
      <c r="E255" t="s">
        <v>767</v>
      </c>
      <c r="F255">
        <v>5123015385</v>
      </c>
      <c r="G255" t="s">
        <v>463</v>
      </c>
      <c r="H255">
        <v>4</v>
      </c>
      <c r="I255" t="s">
        <v>487</v>
      </c>
      <c r="J255" t="s">
        <v>465</v>
      </c>
      <c r="K255" t="s">
        <v>466</v>
      </c>
      <c r="L255">
        <v>15</v>
      </c>
      <c r="M255" t="s">
        <v>632</v>
      </c>
      <c r="N255">
        <v>14</v>
      </c>
      <c r="O255" s="1" t="s">
        <v>633</v>
      </c>
      <c r="Q255" t="s">
        <v>458</v>
      </c>
      <c r="R255" s="1" t="s">
        <v>634</v>
      </c>
      <c r="S255" t="s">
        <v>90</v>
      </c>
      <c r="X255">
        <f t="shared" si="9"/>
        <v>0</v>
      </c>
      <c r="Y255">
        <f t="shared" si="10"/>
        <v>1</v>
      </c>
      <c r="Z255">
        <f t="shared" si="11"/>
        <v>0</v>
      </c>
    </row>
    <row r="256" spans="1:26" ht="25.5">
      <c r="A256">
        <v>554800023</v>
      </c>
      <c r="B256" s="3" t="s">
        <v>721</v>
      </c>
      <c r="C256">
        <v>10</v>
      </c>
      <c r="D256" t="s">
        <v>766</v>
      </c>
      <c r="E256" t="s">
        <v>767</v>
      </c>
      <c r="F256">
        <v>5123015385</v>
      </c>
      <c r="G256" t="s">
        <v>463</v>
      </c>
      <c r="H256">
        <v>3</v>
      </c>
      <c r="I256" t="s">
        <v>487</v>
      </c>
      <c r="J256" t="s">
        <v>465</v>
      </c>
      <c r="K256" t="s">
        <v>466</v>
      </c>
      <c r="L256">
        <v>14</v>
      </c>
      <c r="M256" t="s">
        <v>635</v>
      </c>
      <c r="N256">
        <v>42</v>
      </c>
      <c r="O256" s="1" t="s">
        <v>636</v>
      </c>
      <c r="Q256" t="s">
        <v>458</v>
      </c>
      <c r="R256" s="1" t="s">
        <v>637</v>
      </c>
      <c r="S256" t="s">
        <v>90</v>
      </c>
      <c r="X256">
        <f t="shared" si="9"/>
        <v>0</v>
      </c>
      <c r="Y256">
        <f t="shared" si="10"/>
        <v>1</v>
      </c>
      <c r="Z256">
        <f t="shared" si="11"/>
        <v>0</v>
      </c>
    </row>
    <row r="257" spans="1:26" ht="38.25">
      <c r="A257">
        <v>554700023</v>
      </c>
      <c r="B257" s="3" t="s">
        <v>721</v>
      </c>
      <c r="C257">
        <v>9</v>
      </c>
      <c r="D257" t="s">
        <v>766</v>
      </c>
      <c r="E257" t="s">
        <v>767</v>
      </c>
      <c r="F257">
        <v>5123015385</v>
      </c>
      <c r="G257" t="s">
        <v>463</v>
      </c>
      <c r="H257">
        <v>2</v>
      </c>
      <c r="I257" t="s">
        <v>487</v>
      </c>
      <c r="J257" t="s">
        <v>465</v>
      </c>
      <c r="K257" t="s">
        <v>466</v>
      </c>
      <c r="L257">
        <v>12</v>
      </c>
      <c r="M257" t="s">
        <v>204</v>
      </c>
      <c r="N257">
        <v>29</v>
      </c>
      <c r="O257" s="1" t="s">
        <v>638</v>
      </c>
      <c r="Q257" t="s">
        <v>458</v>
      </c>
      <c r="R257" s="1" t="s">
        <v>639</v>
      </c>
      <c r="S257" t="s">
        <v>90</v>
      </c>
      <c r="X257">
        <f t="shared" si="9"/>
        <v>0</v>
      </c>
      <c r="Y257">
        <f t="shared" si="10"/>
        <v>1</v>
      </c>
      <c r="Z257">
        <f t="shared" si="11"/>
        <v>0</v>
      </c>
    </row>
    <row r="258" spans="1:26" ht="25.5">
      <c r="A258">
        <v>554600023</v>
      </c>
      <c r="B258" s="3" t="s">
        <v>721</v>
      </c>
      <c r="C258">
        <v>8</v>
      </c>
      <c r="D258" t="s">
        <v>766</v>
      </c>
      <c r="E258" t="s">
        <v>767</v>
      </c>
      <c r="F258">
        <v>5123015385</v>
      </c>
      <c r="G258" t="s">
        <v>463</v>
      </c>
      <c r="H258">
        <v>1</v>
      </c>
      <c r="I258" t="s">
        <v>487</v>
      </c>
      <c r="J258" t="s">
        <v>465</v>
      </c>
      <c r="K258" t="s">
        <v>466</v>
      </c>
      <c r="L258">
        <v>4</v>
      </c>
      <c r="O258" s="1" t="s">
        <v>640</v>
      </c>
      <c r="Q258" t="s">
        <v>458</v>
      </c>
      <c r="R258" s="1" t="s">
        <v>641</v>
      </c>
      <c r="S258" t="s">
        <v>90</v>
      </c>
      <c r="X258">
        <f t="shared" si="9"/>
        <v>0</v>
      </c>
      <c r="Y258">
        <f t="shared" si="10"/>
        <v>1</v>
      </c>
      <c r="Z258">
        <f t="shared" si="11"/>
        <v>0</v>
      </c>
    </row>
    <row r="259" spans="1:26" ht="229.5">
      <c r="A259">
        <v>529100023</v>
      </c>
      <c r="B259" s="3" t="s">
        <v>642</v>
      </c>
      <c r="C259">
        <v>7</v>
      </c>
      <c r="D259" t="s">
        <v>643</v>
      </c>
      <c r="E259" t="s">
        <v>644</v>
      </c>
      <c r="F259">
        <v>2024131558</v>
      </c>
      <c r="G259" t="s">
        <v>463</v>
      </c>
      <c r="H259">
        <v>1</v>
      </c>
      <c r="I259" t="s">
        <v>464</v>
      </c>
      <c r="J259" t="s">
        <v>465</v>
      </c>
      <c r="K259" t="s">
        <v>466</v>
      </c>
      <c r="L259">
        <v>130</v>
      </c>
      <c r="M259" t="s">
        <v>380</v>
      </c>
      <c r="N259">
        <v>21</v>
      </c>
      <c r="O259" s="1" t="s">
        <v>612</v>
      </c>
      <c r="Q259" t="s">
        <v>458</v>
      </c>
      <c r="R259" s="1" t="s">
        <v>613</v>
      </c>
      <c r="S259" t="s">
        <v>91</v>
      </c>
      <c r="T259" s="1" t="s">
        <v>392</v>
      </c>
      <c r="X259">
        <f aca="true" t="shared" si="12" ref="X259:X265">IF(S259&lt;&gt;"",IF(K259="Technical",1,0),0)</f>
        <v>0</v>
      </c>
      <c r="Y259">
        <f aca="true" t="shared" si="13" ref="Y259:Y265">IF(S259&lt;&gt;"",IF(K259="Editorial",1,0),0)</f>
        <v>1</v>
      </c>
      <c r="Z259">
        <f aca="true" t="shared" si="14" ref="Z259:Z265">IF(S259&lt;&gt;"",IF(K259="General",1,0),0)</f>
        <v>0</v>
      </c>
    </row>
    <row r="260" spans="1:26" ht="25.5">
      <c r="A260">
        <v>514500023</v>
      </c>
      <c r="B260" s="3" t="s">
        <v>614</v>
      </c>
      <c r="C260">
        <v>6</v>
      </c>
      <c r="D260" t="s">
        <v>615</v>
      </c>
      <c r="E260" t="s">
        <v>616</v>
      </c>
      <c r="H260">
        <v>1</v>
      </c>
      <c r="K260" t="s">
        <v>466</v>
      </c>
      <c r="O260" s="1" t="s">
        <v>617</v>
      </c>
      <c r="Q260" t="s">
        <v>491</v>
      </c>
      <c r="S260" t="s">
        <v>90</v>
      </c>
      <c r="X260">
        <f t="shared" si="12"/>
        <v>0</v>
      </c>
      <c r="Y260">
        <f t="shared" si="13"/>
        <v>1</v>
      </c>
      <c r="Z260">
        <f t="shared" si="14"/>
        <v>0</v>
      </c>
    </row>
    <row r="261" spans="1:26" ht="25.5">
      <c r="A261">
        <v>514200023</v>
      </c>
      <c r="B261" s="3" t="s">
        <v>618</v>
      </c>
      <c r="C261">
        <v>5</v>
      </c>
      <c r="D261" t="s">
        <v>619</v>
      </c>
      <c r="E261" t="s">
        <v>620</v>
      </c>
      <c r="F261" t="s">
        <v>621</v>
      </c>
      <c r="G261" t="s">
        <v>463</v>
      </c>
      <c r="H261">
        <v>5</v>
      </c>
      <c r="I261" t="s">
        <v>758</v>
      </c>
      <c r="J261" t="s">
        <v>465</v>
      </c>
      <c r="K261" t="s">
        <v>429</v>
      </c>
      <c r="L261">
        <v>91</v>
      </c>
      <c r="N261">
        <v>46</v>
      </c>
      <c r="O261" s="1" t="s">
        <v>622</v>
      </c>
      <c r="Q261" t="s">
        <v>458</v>
      </c>
      <c r="R261" s="1" t="s">
        <v>623</v>
      </c>
      <c r="S261" t="s">
        <v>90</v>
      </c>
      <c r="X261">
        <f t="shared" si="12"/>
        <v>0</v>
      </c>
      <c r="Y261">
        <f t="shared" si="13"/>
        <v>0</v>
      </c>
      <c r="Z261">
        <f t="shared" si="14"/>
        <v>1</v>
      </c>
    </row>
    <row r="262" spans="1:26" ht="114.75">
      <c r="A262">
        <v>514100023</v>
      </c>
      <c r="B262" s="3" t="s">
        <v>624</v>
      </c>
      <c r="C262">
        <v>4</v>
      </c>
      <c r="D262" t="s">
        <v>619</v>
      </c>
      <c r="E262" t="s">
        <v>620</v>
      </c>
      <c r="F262" t="s">
        <v>621</v>
      </c>
      <c r="G262" t="s">
        <v>463</v>
      </c>
      <c r="H262">
        <v>4</v>
      </c>
      <c r="I262" t="s">
        <v>758</v>
      </c>
      <c r="J262" t="s">
        <v>465</v>
      </c>
      <c r="K262" t="s">
        <v>429</v>
      </c>
      <c r="L262">
        <v>75</v>
      </c>
      <c r="N262">
        <v>27</v>
      </c>
      <c r="O262" s="1" t="s">
        <v>589</v>
      </c>
      <c r="Q262" t="s">
        <v>458</v>
      </c>
      <c r="R262" s="1" t="s">
        <v>590</v>
      </c>
      <c r="S262" t="s">
        <v>93</v>
      </c>
      <c r="T262" s="1" t="s">
        <v>691</v>
      </c>
      <c r="X262">
        <f t="shared" si="12"/>
        <v>0</v>
      </c>
      <c r="Y262">
        <f t="shared" si="13"/>
        <v>0</v>
      </c>
      <c r="Z262">
        <f t="shared" si="14"/>
        <v>1</v>
      </c>
    </row>
    <row r="263" spans="1:26" ht="89.25">
      <c r="A263">
        <v>514000023</v>
      </c>
      <c r="B263" s="3" t="s">
        <v>591</v>
      </c>
      <c r="C263">
        <v>3</v>
      </c>
      <c r="D263" t="s">
        <v>619</v>
      </c>
      <c r="E263" t="s">
        <v>620</v>
      </c>
      <c r="F263" t="s">
        <v>621</v>
      </c>
      <c r="G263" t="s">
        <v>463</v>
      </c>
      <c r="H263">
        <v>3</v>
      </c>
      <c r="I263" t="s">
        <v>758</v>
      </c>
      <c r="J263" t="s">
        <v>465</v>
      </c>
      <c r="K263" t="s">
        <v>429</v>
      </c>
      <c r="L263">
        <v>74</v>
      </c>
      <c r="N263">
        <v>11</v>
      </c>
      <c r="O263" s="1" t="s">
        <v>592</v>
      </c>
      <c r="Q263" t="s">
        <v>458</v>
      </c>
      <c r="R263" s="1" t="s">
        <v>593</v>
      </c>
      <c r="S263" t="s">
        <v>93</v>
      </c>
      <c r="T263" s="1" t="s">
        <v>692</v>
      </c>
      <c r="X263">
        <f t="shared" si="12"/>
        <v>0</v>
      </c>
      <c r="Y263">
        <f t="shared" si="13"/>
        <v>0</v>
      </c>
      <c r="Z263">
        <f t="shared" si="14"/>
        <v>1</v>
      </c>
    </row>
    <row r="264" spans="1:26" ht="114.75">
      <c r="A264">
        <v>513900023</v>
      </c>
      <c r="B264" s="3" t="s">
        <v>594</v>
      </c>
      <c r="C264">
        <v>2</v>
      </c>
      <c r="D264" t="s">
        <v>619</v>
      </c>
      <c r="E264" t="s">
        <v>620</v>
      </c>
      <c r="F264" t="s">
        <v>621</v>
      </c>
      <c r="G264" t="s">
        <v>463</v>
      </c>
      <c r="H264">
        <v>2</v>
      </c>
      <c r="I264" t="s">
        <v>758</v>
      </c>
      <c r="J264" t="s">
        <v>465</v>
      </c>
      <c r="K264" t="s">
        <v>429</v>
      </c>
      <c r="L264">
        <v>11</v>
      </c>
      <c r="N264">
        <v>51</v>
      </c>
      <c r="O264" s="1" t="s">
        <v>595</v>
      </c>
      <c r="Q264" t="s">
        <v>458</v>
      </c>
      <c r="R264" s="1" t="s">
        <v>596</v>
      </c>
      <c r="S264" t="s">
        <v>93</v>
      </c>
      <c r="T264" s="1" t="s">
        <v>691</v>
      </c>
      <c r="X264">
        <f t="shared" si="12"/>
        <v>0</v>
      </c>
      <c r="Y264">
        <f t="shared" si="13"/>
        <v>0</v>
      </c>
      <c r="Z264">
        <f t="shared" si="14"/>
        <v>1</v>
      </c>
    </row>
    <row r="265" spans="1:26" ht="12.75">
      <c r="A265">
        <v>513800023</v>
      </c>
      <c r="B265" s="3" t="s">
        <v>597</v>
      </c>
      <c r="C265">
        <v>1</v>
      </c>
      <c r="D265" t="s">
        <v>619</v>
      </c>
      <c r="E265" t="s">
        <v>620</v>
      </c>
      <c r="F265" t="s">
        <v>621</v>
      </c>
      <c r="G265" t="s">
        <v>463</v>
      </c>
      <c r="H265">
        <v>1</v>
      </c>
      <c r="I265" t="s">
        <v>758</v>
      </c>
      <c r="J265" t="s">
        <v>465</v>
      </c>
      <c r="K265" t="s">
        <v>466</v>
      </c>
      <c r="L265">
        <v>6</v>
      </c>
      <c r="N265">
        <v>31</v>
      </c>
      <c r="O265" s="1" t="s">
        <v>598</v>
      </c>
      <c r="Q265" t="s">
        <v>458</v>
      </c>
      <c r="R265" s="1" t="s">
        <v>599</v>
      </c>
      <c r="S265" t="s">
        <v>90</v>
      </c>
      <c r="X265">
        <f t="shared" si="12"/>
        <v>0</v>
      </c>
      <c r="Y265">
        <f t="shared" si="13"/>
        <v>1</v>
      </c>
      <c r="Z265">
        <f t="shared" si="14"/>
        <v>0</v>
      </c>
    </row>
    <row r="266" spans="24:26" ht="12.75">
      <c r="X266">
        <f>SUM(X2:X265)</f>
        <v>74</v>
      </c>
      <c r="Y266">
        <f>SUM(Y2:Y265)</f>
        <v>181</v>
      </c>
      <c r="Z266">
        <f>SUM(Z2:Z265)</f>
        <v>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5"/>
  <sheetViews>
    <sheetView workbookViewId="0" topLeftCell="A1">
      <selection activeCell="B8" sqref="B8"/>
    </sheetView>
  </sheetViews>
  <sheetFormatPr defaultColWidth="9.00390625" defaultRowHeight="12.75"/>
  <sheetData>
    <row r="1" spans="2:4" ht="12.75">
      <c r="B1" t="s">
        <v>114</v>
      </c>
      <c r="C1" t="s">
        <v>115</v>
      </c>
      <c r="D1" t="s">
        <v>697</v>
      </c>
    </row>
    <row r="2" spans="1:4" ht="12.75">
      <c r="A2" t="s">
        <v>455</v>
      </c>
      <c r="B2">
        <f>COUNTIF(AllComments!K2:K265,"Technical")</f>
        <v>74</v>
      </c>
      <c r="C2">
        <f>SUM(AllComments!X2:X265)</f>
        <v>74</v>
      </c>
      <c r="D2">
        <f>B2-C2</f>
        <v>0</v>
      </c>
    </row>
    <row r="3" spans="1:4" ht="12.75">
      <c r="A3" t="s">
        <v>466</v>
      </c>
      <c r="B3">
        <f>COUNTIF(AllComments!K2:K265,"Editorial")</f>
        <v>181</v>
      </c>
      <c r="C3">
        <f>SUM(AllComments!Y2:Y265)</f>
        <v>181</v>
      </c>
      <c r="D3">
        <f>B3-C3</f>
        <v>0</v>
      </c>
    </row>
    <row r="4" spans="1:4" ht="12.75">
      <c r="A4" t="s">
        <v>429</v>
      </c>
      <c r="B4">
        <f>COUNTIF(AllComments!K2:K265,"General")</f>
        <v>9</v>
      </c>
      <c r="C4">
        <f>SUM(AllComments!Z2:Z265)</f>
        <v>9</v>
      </c>
      <c r="D4">
        <f>B4-C4</f>
        <v>0</v>
      </c>
    </row>
    <row r="5" spans="1:4" ht="12.75">
      <c r="A5" t="s">
        <v>114</v>
      </c>
      <c r="B5">
        <f>SUM(B2:B4)</f>
        <v>264</v>
      </c>
      <c r="C5">
        <f>SUM(C2:C4)</f>
        <v>264</v>
      </c>
      <c r="D5">
        <f>SUM(D2:D4)</f>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Barr</dc:creator>
  <cp:keywords/>
  <dc:description/>
  <cp:lastModifiedBy>James Gilb</cp:lastModifiedBy>
  <dcterms:created xsi:type="dcterms:W3CDTF">2005-09-15T19:52:15Z</dcterms:created>
  <dcterms:modified xsi:type="dcterms:W3CDTF">2005-09-23T16:59:30Z</dcterms:modified>
  <cp:category/>
  <cp:version/>
  <cp:contentType/>
  <cp:contentStatus/>
</cp:coreProperties>
</file>