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5-03-Atlanta/"/>
    </mc:Choice>
  </mc:AlternateContent>
  <xr:revisionPtr revIDLastSave="0" documentId="13_ncr:1_{1AE94960-074B-5249-B1E2-D47120CFC858}" xr6:coauthVersionLast="47" xr6:coauthVersionMax="47" xr10:uidLastSave="{00000000-0000-0000-0000-000000000000}"/>
  <bookViews>
    <workbookView xWindow="37740" yWindow="3120" windowWidth="31320" windowHeight="1912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4" l="1"/>
  <c r="H71" i="4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B3" i="1" l="1"/>
  <c r="D105" i="4"/>
  <c r="D103" i="4"/>
  <c r="C28" i="4" l="1"/>
  <c r="D27" i="4" l="1"/>
  <c r="D25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65" i="4" l="1"/>
  <c r="A71" i="4" s="1"/>
  <c r="F25" i="4"/>
  <c r="H25" i="4" s="1"/>
  <c r="F27" i="4" s="1"/>
  <c r="H27" i="4" s="1"/>
  <c r="A25" i="4"/>
  <c r="A27" i="4" s="1"/>
  <c r="A35" i="4"/>
  <c r="A37" i="4" s="1"/>
  <c r="A39" i="4" s="1"/>
  <c r="A4" i="4"/>
  <c r="B5" i="7"/>
  <c r="A79" i="4" l="1"/>
  <c r="A73" i="4"/>
  <c r="A75" i="4" s="1"/>
  <c r="A77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81" i="4" l="1"/>
  <c r="A83" i="4" s="1"/>
  <c r="A85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7" i="4" l="1"/>
  <c r="A89" i="4" s="1"/>
  <c r="A91" i="4" s="1"/>
  <c r="A93" i="4" s="1"/>
  <c r="A95" i="4" s="1"/>
  <c r="A97" i="4" s="1"/>
  <c r="A99" i="4" s="1"/>
  <c r="A101" i="4"/>
  <c r="H43" i="4"/>
  <c r="F45" i="4" s="1"/>
  <c r="H45" i="4" s="1"/>
  <c r="F47" i="4" s="1"/>
  <c r="H47" i="4" s="1"/>
  <c r="F49" i="4" s="1"/>
  <c r="A103" i="4" l="1"/>
  <c r="A105" i="4" s="1"/>
  <c r="A107" i="4" s="1"/>
  <c r="A109" i="4" s="1"/>
  <c r="A111" i="4" s="1"/>
  <c r="A113" i="4" s="1"/>
  <c r="A115" i="4"/>
  <c r="H49" i="4"/>
  <c r="F51" i="4" s="1"/>
  <c r="H51" i="4" s="1"/>
  <c r="F53" i="4" s="1"/>
  <c r="H53" i="4" s="1"/>
  <c r="F55" i="4" s="1"/>
  <c r="H55" i="4" s="1"/>
  <c r="F57" i="4" s="1"/>
  <c r="A117" i="4" l="1"/>
  <c r="A119" i="4" s="1"/>
  <c r="A121" i="4"/>
  <c r="H57" i="4"/>
  <c r="F59" i="4" s="1"/>
  <c r="H59" i="4" s="1"/>
  <c r="F61" i="4" s="1"/>
  <c r="H61" i="4" s="1"/>
  <c r="F63" i="4" s="1"/>
  <c r="H63" i="4" s="1"/>
  <c r="A123" i="4" l="1"/>
  <c r="A125" i="4" s="1"/>
  <c r="A127" i="4"/>
  <c r="A129" i="4" s="1"/>
  <c r="H101" i="4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G130" i="4" s="1"/>
  <c r="F65" i="4"/>
  <c r="H65" i="4" s="1"/>
  <c r="G6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0" authorId="0" shapeId="0" xr:uid="{D8A81417-9CAA-AC4D-81B4-135503EB5693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0" authorId="0" shapeId="0" xr:uid="{5E42485F-0A17-BA41-A888-ED1476857DB6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<sst xmlns="http://schemas.openxmlformats.org/spreadsheetml/2006/main" count="168" uniqueCount="102">
  <si>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</si>
  <si>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</si>
  <si>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</si>
  <si>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</si>
  <si>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</si>
  <si>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</si>
  <si>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</si>
  <si>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</si>
  <si>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</si>
  <si>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</si>
  <si>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</si>
  <si>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</si>
  <si>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</si>
  <si>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</si>
  <si>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</si>
  <si>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</si>
  <si>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</si>
  <si>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</si>
  <si>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</si>
  <si>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</si>
  <si>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</si>
  <si>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</si>
  <si>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</si>
  <si>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</si>
  <si>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</si>
  <si>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</si>
  <si>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</si>
  <si>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</si>
  <si>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</si>
  <si>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</si>
  <si>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</si>
  <si>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</si>
  <si>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</si>
  <si>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</si>
  <si>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</si>
  <si>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</si>
  <si>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</si>
  <si>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</si>
  <si>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</si>
  <si>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</si>
  <si>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</si>
  <si>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</si>
  <si>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</si>
  <si>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</si>
  <si>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</si>
  <si>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</si>
  <si>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</si>
  <si>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</si>
  <si>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</si>
  <si>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</si>
  <si>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</si>
  <si>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</si>
  <si>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</si>
  <si>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</si>
  <si>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</si>
  <si>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</si>
  <si>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</si>
  <si>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</si>
  <si>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</si>
  <si>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</si>
  <si>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</si>
  <si>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</si>
  <si>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</si>
  <si>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</si>
  <si>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</si>
  <si>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</si>
  <si>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</si>
  <si>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</si>
  <si>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</si>
  <si>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</si>
  <si>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</si>
  <si>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</si>
  <si>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</si>
  <si>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</si>
  <si>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</si>
  <si>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</si>
  <si>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</si>
  <si>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ETSI TC BRAN update</t>
  </si>
  <si>
    <t>Coex SC  Vice Chairs --  Manish Kumar (NXP) &amp; Sebastian Max (Ericsson GmbH)</t>
  </si>
  <si>
    <t>Bluetooth SIG update</t>
  </si>
  <si>
    <t>Aldana</t>
  </si>
  <si>
    <t>March 09-14, 2025</t>
  </si>
  <si>
    <t>11-25/0210</t>
  </si>
  <si>
    <t>11-25/0072r0</t>
  </si>
  <si>
    <t>March 2025</t>
  </si>
  <si>
    <t>March 2025 Coex SC Agenda</t>
  </si>
  <si>
    <t>210th EEE 802.11 WIRELESS LOCAL AREA NETWORKS SESSION</t>
  </si>
  <si>
    <t>Atlanta, GA, USA</t>
  </si>
  <si>
    <t>Tuesday 2025-03-11 - 10:30h -- 12:30h</t>
  </si>
  <si>
    <t>n/a (oral update)</t>
  </si>
  <si>
    <t>18-25/0021</t>
  </si>
  <si>
    <t>Recess</t>
  </si>
  <si>
    <t>Officer introduction</t>
  </si>
  <si>
    <t>Reminder: we are operating under IEEE-SA pre-PAR meeting guidelines</t>
  </si>
  <si>
    <t>Thursday 2025-03-13 - 8:00 -- 10:00h</t>
  </si>
  <si>
    <t>802.15.4ab NB Status Update</t>
  </si>
  <si>
    <t>11-25/0349</t>
  </si>
  <si>
    <t>2025-03-11</t>
  </si>
  <si>
    <t>R1</t>
  </si>
  <si>
    <t>15-23/0452r10</t>
  </si>
  <si>
    <t>Chair / all</t>
  </si>
  <si>
    <t xml:space="preserve">Notice: revised 15.4ab CAD available, see: https://mentor.ieee.org/802.15/documents?is_dcn=452&amp;is_year=2023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</si>
</sst>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0" borderId="0" xfId="0" quotePrefix="1" applyNumberFormat="1" applyFont="1" applyAlignment="1">
      <alignment horizontal="right"/>
    </xf>
    <xf numFmtId="14" fontId="1" fillId="0" borderId="0" xfId="0" quotePrefix="1" applyNumberFormat="1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16" sqref="B16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20</v>
      </c>
    </row>
    <row r="2" spans="1:9" ht="18" x14ac:dyDescent="0.2">
      <c r="B2" s="1" t="s">
        <v>18</v>
      </c>
    </row>
    <row r="3" spans="1:9" ht="16" customHeight="1" x14ac:dyDescent="0.2">
      <c r="A3" s="2" t="s">
        <v>30</v>
      </c>
      <c r="B3" s="1" t="str">
        <f xml:space="preserve"> "doc.: IEEE 802.11-25/0208r" &amp; Parameters!B8</f>
        <v>doc.: IEEE 802.11-25/0208r1</v>
      </c>
    </row>
    <row r="4" spans="1:9" ht="16" customHeight="1" x14ac:dyDescent="0.2">
      <c r="A4" s="2" t="s">
        <v>19</v>
      </c>
      <c r="B4" s="6" t="s">
        <v>84</v>
      </c>
      <c r="F4" s="6"/>
    </row>
    <row r="5" spans="1:9" ht="16" customHeight="1" x14ac:dyDescent="0.2">
      <c r="A5" s="2" t="s">
        <v>29</v>
      </c>
      <c r="B5" s="9" t="s">
        <v>71</v>
      </c>
    </row>
    <row r="6" spans="1:9" s="3" customFormat="1" ht="17" customHeight="1" thickBot="1" x14ac:dyDescent="0.25"/>
    <row r="7" spans="1:9" ht="18" x14ac:dyDescent="0.2">
      <c r="A7" s="2" t="s">
        <v>22</v>
      </c>
      <c r="B7" s="8" t="s">
        <v>85</v>
      </c>
    </row>
    <row r="8" spans="1:9" x14ac:dyDescent="0.2">
      <c r="A8" s="2" t="s">
        <v>31</v>
      </c>
      <c r="B8" s="7" t="str">
        <f>Parameters!$B$9</f>
        <v>2025-03-11</v>
      </c>
    </row>
    <row r="9" spans="1:9" x14ac:dyDescent="0.2">
      <c r="A9" s="2" t="s">
        <v>23</v>
      </c>
      <c r="B9" s="7" t="s">
        <v>28</v>
      </c>
      <c r="C9" s="7"/>
      <c r="D9" s="7" t="s">
        <v>53</v>
      </c>
      <c r="E9" s="7"/>
      <c r="F9" s="7"/>
      <c r="G9" s="7"/>
      <c r="I9" s="7"/>
    </row>
    <row r="10" spans="1:9" x14ac:dyDescent="0.2">
      <c r="B10" s="7" t="s">
        <v>32</v>
      </c>
      <c r="C10" s="7"/>
      <c r="D10" s="7" t="s">
        <v>70</v>
      </c>
      <c r="E10" s="7"/>
      <c r="F10" s="7"/>
      <c r="G10" s="7"/>
      <c r="I10" s="7"/>
    </row>
    <row r="11" spans="1:9" x14ac:dyDescent="0.2">
      <c r="B11" s="7" t="s">
        <v>24</v>
      </c>
      <c r="C11" s="7"/>
      <c r="D11" s="7" t="s">
        <v>54</v>
      </c>
      <c r="E11" s="7"/>
      <c r="F11" s="7"/>
      <c r="G11" s="7"/>
      <c r="I11" s="7"/>
    </row>
    <row r="12" spans="1:9" x14ac:dyDescent="0.2">
      <c r="B12" s="7" t="s">
        <v>25</v>
      </c>
      <c r="C12" s="7"/>
      <c r="D12" s="7"/>
      <c r="E12" s="7"/>
      <c r="F12" s="7"/>
      <c r="G12" s="7"/>
      <c r="I12" s="7"/>
    </row>
    <row r="13" spans="1:9" x14ac:dyDescent="0.2">
      <c r="B13" s="7" t="s">
        <v>26</v>
      </c>
      <c r="C13" s="7"/>
      <c r="D13" s="7"/>
      <c r="E13" s="7"/>
      <c r="F13" s="7"/>
      <c r="G13" s="7"/>
      <c r="I13" s="7"/>
    </row>
    <row r="14" spans="1:9" x14ac:dyDescent="0.2">
      <c r="B14" s="7" t="s">
        <v>27</v>
      </c>
      <c r="C14" s="7"/>
      <c r="D14" s="10" t="s">
        <v>55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21</v>
      </c>
    </row>
    <row r="28" spans="1:5" ht="15.75" customHeight="1" x14ac:dyDescent="0.2">
      <c r="A28" s="5"/>
      <c r="B28" s="58"/>
      <c r="C28" s="58"/>
      <c r="D28" s="58"/>
      <c r="E28" s="58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7"/>
      <c r="C30" s="57"/>
      <c r="D30" s="57"/>
      <c r="E30" s="57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7"/>
      <c r="C32" s="57"/>
      <c r="D32" s="57"/>
      <c r="E32" s="57"/>
    </row>
    <row r="33" spans="2:5" ht="15.75" customHeight="1" x14ac:dyDescent="0.2">
      <c r="B33" s="57"/>
      <c r="C33" s="57"/>
      <c r="D33" s="57"/>
      <c r="E33" s="57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31"/>
  <sheetViews>
    <sheetView tabSelected="1" topLeftCell="A97" zoomScale="150" zoomScaleNormal="150" workbookViewId="0">
      <selection activeCell="D55" sqref="D55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8" t="str">
        <f>Parameters!B1</f>
        <v>210th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56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Atlanta, GA, USA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March 09-14, 2025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0" t="s">
        <v>57</v>
      </c>
      <c r="B5" s="61"/>
      <c r="C5" s="61"/>
      <c r="D5" s="61"/>
      <c r="E5" s="61"/>
      <c r="F5" s="61"/>
      <c r="G5" s="61"/>
      <c r="H5" s="61"/>
      <c r="I5" s="61"/>
    </row>
    <row r="6" spans="1:9" ht="18" customHeight="1" x14ac:dyDescent="0.15">
      <c r="A6" s="60" t="s">
        <v>78</v>
      </c>
      <c r="B6" s="61"/>
      <c r="C6" s="61"/>
      <c r="D6" s="61"/>
      <c r="E6" s="61"/>
      <c r="F6" s="61"/>
      <c r="G6" s="61"/>
      <c r="H6" s="61"/>
      <c r="I6" s="61"/>
    </row>
    <row r="7" spans="1:9" ht="18" customHeight="1" x14ac:dyDescent="0.15">
      <c r="A7" s="60" t="s">
        <v>58</v>
      </c>
      <c r="B7" s="61"/>
      <c r="C7" s="61"/>
      <c r="D7" s="61"/>
      <c r="E7" s="61"/>
      <c r="F7" s="61"/>
      <c r="G7" s="61"/>
      <c r="H7" s="61"/>
      <c r="I7" s="61"/>
    </row>
    <row r="8" spans="1:9" ht="18" customHeight="1" x14ac:dyDescent="0.15">
      <c r="A8" s="63"/>
      <c r="B8" s="61"/>
      <c r="C8" s="61"/>
      <c r="D8" s="61"/>
      <c r="E8" s="61"/>
      <c r="F8" s="61"/>
      <c r="G8" s="61"/>
      <c r="H8" s="61"/>
      <c r="I8" s="61"/>
    </row>
    <row r="9" spans="1:9" ht="18" customHeight="1" x14ac:dyDescent="0.15">
      <c r="A9" s="60"/>
      <c r="B9" s="63"/>
      <c r="C9" s="63"/>
      <c r="D9" s="63"/>
      <c r="E9" s="63"/>
      <c r="F9" s="63"/>
      <c r="G9" s="63"/>
      <c r="H9" s="63"/>
      <c r="I9" s="63"/>
    </row>
    <row r="10" spans="1:9" ht="30" customHeight="1" x14ac:dyDescent="0.15">
      <c r="A10" s="64" t="str">
        <f>"Agenda R" &amp; Parameters!$B$8</f>
        <v>Agenda R1</v>
      </c>
      <c r="B10" s="65"/>
      <c r="C10" s="65"/>
      <c r="D10" s="65"/>
      <c r="E10" s="65"/>
      <c r="F10" s="65"/>
      <c r="G10" s="65"/>
      <c r="H10" s="65"/>
      <c r="I10" s="65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62" t="s">
        <v>50</v>
      </c>
      <c r="B13" s="62"/>
      <c r="C13" s="62"/>
      <c r="D13" s="62"/>
      <c r="E13" s="62"/>
      <c r="F13" s="62"/>
      <c r="G13" s="62"/>
      <c r="H13" s="62"/>
      <c r="I13" s="62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59" t="s">
        <v>88</v>
      </c>
      <c r="B17" s="59"/>
      <c r="C17" s="59"/>
      <c r="D17" s="59"/>
      <c r="E17" s="59"/>
      <c r="F17" s="59"/>
      <c r="G17" s="59"/>
      <c r="H17" s="59"/>
      <c r="I17" s="59"/>
    </row>
    <row r="18" spans="1:10" s="30" customFormat="1" ht="34" x14ac:dyDescent="0.15">
      <c r="A18" s="26" t="s">
        <v>8</v>
      </c>
      <c r="B18" s="26" t="s">
        <v>9</v>
      </c>
      <c r="C18" s="26" t="s">
        <v>10</v>
      </c>
      <c r="D18" s="26" t="s">
        <v>11</v>
      </c>
      <c r="E18" s="26" t="s">
        <v>12</v>
      </c>
      <c r="F18" s="27" t="s">
        <v>13</v>
      </c>
      <c r="G18" s="28" t="s">
        <v>14</v>
      </c>
      <c r="H18" s="27" t="s">
        <v>15</v>
      </c>
      <c r="I18" s="29" t="s">
        <v>16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0.4375</v>
      </c>
      <c r="G19" s="34">
        <v>0</v>
      </c>
      <c r="H19" s="33">
        <f>F19+TIME(0,G19,0)</f>
        <v>0.4375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0.4375</v>
      </c>
      <c r="G21" s="41">
        <v>1</v>
      </c>
      <c r="H21" s="40">
        <f>F21+TIME(0,G21,0)</f>
        <v>0.43819444444444444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42</v>
      </c>
      <c r="C23" s="38" t="s">
        <v>59</v>
      </c>
      <c r="D23" s="38"/>
      <c r="E23" s="38" t="s">
        <v>4</v>
      </c>
      <c r="F23" s="40">
        <f>H21</f>
        <v>0.43819444444444444</v>
      </c>
      <c r="G23" s="41">
        <v>1</v>
      </c>
      <c r="H23" s="40">
        <f>F23+TIME(0,G23,0)</f>
        <v>0.43888888888888888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43</v>
      </c>
      <c r="C25" s="38" t="s">
        <v>5</v>
      </c>
      <c r="D25" s="39" t="str">
        <f>Parameters!$B$13</f>
        <v>11-25/0210</v>
      </c>
      <c r="E25" s="38" t="s">
        <v>4</v>
      </c>
      <c r="F25" s="40">
        <f>H23</f>
        <v>0.43888888888888888</v>
      </c>
      <c r="G25" s="41">
        <v>3</v>
      </c>
      <c r="H25" s="40">
        <f>F25+TIME(0,G25,0)</f>
        <v>0.44097222222222221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43</v>
      </c>
      <c r="C27" s="38" t="s">
        <v>60</v>
      </c>
      <c r="D27" s="39" t="str">
        <f>Parameters!$B$13</f>
        <v>11-25/0210</v>
      </c>
      <c r="E27" s="38" t="s">
        <v>4</v>
      </c>
      <c r="F27" s="40">
        <f>H25</f>
        <v>0.44097222222222221</v>
      </c>
      <c r="G27" s="41">
        <v>0</v>
      </c>
      <c r="H27" s="40">
        <f>F27+TIME(0,G27,0)</f>
        <v>0.44097222222222221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11-25/0072r0.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0.44097222222222221</v>
      </c>
      <c r="G29" s="41">
        <v>0</v>
      </c>
      <c r="H29" s="40">
        <f>F29+TIME(0,G29,0)</f>
        <v>0.44097222222222221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0.44097222222222221</v>
      </c>
      <c r="G31" s="41">
        <v>0</v>
      </c>
      <c r="H31" s="40">
        <f>F31+TIME(0,G31,0)</f>
        <v>0.44097222222222221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6</v>
      </c>
      <c r="D33" s="32"/>
      <c r="E33" s="32"/>
      <c r="F33" s="33">
        <f>H31</f>
        <v>0.44097222222222221</v>
      </c>
      <c r="G33" s="34">
        <v>0</v>
      </c>
      <c r="H33" s="33">
        <f>F33+TIME(0,G33,0)</f>
        <v>0.44097222222222221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42</v>
      </c>
      <c r="C35" s="38" t="s">
        <v>61</v>
      </c>
      <c r="D35" s="39" t="str">
        <f>Parameters!B12</f>
        <v>11-23/0448r1</v>
      </c>
      <c r="E35" s="38" t="s">
        <v>4</v>
      </c>
      <c r="F35" s="40">
        <f>H33</f>
        <v>0.44097222222222221</v>
      </c>
      <c r="G35" s="41">
        <v>3</v>
      </c>
      <c r="H35" s="40">
        <f>F35+TIME(0,G35,0)</f>
        <v>0.44305555555555554</v>
      </c>
      <c r="I35" s="42"/>
    </row>
    <row r="36" spans="1:9" ht="136" x14ac:dyDescent="0.15">
      <c r="A36" s="36"/>
      <c r="B36" s="22"/>
      <c r="C36" s="22" t="s">
        <v>62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51</v>
      </c>
      <c r="C37" s="38" t="s">
        <v>64</v>
      </c>
      <c r="D37" s="39" t="str">
        <f>Parameters!$B$13</f>
        <v>11-25/0210</v>
      </c>
      <c r="E37" s="38" t="s">
        <v>4</v>
      </c>
      <c r="F37" s="40">
        <f>H35</f>
        <v>0.44305555555555554</v>
      </c>
      <c r="G37" s="41">
        <v>1</v>
      </c>
      <c r="H37" s="40">
        <f>F37+TIME(0,G37,0)</f>
        <v>0.44374999999999998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0.44374999999999998</v>
      </c>
      <c r="G39" s="41">
        <v>0</v>
      </c>
      <c r="H39" s="40">
        <f>F39+TIME(0,G39,0)</f>
        <v>0.44374999999999998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0.44374999999999998</v>
      </c>
      <c r="G41" s="41">
        <v>0</v>
      </c>
      <c r="H41" s="40">
        <f>F41+TIME(0,G41,0)</f>
        <v>0.44374999999999998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72</v>
      </c>
      <c r="D43" s="32"/>
      <c r="E43" s="32"/>
      <c r="F43" s="33">
        <f>H41</f>
        <v>0.44374999999999998</v>
      </c>
      <c r="G43" s="34">
        <v>0</v>
      </c>
      <c r="H43" s="33">
        <f>F43+TIME(0,G43,0)</f>
        <v>0.44374999999999998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51</v>
      </c>
      <c r="C45" s="38" t="s">
        <v>73</v>
      </c>
      <c r="D45" s="39" t="str">
        <f>Parameters!$B$13</f>
        <v>11-25/0210</v>
      </c>
      <c r="E45" s="38" t="s">
        <v>52</v>
      </c>
      <c r="F45" s="40">
        <f>H43</f>
        <v>0.44374999999999998</v>
      </c>
      <c r="G45" s="41">
        <v>1</v>
      </c>
      <c r="H45" s="40">
        <f>F45+TIME(0,G45,0)</f>
        <v>0.44444444444444442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51</v>
      </c>
      <c r="C47" s="38" t="s">
        <v>68</v>
      </c>
      <c r="D47" s="39" t="str">
        <f>Parameters!$B$13</f>
        <v>11-25/0210</v>
      </c>
      <c r="E47" s="38" t="s">
        <v>4</v>
      </c>
      <c r="F47" s="40">
        <f>H45</f>
        <v>0.44444444444444442</v>
      </c>
      <c r="G47" s="41">
        <v>1</v>
      </c>
      <c r="H47" s="40">
        <f>F47+TIME(0,G47,0)</f>
        <v>0.44513888888888886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66</v>
      </c>
      <c r="D49" s="32"/>
      <c r="E49" s="32" t="s">
        <v>4</v>
      </c>
      <c r="F49" s="33">
        <f>H47</f>
        <v>0.44513888888888886</v>
      </c>
      <c r="G49" s="34">
        <v>0</v>
      </c>
      <c r="H49" s="33">
        <f>F49+TIME(0,G49,0)</f>
        <v>0.44513888888888886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17" x14ac:dyDescent="0.15">
      <c r="A51" s="37">
        <f>0.01+A49</f>
        <v>4.01</v>
      </c>
      <c r="B51" s="38" t="s">
        <v>44</v>
      </c>
      <c r="C51" s="38" t="s">
        <v>79</v>
      </c>
      <c r="D51" s="38" t="s">
        <v>89</v>
      </c>
      <c r="E51" s="38" t="s">
        <v>74</v>
      </c>
      <c r="F51" s="40">
        <f>H49</f>
        <v>0.44513888888888886</v>
      </c>
      <c r="G51" s="41">
        <v>15</v>
      </c>
      <c r="H51" s="40">
        <f>F51+TIME(0,G51,0)</f>
        <v>0.45555555555555555</v>
      </c>
      <c r="I51" s="42"/>
      <c r="J51" s="30"/>
    </row>
    <row r="52" spans="1:10" ht="16" x14ac:dyDescent="0.2">
      <c r="A52" s="36"/>
      <c r="B52" s="22"/>
      <c r="C52" s="54"/>
      <c r="D52" s="54"/>
      <c r="E52" s="54"/>
      <c r="F52" s="23"/>
      <c r="G52" s="24"/>
      <c r="H52" s="23"/>
      <c r="I52" s="25"/>
    </row>
    <row r="53" spans="1:10" ht="17" x14ac:dyDescent="0.15">
      <c r="A53" s="37">
        <f>A51+0.01</f>
        <v>4.0199999999999996</v>
      </c>
      <c r="B53" s="38" t="s">
        <v>65</v>
      </c>
      <c r="C53" s="38" t="s">
        <v>77</v>
      </c>
      <c r="D53" s="38" t="s">
        <v>90</v>
      </c>
      <c r="E53" s="38" t="s">
        <v>76</v>
      </c>
      <c r="F53" s="40">
        <f>H51</f>
        <v>0.45555555555555555</v>
      </c>
      <c r="G53" s="41">
        <v>15</v>
      </c>
      <c r="H53" s="40">
        <f>F53+TIME(0,G53,0)</f>
        <v>0.46597222222222223</v>
      </c>
      <c r="I53" s="42"/>
      <c r="J53" s="30"/>
    </row>
    <row r="54" spans="1:10" ht="16" x14ac:dyDescent="0.15">
      <c r="A54" s="36"/>
      <c r="B54" s="22"/>
      <c r="C54" s="22"/>
      <c r="D54" s="22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65</v>
      </c>
      <c r="C55" s="38" t="s">
        <v>95</v>
      </c>
      <c r="D55" s="38" t="s">
        <v>96</v>
      </c>
      <c r="E55" s="38" t="s">
        <v>80</v>
      </c>
      <c r="F55" s="40">
        <f>H53</f>
        <v>0.46597222222222223</v>
      </c>
      <c r="G55" s="41">
        <v>20</v>
      </c>
      <c r="H55" s="40">
        <f>F55+TIME(0,G55,0)</f>
        <v>0.47986111111111113</v>
      </c>
      <c r="I55" s="42"/>
      <c r="J55" s="30"/>
    </row>
    <row r="56" spans="1:10" ht="16" x14ac:dyDescent="0.15">
      <c r="A56" s="36"/>
      <c r="B56" s="22"/>
      <c r="C56" s="22"/>
      <c r="D56" s="22"/>
      <c r="E56" s="22"/>
      <c r="F56" s="23"/>
      <c r="G56" s="24"/>
      <c r="H56" s="23"/>
      <c r="I56" s="25"/>
    </row>
    <row r="57" spans="1:10" ht="53" customHeight="1" x14ac:dyDescent="0.15">
      <c r="A57" s="37">
        <f>A55+0.01</f>
        <v>4.0399999999999991</v>
      </c>
      <c r="B57" s="38" t="s">
        <v>65</v>
      </c>
      <c r="C57" s="38" t="s">
        <v>101</v>
      </c>
      <c r="D57" s="38" t="s">
        <v>99</v>
      </c>
      <c r="E57" s="38" t="s">
        <v>100</v>
      </c>
      <c r="F57" s="40">
        <f>H55</f>
        <v>0.47986111111111113</v>
      </c>
      <c r="G57" s="41">
        <v>15</v>
      </c>
      <c r="H57" s="40">
        <f>F57+TIME(0,G57,0)</f>
        <v>0.49027777777777781</v>
      </c>
      <c r="I57" s="42" t="s">
        <v>98</v>
      </c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17" x14ac:dyDescent="0.15">
      <c r="A59" s="37">
        <f>A57+0.01</f>
        <v>4.0499999999999989</v>
      </c>
      <c r="B59" s="38" t="s">
        <v>65</v>
      </c>
      <c r="C59" s="38"/>
      <c r="D59" s="38"/>
      <c r="E59" s="38"/>
      <c r="F59" s="40">
        <f>H57</f>
        <v>0.49027777777777781</v>
      </c>
      <c r="G59" s="41">
        <v>0</v>
      </c>
      <c r="H59" s="40">
        <f>F59+TIME(0,G59,0)</f>
        <v>0.49027777777777781</v>
      </c>
      <c r="I59" s="42"/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0.49027777777777781</v>
      </c>
      <c r="G61" s="41">
        <v>0</v>
      </c>
      <c r="H61" s="40">
        <f>F61+TIME(0,G61,0)</f>
        <v>0.49027777777777781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0.49027777777777781</v>
      </c>
      <c r="G63" s="41">
        <v>0</v>
      </c>
      <c r="H63" s="40">
        <f>F63+TIME(0,G63,0)</f>
        <v>0.49027777777777781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91</v>
      </c>
      <c r="D65" s="32"/>
      <c r="E65" s="32" t="s">
        <v>4</v>
      </c>
      <c r="F65" s="33">
        <f>H63</f>
        <v>0.49027777777777781</v>
      </c>
      <c r="G65" s="34">
        <v>0</v>
      </c>
      <c r="H65" s="33">
        <f>F65+TIME(0,G65,0)</f>
        <v>0.49027777777777781</v>
      </c>
      <c r="I65" s="35"/>
    </row>
    <row r="66" spans="1:9" ht="14" x14ac:dyDescent="0.15">
      <c r="A66" s="50"/>
      <c r="B66" s="50"/>
      <c r="C66" s="50" t="s">
        <v>17</v>
      </c>
      <c r="D66" s="50"/>
      <c r="E66" s="50"/>
      <c r="F66" s="51"/>
      <c r="G66" s="52">
        <f>(H66-H65) * 24 * 60</f>
        <v>44</v>
      </c>
      <c r="H66" s="51">
        <v>0.52083333333333337</v>
      </c>
      <c r="I66" s="53"/>
    </row>
    <row r="67" spans="1:9" ht="16" x14ac:dyDescent="0.15">
      <c r="A67" s="36"/>
      <c r="B67" s="22"/>
      <c r="C67" s="22"/>
      <c r="D67" s="22"/>
      <c r="E67" s="22"/>
      <c r="F67" s="23"/>
      <c r="G67" s="24"/>
      <c r="H67" s="23"/>
      <c r="I67" s="25"/>
    </row>
    <row r="69" spans="1:9" ht="16" x14ac:dyDescent="0.15">
      <c r="A69" s="59" t="s">
        <v>94</v>
      </c>
      <c r="B69" s="59"/>
      <c r="C69" s="59"/>
      <c r="D69" s="59"/>
      <c r="E69" s="59"/>
      <c r="F69" s="59"/>
      <c r="G69" s="59"/>
      <c r="H69" s="59"/>
      <c r="I69" s="59"/>
    </row>
    <row r="70" spans="1:9" s="30" customFormat="1" ht="34" x14ac:dyDescent="0.15">
      <c r="A70" s="26" t="s">
        <v>8</v>
      </c>
      <c r="B70" s="26" t="s">
        <v>9</v>
      </c>
      <c r="C70" s="26" t="s">
        <v>10</v>
      </c>
      <c r="D70" s="26" t="s">
        <v>11</v>
      </c>
      <c r="E70" s="26" t="s">
        <v>12</v>
      </c>
      <c r="F70" s="27" t="s">
        <v>13</v>
      </c>
      <c r="G70" s="28" t="s">
        <v>14</v>
      </c>
      <c r="H70" s="27" t="s">
        <v>15</v>
      </c>
      <c r="I70" s="29" t="s">
        <v>16</v>
      </c>
    </row>
    <row r="71" spans="1:9" ht="17" x14ac:dyDescent="0.15">
      <c r="A71" s="31">
        <f>1+A65</f>
        <v>6</v>
      </c>
      <c r="B71" s="32"/>
      <c r="C71" s="32" t="s">
        <v>2</v>
      </c>
      <c r="D71" s="32"/>
      <c r="E71" s="32"/>
      <c r="F71" s="33">
        <v>0.33333333333333331</v>
      </c>
      <c r="G71" s="34">
        <v>0</v>
      </c>
      <c r="H71" s="33">
        <f>F71+TIME(0,G71,0)</f>
        <v>0.33333333333333331</v>
      </c>
      <c r="I71" s="35"/>
    </row>
    <row r="72" spans="1:9" ht="16" x14ac:dyDescent="0.15">
      <c r="A72" s="36"/>
      <c r="B72" s="22"/>
      <c r="C72" s="22"/>
      <c r="D72" s="22"/>
      <c r="E72" s="22"/>
      <c r="F72" s="23"/>
      <c r="G72" s="24"/>
      <c r="H72" s="23"/>
      <c r="I72" s="25"/>
    </row>
    <row r="73" spans="1:9" ht="17" x14ac:dyDescent="0.15">
      <c r="A73" s="37">
        <f>A71+0.01</f>
        <v>6.01</v>
      </c>
      <c r="B73" s="38"/>
      <c r="C73" s="38" t="s">
        <v>3</v>
      </c>
      <c r="D73" s="39"/>
      <c r="E73" s="38" t="s">
        <v>4</v>
      </c>
      <c r="F73" s="40">
        <f>H71</f>
        <v>0.33333333333333331</v>
      </c>
      <c r="G73" s="41">
        <v>1</v>
      </c>
      <c r="H73" s="40">
        <f>F73+TIME(0,G73,0)</f>
        <v>0.33402777777777776</v>
      </c>
      <c r="I73" s="42"/>
    </row>
    <row r="74" spans="1:9" ht="16" x14ac:dyDescent="0.15">
      <c r="A74" s="36"/>
      <c r="B74" s="22"/>
      <c r="C74" s="22"/>
      <c r="D74" s="22"/>
      <c r="E74" s="22"/>
      <c r="F74" s="23"/>
      <c r="G74" s="24"/>
      <c r="H74" s="23"/>
      <c r="I74" s="25"/>
    </row>
    <row r="75" spans="1:9" ht="17" x14ac:dyDescent="0.15">
      <c r="A75" s="37">
        <f>A73+0.01</f>
        <v>6.02</v>
      </c>
      <c r="B75" s="38" t="s">
        <v>42</v>
      </c>
      <c r="C75" s="38" t="s">
        <v>92</v>
      </c>
      <c r="D75" s="38"/>
      <c r="E75" s="38" t="s">
        <v>4</v>
      </c>
      <c r="F75" s="40">
        <f>H73</f>
        <v>0.33402777777777776</v>
      </c>
      <c r="G75" s="41">
        <v>2</v>
      </c>
      <c r="H75" s="40">
        <f>F75+TIME(0,G75,0)</f>
        <v>0.33541666666666664</v>
      </c>
      <c r="I75" s="42"/>
    </row>
    <row r="76" spans="1:9" ht="16" x14ac:dyDescent="0.15">
      <c r="A76" s="36"/>
      <c r="B76" s="22"/>
      <c r="C76" s="22"/>
      <c r="D76" s="22"/>
      <c r="E76" s="22"/>
      <c r="F76" s="23"/>
      <c r="G76" s="24"/>
      <c r="H76" s="23"/>
      <c r="I76" s="25"/>
    </row>
    <row r="77" spans="1:9" ht="17" x14ac:dyDescent="0.15">
      <c r="A77" s="37">
        <f>A75+0.01</f>
        <v>6.0299999999999994</v>
      </c>
      <c r="B77" s="38" t="s">
        <v>43</v>
      </c>
      <c r="C77" s="38" t="s">
        <v>5</v>
      </c>
      <c r="D77" s="39" t="str">
        <f>Parameters!$B$13</f>
        <v>11-25/0210</v>
      </c>
      <c r="E77" s="38" t="s">
        <v>4</v>
      </c>
      <c r="F77" s="40">
        <f>H75</f>
        <v>0.33541666666666664</v>
      </c>
      <c r="G77" s="41">
        <v>2</v>
      </c>
      <c r="H77" s="40">
        <f>F77+TIME(0,G77,0)</f>
        <v>0.33680555555555552</v>
      </c>
      <c r="I77" s="42"/>
    </row>
    <row r="78" spans="1:9" ht="16" x14ac:dyDescent="0.15">
      <c r="A78" s="36"/>
      <c r="B78" s="22"/>
      <c r="C78" s="22"/>
      <c r="D78" s="22"/>
      <c r="E78" s="22"/>
      <c r="F78" s="23"/>
      <c r="G78" s="24"/>
      <c r="H78" s="23"/>
      <c r="I78" s="25"/>
    </row>
    <row r="79" spans="1:9" ht="17" x14ac:dyDescent="0.15">
      <c r="A79" s="31">
        <f>1+A71</f>
        <v>7</v>
      </c>
      <c r="B79" s="32"/>
      <c r="C79" s="32" t="s">
        <v>6</v>
      </c>
      <c r="D79" s="32"/>
      <c r="E79" s="32"/>
      <c r="F79" s="33">
        <f>H77</f>
        <v>0.33680555555555552</v>
      </c>
      <c r="G79" s="34">
        <v>0</v>
      </c>
      <c r="H79" s="33">
        <f>F79+TIME(0,G79,0)</f>
        <v>0.33680555555555552</v>
      </c>
      <c r="I79" s="35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34" x14ac:dyDescent="0.15">
      <c r="A81" s="37">
        <f>A79+0.01</f>
        <v>7.01</v>
      </c>
      <c r="B81" s="38" t="s">
        <v>42</v>
      </c>
      <c r="C81" s="38" t="s">
        <v>93</v>
      </c>
      <c r="D81" s="39"/>
      <c r="E81" s="38" t="s">
        <v>4</v>
      </c>
      <c r="F81" s="40">
        <f>H79</f>
        <v>0.33680555555555552</v>
      </c>
      <c r="G81" s="41">
        <v>1</v>
      </c>
      <c r="H81" s="40">
        <f>F81+TIME(0,G81,0)</f>
        <v>0.33749999999999997</v>
      </c>
      <c r="I81" s="42"/>
    </row>
    <row r="82" spans="1:10" ht="16" x14ac:dyDescent="0.15">
      <c r="A82" s="36"/>
      <c r="B82" s="22"/>
      <c r="C82" s="22"/>
      <c r="D82" s="22"/>
      <c r="E82" s="22"/>
      <c r="F82" s="23"/>
      <c r="G82" s="24"/>
      <c r="H82" s="23"/>
      <c r="I82" s="25"/>
    </row>
    <row r="83" spans="1:10" ht="34" x14ac:dyDescent="0.15">
      <c r="A83" s="37">
        <f>A81+0.01</f>
        <v>7.02</v>
      </c>
      <c r="B83" s="38" t="s">
        <v>51</v>
      </c>
      <c r="C83" s="38" t="s">
        <v>64</v>
      </c>
      <c r="D83" s="39"/>
      <c r="E83" s="38" t="s">
        <v>4</v>
      </c>
      <c r="F83" s="40">
        <f>H81</f>
        <v>0.33749999999999997</v>
      </c>
      <c r="G83" s="41">
        <v>1</v>
      </c>
      <c r="H83" s="40">
        <f>F83+TIME(0,G83,0)</f>
        <v>0.33819444444444441</v>
      </c>
      <c r="I83" s="42"/>
    </row>
    <row r="85" spans="1:10" ht="17" x14ac:dyDescent="0.15">
      <c r="A85" s="31">
        <f>1+A79</f>
        <v>8</v>
      </c>
      <c r="B85" s="32"/>
      <c r="C85" s="32" t="s">
        <v>66</v>
      </c>
      <c r="D85" s="32"/>
      <c r="E85" s="32" t="s">
        <v>4</v>
      </c>
      <c r="F85" s="33">
        <f>H83</f>
        <v>0.33819444444444441</v>
      </c>
      <c r="G85" s="34">
        <v>0</v>
      </c>
      <c r="H85" s="33">
        <f>F85+TIME(0,G85,0)</f>
        <v>0.33819444444444441</v>
      </c>
      <c r="I85" s="35"/>
    </row>
    <row r="86" spans="1:10" ht="16" x14ac:dyDescent="0.15">
      <c r="A86" s="36"/>
      <c r="B86" s="22"/>
      <c r="C86" s="22"/>
      <c r="D86" s="22"/>
      <c r="E86" s="22"/>
      <c r="F86" s="23"/>
      <c r="G86" s="24"/>
      <c r="H86" s="23"/>
      <c r="I86" s="25"/>
    </row>
    <row r="87" spans="1:10" ht="17" x14ac:dyDescent="0.15">
      <c r="A87" s="37">
        <f>0.01+A85</f>
        <v>8.01</v>
      </c>
      <c r="B87" s="38" t="s">
        <v>44</v>
      </c>
      <c r="C87" s="38"/>
      <c r="D87" s="38"/>
      <c r="E87" s="38"/>
      <c r="F87" s="40">
        <f>H85</f>
        <v>0.33819444444444441</v>
      </c>
      <c r="G87" s="41">
        <v>0</v>
      </c>
      <c r="H87" s="40">
        <f>F87+TIME(0,G87,0)</f>
        <v>0.33819444444444441</v>
      </c>
      <c r="I87" s="42"/>
      <c r="J87" s="30"/>
    </row>
    <row r="88" spans="1:10" ht="16" x14ac:dyDescent="0.2">
      <c r="A88" s="36"/>
      <c r="B88" s="22"/>
      <c r="C88" s="54"/>
      <c r="D88" s="54"/>
      <c r="E88" s="54"/>
      <c r="F88" s="23"/>
      <c r="G88" s="24"/>
      <c r="H88" s="23"/>
      <c r="I88" s="25"/>
    </row>
    <row r="89" spans="1:10" ht="17" x14ac:dyDescent="0.15">
      <c r="A89" s="37">
        <f>A87+0.01</f>
        <v>8.02</v>
      </c>
      <c r="B89" s="38" t="s">
        <v>65</v>
      </c>
      <c r="C89" s="38"/>
      <c r="D89" s="38"/>
      <c r="E89" s="38"/>
      <c r="F89" s="40">
        <f>H87</f>
        <v>0.33819444444444441</v>
      </c>
      <c r="G89" s="41">
        <v>0</v>
      </c>
      <c r="H89" s="40">
        <f>F89+TIME(0,G89,0)</f>
        <v>0.33819444444444441</v>
      </c>
      <c r="I89" s="42"/>
      <c r="J89" s="30"/>
    </row>
    <row r="90" spans="1:10" ht="16" x14ac:dyDescent="0.15">
      <c r="A90" s="36"/>
      <c r="B90" s="22"/>
      <c r="C90" s="22"/>
      <c r="D90" s="22"/>
      <c r="E90" s="22"/>
      <c r="F90" s="23"/>
      <c r="G90" s="24"/>
      <c r="H90" s="23"/>
      <c r="I90" s="25"/>
    </row>
    <row r="91" spans="1:10" ht="17" x14ac:dyDescent="0.15">
      <c r="A91" s="37">
        <f>A89+0.01</f>
        <v>8.0299999999999994</v>
      </c>
      <c r="B91" s="38" t="s">
        <v>65</v>
      </c>
      <c r="C91" s="38"/>
      <c r="D91" s="38"/>
      <c r="E91" s="38"/>
      <c r="F91" s="40">
        <f>H89</f>
        <v>0.33819444444444441</v>
      </c>
      <c r="G91" s="41">
        <v>0</v>
      </c>
      <c r="H91" s="40">
        <f>F91+TIME(0,G91,0)</f>
        <v>0.33819444444444441</v>
      </c>
      <c r="I91" s="42"/>
      <c r="J91" s="30"/>
    </row>
    <row r="92" spans="1:10" ht="16" x14ac:dyDescent="0.15">
      <c r="A92" s="36"/>
      <c r="B92" s="22"/>
      <c r="C92" s="22"/>
      <c r="D92" s="22"/>
      <c r="E92" s="22"/>
      <c r="F92" s="23"/>
      <c r="G92" s="24"/>
      <c r="H92" s="23"/>
      <c r="I92" s="25"/>
    </row>
    <row r="93" spans="1:10" ht="43" customHeight="1" x14ac:dyDescent="0.15">
      <c r="A93" s="37">
        <f>A91+0.01</f>
        <v>8.0399999999999991</v>
      </c>
      <c r="B93" s="38" t="s">
        <v>65</v>
      </c>
      <c r="C93" s="38"/>
      <c r="D93" s="38"/>
      <c r="E93" s="38"/>
      <c r="F93" s="40">
        <f>H91</f>
        <v>0.33819444444444441</v>
      </c>
      <c r="G93" s="41">
        <v>0</v>
      </c>
      <c r="H93" s="40">
        <f>F93+TIME(0,G93,0)</f>
        <v>0.33819444444444441</v>
      </c>
      <c r="I93" s="42"/>
      <c r="J93" s="30"/>
    </row>
    <row r="94" spans="1:10" ht="16" x14ac:dyDescent="0.15">
      <c r="A94" s="36"/>
      <c r="B94" s="22"/>
      <c r="C94" s="22"/>
      <c r="D94" s="22"/>
      <c r="E94" s="22"/>
      <c r="F94" s="23"/>
      <c r="G94" s="24"/>
      <c r="H94" s="23"/>
      <c r="I94" s="25"/>
    </row>
    <row r="95" spans="1:10" ht="43" customHeight="1" x14ac:dyDescent="0.15">
      <c r="A95" s="37">
        <f>A93+0.01</f>
        <v>8.0499999999999989</v>
      </c>
      <c r="B95" s="38" t="s">
        <v>65</v>
      </c>
      <c r="C95" s="38"/>
      <c r="D95" s="38"/>
      <c r="E95" s="38"/>
      <c r="F95" s="40">
        <f>H93</f>
        <v>0.33819444444444441</v>
      </c>
      <c r="G95" s="41">
        <v>0</v>
      </c>
      <c r="H95" s="40">
        <f>F95+TIME(0,G95,0)</f>
        <v>0.33819444444444441</v>
      </c>
      <c r="I95" s="42"/>
      <c r="J95" s="30"/>
    </row>
    <row r="96" spans="1:10" ht="16" x14ac:dyDescent="0.15">
      <c r="A96" s="36"/>
      <c r="B96" s="22"/>
      <c r="C96" s="22"/>
      <c r="D96" s="22"/>
      <c r="E96" s="22"/>
      <c r="F96" s="23"/>
      <c r="G96" s="24"/>
      <c r="H96" s="23"/>
      <c r="I96" s="25"/>
    </row>
    <row r="97" spans="1:10" ht="43" customHeight="1" x14ac:dyDescent="0.15">
      <c r="A97" s="37">
        <f>A95+0.01</f>
        <v>8.0599999999999987</v>
      </c>
      <c r="B97" s="38" t="s">
        <v>65</v>
      </c>
      <c r="C97" s="38"/>
      <c r="D97" s="38"/>
      <c r="E97" s="38"/>
      <c r="F97" s="40">
        <f>H95</f>
        <v>0.33819444444444441</v>
      </c>
      <c r="G97" s="41">
        <v>0</v>
      </c>
      <c r="H97" s="40">
        <f>F97+TIME(0,G97,0)</f>
        <v>0.33819444444444441</v>
      </c>
      <c r="I97" s="42"/>
      <c r="J97" s="30"/>
    </row>
    <row r="98" spans="1:10" ht="16" x14ac:dyDescent="0.15">
      <c r="A98" s="36"/>
      <c r="B98" s="22"/>
      <c r="C98" s="22"/>
      <c r="D98" s="22"/>
      <c r="E98" s="22"/>
      <c r="F98" s="23"/>
      <c r="G98" s="24"/>
      <c r="H98" s="23"/>
      <c r="I98" s="25"/>
    </row>
    <row r="99" spans="1:10" ht="43" customHeight="1" x14ac:dyDescent="0.15">
      <c r="A99" s="37">
        <f>A97+0.01</f>
        <v>8.0699999999999985</v>
      </c>
      <c r="B99" s="38" t="s">
        <v>65</v>
      </c>
      <c r="C99" s="38"/>
      <c r="D99" s="38"/>
      <c r="E99" s="38"/>
      <c r="F99" s="40">
        <f>H97</f>
        <v>0.33819444444444441</v>
      </c>
      <c r="G99" s="41">
        <v>0</v>
      </c>
      <c r="H99" s="40">
        <f>F99+TIME(0,G99,0)</f>
        <v>0.33819444444444441</v>
      </c>
      <c r="I99" s="42"/>
      <c r="J99" s="30"/>
    </row>
    <row r="100" spans="1:10" ht="16" x14ac:dyDescent="0.15">
      <c r="A100" s="36"/>
      <c r="B100" s="22"/>
      <c r="C100" s="22"/>
      <c r="D100" s="22"/>
      <c r="E100" s="22"/>
      <c r="F100" s="23"/>
      <c r="G100" s="24"/>
      <c r="H100" s="23"/>
      <c r="I100" s="25"/>
    </row>
    <row r="101" spans="1:10" ht="17" x14ac:dyDescent="0.15">
      <c r="A101" s="31">
        <f>1+A85</f>
        <v>9</v>
      </c>
      <c r="B101" s="32"/>
      <c r="C101" s="32" t="s">
        <v>45</v>
      </c>
      <c r="D101" s="32"/>
      <c r="E101" s="32" t="s">
        <v>4</v>
      </c>
      <c r="F101" s="33">
        <f>H99</f>
        <v>0.33819444444444441</v>
      </c>
      <c r="G101" s="34">
        <v>0</v>
      </c>
      <c r="H101" s="33">
        <f>F101+TIME(0,G101,0)</f>
        <v>0.33819444444444441</v>
      </c>
      <c r="I101" s="35"/>
    </row>
    <row r="102" spans="1:10" ht="16" x14ac:dyDescent="0.15">
      <c r="A102" s="36"/>
      <c r="B102" s="22"/>
      <c r="C102" s="22"/>
      <c r="D102" s="22"/>
      <c r="E102" s="22"/>
      <c r="F102" s="23"/>
      <c r="G102" s="24"/>
      <c r="H102" s="23"/>
      <c r="I102" s="25"/>
    </row>
    <row r="103" spans="1:10" ht="17" x14ac:dyDescent="0.15">
      <c r="A103" s="37">
        <f>A101+0.01</f>
        <v>9.01</v>
      </c>
      <c r="B103" s="38" t="s">
        <v>44</v>
      </c>
      <c r="C103" s="38" t="s">
        <v>67</v>
      </c>
      <c r="D103" s="39" t="str">
        <f>Parameters!$B$13</f>
        <v>11-25/0210</v>
      </c>
      <c r="E103" s="38" t="s">
        <v>4</v>
      </c>
      <c r="F103" s="40">
        <f>H101</f>
        <v>0.33819444444444441</v>
      </c>
      <c r="G103" s="41">
        <v>10</v>
      </c>
      <c r="H103" s="40">
        <f>F103+TIME(0,G103,0)</f>
        <v>0.34513888888888883</v>
      </c>
      <c r="I103" s="42"/>
    </row>
    <row r="104" spans="1:10" ht="16" x14ac:dyDescent="0.15">
      <c r="A104" s="36"/>
      <c r="B104" s="22"/>
      <c r="C104" s="22"/>
      <c r="D104" s="43"/>
      <c r="E104" s="22"/>
      <c r="F104" s="23"/>
      <c r="G104" s="24"/>
      <c r="H104" s="23"/>
      <c r="I104" s="25"/>
    </row>
    <row r="105" spans="1:10" ht="17" x14ac:dyDescent="0.15">
      <c r="A105" s="37">
        <f>A103+0.01</f>
        <v>9.02</v>
      </c>
      <c r="B105" s="38" t="s">
        <v>43</v>
      </c>
      <c r="C105" s="38" t="s">
        <v>75</v>
      </c>
      <c r="D105" s="39" t="str">
        <f>Parameters!$B$13</f>
        <v>11-25/0210</v>
      </c>
      <c r="E105" s="38" t="s">
        <v>4</v>
      </c>
      <c r="F105" s="40">
        <f>H103</f>
        <v>0.34513888888888883</v>
      </c>
      <c r="G105" s="41">
        <v>3</v>
      </c>
      <c r="H105" s="40">
        <f>F105+TIME(0,G105,0)</f>
        <v>0.34722222222222215</v>
      </c>
      <c r="I105" s="42"/>
    </row>
    <row r="106" spans="1:10" ht="16" x14ac:dyDescent="0.15">
      <c r="A106" s="36"/>
      <c r="B106" s="22"/>
      <c r="C106" s="22"/>
      <c r="D106" s="43"/>
      <c r="E106" s="22"/>
      <c r="F106" s="23"/>
      <c r="G106" s="24"/>
      <c r="H106" s="23"/>
      <c r="I106" s="25"/>
    </row>
    <row r="107" spans="1:10" ht="17" x14ac:dyDescent="0.15">
      <c r="A107" s="37">
        <f>A105+0.01</f>
        <v>9.0299999999999994</v>
      </c>
      <c r="B107" s="38"/>
      <c r="C107" s="38"/>
      <c r="D107" s="39"/>
      <c r="E107" s="38" t="s">
        <v>4</v>
      </c>
      <c r="F107" s="40">
        <f>H105</f>
        <v>0.34722222222222215</v>
      </c>
      <c r="G107" s="41">
        <v>0</v>
      </c>
      <c r="H107" s="40">
        <f>F107+TIME(0,G107,0)</f>
        <v>0.34722222222222215</v>
      </c>
      <c r="I107" s="42"/>
    </row>
    <row r="108" spans="1:10" x14ac:dyDescent="0.15">
      <c r="D108" s="16"/>
    </row>
    <row r="109" spans="1:10" ht="17" x14ac:dyDescent="0.15">
      <c r="A109" s="37">
        <f>A107+0.01</f>
        <v>9.0399999999999991</v>
      </c>
      <c r="B109" s="38"/>
      <c r="C109" s="38"/>
      <c r="D109" s="39"/>
      <c r="E109" s="38" t="s">
        <v>4</v>
      </c>
      <c r="F109" s="40">
        <f>H107</f>
        <v>0.34722222222222215</v>
      </c>
      <c r="G109" s="41">
        <v>0</v>
      </c>
      <c r="H109" s="40">
        <f>F109+TIME(0,G109,0)</f>
        <v>0.34722222222222215</v>
      </c>
      <c r="I109" s="42"/>
    </row>
    <row r="111" spans="1:10" ht="17" x14ac:dyDescent="0.15">
      <c r="A111" s="37">
        <f>A109+0.01</f>
        <v>9.0499999999999989</v>
      </c>
      <c r="B111" s="38"/>
      <c r="C111" s="38"/>
      <c r="D111" s="38"/>
      <c r="E111" s="38" t="s">
        <v>4</v>
      </c>
      <c r="F111" s="40">
        <f>H109</f>
        <v>0.34722222222222215</v>
      </c>
      <c r="G111" s="41">
        <v>0</v>
      </c>
      <c r="H111" s="40">
        <f>F111+TIME(0,G111,0)</f>
        <v>0.34722222222222215</v>
      </c>
      <c r="I111" s="42"/>
    </row>
    <row r="113" spans="1:10" ht="17" x14ac:dyDescent="0.15">
      <c r="A113" s="37">
        <f>A111+0.01</f>
        <v>9.0599999999999987</v>
      </c>
      <c r="B113" s="38"/>
      <c r="C113" s="38"/>
      <c r="D113" s="38"/>
      <c r="E113" s="38" t="s">
        <v>4</v>
      </c>
      <c r="F113" s="40">
        <f>H111</f>
        <v>0.34722222222222215</v>
      </c>
      <c r="G113" s="41">
        <v>0</v>
      </c>
      <c r="H113" s="40">
        <f>F113+TIME(0,G113,0)</f>
        <v>0.34722222222222215</v>
      </c>
      <c r="I113" s="42"/>
    </row>
    <row r="115" spans="1:10" ht="17" x14ac:dyDescent="0.15">
      <c r="A115" s="31">
        <f>1+A101</f>
        <v>10</v>
      </c>
      <c r="B115" s="32"/>
      <c r="C115" s="32" t="s">
        <v>46</v>
      </c>
      <c r="D115" s="32"/>
      <c r="E115" s="32" t="s">
        <v>4</v>
      </c>
      <c r="F115" s="33">
        <f>H113</f>
        <v>0.34722222222222215</v>
      </c>
      <c r="G115" s="34">
        <v>0</v>
      </c>
      <c r="H115" s="33">
        <f>F115+TIME(0,G115,0)</f>
        <v>0.34722222222222215</v>
      </c>
      <c r="I115" s="35"/>
    </row>
    <row r="116" spans="1:10" ht="16" x14ac:dyDescent="0.15">
      <c r="A116" s="36"/>
      <c r="B116" s="22"/>
      <c r="C116" s="22"/>
      <c r="D116" s="22"/>
      <c r="E116" s="22"/>
      <c r="F116" s="23"/>
      <c r="G116" s="24"/>
      <c r="H116" s="23"/>
      <c r="I116" s="25"/>
    </row>
    <row r="117" spans="1:10" ht="17" x14ac:dyDescent="0.15">
      <c r="A117" s="37">
        <f>A115+0.01</f>
        <v>10.01</v>
      </c>
      <c r="B117" s="38"/>
      <c r="C117" s="38"/>
      <c r="D117" s="49"/>
      <c r="E117" s="38" t="s">
        <v>4</v>
      </c>
      <c r="F117" s="40">
        <f>H115</f>
        <v>0.34722222222222215</v>
      </c>
      <c r="G117" s="41">
        <v>0</v>
      </c>
      <c r="H117" s="40">
        <f>F117+TIME(0,G117,0)</f>
        <v>0.34722222222222215</v>
      </c>
      <c r="I117" s="42"/>
    </row>
    <row r="118" spans="1:10" ht="16" x14ac:dyDescent="0.15">
      <c r="C118" s="22"/>
    </row>
    <row r="119" spans="1:10" ht="17" x14ac:dyDescent="0.15">
      <c r="A119" s="37">
        <f>A117+0.01</f>
        <v>10.02</v>
      </c>
      <c r="B119" s="38"/>
      <c r="C119" s="38"/>
      <c r="D119" s="38"/>
      <c r="E119" s="38" t="s">
        <v>4</v>
      </c>
      <c r="F119" s="40">
        <f>H117</f>
        <v>0.34722222222222215</v>
      </c>
      <c r="G119" s="41">
        <v>0</v>
      </c>
      <c r="H119" s="40">
        <f>F119+TIME(0,G119,0)</f>
        <v>0.34722222222222215</v>
      </c>
      <c r="I119" s="42"/>
    </row>
    <row r="121" spans="1:10" ht="17" x14ac:dyDescent="0.15">
      <c r="A121" s="31">
        <f>1+A115</f>
        <v>11</v>
      </c>
      <c r="B121" s="32"/>
      <c r="C121" s="32" t="s">
        <v>47</v>
      </c>
      <c r="D121" s="32"/>
      <c r="E121" s="32" t="s">
        <v>4</v>
      </c>
      <c r="F121" s="33">
        <f>H119</f>
        <v>0.34722222222222215</v>
      </c>
      <c r="G121" s="34">
        <v>0</v>
      </c>
      <c r="H121" s="33">
        <f>F121+TIME(0,G121,0)</f>
        <v>0.34722222222222215</v>
      </c>
      <c r="I121" s="35"/>
    </row>
    <row r="122" spans="1:10" ht="16" x14ac:dyDescent="0.15">
      <c r="A122" s="36"/>
      <c r="B122" s="22"/>
      <c r="C122" s="22"/>
      <c r="D122" s="22"/>
      <c r="E122" s="22"/>
      <c r="F122" s="23"/>
      <c r="G122" s="24"/>
      <c r="H122" s="23"/>
      <c r="I122" s="25"/>
    </row>
    <row r="123" spans="1:10" ht="17" x14ac:dyDescent="0.15">
      <c r="A123" s="37">
        <f>A121+0.01</f>
        <v>11.01</v>
      </c>
      <c r="B123" s="38" t="s">
        <v>51</v>
      </c>
      <c r="C123" s="38"/>
      <c r="D123" s="39"/>
      <c r="E123" s="38" t="s">
        <v>52</v>
      </c>
      <c r="F123" s="40">
        <f>H121</f>
        <v>0.34722222222222215</v>
      </c>
      <c r="G123" s="41">
        <v>0</v>
      </c>
      <c r="H123" s="40">
        <f>F123+TIME(0,G123,0)</f>
        <v>0.34722222222222215</v>
      </c>
      <c r="I123" s="42"/>
      <c r="J123" s="30"/>
    </row>
    <row r="124" spans="1:10" ht="16" x14ac:dyDescent="0.15">
      <c r="C124" s="22"/>
    </row>
    <row r="125" spans="1:10" ht="17" x14ac:dyDescent="0.15">
      <c r="A125" s="37">
        <f>A123+0.01</f>
        <v>11.02</v>
      </c>
      <c r="B125" s="38"/>
      <c r="C125" s="38"/>
      <c r="D125" s="38"/>
      <c r="E125" s="38" t="s">
        <v>4</v>
      </c>
      <c r="F125" s="40">
        <f>H123</f>
        <v>0.34722222222222215</v>
      </c>
      <c r="G125" s="41">
        <v>0</v>
      </c>
      <c r="H125" s="40">
        <f>F125+TIME(0,G125,0)</f>
        <v>0.34722222222222215</v>
      </c>
      <c r="I125" s="42"/>
    </row>
    <row r="127" spans="1:10" ht="17" x14ac:dyDescent="0.15">
      <c r="A127" s="31">
        <f>1+A121</f>
        <v>12</v>
      </c>
      <c r="B127" s="32"/>
      <c r="C127" s="32" t="s">
        <v>48</v>
      </c>
      <c r="D127" s="32"/>
      <c r="E127" s="32" t="s">
        <v>4</v>
      </c>
      <c r="F127" s="33">
        <f>H125</f>
        <v>0.34722222222222215</v>
      </c>
      <c r="G127" s="34">
        <v>0</v>
      </c>
      <c r="H127" s="33">
        <f>F127+TIME(0,G127,0)</f>
        <v>0.34722222222222215</v>
      </c>
      <c r="I127" s="35"/>
    </row>
    <row r="129" spans="1:9" ht="17" x14ac:dyDescent="0.15">
      <c r="A129" s="37">
        <f>A127+0.01</f>
        <v>12.01</v>
      </c>
      <c r="B129" s="38"/>
      <c r="C129" s="38" t="s">
        <v>49</v>
      </c>
      <c r="D129" s="49"/>
      <c r="E129" s="38" t="s">
        <v>4</v>
      </c>
      <c r="F129" s="40">
        <f>H127</f>
        <v>0.34722222222222215</v>
      </c>
      <c r="G129" s="41">
        <v>0</v>
      </c>
      <c r="H129" s="40">
        <f>F129+TIME(0,G129,0)</f>
        <v>0.34722222222222215</v>
      </c>
      <c r="I129" s="42"/>
    </row>
    <row r="130" spans="1:9" ht="14" x14ac:dyDescent="0.15">
      <c r="A130" s="50"/>
      <c r="B130" s="50"/>
      <c r="C130" s="50" t="s">
        <v>17</v>
      </c>
      <c r="D130" s="50"/>
      <c r="E130" s="50"/>
      <c r="F130" s="51"/>
      <c r="G130" s="52">
        <f>(H130-H129) * 24 * 60</f>
        <v>100.00000000000013</v>
      </c>
      <c r="H130" s="51">
        <v>0.41666666666666669</v>
      </c>
      <c r="I130" s="53"/>
    </row>
    <row r="131" spans="1:9" ht="16" x14ac:dyDescent="0.15">
      <c r="A131" s="36"/>
      <c r="B131" s="22"/>
      <c r="C131" s="22"/>
      <c r="D131" s="22"/>
      <c r="E131" s="22"/>
      <c r="F131" s="23"/>
      <c r="G131" s="24"/>
      <c r="H131" s="23"/>
      <c r="I131" s="25"/>
    </row>
  </sheetData>
  <mergeCells count="13">
    <mergeCell ref="A6:I6"/>
    <mergeCell ref="A2:I2"/>
    <mergeCell ref="A1:I1"/>
    <mergeCell ref="A3:I3"/>
    <mergeCell ref="A4:I4"/>
    <mergeCell ref="A5:I5"/>
    <mergeCell ref="A69:I69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33</v>
      </c>
      <c r="B1" s="11" t="s">
        <v>86</v>
      </c>
    </row>
    <row r="2" spans="1:2" x14ac:dyDescent="0.15">
      <c r="A2" s="11" t="s">
        <v>34</v>
      </c>
      <c r="B2" s="11" t="s">
        <v>87</v>
      </c>
    </row>
    <row r="3" spans="1:2" ht="14" thickBot="1" x14ac:dyDescent="0.2">
      <c r="A3" s="11" t="s">
        <v>35</v>
      </c>
      <c r="B3" s="11" t="s">
        <v>81</v>
      </c>
    </row>
    <row r="4" spans="1:2" x14ac:dyDescent="0.15">
      <c r="A4" t="s">
        <v>36</v>
      </c>
      <c r="B4" s="12">
        <v>45725</v>
      </c>
    </row>
    <row r="5" spans="1:2" x14ac:dyDescent="0.15">
      <c r="A5" s="11" t="s">
        <v>37</v>
      </c>
      <c r="B5" s="13">
        <f>B4+1</f>
        <v>45726</v>
      </c>
    </row>
    <row r="6" spans="1:2" ht="14" thickBot="1" x14ac:dyDescent="0.2">
      <c r="A6" t="s">
        <v>38</v>
      </c>
      <c r="B6" s="14">
        <v>6</v>
      </c>
    </row>
    <row r="7" spans="1:2" x14ac:dyDescent="0.15">
      <c r="A7" t="s">
        <v>39</v>
      </c>
      <c r="B7" s="12">
        <f>B4+B6-1</f>
        <v>45730</v>
      </c>
    </row>
    <row r="8" spans="1:2" x14ac:dyDescent="0.15">
      <c r="A8" s="15" t="s">
        <v>40</v>
      </c>
      <c r="B8" s="15">
        <v>1</v>
      </c>
    </row>
    <row r="9" spans="1:2" ht="16" x14ac:dyDescent="0.2">
      <c r="A9" s="15" t="s">
        <v>41</v>
      </c>
      <c r="B9" s="55" t="s">
        <v>97</v>
      </c>
    </row>
    <row r="12" spans="1:2" x14ac:dyDescent="0.15">
      <c r="A12" s="11" t="s">
        <v>63</v>
      </c>
      <c r="B12" s="11" t="s">
        <v>69</v>
      </c>
    </row>
    <row r="13" spans="1:2" x14ac:dyDescent="0.15">
      <c r="A13" t="s">
        <v>7</v>
      </c>
      <c r="B13" s="56" t="s">
        <v>82</v>
      </c>
    </row>
    <row r="15" spans="1:2" x14ac:dyDescent="0.15">
      <c r="A15" t="s">
        <v>0</v>
      </c>
      <c r="B15" s="11" t="s">
        <v>83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2025-03-11T15:26:51Z</dcterms:modified>
  <cp:category/>
</cp:coreProperties>
</file>