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CoEx/2024-11-Vancouver/"/>
    </mc:Choice>
  </mc:AlternateContent>
  <xr:revisionPtr revIDLastSave="0" documentId="13_ncr:1_{E9517EBD-841C-C24B-8E7B-CD5BDBB01D9C}" xr6:coauthVersionLast="47" xr6:coauthVersionMax="47" xr10:uidLastSave="{00000000-0000-0000-0000-000000000000}"/>
  <bookViews>
    <workbookView xWindow="7980" yWindow="3720" windowWidth="18240" windowHeight="14340" activeTab="1" xr2:uid="{00000000-000D-0000-FFFF-FFFF00000000}"/>
  </bookViews>
  <sheets>
    <sheet name="Title" sheetId="1" r:id="rId1"/>
    <sheet name="Coex SC Agenda" sheetId="4" r:id="rId2"/>
    <sheet name="Parameters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A105" i="4"/>
  <c r="A103" i="4"/>
  <c r="A101" i="4"/>
  <c r="A99" i="4"/>
  <c r="D121" i="4" l="1"/>
  <c r="H115" i="4"/>
  <c r="F117" i="4" s="1"/>
  <c r="H117" i="4" s="1"/>
  <c r="F119" i="4" s="1"/>
  <c r="H119" i="4" s="1"/>
  <c r="F121" i="4" s="1"/>
  <c r="H121" i="4" s="1"/>
  <c r="F123" i="4" s="1"/>
  <c r="H123" i="4" s="1"/>
  <c r="F125" i="4" s="1"/>
  <c r="H125" i="4" s="1"/>
  <c r="F127" i="4" s="1"/>
  <c r="H127" i="4" s="1"/>
  <c r="F129" i="4" s="1"/>
  <c r="H129" i="4" s="1"/>
  <c r="F131" i="4" s="1"/>
  <c r="H131" i="4" s="1"/>
  <c r="D79" i="4"/>
  <c r="H73" i="4"/>
  <c r="F75" i="4" s="1"/>
  <c r="H75" i="4" s="1"/>
  <c r="F77" i="4" s="1"/>
  <c r="H77" i="4" s="1"/>
  <c r="F79" i="4" s="1"/>
  <c r="H79" i="4" s="1"/>
  <c r="F81" i="4" s="1"/>
  <c r="H81" i="4" s="1"/>
  <c r="F83" i="4" s="1"/>
  <c r="H83" i="4" s="1"/>
  <c r="F85" i="4" s="1"/>
  <c r="H85" i="4" s="1"/>
  <c r="F87" i="4" s="1"/>
  <c r="H87" i="4" s="1"/>
  <c r="F89" i="4" s="1"/>
  <c r="H89" i="4" s="1"/>
  <c r="F91" i="4" s="1"/>
  <c r="H91" i="4" s="1"/>
  <c r="F93" i="4" l="1"/>
  <c r="H93" i="4" s="1"/>
  <c r="F95" i="4"/>
  <c r="H95" i="4" s="1"/>
  <c r="F97" i="4" s="1"/>
  <c r="F133" i="4"/>
  <c r="H133" i="4" s="1"/>
  <c r="H97" i="4" l="1"/>
  <c r="F99" i="4" s="1"/>
  <c r="H99" i="4" s="1"/>
  <c r="F101" i="4" s="1"/>
  <c r="H101" i="4" s="1"/>
  <c r="F103" i="4" s="1"/>
  <c r="H103" i="4" s="1"/>
  <c r="F135" i="4"/>
  <c r="H135" i="4" s="1"/>
  <c r="F137" i="4" s="1"/>
  <c r="H137" i="4" s="1"/>
  <c r="F139" i="4" s="1"/>
  <c r="H139" i="4" s="1"/>
  <c r="F141" i="4" s="1"/>
  <c r="H141" i="4" s="1"/>
  <c r="F143" i="4" s="1"/>
  <c r="H143" i="4" s="1"/>
  <c r="F145" i="4" s="1"/>
  <c r="C28" i="4"/>
  <c r="F105" i="4" l="1"/>
  <c r="H105" i="4" s="1"/>
  <c r="F107" i="4" s="1"/>
  <c r="H107" i="4" s="1"/>
  <c r="D27" i="4"/>
  <c r="D25" i="4"/>
  <c r="D149" i="4"/>
  <c r="D147" i="4"/>
  <c r="D47" i="4"/>
  <c r="D45" i="4"/>
  <c r="D37" i="4"/>
  <c r="D35" i="4"/>
  <c r="A21" i="4"/>
  <c r="A33" i="4" l="1"/>
  <c r="A43" i="4" s="1"/>
  <c r="A49" i="4" s="1"/>
  <c r="A23" i="4"/>
  <c r="H19" i="4"/>
  <c r="F21" i="4" s="1"/>
  <c r="H21" i="4" s="1"/>
  <c r="F23" i="4" s="1"/>
  <c r="H23" i="4" s="1"/>
  <c r="B8" i="1"/>
  <c r="F25" i="4" l="1"/>
  <c r="H25" i="4" s="1"/>
  <c r="F27" i="4" s="1"/>
  <c r="H27" i="4" s="1"/>
  <c r="A25" i="4"/>
  <c r="A27" i="4" s="1"/>
  <c r="A35" i="4"/>
  <c r="A37" i="4" s="1"/>
  <c r="A39" i="4" s="1"/>
  <c r="A4" i="4"/>
  <c r="B5" i="7"/>
  <c r="A65" i="4" l="1"/>
  <c r="A73" i="4" s="1"/>
  <c r="A41" i="4"/>
  <c r="A45" i="4"/>
  <c r="A47" i="4" s="1"/>
  <c r="F29" i="4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A29" i="4"/>
  <c r="A31" i="4" s="1"/>
  <c r="A75" i="4" l="1"/>
  <c r="A77" i="4" s="1"/>
  <c r="A79" i="4" s="1"/>
  <c r="A81" i="4"/>
  <c r="A51" i="4"/>
  <c r="A53" i="4" s="1"/>
  <c r="A55" i="4" s="1"/>
  <c r="A57" i="4" s="1"/>
  <c r="A59" i="4" s="1"/>
  <c r="A61" i="4" s="1"/>
  <c r="A63" i="4" s="1"/>
  <c r="A1" i="4"/>
  <c r="A3" i="4"/>
  <c r="A10" i="4"/>
  <c r="B7" i="7"/>
  <c r="A83" i="4" l="1"/>
  <c r="A85" i="4" s="1"/>
  <c r="A87" i="4"/>
  <c r="H43" i="4"/>
  <c r="F45" i="4" s="1"/>
  <c r="H45" i="4" s="1"/>
  <c r="F47" i="4" s="1"/>
  <c r="H47" i="4" s="1"/>
  <c r="F49" i="4" s="1"/>
  <c r="A89" i="4" l="1"/>
  <c r="A91" i="4" s="1"/>
  <c r="A107" i="4"/>
  <c r="A115" i="4" s="1"/>
  <c r="H49" i="4"/>
  <c r="F51" i="4" s="1"/>
  <c r="H51" i="4" s="1"/>
  <c r="F53" i="4" s="1"/>
  <c r="H53" i="4" s="1"/>
  <c r="F55" i="4" s="1"/>
  <c r="H55" i="4" s="1"/>
  <c r="F57" i="4" s="1"/>
  <c r="A93" i="4" l="1"/>
  <c r="A97" i="4" s="1"/>
  <c r="A95" i="4"/>
  <c r="A117" i="4"/>
  <c r="A119" i="4" s="1"/>
  <c r="A121" i="4" s="1"/>
  <c r="A123" i="4"/>
  <c r="H145" i="4"/>
  <c r="F147" i="4" s="1"/>
  <c r="H147" i="4" s="1"/>
  <c r="F149" i="4" s="1"/>
  <c r="H149" i="4" s="1"/>
  <c r="F151" i="4" s="1"/>
  <c r="H151" i="4" s="1"/>
  <c r="F153" i="4" s="1"/>
  <c r="H153" i="4" s="1"/>
  <c r="F155" i="4" s="1"/>
  <c r="H155" i="4" s="1"/>
  <c r="F157" i="4" s="1"/>
  <c r="H157" i="4" s="1"/>
  <c r="F159" i="4" s="1"/>
  <c r="H159" i="4" s="1"/>
  <c r="F161" i="4" s="1"/>
  <c r="H161" i="4" s="1"/>
  <c r="F163" i="4" s="1"/>
  <c r="H163" i="4" s="1"/>
  <c r="F165" i="4" s="1"/>
  <c r="H165" i="4" s="1"/>
  <c r="F167" i="4" s="1"/>
  <c r="H167" i="4" s="1"/>
  <c r="F169" i="4" s="1"/>
  <c r="H169" i="4" s="1"/>
  <c r="F171" i="4" s="1"/>
  <c r="H171" i="4" s="1"/>
  <c r="F173" i="4" s="1"/>
  <c r="H173" i="4" s="1"/>
  <c r="G174" i="4" s="1"/>
  <c r="H57" i="4"/>
  <c r="F59" i="4" s="1"/>
  <c r="H59" i="4" s="1"/>
  <c r="F61" i="4" s="1"/>
  <c r="H61" i="4" s="1"/>
  <c r="F63" i="4" s="1"/>
  <c r="H63" i="4" s="1"/>
  <c r="F65" i="4" s="1"/>
  <c r="H65" i="4" s="1"/>
  <c r="G66" i="4" s="1"/>
  <c r="A125" i="4" l="1"/>
  <c r="A127" i="4" s="1"/>
  <c r="A129" i="4"/>
  <c r="G108" i="4"/>
  <c r="A131" i="4" l="1"/>
  <c r="A145" i="4"/>
  <c r="A133" i="4" l="1"/>
  <c r="A147" i="4"/>
  <c r="A149" i="4" s="1"/>
  <c r="A151" i="4" s="1"/>
  <c r="A153" i="4" s="1"/>
  <c r="A155" i="4" s="1"/>
  <c r="A157" i="4" s="1"/>
  <c r="A159" i="4"/>
  <c r="A135" i="4" l="1"/>
  <c r="A137" i="4" s="1"/>
  <c r="A139" i="4" s="1"/>
  <c r="A141" i="4" s="1"/>
  <c r="A143" i="4" s="1"/>
  <c r="A161" i="4"/>
  <c r="A163" i="4" s="1"/>
  <c r="A165" i="4"/>
  <c r="A171" i="4" l="1"/>
  <c r="A173" i="4" s="1"/>
  <c r="A167" i="4"/>
  <c r="A169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54AE52AE-DD73-5140-8FDC-3835343E15D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BFEC63EC-E74A-044B-AD98-046B6864BB5F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72" authorId="0" shapeId="0" xr:uid="{447D907F-F69D-0F45-8D7D-F29C3466EE69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72" authorId="0" shapeId="0" xr:uid="{DA24F739-1CDC-0C43-B7AD-D43C5B91700F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14" authorId="0" shapeId="0" xr:uid="{E0E53194-721E-D74E-BBF9-5ABB4332AE5E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14" authorId="0" shapeId="0" xr:uid="{54288397-748B-754B-B1BD-1C21910FA1C2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<sst xmlns="http://schemas.openxmlformats.org/spreadsheetml/2006/main" count="210" uniqueCount="109">
  <si>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</si>
  <si>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</si>
  <si>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</si>
  <si>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</si>
  <si>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</si>
  <si>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</si>
  <si>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Review and approve agenda</t>
    <phoneticPr fontId="0" type="noConversion"/>
  </si>
  <si>
    <t>Announcements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</si>
  <si>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</si>
  <si>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</si>
  <si>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</si>
  <si>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</si>
  <si>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</si>
  <si>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</si>
  <si>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</si>
  <si>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</si>
  <si>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</si>
  <si>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</si>
  <si>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</si>
  <si>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</si>
  <si>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</si>
  <si>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</si>
  <si>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</si>
  <si>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</si>
  <si>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</si>
  <si>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</si>
  <si>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</si>
  <si>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</si>
  <si>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</si>
  <si>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</si>
  <si>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</si>
  <si>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</si>
  <si>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</si>
  <si>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</si>
  <si>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</si>
  <si>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</si>
  <si>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</si>
  <si>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</si>
  <si>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</si>
  <si>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</si>
  <si>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</si>
  <si>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</si>
  <si>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</si>
  <si>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</si>
  <si>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MI</t>
    <phoneticPr fontId="0" type="noConversion"/>
  </si>
  <si>
    <t>DI</t>
    <phoneticPr fontId="0" type="noConversion"/>
  </si>
  <si>
    <t>Administrative Items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</si>
  <si>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</si>
  <si>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</si>
  <si>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</si>
  <si>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</si>
  <si>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</si>
  <si>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II</t>
  </si>
  <si>
    <t>Chair</t>
  </si>
  <si>
    <t>Marc Emmelmann</t>
  </si>
  <si>
    <t>Berlin, Germany</t>
  </si>
  <si>
    <t>emmelmann@ieee.org</t>
  </si>
  <si>
    <t>Coexistance Standing Committee (Coex SC)</t>
  </si>
  <si>
    <t>Coex SC Chair - Marc Emmelmann (SELF)</t>
  </si>
  <si>
    <t xml:space="preserve">Coex Secretary Guido R. Hiertz (Ericsson GmbH) </t>
  </si>
  <si>
    <t>Coes SC officer introduction</t>
  </si>
  <si>
    <t>Review and approve Coex SC minutes from previous meetings and telcos</t>
  </si>
  <si>
    <t>Review of IEEE-SA pre-PAR meeting guidelines</t>
  </si>
  <si>
    <t>*) IEEE SA PatCom patent slides for pre-PAR meeting
*) IEEE Codes of Ethics &amp; Conduct
*) IEEE-SA Standards Board Bylaws -- Participants in the IEEE-SA “individual process” shall act independently
*) IEEE-SA Standards Board Bylaws -- Fair &amp; equitable consideration of all viewpoints</t>
  </si>
  <si>
    <t>IEEE-SA pre-PAR meeting guidelines</t>
  </si>
  <si>
    <t>Reminder -- Registration required to participate in this meeting</t>
  </si>
  <si>
    <t>DI</t>
  </si>
  <si>
    <t>Submissions &amp; Technical discussion items</t>
  </si>
  <si>
    <t>Planning of future meetings</t>
  </si>
  <si>
    <t>Topics of interest</t>
  </si>
  <si>
    <t>11-23/0448r1</t>
  </si>
  <si>
    <t>SELF</t>
  </si>
  <si>
    <t>Marc Emmelmann (SELF)</t>
  </si>
  <si>
    <t>Coex Modus Operandi &amp; Topics of interest</t>
  </si>
  <si>
    <t>Coex SC: a contribution based activity</t>
  </si>
  <si>
    <t>Kennedy</t>
  </si>
  <si>
    <t>Telecon Schedule</t>
  </si>
  <si>
    <t>Hiertz</t>
  </si>
  <si>
    <t>Recess</t>
  </si>
  <si>
    <t>Officer introduction</t>
  </si>
  <si>
    <t>Reminder: we are operating under IEEE-SA policies and procedures and that rule for announcing potentially essential patents applies</t>
  </si>
  <si>
    <t>Reminder: we are operating under IEEE-SA pre-PAR meeting guidelines</t>
  </si>
  <si>
    <t>JOINT Coex SC / 802.15.4ab</t>
  </si>
  <si>
    <t>Next steps for joint 11 Coex SC / 15.4ab meetings</t>
  </si>
  <si>
    <t>n/a</t>
  </si>
  <si>
    <t>ETSI TC BRAN update</t>
  </si>
  <si>
    <t>Coex SC  Vice Chairs --  Manish Kumar (NXP) &amp; Sebastian Max (Ericsson GmbH)</t>
  </si>
  <si>
    <t>September 2024</t>
  </si>
  <si>
    <t>September 2024 Coex SC Agenda</t>
  </si>
  <si>
    <t>208th EEE 802.11 WIRELESS LOCAL AREA NETWORKS SESSION</t>
  </si>
  <si>
    <t>Vancouver, Canada</t>
  </si>
  <si>
    <t>November 10-15, 2024</t>
  </si>
  <si>
    <t>11-24/1759</t>
  </si>
  <si>
    <t>11-24/1462r0</t>
  </si>
  <si>
    <t>Tuesday 2024-11-12 - 13:30h -- 15:30h</t>
  </si>
  <si>
    <t>Tuesday 2024-11-12 - 19:30h -- 21:30h  (Joint session with 802.15ab)</t>
  </si>
  <si>
    <t>Wednesday 2024-11-13 - 16:00h -- 18:00h</t>
  </si>
  <si>
    <t>Example NB operation in 40 MHz</t>
  </si>
  <si>
    <t>NB ACL simulations</t>
  </si>
  <si>
    <t>11-24/1742</t>
  </si>
  <si>
    <t>18-24/0116</t>
  </si>
  <si>
    <t>11-24/1912</t>
  </si>
  <si>
    <t>11-24/1913</t>
  </si>
  <si>
    <t>Wentink</t>
  </si>
  <si>
    <t>Bluetooth SIG update</t>
  </si>
  <si>
    <t>2024-11-12</t>
  </si>
  <si>
    <t>Thoughts for Consideration in the Joint 802.11/802.15 Coex Forum</t>
  </si>
  <si>
    <t>Rolfe</t>
  </si>
  <si>
    <t>11-24/1940 &amp;&amp; 15-24/637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</si>
</sst>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yyyy\-mm\-dd"/>
    <numFmt numFmtId="165" formatCode="_([$€]* #,##0.00_);_([$€]* \(#,##0.00\);_([$€]* &quot;-&quot;??_);_(@_)"/>
    <numFmt numFmtId="166" formatCode="00000"/>
  </numFmts>
  <fonts count="19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  <font>
      <b/>
      <sz val="18"/>
      <color rgb="FFFF0000"/>
      <name val="Arial"/>
      <family val="2"/>
    </font>
    <font>
      <b/>
      <sz val="12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3" fillId="0" borderId="0" xfId="0" applyFont="1" applyAlignment="1">
      <alignment vertical="top"/>
    </xf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0" fontId="9" fillId="0" borderId="0" xfId="0" applyFont="1"/>
    <xf numFmtId="0" fontId="0" fillId="0" borderId="0" xfId="0" applyAlignment="1">
      <alignment vertical="top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right" vertical="top" wrapText="1"/>
    </xf>
    <xf numFmtId="2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vertical="top" wrapText="1"/>
    </xf>
    <xf numFmtId="20" fontId="5" fillId="0" borderId="0" xfId="0" applyNumberFormat="1" applyFont="1" applyAlignment="1">
      <alignment vertical="top" wrapText="1"/>
    </xf>
    <xf numFmtId="1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horizontal="right" vertical="top" wrapText="1"/>
    </xf>
    <xf numFmtId="49" fontId="5" fillId="4" borderId="0" xfId="0" applyNumberFormat="1" applyFont="1" applyFill="1" applyAlignment="1">
      <alignment horizontal="center" vertical="top" wrapText="1"/>
    </xf>
    <xf numFmtId="20" fontId="5" fillId="4" borderId="0" xfId="0" applyNumberFormat="1" applyFont="1" applyFill="1" applyAlignment="1">
      <alignment horizontal="center" vertical="top" wrapText="1"/>
    </xf>
    <xf numFmtId="1" fontId="5" fillId="4" borderId="0" xfId="0" applyNumberFormat="1" applyFont="1" applyFill="1" applyAlignment="1">
      <alignment horizontal="center" vertical="top" wrapText="1"/>
    </xf>
    <xf numFmtId="49" fontId="5" fillId="4" borderId="0" xfId="0" applyNumberFormat="1" applyFont="1" applyFill="1" applyAlignment="1">
      <alignment horizontal="right" vertical="top" wrapText="1"/>
    </xf>
    <xf numFmtId="0" fontId="9" fillId="0" borderId="0" xfId="0" applyFont="1" applyAlignment="1">
      <alignment vertical="top"/>
    </xf>
    <xf numFmtId="1" fontId="5" fillId="5" borderId="3" xfId="0" applyNumberFormat="1" applyFont="1" applyFill="1" applyBorder="1" applyAlignment="1">
      <alignment vertical="top" wrapText="1"/>
    </xf>
    <xf numFmtId="49" fontId="5" fillId="5" borderId="4" xfId="0" applyNumberFormat="1" applyFont="1" applyFill="1" applyBorder="1" applyAlignment="1">
      <alignment vertical="top" wrapText="1"/>
    </xf>
    <xf numFmtId="20" fontId="5" fillId="5" borderId="4" xfId="0" applyNumberFormat="1" applyFont="1" applyFill="1" applyBorder="1" applyAlignment="1">
      <alignment vertical="top" wrapText="1"/>
    </xf>
    <xf numFmtId="1" fontId="5" fillId="5" borderId="4" xfId="0" applyNumberFormat="1" applyFont="1" applyFill="1" applyBorder="1" applyAlignment="1">
      <alignment vertical="top" wrapText="1"/>
    </xf>
    <xf numFmtId="49" fontId="5" fillId="5" borderId="5" xfId="0" applyNumberFormat="1" applyFont="1" applyFill="1" applyBorder="1" applyAlignment="1">
      <alignment horizontal="right" vertical="top" wrapText="1"/>
    </xf>
    <xf numFmtId="2" fontId="5" fillId="0" borderId="0" xfId="0" quotePrefix="1" applyNumberFormat="1" applyFont="1" applyAlignment="1">
      <alignment vertical="top" wrapText="1"/>
    </xf>
    <xf numFmtId="2" fontId="5" fillId="6" borderId="3" xfId="0" applyNumberFormat="1" applyFont="1" applyFill="1" applyBorder="1" applyAlignment="1">
      <alignment vertical="top" wrapText="1"/>
    </xf>
    <xf numFmtId="49" fontId="5" fillId="6" borderId="4" xfId="0" applyNumberFormat="1" applyFont="1" applyFill="1" applyBorder="1" applyAlignment="1">
      <alignment vertical="top" wrapText="1"/>
    </xf>
    <xf numFmtId="0" fontId="5" fillId="6" borderId="4" xfId="0" applyFont="1" applyFill="1" applyBorder="1" applyAlignment="1">
      <alignment vertical="top" wrapText="1"/>
    </xf>
    <xf numFmtId="20" fontId="5" fillId="6" borderId="4" xfId="0" applyNumberFormat="1" applyFont="1" applyFill="1" applyBorder="1" applyAlignment="1">
      <alignment vertical="top" wrapText="1"/>
    </xf>
    <xf numFmtId="1" fontId="5" fillId="6" borderId="4" xfId="0" applyNumberFormat="1" applyFont="1" applyFill="1" applyBorder="1" applyAlignment="1">
      <alignment vertical="top" wrapText="1"/>
    </xf>
    <xf numFmtId="49" fontId="5" fillId="6" borderId="5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5" fillId="9" borderId="0" xfId="0" applyFont="1" applyFill="1" applyAlignment="1">
      <alignment vertical="top" wrapText="1"/>
    </xf>
    <xf numFmtId="49" fontId="0" fillId="0" borderId="0" xfId="0" applyNumberFormat="1" applyAlignment="1">
      <alignment vertical="top"/>
    </xf>
    <xf numFmtId="20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49" fontId="0" fillId="0" borderId="0" xfId="0" applyNumberFormat="1" applyAlignment="1">
      <alignment horizontal="right" vertical="top"/>
    </xf>
    <xf numFmtId="166" fontId="6" fillId="6" borderId="4" xfId="1" applyNumberFormat="1" applyFill="1" applyBorder="1" applyAlignment="1" applyProtection="1">
      <alignment vertical="top" wrapText="1"/>
    </xf>
    <xf numFmtId="49" fontId="9" fillId="7" borderId="0" xfId="0" applyNumberFormat="1" applyFont="1" applyFill="1" applyAlignment="1">
      <alignment vertical="top" wrapText="1"/>
    </xf>
    <xf numFmtId="20" fontId="9" fillId="7" borderId="0" xfId="0" applyNumberFormat="1" applyFont="1" applyFill="1" applyAlignment="1">
      <alignment vertical="top" wrapText="1"/>
    </xf>
    <xf numFmtId="1" fontId="9" fillId="7" borderId="0" xfId="0" applyNumberFormat="1" applyFont="1" applyFill="1" applyAlignment="1">
      <alignment vertical="top" wrapText="1"/>
    </xf>
    <xf numFmtId="49" fontId="9" fillId="7" borderId="0" xfId="0" applyNumberFormat="1" applyFont="1" applyFill="1" applyAlignment="1">
      <alignment horizontal="right" vertical="top" wrapText="1"/>
    </xf>
    <xf numFmtId="0" fontId="5" fillId="0" borderId="0" xfId="0" applyFont="1"/>
    <xf numFmtId="49" fontId="17" fillId="10" borderId="0" xfId="0" applyNumberFormat="1" applyFont="1" applyFill="1" applyAlignment="1">
      <alignment vertical="top"/>
    </xf>
    <xf numFmtId="0" fontId="1" fillId="0" borderId="0" xfId="0" applyFont="1" applyAlignment="1">
      <alignment vertical="top"/>
    </xf>
    <xf numFmtId="49" fontId="18" fillId="0" borderId="0" xfId="0" quotePrefix="1" applyNumberFormat="1" applyFont="1" applyAlignment="1">
      <alignment horizontal="right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justify" vertical="top" wrapText="1"/>
    </xf>
    <xf numFmtId="0" fontId="12" fillId="3" borderId="0" xfId="0" applyFont="1" applyFill="1" applyAlignment="1">
      <alignment horizontal="center" vertical="top"/>
    </xf>
    <xf numFmtId="0" fontId="1" fillId="2" borderId="0" xfId="0" quotePrefix="1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0" fillId="8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4" fillId="8" borderId="0" xfId="0" applyFont="1" applyFill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4" fillId="8" borderId="0" xfId="0" quotePrefix="1" applyFont="1" applyFill="1" applyAlignment="1">
      <alignment horizontal="center" vertical="top" wrapText="1"/>
    </xf>
    <xf numFmtId="0" fontId="15" fillId="9" borderId="0" xfId="0" applyFont="1" applyFill="1" applyAlignment="1">
      <alignment horizontal="left" vertical="top" wrapText="1"/>
    </xf>
    <xf numFmtId="0" fontId="0" fillId="2" borderId="0" xfId="0" quotePrefix="1" applyFill="1" applyAlignment="1">
      <alignment horizontal="center" vertical="top" wrapText="1"/>
    </xf>
    <xf numFmtId="0" fontId="8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12700</xdr:rowOff>
    </xdr:from>
    <xdr:to>
      <xdr:col>8</xdr:col>
      <xdr:colOff>660400</xdr:colOff>
      <xdr:row>25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Coexeistence Standing Committee (Coex SC)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6"/>
  <sheetViews>
    <sheetView zoomScale="130" zoomScaleNormal="130" workbookViewId="0">
      <selection activeCell="B4" sqref="B4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21</v>
      </c>
    </row>
    <row r="2" spans="1:9" ht="18" x14ac:dyDescent="0.2">
      <c r="B2" s="1" t="s">
        <v>19</v>
      </c>
    </row>
    <row r="3" spans="1:9" ht="16" customHeight="1" x14ac:dyDescent="0.2">
      <c r="A3" s="2" t="s">
        <v>31</v>
      </c>
      <c r="B3" s="1" t="str">
        <f xml:space="preserve"> "doc.: IEEE 802.11-24/1757r" &amp; Parameters!B8</f>
        <v>doc.: IEEE 802.11-24/1757r2</v>
      </c>
    </row>
    <row r="4" spans="1:9" ht="16" customHeight="1" x14ac:dyDescent="0.2">
      <c r="A4" s="2" t="s">
        <v>20</v>
      </c>
      <c r="B4" s="6" t="s">
        <v>87</v>
      </c>
      <c r="F4" s="6"/>
    </row>
    <row r="5" spans="1:9" ht="16" customHeight="1" x14ac:dyDescent="0.2">
      <c r="A5" s="2" t="s">
        <v>30</v>
      </c>
      <c r="B5" s="9" t="s">
        <v>72</v>
      </c>
    </row>
    <row r="6" spans="1:9" s="3" customFormat="1" ht="17" customHeight="1" thickBot="1" x14ac:dyDescent="0.25"/>
    <row r="7" spans="1:9" ht="18" x14ac:dyDescent="0.2">
      <c r="A7" s="2" t="s">
        <v>23</v>
      </c>
      <c r="B7" s="8" t="s">
        <v>88</v>
      </c>
    </row>
    <row r="8" spans="1:9" x14ac:dyDescent="0.2">
      <c r="A8" s="2" t="s">
        <v>32</v>
      </c>
      <c r="B8" s="7" t="str">
        <f>Parameters!$B$9</f>
        <v>2024-11-12</v>
      </c>
    </row>
    <row r="9" spans="1:9" x14ac:dyDescent="0.2">
      <c r="A9" s="2" t="s">
        <v>24</v>
      </c>
      <c r="B9" s="7" t="s">
        <v>29</v>
      </c>
      <c r="C9" s="7"/>
      <c r="D9" s="7" t="s">
        <v>54</v>
      </c>
      <c r="E9" s="7"/>
      <c r="F9" s="7"/>
      <c r="G9" s="7"/>
      <c r="I9" s="7"/>
    </row>
    <row r="10" spans="1:9" x14ac:dyDescent="0.2">
      <c r="B10" s="7" t="s">
        <v>33</v>
      </c>
      <c r="C10" s="7"/>
      <c r="D10" s="7" t="s">
        <v>71</v>
      </c>
      <c r="E10" s="7"/>
      <c r="F10" s="7"/>
      <c r="G10" s="7"/>
      <c r="I10" s="7"/>
    </row>
    <row r="11" spans="1:9" x14ac:dyDescent="0.2">
      <c r="B11" s="7" t="s">
        <v>25</v>
      </c>
      <c r="C11" s="7"/>
      <c r="D11" s="7" t="s">
        <v>55</v>
      </c>
      <c r="E11" s="7"/>
      <c r="F11" s="7"/>
      <c r="G11" s="7"/>
      <c r="I11" s="7"/>
    </row>
    <row r="12" spans="1:9" x14ac:dyDescent="0.2">
      <c r="B12" s="7" t="s">
        <v>26</v>
      </c>
      <c r="C12" s="7"/>
      <c r="D12" s="7"/>
      <c r="E12" s="7"/>
      <c r="F12" s="7"/>
      <c r="G12" s="7"/>
      <c r="I12" s="7"/>
    </row>
    <row r="13" spans="1:9" x14ac:dyDescent="0.2">
      <c r="B13" s="7" t="s">
        <v>27</v>
      </c>
      <c r="C13" s="7"/>
      <c r="D13" s="7"/>
      <c r="E13" s="7"/>
      <c r="F13" s="7"/>
      <c r="G13" s="7"/>
      <c r="I13" s="7"/>
    </row>
    <row r="14" spans="1:9" x14ac:dyDescent="0.2">
      <c r="B14" s="7" t="s">
        <v>28</v>
      </c>
      <c r="C14" s="7"/>
      <c r="D14" s="10" t="s">
        <v>56</v>
      </c>
      <c r="E14" s="7"/>
      <c r="F14" s="7"/>
      <c r="G14" s="7"/>
      <c r="I14" s="7"/>
    </row>
    <row r="15" spans="1:9" x14ac:dyDescent="0.2">
      <c r="B15" s="7"/>
      <c r="C15" s="7"/>
      <c r="D15" s="10"/>
      <c r="E15" s="7"/>
      <c r="F15" s="7"/>
      <c r="G15" s="7"/>
      <c r="H15" s="10"/>
      <c r="I15" s="7"/>
    </row>
    <row r="16" spans="1:9" x14ac:dyDescent="0.2">
      <c r="A16" s="2" t="s">
        <v>22</v>
      </c>
    </row>
    <row r="28" spans="1:5" ht="15.75" customHeight="1" x14ac:dyDescent="0.2">
      <c r="A28" s="5"/>
      <c r="B28" s="59"/>
      <c r="C28" s="59"/>
      <c r="D28" s="59"/>
      <c r="E28" s="59"/>
    </row>
    <row r="29" spans="1:5" ht="15.75" customHeight="1" x14ac:dyDescent="0.2">
      <c r="B29" s="4"/>
      <c r="C29" s="4"/>
      <c r="D29" s="4"/>
      <c r="E29" s="4"/>
    </row>
    <row r="30" spans="1:5" ht="15.75" customHeight="1" x14ac:dyDescent="0.2">
      <c r="B30" s="58"/>
      <c r="C30" s="58"/>
      <c r="D30" s="58"/>
      <c r="E30" s="58"/>
    </row>
    <row r="31" spans="1:5" ht="15.75" customHeight="1" x14ac:dyDescent="0.2">
      <c r="B31" s="4"/>
      <c r="C31" s="4"/>
      <c r="D31" s="4"/>
      <c r="E31" s="4"/>
    </row>
    <row r="32" spans="1:5" ht="15.75" customHeight="1" x14ac:dyDescent="0.2">
      <c r="B32" s="58"/>
      <c r="C32" s="58"/>
      <c r="D32" s="58"/>
      <c r="E32" s="58"/>
    </row>
    <row r="33" spans="2:5" ht="15.75" customHeight="1" x14ac:dyDescent="0.2">
      <c r="B33" s="58"/>
      <c r="C33" s="58"/>
      <c r="D33" s="58"/>
      <c r="E33" s="58"/>
    </row>
    <row r="34" spans="2:5" ht="15.75" customHeight="1" x14ac:dyDescent="0.2"/>
    <row r="35" spans="2:5" ht="15.75" customHeight="1" x14ac:dyDescent="0.2"/>
    <row r="36" spans="2:5" ht="15.75" customHeight="1" x14ac:dyDescent="0.2"/>
  </sheetData>
  <mergeCells count="3">
    <mergeCell ref="B30:E30"/>
    <mergeCell ref="B28:E28"/>
    <mergeCell ref="B32:E33"/>
  </mergeCells>
  <phoneticPr fontId="0" type="noConversion"/>
  <hyperlinks>
    <hyperlink ref="D14" r:id="rId1" xr:uid="{FF469A0E-ABD3-8344-B0F5-F95569DC5434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174"/>
  <sheetViews>
    <sheetView tabSelected="1" topLeftCell="A78" zoomScale="140" zoomScaleNormal="140" workbookViewId="0">
      <selection activeCell="E89" sqref="E89"/>
    </sheetView>
  </sheetViews>
  <sheetFormatPr baseColWidth="10" defaultColWidth="8.83203125" defaultRowHeight="13" x14ac:dyDescent="0.15"/>
  <cols>
    <col min="1" max="1" width="9.33203125" style="45" customWidth="1"/>
    <col min="2" max="2" width="6.83203125" style="45" customWidth="1"/>
    <col min="3" max="3" width="50.83203125" style="45" customWidth="1"/>
    <col min="4" max="4" width="18.83203125" style="45" customWidth="1"/>
    <col min="5" max="5" width="25.6640625" style="45" customWidth="1"/>
    <col min="6" max="6" width="8.83203125" style="46"/>
    <col min="7" max="7" width="10.83203125" style="47" customWidth="1"/>
    <col min="8" max="8" width="8.83203125" style="46"/>
    <col min="9" max="9" width="12.83203125" style="48" customWidth="1"/>
    <col min="10" max="16384" width="8.83203125" style="16"/>
  </cols>
  <sheetData>
    <row r="1" spans="1:9" ht="25" customHeight="1" x14ac:dyDescent="0.15">
      <c r="A1" s="65" t="str">
        <f>Parameters!B1</f>
        <v>208th EEE 802.11 WIRELESS LOCAL AREA NETWORKS SESSION</v>
      </c>
      <c r="B1" s="66"/>
      <c r="C1" s="66"/>
      <c r="D1" s="66"/>
      <c r="E1" s="66"/>
      <c r="F1" s="66"/>
      <c r="G1" s="66"/>
      <c r="H1" s="66"/>
      <c r="I1" s="66"/>
    </row>
    <row r="2" spans="1:9" ht="25" customHeight="1" x14ac:dyDescent="0.15">
      <c r="A2" s="63" t="s">
        <v>57</v>
      </c>
      <c r="B2" s="64"/>
      <c r="C2" s="64"/>
      <c r="D2" s="64"/>
      <c r="E2" s="64"/>
      <c r="F2" s="64"/>
      <c r="G2" s="64"/>
      <c r="H2" s="64"/>
      <c r="I2" s="64"/>
    </row>
    <row r="3" spans="1:9" ht="25" customHeight="1" x14ac:dyDescent="0.15">
      <c r="A3" s="65" t="str">
        <f>Parameters!B2</f>
        <v>Vancouver, Canada</v>
      </c>
      <c r="B3" s="66"/>
      <c r="C3" s="66"/>
      <c r="D3" s="66"/>
      <c r="E3" s="66"/>
      <c r="F3" s="66"/>
      <c r="G3" s="66"/>
      <c r="H3" s="66"/>
      <c r="I3" s="66"/>
    </row>
    <row r="4" spans="1:9" ht="25" customHeight="1" x14ac:dyDescent="0.15">
      <c r="A4" s="67" t="str">
        <f>Parameters!B3</f>
        <v>November 10-15, 2024</v>
      </c>
      <c r="B4" s="66"/>
      <c r="C4" s="66"/>
      <c r="D4" s="66"/>
      <c r="E4" s="66"/>
      <c r="F4" s="66"/>
      <c r="G4" s="66"/>
      <c r="H4" s="66"/>
      <c r="I4" s="66"/>
    </row>
    <row r="5" spans="1:9" ht="18" customHeight="1" x14ac:dyDescent="0.15">
      <c r="A5" s="61" t="s">
        <v>58</v>
      </c>
      <c r="B5" s="62"/>
      <c r="C5" s="62"/>
      <c r="D5" s="62"/>
      <c r="E5" s="62"/>
      <c r="F5" s="62"/>
      <c r="G5" s="62"/>
      <c r="H5" s="62"/>
      <c r="I5" s="62"/>
    </row>
    <row r="6" spans="1:9" ht="18" customHeight="1" x14ac:dyDescent="0.15">
      <c r="A6" s="61" t="s">
        <v>86</v>
      </c>
      <c r="B6" s="62"/>
      <c r="C6" s="62"/>
      <c r="D6" s="62"/>
      <c r="E6" s="62"/>
      <c r="F6" s="62"/>
      <c r="G6" s="62"/>
      <c r="H6" s="62"/>
      <c r="I6" s="62"/>
    </row>
    <row r="7" spans="1:9" ht="18" customHeight="1" x14ac:dyDescent="0.15">
      <c r="A7" s="61" t="s">
        <v>59</v>
      </c>
      <c r="B7" s="62"/>
      <c r="C7" s="62"/>
      <c r="D7" s="62"/>
      <c r="E7" s="62"/>
      <c r="F7" s="62"/>
      <c r="G7" s="62"/>
      <c r="H7" s="62"/>
      <c r="I7" s="62"/>
    </row>
    <row r="8" spans="1:9" ht="18" customHeight="1" x14ac:dyDescent="0.15">
      <c r="A8" s="69"/>
      <c r="B8" s="62"/>
      <c r="C8" s="62"/>
      <c r="D8" s="62"/>
      <c r="E8" s="62"/>
      <c r="F8" s="62"/>
      <c r="G8" s="62"/>
      <c r="H8" s="62"/>
      <c r="I8" s="62"/>
    </row>
    <row r="9" spans="1:9" ht="18" customHeight="1" x14ac:dyDescent="0.15">
      <c r="A9" s="61"/>
      <c r="B9" s="69"/>
      <c r="C9" s="69"/>
      <c r="D9" s="69"/>
      <c r="E9" s="69"/>
      <c r="F9" s="69"/>
      <c r="G9" s="69"/>
      <c r="H9" s="69"/>
      <c r="I9" s="69"/>
    </row>
    <row r="10" spans="1:9" ht="30" customHeight="1" x14ac:dyDescent="0.15">
      <c r="A10" s="70" t="str">
        <f>"Agenda R" &amp; Parameters!$B$8</f>
        <v>Agenda R2</v>
      </c>
      <c r="B10" s="71"/>
      <c r="C10" s="71"/>
      <c r="D10" s="71"/>
      <c r="E10" s="71"/>
      <c r="F10" s="71"/>
      <c r="G10" s="71"/>
      <c r="H10" s="71"/>
      <c r="I10" s="71"/>
    </row>
    <row r="11" spans="1:9" ht="30" customHeight="1" x14ac:dyDescent="0.15">
      <c r="A11" s="17"/>
      <c r="B11" s="17"/>
      <c r="C11" s="17"/>
      <c r="D11" s="17"/>
      <c r="E11" s="17"/>
      <c r="F11" s="17"/>
      <c r="G11" s="17"/>
      <c r="H11" s="17"/>
      <c r="I11" s="18"/>
    </row>
    <row r="12" spans="1:9" ht="30" customHeight="1" x14ac:dyDescent="0.15">
      <c r="A12" s="19"/>
      <c r="B12" s="19"/>
      <c r="C12" s="19"/>
      <c r="D12" s="19"/>
      <c r="E12" s="19"/>
      <c r="F12" s="19"/>
      <c r="G12" s="19"/>
      <c r="H12" s="19"/>
      <c r="I12" s="20"/>
    </row>
    <row r="13" spans="1:9" ht="30" customHeight="1" x14ac:dyDescent="0.15">
      <c r="A13" s="68" t="s">
        <v>51</v>
      </c>
      <c r="B13" s="68"/>
      <c r="C13" s="68"/>
      <c r="D13" s="68"/>
      <c r="E13" s="68"/>
      <c r="F13" s="68"/>
      <c r="G13" s="68"/>
      <c r="H13" s="68"/>
      <c r="I13" s="68"/>
    </row>
    <row r="15" spans="1:9" ht="16" x14ac:dyDescent="0.15">
      <c r="A15" s="21"/>
      <c r="B15" s="22"/>
      <c r="C15" s="22"/>
      <c r="D15" s="22"/>
      <c r="E15" s="22"/>
      <c r="F15" s="23"/>
      <c r="G15" s="24"/>
      <c r="H15" s="23"/>
      <c r="I15" s="25"/>
    </row>
    <row r="16" spans="1:9" ht="16" x14ac:dyDescent="0.15">
      <c r="A16" s="21"/>
      <c r="B16" s="22"/>
      <c r="C16" s="22"/>
      <c r="D16" s="22"/>
      <c r="E16" s="22"/>
      <c r="F16" s="23"/>
      <c r="G16" s="24"/>
      <c r="H16" s="23"/>
      <c r="I16" s="25"/>
    </row>
    <row r="17" spans="1:10" ht="16" x14ac:dyDescent="0.15">
      <c r="A17" s="60" t="s">
        <v>94</v>
      </c>
      <c r="B17" s="60"/>
      <c r="C17" s="60"/>
      <c r="D17" s="60"/>
      <c r="E17" s="60"/>
      <c r="F17" s="60"/>
      <c r="G17" s="60"/>
      <c r="H17" s="60"/>
      <c r="I17" s="60"/>
    </row>
    <row r="18" spans="1:10" s="30" customFormat="1" ht="34" x14ac:dyDescent="0.15">
      <c r="A18" s="26" t="s">
        <v>9</v>
      </c>
      <c r="B18" s="26" t="s">
        <v>10</v>
      </c>
      <c r="C18" s="26" t="s">
        <v>11</v>
      </c>
      <c r="D18" s="26" t="s">
        <v>12</v>
      </c>
      <c r="E18" s="26" t="s">
        <v>13</v>
      </c>
      <c r="F18" s="27" t="s">
        <v>14</v>
      </c>
      <c r="G18" s="28" t="s">
        <v>15</v>
      </c>
      <c r="H18" s="27" t="s">
        <v>16</v>
      </c>
      <c r="I18" s="29" t="s">
        <v>17</v>
      </c>
    </row>
    <row r="19" spans="1:10" ht="17" x14ac:dyDescent="0.15">
      <c r="A19" s="31">
        <v>1</v>
      </c>
      <c r="B19" s="32"/>
      <c r="C19" s="32" t="s">
        <v>2</v>
      </c>
      <c r="D19" s="32"/>
      <c r="E19" s="32"/>
      <c r="F19" s="33">
        <v>0.5625</v>
      </c>
      <c r="G19" s="34">
        <v>0</v>
      </c>
      <c r="H19" s="33">
        <f>F19+TIME(0,G19,0)</f>
        <v>0.5625</v>
      </c>
      <c r="I19" s="35"/>
    </row>
    <row r="20" spans="1:10" ht="16" x14ac:dyDescent="0.15">
      <c r="A20" s="36"/>
      <c r="B20" s="22"/>
      <c r="C20" s="22"/>
      <c r="D20" s="22"/>
      <c r="E20" s="22"/>
      <c r="F20" s="23"/>
      <c r="G20" s="24"/>
      <c r="H20" s="23"/>
      <c r="I20" s="25"/>
    </row>
    <row r="21" spans="1:10" ht="17" x14ac:dyDescent="0.15">
      <c r="A21" s="37">
        <f>A19+0.01</f>
        <v>1.01</v>
      </c>
      <c r="B21" s="38"/>
      <c r="C21" s="38" t="s">
        <v>3</v>
      </c>
      <c r="D21" s="39"/>
      <c r="E21" s="38" t="s">
        <v>4</v>
      </c>
      <c r="F21" s="40">
        <f>H19</f>
        <v>0.5625</v>
      </c>
      <c r="G21" s="41">
        <v>1</v>
      </c>
      <c r="H21" s="40">
        <f>F21+TIME(0,G21,0)</f>
        <v>0.56319444444444444</v>
      </c>
      <c r="I21" s="42"/>
    </row>
    <row r="22" spans="1:10" ht="16" x14ac:dyDescent="0.15">
      <c r="A22" s="36"/>
      <c r="B22" s="22"/>
      <c r="C22" s="22"/>
      <c r="D22" s="22"/>
      <c r="E22" s="22"/>
      <c r="F22" s="23"/>
      <c r="G22" s="24"/>
      <c r="H22" s="23"/>
      <c r="I22" s="25"/>
    </row>
    <row r="23" spans="1:10" ht="17" x14ac:dyDescent="0.15">
      <c r="A23" s="37">
        <f>A21+0.01</f>
        <v>1.02</v>
      </c>
      <c r="B23" s="38" t="s">
        <v>43</v>
      </c>
      <c r="C23" s="38" t="s">
        <v>60</v>
      </c>
      <c r="D23" s="38"/>
      <c r="E23" s="38" t="s">
        <v>4</v>
      </c>
      <c r="F23" s="40">
        <f>H21</f>
        <v>0.56319444444444444</v>
      </c>
      <c r="G23" s="41">
        <v>1</v>
      </c>
      <c r="H23" s="40">
        <f>F23+TIME(0,G23,0)</f>
        <v>0.56388888888888888</v>
      </c>
      <c r="I23" s="42"/>
    </row>
    <row r="24" spans="1:10" ht="16" x14ac:dyDescent="0.15">
      <c r="A24" s="36"/>
      <c r="B24" s="22"/>
      <c r="C24" s="22"/>
      <c r="D24" s="22"/>
      <c r="E24" s="22"/>
      <c r="F24" s="23"/>
      <c r="G24" s="24"/>
      <c r="H24" s="23"/>
      <c r="I24" s="25"/>
    </row>
    <row r="25" spans="1:10" ht="17" x14ac:dyDescent="0.15">
      <c r="A25" s="37">
        <f>A23+0.01</f>
        <v>1.03</v>
      </c>
      <c r="B25" s="38" t="s">
        <v>44</v>
      </c>
      <c r="C25" s="38" t="s">
        <v>6</v>
      </c>
      <c r="D25" s="39" t="str">
        <f>Parameters!$B$13</f>
        <v>11-24/1759</v>
      </c>
      <c r="E25" s="38" t="s">
        <v>4</v>
      </c>
      <c r="F25" s="40">
        <f>H23</f>
        <v>0.56388888888888888</v>
      </c>
      <c r="G25" s="41">
        <v>3</v>
      </c>
      <c r="H25" s="40">
        <f>F25+TIME(0,G25,0)</f>
        <v>0.56597222222222221</v>
      </c>
      <c r="I25" s="42"/>
    </row>
    <row r="26" spans="1:10" ht="16" x14ac:dyDescent="0.15">
      <c r="A26" s="36"/>
      <c r="B26" s="22"/>
      <c r="C26" s="22"/>
      <c r="D26" s="43"/>
      <c r="E26" s="22"/>
      <c r="F26" s="23"/>
      <c r="G26" s="24"/>
      <c r="H26" s="23"/>
      <c r="I26" s="25"/>
    </row>
    <row r="27" spans="1:10" ht="34" x14ac:dyDescent="0.15">
      <c r="A27" s="37">
        <f>A25+0.01</f>
        <v>1.04</v>
      </c>
      <c r="B27" s="38" t="s">
        <v>44</v>
      </c>
      <c r="C27" s="38" t="s">
        <v>61</v>
      </c>
      <c r="D27" s="39" t="str">
        <f>Parameters!$B$13</f>
        <v>11-24/1759</v>
      </c>
      <c r="E27" s="38" t="s">
        <v>4</v>
      </c>
      <c r="F27" s="40">
        <f>H25</f>
        <v>0.56597222222222221</v>
      </c>
      <c r="G27" s="41">
        <v>0</v>
      </c>
      <c r="H27" s="40">
        <f>F27+TIME(0,G27,0)</f>
        <v>0.56597222222222221</v>
      </c>
      <c r="I27" s="42"/>
    </row>
    <row r="28" spans="1:10" ht="95" customHeight="1" x14ac:dyDescent="0.15">
      <c r="A28" s="36"/>
      <c r="B28" s="22"/>
      <c r="C28" s="44" t="str">
        <f xml:space="preserve"> "Approve the Coex SC minutes contained in " &amp; Parameters!B15 &amp; "."</f>
        <v>Approve the Coex SC minutes contained in 11-24/1462r0.</v>
      </c>
      <c r="D28" s="22"/>
      <c r="E28" s="22"/>
      <c r="F28" s="23"/>
      <c r="G28" s="24"/>
      <c r="H28" s="23"/>
      <c r="I28" s="25"/>
      <c r="J28" s="30"/>
    </row>
    <row r="29" spans="1:10" ht="16" x14ac:dyDescent="0.15">
      <c r="A29" s="37">
        <f>A27+0.01</f>
        <v>1.05</v>
      </c>
      <c r="B29" s="38"/>
      <c r="C29" s="38"/>
      <c r="D29" s="38"/>
      <c r="E29" s="38"/>
      <c r="F29" s="40">
        <f>H27</f>
        <v>0.56597222222222221</v>
      </c>
      <c r="G29" s="41">
        <v>0</v>
      </c>
      <c r="H29" s="40">
        <f>F29+TIME(0,G29,0)</f>
        <v>0.56597222222222221</v>
      </c>
      <c r="I29" s="42"/>
    </row>
    <row r="30" spans="1:10" ht="16" x14ac:dyDescent="0.15">
      <c r="A30" s="36"/>
      <c r="B30" s="22"/>
      <c r="C30" s="22"/>
      <c r="D30" s="22"/>
      <c r="E30" s="22"/>
      <c r="F30" s="23"/>
      <c r="G30" s="24"/>
      <c r="H30" s="23"/>
      <c r="I30" s="25"/>
    </row>
    <row r="31" spans="1:10" ht="16" x14ac:dyDescent="0.15">
      <c r="A31" s="37">
        <f>A29+0.01</f>
        <v>1.06</v>
      </c>
      <c r="B31" s="38"/>
      <c r="C31" s="38"/>
      <c r="D31" s="38"/>
      <c r="E31" s="38"/>
      <c r="F31" s="40">
        <f>H29</f>
        <v>0.56597222222222221</v>
      </c>
      <c r="G31" s="41">
        <v>0</v>
      </c>
      <c r="H31" s="40">
        <f>F31+TIME(0,G31,0)</f>
        <v>0.56597222222222221</v>
      </c>
      <c r="I31" s="42"/>
    </row>
    <row r="32" spans="1:10" ht="16" x14ac:dyDescent="0.15">
      <c r="A32" s="36"/>
      <c r="B32" s="22"/>
      <c r="C32" s="22"/>
      <c r="D32" s="22"/>
      <c r="E32" s="22"/>
      <c r="F32" s="23"/>
      <c r="G32" s="24"/>
      <c r="H32" s="23"/>
      <c r="I32" s="25"/>
    </row>
    <row r="33" spans="1:9" ht="17" x14ac:dyDescent="0.15">
      <c r="A33" s="31">
        <f>1+A19</f>
        <v>2</v>
      </c>
      <c r="B33" s="32"/>
      <c r="C33" s="32" t="s">
        <v>7</v>
      </c>
      <c r="D33" s="32"/>
      <c r="E33" s="32"/>
      <c r="F33" s="33">
        <f>H31</f>
        <v>0.56597222222222221</v>
      </c>
      <c r="G33" s="34">
        <v>0</v>
      </c>
      <c r="H33" s="33">
        <f>F33+TIME(0,G33,0)</f>
        <v>0.56597222222222221</v>
      </c>
      <c r="I33" s="35"/>
    </row>
    <row r="34" spans="1:9" ht="16" x14ac:dyDescent="0.15">
      <c r="A34" s="36"/>
      <c r="B34" s="22"/>
      <c r="C34" s="22"/>
      <c r="D34" s="22"/>
      <c r="E34" s="22"/>
      <c r="F34" s="23"/>
      <c r="G34" s="24"/>
      <c r="H34" s="23"/>
      <c r="I34" s="25"/>
    </row>
    <row r="35" spans="1:9" ht="17" x14ac:dyDescent="0.15">
      <c r="A35" s="37">
        <f>A33+0.01</f>
        <v>2.0099999999999998</v>
      </c>
      <c r="B35" s="38" t="s">
        <v>43</v>
      </c>
      <c r="C35" s="38" t="s">
        <v>62</v>
      </c>
      <c r="D35" s="39" t="str">
        <f>Parameters!B12</f>
        <v>11-23/0448r1</v>
      </c>
      <c r="E35" s="38" t="s">
        <v>4</v>
      </c>
      <c r="F35" s="40">
        <f>H33</f>
        <v>0.56597222222222221</v>
      </c>
      <c r="G35" s="41">
        <v>3</v>
      </c>
      <c r="H35" s="40">
        <f>F35+TIME(0,G35,0)</f>
        <v>0.56805555555555554</v>
      </c>
      <c r="I35" s="42"/>
    </row>
    <row r="36" spans="1:9" ht="136" x14ac:dyDescent="0.15">
      <c r="A36" s="36"/>
      <c r="B36" s="22"/>
      <c r="C36" s="22" t="s">
        <v>63</v>
      </c>
      <c r="D36" s="22"/>
      <c r="E36" s="22"/>
      <c r="F36" s="23"/>
      <c r="G36" s="24"/>
      <c r="H36" s="23"/>
      <c r="I36" s="25"/>
    </row>
    <row r="37" spans="1:9" ht="34" x14ac:dyDescent="0.15">
      <c r="A37" s="37">
        <f>A35+0.01</f>
        <v>2.0199999999999996</v>
      </c>
      <c r="B37" s="38" t="s">
        <v>52</v>
      </c>
      <c r="C37" s="38" t="s">
        <v>65</v>
      </c>
      <c r="D37" s="39" t="str">
        <f>Parameters!$B$13</f>
        <v>11-24/1759</v>
      </c>
      <c r="E37" s="38" t="s">
        <v>4</v>
      </c>
      <c r="F37" s="40">
        <f>H35</f>
        <v>0.56805555555555554</v>
      </c>
      <c r="G37" s="41">
        <v>1</v>
      </c>
      <c r="H37" s="40">
        <f>F37+TIME(0,G37,0)</f>
        <v>0.56874999999999998</v>
      </c>
      <c r="I37" s="42"/>
    </row>
    <row r="38" spans="1:9" ht="16" x14ac:dyDescent="0.15">
      <c r="A38" s="36"/>
      <c r="B38" s="22"/>
      <c r="C38" s="22"/>
      <c r="D38" s="22"/>
      <c r="E38" s="22"/>
      <c r="F38" s="23"/>
      <c r="G38" s="24"/>
      <c r="H38" s="23"/>
      <c r="I38" s="25"/>
    </row>
    <row r="39" spans="1:9" ht="16" x14ac:dyDescent="0.15">
      <c r="A39" s="37">
        <f>A37+0.01</f>
        <v>2.0299999999999994</v>
      </c>
      <c r="B39" s="38"/>
      <c r="C39" s="38"/>
      <c r="D39" s="39"/>
      <c r="E39" s="38"/>
      <c r="F39" s="40">
        <f>H37</f>
        <v>0.56874999999999998</v>
      </c>
      <c r="G39" s="41">
        <v>0</v>
      </c>
      <c r="H39" s="40">
        <f>F39+TIME(0,G39,0)</f>
        <v>0.56874999999999998</v>
      </c>
      <c r="I39" s="42"/>
    </row>
    <row r="40" spans="1:9" ht="16" x14ac:dyDescent="0.15">
      <c r="A40" s="36"/>
      <c r="B40" s="22"/>
      <c r="C40" s="22"/>
      <c r="D40" s="22"/>
      <c r="E40" s="22"/>
      <c r="F40" s="23"/>
      <c r="G40" s="24"/>
      <c r="H40" s="23"/>
      <c r="I40" s="25"/>
    </row>
    <row r="41" spans="1:9" ht="16" x14ac:dyDescent="0.15">
      <c r="A41" s="37">
        <f>A39+0.01</f>
        <v>2.0399999999999991</v>
      </c>
      <c r="B41" s="38"/>
      <c r="C41" s="38"/>
      <c r="D41" s="38"/>
      <c r="E41" s="38"/>
      <c r="F41" s="40">
        <f>H39</f>
        <v>0.56874999999999998</v>
      </c>
      <c r="G41" s="41">
        <v>0</v>
      </c>
      <c r="H41" s="40">
        <f>F41+TIME(0,G41,0)</f>
        <v>0.56874999999999998</v>
      </c>
      <c r="I41" s="42"/>
    </row>
    <row r="42" spans="1:9" ht="16" x14ac:dyDescent="0.15">
      <c r="A42" s="21"/>
      <c r="B42" s="22"/>
      <c r="C42" s="22"/>
      <c r="D42" s="22"/>
      <c r="E42" s="22"/>
      <c r="F42" s="23"/>
      <c r="G42" s="24"/>
      <c r="H42" s="23"/>
      <c r="I42" s="25"/>
    </row>
    <row r="43" spans="1:9" ht="17" x14ac:dyDescent="0.15">
      <c r="A43" s="31">
        <f>A33+1</f>
        <v>3</v>
      </c>
      <c r="B43" s="32"/>
      <c r="C43" s="32" t="s">
        <v>73</v>
      </c>
      <c r="D43" s="32"/>
      <c r="E43" s="32"/>
      <c r="F43" s="33">
        <f>H41</f>
        <v>0.56874999999999998</v>
      </c>
      <c r="G43" s="34">
        <v>0</v>
      </c>
      <c r="H43" s="33">
        <f>F43+TIME(0,G43,0)</f>
        <v>0.56874999999999998</v>
      </c>
      <c r="I43" s="35"/>
    </row>
    <row r="44" spans="1:9" ht="16" x14ac:dyDescent="0.15">
      <c r="A44" s="36"/>
      <c r="B44" s="22"/>
      <c r="C44" s="22"/>
      <c r="D44" s="22"/>
      <c r="E44" s="22"/>
      <c r="F44" s="23"/>
      <c r="G44" s="24"/>
      <c r="H44" s="23"/>
      <c r="I44" s="25"/>
    </row>
    <row r="45" spans="1:9" ht="17" x14ac:dyDescent="0.15">
      <c r="A45" s="37">
        <f>A43+0.01</f>
        <v>3.01</v>
      </c>
      <c r="B45" s="38" t="s">
        <v>52</v>
      </c>
      <c r="C45" s="38" t="s">
        <v>74</v>
      </c>
      <c r="D45" s="39" t="str">
        <f>Parameters!$B$13</f>
        <v>11-24/1759</v>
      </c>
      <c r="E45" s="38" t="s">
        <v>53</v>
      </c>
      <c r="F45" s="40">
        <f>H43</f>
        <v>0.56874999999999998</v>
      </c>
      <c r="G45" s="41">
        <v>1</v>
      </c>
      <c r="H45" s="40">
        <f>F45+TIME(0,G45,0)</f>
        <v>0.56944444444444442</v>
      </c>
      <c r="I45" s="42"/>
    </row>
    <row r="46" spans="1:9" ht="16" x14ac:dyDescent="0.15">
      <c r="A46" s="36"/>
      <c r="B46" s="22"/>
      <c r="C46" s="22"/>
      <c r="D46" s="22"/>
      <c r="E46" s="22"/>
      <c r="F46" s="23"/>
      <c r="G46" s="24"/>
      <c r="H46" s="23"/>
      <c r="I46" s="25"/>
    </row>
    <row r="47" spans="1:9" ht="17" x14ac:dyDescent="0.15">
      <c r="A47" s="37">
        <f>A45+0.01</f>
        <v>3.0199999999999996</v>
      </c>
      <c r="B47" s="38" t="s">
        <v>52</v>
      </c>
      <c r="C47" s="38" t="s">
        <v>69</v>
      </c>
      <c r="D47" s="39" t="str">
        <f>Parameters!$B$13</f>
        <v>11-24/1759</v>
      </c>
      <c r="E47" s="38" t="s">
        <v>4</v>
      </c>
      <c r="F47" s="40">
        <f>H45</f>
        <v>0.56944444444444442</v>
      </c>
      <c r="G47" s="41">
        <v>1</v>
      </c>
      <c r="H47" s="40">
        <f>F47+TIME(0,G47,0)</f>
        <v>0.57013888888888886</v>
      </c>
      <c r="I47" s="42"/>
    </row>
    <row r="48" spans="1:9" ht="16" x14ac:dyDescent="0.15">
      <c r="A48" s="21"/>
      <c r="B48" s="22"/>
      <c r="C48" s="22"/>
      <c r="D48" s="22"/>
      <c r="E48" s="22"/>
      <c r="F48" s="23"/>
      <c r="G48" s="24"/>
      <c r="H48" s="23"/>
      <c r="I48" s="25"/>
    </row>
    <row r="49" spans="1:10" ht="17" x14ac:dyDescent="0.15">
      <c r="A49" s="31">
        <f>A43+1</f>
        <v>4</v>
      </c>
      <c r="B49" s="32"/>
      <c r="C49" s="32" t="s">
        <v>67</v>
      </c>
      <c r="D49" s="32"/>
      <c r="E49" s="32" t="s">
        <v>4</v>
      </c>
      <c r="F49" s="33">
        <f>H47</f>
        <v>0.57013888888888886</v>
      </c>
      <c r="G49" s="34">
        <v>0</v>
      </c>
      <c r="H49" s="33">
        <f>F49+TIME(0,G49,0)</f>
        <v>0.57013888888888886</v>
      </c>
      <c r="I49" s="35"/>
    </row>
    <row r="50" spans="1:10" ht="16" x14ac:dyDescent="0.15">
      <c r="A50" s="36"/>
      <c r="B50" s="22"/>
      <c r="C50" s="22"/>
      <c r="D50" s="22"/>
      <c r="E50" s="22"/>
      <c r="F50" s="23"/>
      <c r="G50" s="24"/>
      <c r="H50" s="23"/>
      <c r="I50" s="25"/>
    </row>
    <row r="51" spans="1:10" ht="17" x14ac:dyDescent="0.15">
      <c r="A51" s="37">
        <f>0.01+A49</f>
        <v>4.01</v>
      </c>
      <c r="B51" s="38" t="s">
        <v>45</v>
      </c>
      <c r="C51" s="38" t="s">
        <v>104</v>
      </c>
      <c r="D51" s="38" t="s">
        <v>99</v>
      </c>
      <c r="E51" s="38" t="s">
        <v>75</v>
      </c>
      <c r="F51" s="40">
        <f>H49</f>
        <v>0.57013888888888886</v>
      </c>
      <c r="G51" s="41">
        <v>10</v>
      </c>
      <c r="H51" s="40">
        <f>F51+TIME(0,G51,0)</f>
        <v>0.57708333333333328</v>
      </c>
      <c r="I51" s="42"/>
      <c r="J51" s="30"/>
    </row>
    <row r="52" spans="1:10" ht="16" x14ac:dyDescent="0.2">
      <c r="A52" s="36"/>
      <c r="B52" s="22"/>
      <c r="C52" s="54"/>
      <c r="D52" s="54"/>
      <c r="E52" s="54"/>
      <c r="F52" s="23"/>
      <c r="G52" s="24"/>
      <c r="H52" s="23"/>
      <c r="I52" s="25"/>
    </row>
    <row r="53" spans="1:10" ht="17" x14ac:dyDescent="0.15">
      <c r="A53" s="37">
        <f>A51+0.01</f>
        <v>4.0199999999999996</v>
      </c>
      <c r="B53" s="38" t="s">
        <v>66</v>
      </c>
      <c r="C53" s="38" t="s">
        <v>85</v>
      </c>
      <c r="D53" s="38" t="s">
        <v>100</v>
      </c>
      <c r="E53" s="38" t="s">
        <v>77</v>
      </c>
      <c r="F53" s="40">
        <f>H51</f>
        <v>0.57708333333333328</v>
      </c>
      <c r="G53" s="41">
        <v>15</v>
      </c>
      <c r="H53" s="40">
        <f>F53+TIME(0,G53,0)</f>
        <v>0.58749999999999991</v>
      </c>
      <c r="I53" s="42"/>
      <c r="J53" s="30"/>
    </row>
    <row r="54" spans="1:10" ht="16" x14ac:dyDescent="0.15">
      <c r="A54" s="36"/>
      <c r="B54" s="22"/>
      <c r="C54" s="22"/>
      <c r="D54" s="22"/>
      <c r="E54" s="22"/>
      <c r="F54" s="23"/>
      <c r="G54" s="24"/>
      <c r="H54" s="23"/>
      <c r="I54" s="25"/>
    </row>
    <row r="55" spans="1:10" ht="43" customHeight="1" x14ac:dyDescent="0.15">
      <c r="A55" s="37">
        <f>A53+0.01</f>
        <v>4.0299999999999994</v>
      </c>
      <c r="B55" s="38" t="s">
        <v>66</v>
      </c>
      <c r="C55" s="38" t="s">
        <v>97</v>
      </c>
      <c r="D55" s="38" t="s">
        <v>101</v>
      </c>
      <c r="E55" s="38" t="s">
        <v>103</v>
      </c>
      <c r="F55" s="40">
        <f>H53</f>
        <v>0.58749999999999991</v>
      </c>
      <c r="G55" s="41">
        <v>40</v>
      </c>
      <c r="H55" s="40">
        <f>F55+TIME(0,G55,0)</f>
        <v>0.6152777777777777</v>
      </c>
      <c r="I55" s="42"/>
      <c r="J55" s="30"/>
    </row>
    <row r="56" spans="1:10" ht="16" x14ac:dyDescent="0.15">
      <c r="A56" s="36"/>
      <c r="B56" s="22"/>
      <c r="C56" s="22"/>
      <c r="D56" s="22"/>
      <c r="E56" s="22"/>
      <c r="F56" s="23"/>
      <c r="G56" s="24"/>
      <c r="H56" s="23"/>
      <c r="I56" s="25"/>
    </row>
    <row r="57" spans="1:10" ht="23" customHeight="1" x14ac:dyDescent="0.15">
      <c r="A57" s="37">
        <f>A55+0.01</f>
        <v>4.0399999999999991</v>
      </c>
      <c r="B57" s="38" t="s">
        <v>52</v>
      </c>
      <c r="C57" s="38" t="s">
        <v>98</v>
      </c>
      <c r="D57" s="38" t="s">
        <v>102</v>
      </c>
      <c r="E57" s="38" t="s">
        <v>103</v>
      </c>
      <c r="F57" s="40">
        <f>H55</f>
        <v>0.6152777777777777</v>
      </c>
      <c r="G57" s="41">
        <v>40</v>
      </c>
      <c r="H57" s="40">
        <f>F57+TIME(0,G57,0)</f>
        <v>0.64305555555555549</v>
      </c>
      <c r="I57" s="42"/>
      <c r="J57" s="30"/>
    </row>
    <row r="58" spans="1:10" ht="16" x14ac:dyDescent="0.15">
      <c r="A58" s="36"/>
      <c r="B58" s="22"/>
      <c r="C58" s="22"/>
      <c r="D58" s="22"/>
      <c r="E58" s="22"/>
      <c r="F58" s="23"/>
      <c r="G58" s="24"/>
      <c r="H58" s="23"/>
      <c r="I58" s="25"/>
    </row>
    <row r="59" spans="1:10" ht="17" x14ac:dyDescent="0.15">
      <c r="A59" s="37">
        <f>A57+0.01</f>
        <v>4.0499999999999989</v>
      </c>
      <c r="B59" s="38" t="s">
        <v>66</v>
      </c>
      <c r="C59" s="38"/>
      <c r="D59" s="38"/>
      <c r="E59" s="38"/>
      <c r="F59" s="40">
        <f>H57</f>
        <v>0.64305555555555549</v>
      </c>
      <c r="G59" s="41">
        <v>0</v>
      </c>
      <c r="H59" s="40">
        <f>F59+TIME(0,G59,0)</f>
        <v>0.64305555555555549</v>
      </c>
      <c r="I59" s="42"/>
    </row>
    <row r="60" spans="1:10" ht="16" x14ac:dyDescent="0.15">
      <c r="A60" s="36"/>
      <c r="B60" s="22"/>
      <c r="C60" s="22"/>
      <c r="D60" s="22"/>
      <c r="E60" s="22"/>
      <c r="F60" s="23"/>
      <c r="G60" s="24"/>
      <c r="H60" s="23"/>
      <c r="I60" s="25"/>
    </row>
    <row r="61" spans="1:10" ht="16" x14ac:dyDescent="0.15">
      <c r="A61" s="37">
        <f>A59+0.01</f>
        <v>4.0599999999999987</v>
      </c>
      <c r="B61" s="38"/>
      <c r="C61" s="38"/>
      <c r="D61" s="38"/>
      <c r="E61" s="38"/>
      <c r="F61" s="40">
        <f>H59</f>
        <v>0.64305555555555549</v>
      </c>
      <c r="G61" s="41">
        <v>0</v>
      </c>
      <c r="H61" s="40">
        <f>F61+TIME(0,G61,0)</f>
        <v>0.64305555555555549</v>
      </c>
      <c r="I61" s="42"/>
    </row>
    <row r="62" spans="1:10" ht="16" x14ac:dyDescent="0.15">
      <c r="A62" s="36"/>
      <c r="B62" s="22"/>
      <c r="C62" s="22"/>
      <c r="D62" s="22"/>
      <c r="E62" s="22"/>
      <c r="F62" s="23"/>
      <c r="G62" s="24"/>
      <c r="H62" s="23"/>
      <c r="I62" s="25"/>
    </row>
    <row r="63" spans="1:10" ht="16" x14ac:dyDescent="0.15">
      <c r="A63" s="37">
        <f>A61+0.01</f>
        <v>4.0699999999999985</v>
      </c>
      <c r="B63" s="38"/>
      <c r="C63" s="38"/>
      <c r="D63" s="38"/>
      <c r="E63" s="38"/>
      <c r="F63" s="40">
        <f>H61</f>
        <v>0.64305555555555549</v>
      </c>
      <c r="G63" s="41">
        <v>0</v>
      </c>
      <c r="H63" s="40">
        <f>F63+TIME(0,G63,0)</f>
        <v>0.64305555555555549</v>
      </c>
      <c r="I63" s="42"/>
    </row>
    <row r="64" spans="1:10" ht="16" x14ac:dyDescent="0.15">
      <c r="A64" s="36"/>
      <c r="B64" s="22"/>
      <c r="C64" s="22"/>
      <c r="D64" s="22"/>
      <c r="E64" s="22"/>
      <c r="F64" s="23"/>
      <c r="G64" s="24"/>
      <c r="H64" s="23"/>
      <c r="I64" s="25"/>
    </row>
    <row r="65" spans="1:9" ht="17" x14ac:dyDescent="0.15">
      <c r="A65" s="31">
        <f>1+A49</f>
        <v>5</v>
      </c>
      <c r="B65" s="32"/>
      <c r="C65" s="32" t="s">
        <v>78</v>
      </c>
      <c r="D65" s="32"/>
      <c r="E65" s="32" t="s">
        <v>4</v>
      </c>
      <c r="F65" s="33">
        <f>H63</f>
        <v>0.64305555555555549</v>
      </c>
      <c r="G65" s="34">
        <v>0</v>
      </c>
      <c r="H65" s="33">
        <f>F65+TIME(0,G65,0)</f>
        <v>0.64305555555555549</v>
      </c>
      <c r="I65" s="35"/>
    </row>
    <row r="66" spans="1:9" ht="14" x14ac:dyDescent="0.15">
      <c r="A66" s="50"/>
      <c r="B66" s="50"/>
      <c r="C66" s="50" t="s">
        <v>18</v>
      </c>
      <c r="D66" s="50"/>
      <c r="E66" s="50"/>
      <c r="F66" s="51"/>
      <c r="G66" s="52">
        <f>(H66-H65) * 24 * 60</f>
        <v>4.0000000000001457</v>
      </c>
      <c r="H66" s="51">
        <v>0.64583333333333337</v>
      </c>
      <c r="I66" s="53"/>
    </row>
    <row r="67" spans="1:9" ht="16" x14ac:dyDescent="0.15">
      <c r="A67" s="36"/>
      <c r="B67" s="22"/>
      <c r="C67" s="22"/>
      <c r="D67" s="22"/>
      <c r="E67" s="22"/>
      <c r="F67" s="23"/>
      <c r="G67" s="24"/>
      <c r="H67" s="23"/>
      <c r="I67" s="25"/>
    </row>
    <row r="68" spans="1:9" ht="16" x14ac:dyDescent="0.15">
      <c r="A68" s="36"/>
      <c r="B68" s="22"/>
      <c r="C68" s="22"/>
      <c r="D68" s="22"/>
      <c r="E68" s="22"/>
      <c r="F68" s="23"/>
      <c r="G68" s="24"/>
      <c r="H68" s="23"/>
      <c r="I68" s="25"/>
    </row>
    <row r="69" spans="1:9" ht="16" x14ac:dyDescent="0.15">
      <c r="A69" s="36"/>
      <c r="B69" s="22"/>
      <c r="C69" s="22"/>
      <c r="D69" s="22"/>
      <c r="E69" s="22"/>
      <c r="F69" s="23"/>
      <c r="G69" s="24"/>
      <c r="H69" s="23"/>
      <c r="I69" s="25"/>
    </row>
    <row r="70" spans="1:9" ht="23" x14ac:dyDescent="0.15">
      <c r="A70" s="36"/>
      <c r="B70" s="22"/>
      <c r="C70" s="55" t="s">
        <v>82</v>
      </c>
      <c r="D70" s="22"/>
      <c r="E70" s="22"/>
      <c r="F70" s="23"/>
      <c r="G70" s="24"/>
      <c r="H70" s="23"/>
      <c r="I70" s="25"/>
    </row>
    <row r="71" spans="1:9" ht="16" x14ac:dyDescent="0.15">
      <c r="A71" s="60" t="s">
        <v>95</v>
      </c>
      <c r="B71" s="60"/>
      <c r="C71" s="60"/>
      <c r="D71" s="60"/>
      <c r="E71" s="60"/>
      <c r="F71" s="60"/>
      <c r="G71" s="60"/>
      <c r="H71" s="60"/>
      <c r="I71" s="60"/>
    </row>
    <row r="72" spans="1:9" s="30" customFormat="1" ht="34" x14ac:dyDescent="0.15">
      <c r="A72" s="26" t="s">
        <v>9</v>
      </c>
      <c r="B72" s="26" t="s">
        <v>10</v>
      </c>
      <c r="C72" s="26" t="s">
        <v>11</v>
      </c>
      <c r="D72" s="26" t="s">
        <v>12</v>
      </c>
      <c r="E72" s="26" t="s">
        <v>13</v>
      </c>
      <c r="F72" s="27" t="s">
        <v>14</v>
      </c>
      <c r="G72" s="28" t="s">
        <v>15</v>
      </c>
      <c r="H72" s="27" t="s">
        <v>16</v>
      </c>
      <c r="I72" s="29" t="s">
        <v>17</v>
      </c>
    </row>
    <row r="73" spans="1:9" ht="17" x14ac:dyDescent="0.15">
      <c r="A73" s="31">
        <f>1+A65</f>
        <v>6</v>
      </c>
      <c r="B73" s="32"/>
      <c r="C73" s="32" t="s">
        <v>2</v>
      </c>
      <c r="D73" s="32"/>
      <c r="E73" s="32"/>
      <c r="F73" s="33">
        <v>0.8125</v>
      </c>
      <c r="G73" s="34">
        <v>0</v>
      </c>
      <c r="H73" s="33">
        <f>F73+TIME(0,G73,0)</f>
        <v>0.8125</v>
      </c>
      <c r="I73" s="35"/>
    </row>
    <row r="74" spans="1:9" ht="16" x14ac:dyDescent="0.15">
      <c r="A74" s="36"/>
      <c r="B74" s="22"/>
      <c r="C74" s="22"/>
      <c r="D74" s="22"/>
      <c r="E74" s="22"/>
      <c r="F74" s="23"/>
      <c r="G74" s="24"/>
      <c r="H74" s="23"/>
      <c r="I74" s="25"/>
    </row>
    <row r="75" spans="1:9" ht="17" x14ac:dyDescent="0.15">
      <c r="A75" s="37">
        <f>A73+0.01</f>
        <v>6.01</v>
      </c>
      <c r="B75" s="38"/>
      <c r="C75" s="38" t="s">
        <v>3</v>
      </c>
      <c r="D75" s="39"/>
      <c r="E75" s="38" t="s">
        <v>4</v>
      </c>
      <c r="F75" s="40">
        <f>H73</f>
        <v>0.8125</v>
      </c>
      <c r="G75" s="41">
        <v>1</v>
      </c>
      <c r="H75" s="40">
        <f>F75+TIME(0,G75,0)</f>
        <v>0.81319444444444444</v>
      </c>
      <c r="I75" s="42"/>
    </row>
    <row r="76" spans="1:9" ht="16" x14ac:dyDescent="0.15">
      <c r="A76" s="36"/>
      <c r="B76" s="22"/>
      <c r="C76" s="22"/>
      <c r="D76" s="22"/>
      <c r="E76" s="22"/>
      <c r="F76" s="23"/>
      <c r="G76" s="24"/>
      <c r="H76" s="23"/>
      <c r="I76" s="25"/>
    </row>
    <row r="77" spans="1:9" ht="17" x14ac:dyDescent="0.15">
      <c r="A77" s="37">
        <f>A75+0.01</f>
        <v>6.02</v>
      </c>
      <c r="B77" s="38" t="s">
        <v>43</v>
      </c>
      <c r="C77" s="38" t="s">
        <v>79</v>
      </c>
      <c r="D77" s="38"/>
      <c r="E77" s="38" t="s">
        <v>4</v>
      </c>
      <c r="F77" s="40">
        <f>H75</f>
        <v>0.81319444444444444</v>
      </c>
      <c r="G77" s="41">
        <v>3</v>
      </c>
      <c r="H77" s="40">
        <f>F77+TIME(0,G77,0)</f>
        <v>0.81527777777777777</v>
      </c>
      <c r="I77" s="42"/>
    </row>
    <row r="78" spans="1:9" ht="16" x14ac:dyDescent="0.15">
      <c r="A78" s="36"/>
      <c r="B78" s="22"/>
      <c r="C78" s="22"/>
      <c r="D78" s="22"/>
      <c r="E78" s="22"/>
      <c r="F78" s="23"/>
      <c r="G78" s="24"/>
      <c r="H78" s="23"/>
      <c r="I78" s="25"/>
    </row>
    <row r="79" spans="1:9" ht="17" x14ac:dyDescent="0.15">
      <c r="A79" s="37">
        <f>A77+0.01</f>
        <v>6.0299999999999994</v>
      </c>
      <c r="B79" s="38" t="s">
        <v>44</v>
      </c>
      <c r="C79" s="38" t="s">
        <v>6</v>
      </c>
      <c r="D79" s="39" t="str">
        <f>Parameters!$B$13</f>
        <v>11-24/1759</v>
      </c>
      <c r="E79" s="38" t="s">
        <v>4</v>
      </c>
      <c r="F79" s="40">
        <f>H77</f>
        <v>0.81527777777777777</v>
      </c>
      <c r="G79" s="41">
        <v>3</v>
      </c>
      <c r="H79" s="40">
        <f>F79+TIME(0,G79,0)</f>
        <v>0.81736111111111109</v>
      </c>
      <c r="I79" s="42"/>
    </row>
    <row r="80" spans="1:9" ht="16" x14ac:dyDescent="0.15">
      <c r="A80" s="36"/>
      <c r="B80" s="22"/>
      <c r="C80" s="22"/>
      <c r="D80" s="22"/>
      <c r="E80" s="22"/>
      <c r="F80" s="23"/>
      <c r="G80" s="24"/>
      <c r="H80" s="23"/>
      <c r="I80" s="25"/>
    </row>
    <row r="81" spans="1:10" ht="17" x14ac:dyDescent="0.15">
      <c r="A81" s="31">
        <f>1+A73</f>
        <v>7</v>
      </c>
      <c r="B81" s="32"/>
      <c r="C81" s="32" t="s">
        <v>7</v>
      </c>
      <c r="D81" s="32"/>
      <c r="E81" s="32"/>
      <c r="F81" s="33">
        <f>H79</f>
        <v>0.81736111111111109</v>
      </c>
      <c r="G81" s="34">
        <v>0</v>
      </c>
      <c r="H81" s="33">
        <f>F81+TIME(0,G81,0)</f>
        <v>0.81736111111111109</v>
      </c>
      <c r="I81" s="35"/>
    </row>
    <row r="82" spans="1:10" ht="16" x14ac:dyDescent="0.15">
      <c r="A82" s="36"/>
      <c r="B82" s="22"/>
      <c r="C82" s="22"/>
      <c r="D82" s="22"/>
      <c r="E82" s="22"/>
      <c r="F82" s="23"/>
      <c r="G82" s="24"/>
      <c r="H82" s="23"/>
      <c r="I82" s="25"/>
    </row>
    <row r="83" spans="1:10" ht="51" x14ac:dyDescent="0.15">
      <c r="A83" s="37">
        <f>A81+0.01</f>
        <v>7.01</v>
      </c>
      <c r="B83" s="38" t="s">
        <v>43</v>
      </c>
      <c r="C83" s="38" t="s">
        <v>80</v>
      </c>
      <c r="D83" s="39"/>
      <c r="E83" s="38" t="s">
        <v>4</v>
      </c>
      <c r="F83" s="40">
        <f>H81</f>
        <v>0.81736111111111109</v>
      </c>
      <c r="G83" s="41">
        <v>3</v>
      </c>
      <c r="H83" s="40">
        <f>F83+TIME(0,G83,0)</f>
        <v>0.81944444444444442</v>
      </c>
      <c r="I83" s="42"/>
    </row>
    <row r="84" spans="1:10" ht="16" x14ac:dyDescent="0.15">
      <c r="A84" s="36"/>
      <c r="B84" s="22"/>
      <c r="C84" s="22"/>
      <c r="D84" s="22"/>
      <c r="E84" s="22"/>
      <c r="F84" s="23"/>
      <c r="G84" s="24"/>
      <c r="H84" s="23"/>
      <c r="I84" s="25"/>
    </row>
    <row r="85" spans="1:10" ht="34" x14ac:dyDescent="0.15">
      <c r="A85" s="37">
        <f>A83+0.01</f>
        <v>7.02</v>
      </c>
      <c r="B85" s="38" t="s">
        <v>52</v>
      </c>
      <c r="C85" s="38" t="s">
        <v>65</v>
      </c>
      <c r="D85" s="39"/>
      <c r="E85" s="38" t="s">
        <v>4</v>
      </c>
      <c r="F85" s="40">
        <f>H83</f>
        <v>0.81944444444444442</v>
      </c>
      <c r="G85" s="41">
        <v>1</v>
      </c>
      <c r="H85" s="40">
        <f>F85+TIME(0,G85,0)</f>
        <v>0.82013888888888886</v>
      </c>
      <c r="I85" s="42"/>
    </row>
    <row r="87" spans="1:10" ht="17" x14ac:dyDescent="0.15">
      <c r="A87" s="31">
        <f>1+A81</f>
        <v>8</v>
      </c>
      <c r="B87" s="32"/>
      <c r="C87" s="32" t="s">
        <v>67</v>
      </c>
      <c r="D87" s="32"/>
      <c r="E87" s="32" t="s">
        <v>4</v>
      </c>
      <c r="F87" s="33">
        <f>H85</f>
        <v>0.82013888888888886</v>
      </c>
      <c r="G87" s="34">
        <v>0</v>
      </c>
      <c r="H87" s="33">
        <f>F87+TIME(0,G87,0)</f>
        <v>0.82013888888888886</v>
      </c>
      <c r="I87" s="35"/>
    </row>
    <row r="88" spans="1:10" ht="16" x14ac:dyDescent="0.15">
      <c r="A88" s="36"/>
      <c r="B88" s="22"/>
      <c r="C88" s="22"/>
      <c r="D88" s="22"/>
      <c r="E88" s="22"/>
      <c r="F88" s="23"/>
      <c r="G88" s="24"/>
      <c r="H88" s="23"/>
      <c r="I88" s="25"/>
    </row>
    <row r="89" spans="1:10" ht="34" x14ac:dyDescent="0.15">
      <c r="A89" s="37">
        <f>0.01+A87</f>
        <v>8.01</v>
      </c>
      <c r="B89" s="38" t="s">
        <v>45</v>
      </c>
      <c r="C89" s="38" t="s">
        <v>106</v>
      </c>
      <c r="D89" s="38" t="s">
        <v>108</v>
      </c>
      <c r="E89" s="38" t="s">
        <v>107</v>
      </c>
      <c r="F89" s="40">
        <f>H87</f>
        <v>0.82013888888888886</v>
      </c>
      <c r="G89" s="41">
        <v>60</v>
      </c>
      <c r="H89" s="40">
        <f>F89+TIME(0,G89,0)</f>
        <v>0.86180555555555549</v>
      </c>
      <c r="I89" s="42"/>
      <c r="J89" s="30"/>
    </row>
    <row r="90" spans="1:10" ht="16" x14ac:dyDescent="0.2">
      <c r="A90" s="36"/>
      <c r="B90" s="22"/>
      <c r="C90" s="54"/>
      <c r="D90" s="54"/>
      <c r="E90" s="54"/>
      <c r="F90" s="23"/>
      <c r="G90" s="24"/>
      <c r="H90" s="23"/>
      <c r="I90" s="25"/>
    </row>
    <row r="91" spans="1:10" ht="17" x14ac:dyDescent="0.15">
      <c r="A91" s="37">
        <f>A89+0.01</f>
        <v>8.02</v>
      </c>
      <c r="B91" s="38" t="s">
        <v>66</v>
      </c>
      <c r="C91" s="38"/>
      <c r="D91" s="38"/>
      <c r="E91" s="38"/>
      <c r="F91" s="40">
        <f>H89</f>
        <v>0.86180555555555549</v>
      </c>
      <c r="G91" s="41">
        <v>0</v>
      </c>
      <c r="H91" s="40">
        <f>F91+TIME(0,G91,0)</f>
        <v>0.86180555555555549</v>
      </c>
      <c r="I91" s="42"/>
      <c r="J91" s="30"/>
    </row>
    <row r="92" spans="1:10" ht="16" x14ac:dyDescent="0.15">
      <c r="A92" s="36"/>
      <c r="B92" s="22"/>
      <c r="C92" s="22"/>
      <c r="D92" s="22"/>
      <c r="E92" s="22"/>
      <c r="F92" s="23"/>
      <c r="G92" s="24"/>
      <c r="H92" s="23"/>
      <c r="I92" s="25"/>
    </row>
    <row r="93" spans="1:10" ht="17" x14ac:dyDescent="0.15">
      <c r="A93" s="37">
        <f>A91+0.01</f>
        <v>8.0299999999999994</v>
      </c>
      <c r="B93" s="38" t="s">
        <v>66</v>
      </c>
      <c r="C93" s="38"/>
      <c r="D93" s="38"/>
      <c r="E93" s="38"/>
      <c r="F93" s="40">
        <f>H91</f>
        <v>0.86180555555555549</v>
      </c>
      <c r="G93" s="41">
        <v>0</v>
      </c>
      <c r="H93" s="40">
        <f>F93+TIME(0,G93,0)</f>
        <v>0.86180555555555549</v>
      </c>
      <c r="I93" s="42"/>
      <c r="J93" s="56"/>
    </row>
    <row r="94" spans="1:10" ht="16" x14ac:dyDescent="0.15">
      <c r="A94" s="36"/>
      <c r="B94" s="22"/>
      <c r="C94" s="22"/>
      <c r="D94" s="22"/>
      <c r="E94" s="22"/>
      <c r="F94" s="23"/>
      <c r="G94" s="24"/>
      <c r="H94" s="23"/>
      <c r="I94" s="25"/>
    </row>
    <row r="95" spans="1:10" ht="17" x14ac:dyDescent="0.15">
      <c r="A95" s="37">
        <f>A91+0.01</f>
        <v>8.0299999999999994</v>
      </c>
      <c r="B95" s="38" t="s">
        <v>66</v>
      </c>
      <c r="C95" s="38"/>
      <c r="D95" s="38"/>
      <c r="E95" s="38"/>
      <c r="F95" s="40">
        <f>H91</f>
        <v>0.86180555555555549</v>
      </c>
      <c r="G95" s="41">
        <v>0</v>
      </c>
      <c r="H95" s="40">
        <f>F95+TIME(0,G95,0)</f>
        <v>0.86180555555555549</v>
      </c>
      <c r="I95" s="42"/>
      <c r="J95" s="56"/>
    </row>
    <row r="96" spans="1:10" ht="16" x14ac:dyDescent="0.15">
      <c r="A96" s="36"/>
      <c r="B96" s="22"/>
      <c r="C96" s="22"/>
      <c r="D96" s="22"/>
      <c r="E96" s="22"/>
      <c r="F96" s="23"/>
      <c r="G96" s="24"/>
      <c r="H96" s="23"/>
      <c r="I96" s="25"/>
    </row>
    <row r="97" spans="1:10" ht="43" customHeight="1" x14ac:dyDescent="0.15">
      <c r="A97" s="37">
        <f>A93+0.01</f>
        <v>8.0399999999999991</v>
      </c>
      <c r="B97" s="38"/>
      <c r="C97" s="38"/>
      <c r="D97" s="38"/>
      <c r="E97" s="38"/>
      <c r="F97" s="40">
        <f>H95</f>
        <v>0.86180555555555549</v>
      </c>
      <c r="G97" s="41">
        <v>0</v>
      </c>
      <c r="H97" s="40">
        <f>F97+TIME(0,G97,0)</f>
        <v>0.86180555555555549</v>
      </c>
      <c r="I97" s="42"/>
      <c r="J97" s="30"/>
    </row>
    <row r="98" spans="1:10" ht="16" x14ac:dyDescent="0.15">
      <c r="A98" s="36"/>
      <c r="B98" s="22"/>
      <c r="C98" s="22"/>
      <c r="D98" s="22"/>
      <c r="E98" s="22"/>
      <c r="F98" s="23"/>
      <c r="G98" s="24"/>
      <c r="H98" s="23"/>
      <c r="I98" s="25"/>
    </row>
    <row r="99" spans="1:10" ht="43" customHeight="1" x14ac:dyDescent="0.15">
      <c r="A99" s="37">
        <f>A97+0.01</f>
        <v>8.0499999999999989</v>
      </c>
      <c r="B99" s="38"/>
      <c r="C99" s="38"/>
      <c r="D99" s="38"/>
      <c r="E99" s="38"/>
      <c r="F99" s="40">
        <f>H97</f>
        <v>0.86180555555555549</v>
      </c>
      <c r="G99" s="41">
        <v>0</v>
      </c>
      <c r="H99" s="40">
        <f>F99+TIME(0,G99,0)</f>
        <v>0.86180555555555549</v>
      </c>
      <c r="I99" s="42"/>
      <c r="J99" s="30"/>
    </row>
    <row r="100" spans="1:10" ht="16" x14ac:dyDescent="0.15">
      <c r="A100" s="36"/>
      <c r="B100" s="22"/>
      <c r="C100" s="22"/>
      <c r="D100" s="22"/>
      <c r="E100" s="22"/>
      <c r="F100" s="23"/>
      <c r="G100" s="24"/>
      <c r="H100" s="23"/>
      <c r="I100" s="25"/>
    </row>
    <row r="101" spans="1:10" ht="43" customHeight="1" x14ac:dyDescent="0.15">
      <c r="A101" s="37">
        <f>A99+0.01</f>
        <v>8.0599999999999987</v>
      </c>
      <c r="B101" s="38"/>
      <c r="C101" s="38"/>
      <c r="D101" s="38"/>
      <c r="E101" s="38"/>
      <c r="F101" s="40">
        <f>H99</f>
        <v>0.86180555555555549</v>
      </c>
      <c r="G101" s="41">
        <v>0</v>
      </c>
      <c r="H101" s="40">
        <f>F101+TIME(0,G101,0)</f>
        <v>0.86180555555555549</v>
      </c>
      <c r="I101" s="42"/>
      <c r="J101" s="30"/>
    </row>
    <row r="102" spans="1:10" ht="16" x14ac:dyDescent="0.15">
      <c r="A102" s="36"/>
      <c r="B102" s="22"/>
      <c r="C102" s="22"/>
      <c r="D102" s="22"/>
      <c r="E102" s="22"/>
      <c r="F102" s="23"/>
      <c r="G102" s="24"/>
      <c r="H102" s="23"/>
      <c r="I102" s="25"/>
    </row>
    <row r="103" spans="1:10" ht="43" customHeight="1" x14ac:dyDescent="0.15">
      <c r="A103" s="37">
        <f>A101+0.01</f>
        <v>8.0699999999999985</v>
      </c>
      <c r="B103" s="38"/>
      <c r="C103" s="38"/>
      <c r="D103" s="38"/>
      <c r="E103" s="38"/>
      <c r="F103" s="40">
        <f>H101</f>
        <v>0.86180555555555549</v>
      </c>
      <c r="G103" s="41">
        <v>0</v>
      </c>
      <c r="H103" s="40">
        <f>F103+TIME(0,G103,0)</f>
        <v>0.86180555555555549</v>
      </c>
      <c r="I103" s="42"/>
      <c r="J103" s="30"/>
    </row>
    <row r="104" spans="1:10" ht="16" x14ac:dyDescent="0.15">
      <c r="A104" s="36"/>
      <c r="B104" s="22"/>
      <c r="C104" s="22"/>
      <c r="D104" s="22"/>
      <c r="E104" s="22"/>
      <c r="F104" s="23"/>
      <c r="G104" s="24"/>
      <c r="H104" s="23"/>
      <c r="I104" s="25"/>
    </row>
    <row r="105" spans="1:10" ht="43" customHeight="1" x14ac:dyDescent="0.15">
      <c r="A105" s="37">
        <f>A103+0.01</f>
        <v>8.0799999999999983</v>
      </c>
      <c r="B105" s="38" t="s">
        <v>66</v>
      </c>
      <c r="C105" s="38" t="s">
        <v>83</v>
      </c>
      <c r="D105" s="38" t="s">
        <v>84</v>
      </c>
      <c r="E105" s="38" t="s">
        <v>53</v>
      </c>
      <c r="F105" s="40">
        <f>H103</f>
        <v>0.86180555555555549</v>
      </c>
      <c r="G105" s="41">
        <v>5</v>
      </c>
      <c r="H105" s="40">
        <f>F105+TIME(0,G105,0)</f>
        <v>0.8652777777777777</v>
      </c>
      <c r="I105" s="42"/>
      <c r="J105" s="30"/>
    </row>
    <row r="106" spans="1:10" ht="16" x14ac:dyDescent="0.15">
      <c r="A106" s="36"/>
      <c r="B106" s="22"/>
      <c r="C106" s="22"/>
      <c r="D106" s="22"/>
      <c r="E106" s="22"/>
      <c r="F106" s="23"/>
      <c r="G106" s="24"/>
      <c r="H106" s="23"/>
      <c r="I106" s="25"/>
    </row>
    <row r="107" spans="1:10" ht="17" x14ac:dyDescent="0.15">
      <c r="A107" s="31">
        <f>1+A87</f>
        <v>9</v>
      </c>
      <c r="B107" s="32"/>
      <c r="C107" s="32" t="s">
        <v>78</v>
      </c>
      <c r="D107" s="32"/>
      <c r="E107" s="32" t="s">
        <v>4</v>
      </c>
      <c r="F107" s="33">
        <f>H105</f>
        <v>0.8652777777777777</v>
      </c>
      <c r="G107" s="34">
        <v>0</v>
      </c>
      <c r="H107" s="33">
        <f>F107+TIME(0,G107,0)</f>
        <v>0.8652777777777777</v>
      </c>
      <c r="I107" s="35"/>
    </row>
    <row r="108" spans="1:10" ht="14" x14ac:dyDescent="0.15">
      <c r="A108" s="50"/>
      <c r="B108" s="50"/>
      <c r="C108" s="50" t="s">
        <v>18</v>
      </c>
      <c r="D108" s="50"/>
      <c r="E108" s="50"/>
      <c r="F108" s="51"/>
      <c r="G108" s="52">
        <f>(H108-H107) * 24 * 60</f>
        <v>44.000000000000163</v>
      </c>
      <c r="H108" s="51">
        <v>0.89583333333333337</v>
      </c>
      <c r="I108" s="53"/>
    </row>
    <row r="109" spans="1:10" ht="16" x14ac:dyDescent="0.15">
      <c r="A109" s="36"/>
      <c r="B109" s="22"/>
      <c r="C109" s="22"/>
      <c r="D109" s="22"/>
      <c r="E109" s="22"/>
      <c r="F109" s="23"/>
      <c r="G109" s="24"/>
      <c r="H109" s="23"/>
      <c r="I109" s="25"/>
    </row>
    <row r="110" spans="1:10" ht="16" x14ac:dyDescent="0.15">
      <c r="A110" s="36"/>
      <c r="B110" s="22"/>
      <c r="C110" s="22"/>
      <c r="D110" s="22"/>
      <c r="E110" s="22"/>
      <c r="F110" s="23"/>
      <c r="G110" s="24"/>
      <c r="H110" s="23"/>
      <c r="I110" s="25"/>
    </row>
    <row r="111" spans="1:10" ht="16" x14ac:dyDescent="0.15">
      <c r="A111" s="36"/>
      <c r="B111" s="22"/>
      <c r="C111" s="22"/>
      <c r="D111" s="22"/>
      <c r="E111" s="22"/>
      <c r="F111" s="23"/>
      <c r="G111" s="24"/>
      <c r="H111" s="23"/>
      <c r="I111" s="25"/>
    </row>
    <row r="113" spans="1:9" ht="16" x14ac:dyDescent="0.15">
      <c r="A113" s="60" t="s">
        <v>96</v>
      </c>
      <c r="B113" s="60"/>
      <c r="C113" s="60"/>
      <c r="D113" s="60"/>
      <c r="E113" s="60"/>
      <c r="F113" s="60"/>
      <c r="G113" s="60"/>
      <c r="H113" s="60"/>
      <c r="I113" s="60"/>
    </row>
    <row r="114" spans="1:9" s="30" customFormat="1" ht="34" x14ac:dyDescent="0.15">
      <c r="A114" s="26" t="s">
        <v>9</v>
      </c>
      <c r="B114" s="26" t="s">
        <v>10</v>
      </c>
      <c r="C114" s="26" t="s">
        <v>11</v>
      </c>
      <c r="D114" s="26" t="s">
        <v>12</v>
      </c>
      <c r="E114" s="26" t="s">
        <v>13</v>
      </c>
      <c r="F114" s="27" t="s">
        <v>14</v>
      </c>
      <c r="G114" s="28" t="s">
        <v>15</v>
      </c>
      <c r="H114" s="27" t="s">
        <v>16</v>
      </c>
      <c r="I114" s="29" t="s">
        <v>17</v>
      </c>
    </row>
    <row r="115" spans="1:9" ht="17" x14ac:dyDescent="0.15">
      <c r="A115" s="31">
        <f>1+A107</f>
        <v>10</v>
      </c>
      <c r="B115" s="32"/>
      <c r="C115" s="32" t="s">
        <v>2</v>
      </c>
      <c r="D115" s="32"/>
      <c r="E115" s="32"/>
      <c r="F115" s="33">
        <v>0.66666666666666663</v>
      </c>
      <c r="G115" s="34">
        <v>0</v>
      </c>
      <c r="H115" s="33">
        <f>F115+TIME(0,G115,0)</f>
        <v>0.66666666666666663</v>
      </c>
      <c r="I115" s="35"/>
    </row>
    <row r="116" spans="1:9" ht="16" x14ac:dyDescent="0.15">
      <c r="A116" s="36"/>
      <c r="B116" s="22"/>
      <c r="C116" s="22"/>
      <c r="D116" s="22"/>
      <c r="E116" s="22"/>
      <c r="F116" s="23"/>
      <c r="G116" s="24"/>
      <c r="H116" s="23"/>
      <c r="I116" s="25"/>
    </row>
    <row r="117" spans="1:9" ht="17" x14ac:dyDescent="0.15">
      <c r="A117" s="37">
        <f>A115+0.01</f>
        <v>10.01</v>
      </c>
      <c r="B117" s="38"/>
      <c r="C117" s="38" t="s">
        <v>3</v>
      </c>
      <c r="D117" s="39"/>
      <c r="E117" s="38" t="s">
        <v>4</v>
      </c>
      <c r="F117" s="40">
        <f>H115</f>
        <v>0.66666666666666663</v>
      </c>
      <c r="G117" s="41">
        <v>1</v>
      </c>
      <c r="H117" s="40">
        <f>F117+TIME(0,G117,0)</f>
        <v>0.66736111111111107</v>
      </c>
      <c r="I117" s="42"/>
    </row>
    <row r="118" spans="1:9" ht="16" x14ac:dyDescent="0.15">
      <c r="A118" s="36"/>
      <c r="B118" s="22"/>
      <c r="C118" s="22"/>
      <c r="D118" s="22"/>
      <c r="E118" s="22"/>
      <c r="F118" s="23"/>
      <c r="G118" s="24"/>
      <c r="H118" s="23"/>
      <c r="I118" s="25"/>
    </row>
    <row r="119" spans="1:9" ht="17" x14ac:dyDescent="0.15">
      <c r="A119" s="37">
        <f>A117+0.01</f>
        <v>10.02</v>
      </c>
      <c r="B119" s="38" t="s">
        <v>43</v>
      </c>
      <c r="C119" s="38" t="s">
        <v>79</v>
      </c>
      <c r="D119" s="38"/>
      <c r="E119" s="38" t="s">
        <v>4</v>
      </c>
      <c r="F119" s="40">
        <f>H117</f>
        <v>0.66736111111111107</v>
      </c>
      <c r="G119" s="41">
        <v>2</v>
      </c>
      <c r="H119" s="40">
        <f>F119+TIME(0,G119,0)</f>
        <v>0.66874999999999996</v>
      </c>
      <c r="I119" s="42"/>
    </row>
    <row r="120" spans="1:9" ht="16" x14ac:dyDescent="0.15">
      <c r="A120" s="36"/>
      <c r="B120" s="22"/>
      <c r="C120" s="22"/>
      <c r="D120" s="22"/>
      <c r="E120" s="22"/>
      <c r="F120" s="23"/>
      <c r="G120" s="24"/>
      <c r="H120" s="23"/>
      <c r="I120" s="25"/>
    </row>
    <row r="121" spans="1:9" ht="17" x14ac:dyDescent="0.15">
      <c r="A121" s="37">
        <f>A119+0.01</f>
        <v>10.029999999999999</v>
      </c>
      <c r="B121" s="38" t="s">
        <v>44</v>
      </c>
      <c r="C121" s="38" t="s">
        <v>6</v>
      </c>
      <c r="D121" s="39" t="str">
        <f>Parameters!$B$13</f>
        <v>11-24/1759</v>
      </c>
      <c r="E121" s="38" t="s">
        <v>4</v>
      </c>
      <c r="F121" s="40">
        <f>H119</f>
        <v>0.66874999999999996</v>
      </c>
      <c r="G121" s="41">
        <v>2</v>
      </c>
      <c r="H121" s="40">
        <f>F121+TIME(0,G121,0)</f>
        <v>0.67013888888888884</v>
      </c>
      <c r="I121" s="42"/>
    </row>
    <row r="122" spans="1:9" ht="16" x14ac:dyDescent="0.15">
      <c r="A122" s="36"/>
      <c r="B122" s="22"/>
      <c r="C122" s="22"/>
      <c r="D122" s="22"/>
      <c r="E122" s="22"/>
      <c r="F122" s="23"/>
      <c r="G122" s="24"/>
      <c r="H122" s="23"/>
      <c r="I122" s="25"/>
    </row>
    <row r="123" spans="1:9" ht="17" x14ac:dyDescent="0.15">
      <c r="A123" s="31">
        <f>1+A115</f>
        <v>11</v>
      </c>
      <c r="B123" s="32"/>
      <c r="C123" s="32" t="s">
        <v>7</v>
      </c>
      <c r="D123" s="32"/>
      <c r="E123" s="32"/>
      <c r="F123" s="33">
        <f>H121</f>
        <v>0.67013888888888884</v>
      </c>
      <c r="G123" s="34">
        <v>0</v>
      </c>
      <c r="H123" s="33">
        <f>F123+TIME(0,G123,0)</f>
        <v>0.67013888888888884</v>
      </c>
      <c r="I123" s="35"/>
    </row>
    <row r="124" spans="1:9" ht="16" x14ac:dyDescent="0.15">
      <c r="A124" s="36"/>
      <c r="B124" s="22"/>
      <c r="C124" s="22"/>
      <c r="D124" s="22"/>
      <c r="E124" s="22"/>
      <c r="F124" s="23"/>
      <c r="G124" s="24"/>
      <c r="H124" s="23"/>
      <c r="I124" s="25"/>
    </row>
    <row r="125" spans="1:9" ht="34" x14ac:dyDescent="0.15">
      <c r="A125" s="37">
        <f>A123+0.01</f>
        <v>11.01</v>
      </c>
      <c r="B125" s="38" t="s">
        <v>43</v>
      </c>
      <c r="C125" s="38" t="s">
        <v>81</v>
      </c>
      <c r="D125" s="39"/>
      <c r="E125" s="38" t="s">
        <v>4</v>
      </c>
      <c r="F125" s="40">
        <f>H123</f>
        <v>0.67013888888888884</v>
      </c>
      <c r="G125" s="41">
        <v>1</v>
      </c>
      <c r="H125" s="40">
        <f>F125+TIME(0,G125,0)</f>
        <v>0.67083333333333328</v>
      </c>
      <c r="I125" s="42"/>
    </row>
    <row r="126" spans="1:9" ht="16" x14ac:dyDescent="0.15">
      <c r="A126" s="36"/>
      <c r="B126" s="22"/>
      <c r="C126" s="22"/>
      <c r="D126" s="22"/>
      <c r="E126" s="22"/>
      <c r="F126" s="23"/>
      <c r="G126" s="24"/>
      <c r="H126" s="23"/>
      <c r="I126" s="25"/>
    </row>
    <row r="127" spans="1:9" ht="34" x14ac:dyDescent="0.15">
      <c r="A127" s="37">
        <f>A125+0.01</f>
        <v>11.02</v>
      </c>
      <c r="B127" s="38" t="s">
        <v>52</v>
      </c>
      <c r="C127" s="38" t="s">
        <v>65</v>
      </c>
      <c r="D127" s="39"/>
      <c r="E127" s="38" t="s">
        <v>4</v>
      </c>
      <c r="F127" s="40">
        <f>H125</f>
        <v>0.67083333333333328</v>
      </c>
      <c r="G127" s="41">
        <v>1</v>
      </c>
      <c r="H127" s="40">
        <f>F127+TIME(0,G127,0)</f>
        <v>0.67152777777777772</v>
      </c>
      <c r="I127" s="42"/>
    </row>
    <row r="129" spans="1:10" ht="17" x14ac:dyDescent="0.15">
      <c r="A129" s="31">
        <f>1+A123</f>
        <v>12</v>
      </c>
      <c r="B129" s="32"/>
      <c r="C129" s="32" t="s">
        <v>67</v>
      </c>
      <c r="D129" s="32"/>
      <c r="E129" s="32" t="s">
        <v>4</v>
      </c>
      <c r="F129" s="33">
        <f>H127</f>
        <v>0.67152777777777772</v>
      </c>
      <c r="G129" s="34">
        <v>0</v>
      </c>
      <c r="H129" s="33">
        <f>F129+TIME(0,G129,0)</f>
        <v>0.67152777777777772</v>
      </c>
      <c r="I129" s="35"/>
    </row>
    <row r="130" spans="1:10" ht="16" x14ac:dyDescent="0.15">
      <c r="A130" s="36"/>
      <c r="B130" s="22"/>
      <c r="C130" s="22"/>
      <c r="D130" s="22"/>
      <c r="E130" s="22"/>
      <c r="F130" s="23"/>
      <c r="G130" s="24"/>
      <c r="H130" s="23"/>
      <c r="I130" s="25"/>
    </row>
    <row r="131" spans="1:10" ht="17" x14ac:dyDescent="0.15">
      <c r="A131" s="37">
        <f>0.01+A129</f>
        <v>12.01</v>
      </c>
      <c r="B131" s="38" t="s">
        <v>45</v>
      </c>
      <c r="C131" s="38"/>
      <c r="D131" s="38"/>
      <c r="E131" s="38"/>
      <c r="F131" s="40">
        <f>H129</f>
        <v>0.67152777777777772</v>
      </c>
      <c r="G131" s="41">
        <v>0</v>
      </c>
      <c r="H131" s="40">
        <f>F131+TIME(0,G131,0)</f>
        <v>0.67152777777777772</v>
      </c>
      <c r="I131" s="42"/>
      <c r="J131" s="30"/>
    </row>
    <row r="132" spans="1:10" ht="16" x14ac:dyDescent="0.2">
      <c r="A132" s="36"/>
      <c r="B132" s="22"/>
      <c r="C132" s="54"/>
      <c r="D132" s="54"/>
      <c r="E132" s="54"/>
      <c r="F132" s="23"/>
      <c r="G132" s="24"/>
      <c r="H132" s="23"/>
      <c r="I132" s="25"/>
    </row>
    <row r="133" spans="1:10" ht="17" x14ac:dyDescent="0.15">
      <c r="A133" s="37">
        <f>A131+0.01</f>
        <v>12.02</v>
      </c>
      <c r="B133" s="38" t="s">
        <v>66</v>
      </c>
      <c r="C133" s="38"/>
      <c r="D133" s="38"/>
      <c r="E133" s="38"/>
      <c r="F133" s="40">
        <f>H131</f>
        <v>0.67152777777777772</v>
      </c>
      <c r="G133" s="41">
        <v>0</v>
      </c>
      <c r="H133" s="40">
        <f>F133+TIME(0,G133,0)</f>
        <v>0.67152777777777772</v>
      </c>
      <c r="I133" s="42"/>
      <c r="J133" s="30"/>
    </row>
    <row r="134" spans="1:10" ht="16" x14ac:dyDescent="0.15">
      <c r="A134" s="36"/>
      <c r="B134" s="22"/>
      <c r="C134" s="22"/>
      <c r="D134" s="22"/>
      <c r="E134" s="22"/>
      <c r="F134" s="23"/>
      <c r="G134" s="24"/>
      <c r="H134" s="23"/>
      <c r="I134" s="25"/>
    </row>
    <row r="135" spans="1:10" ht="17" x14ac:dyDescent="0.15">
      <c r="A135" s="37">
        <f>A133+0.01</f>
        <v>12.03</v>
      </c>
      <c r="B135" s="38" t="s">
        <v>66</v>
      </c>
      <c r="C135" s="38"/>
      <c r="D135" s="38"/>
      <c r="E135" s="38"/>
      <c r="F135" s="40">
        <f>H133</f>
        <v>0.67152777777777772</v>
      </c>
      <c r="G135" s="41">
        <v>0</v>
      </c>
      <c r="H135" s="40">
        <f>F135+TIME(0,G135,0)</f>
        <v>0.67152777777777772</v>
      </c>
      <c r="I135" s="42"/>
      <c r="J135" s="30"/>
    </row>
    <row r="136" spans="1:10" ht="16" x14ac:dyDescent="0.15">
      <c r="A136" s="36"/>
      <c r="B136" s="22"/>
      <c r="C136" s="22"/>
      <c r="D136" s="22"/>
      <c r="E136" s="22"/>
      <c r="F136" s="23"/>
      <c r="G136" s="24"/>
      <c r="H136" s="23"/>
      <c r="I136" s="25"/>
    </row>
    <row r="137" spans="1:10" ht="43" customHeight="1" x14ac:dyDescent="0.15">
      <c r="A137" s="37">
        <f>A135+0.01</f>
        <v>12.04</v>
      </c>
      <c r="B137" s="38" t="s">
        <v>66</v>
      </c>
      <c r="C137" s="38"/>
      <c r="D137" s="38"/>
      <c r="E137" s="38"/>
      <c r="F137" s="40">
        <f>H135</f>
        <v>0.67152777777777772</v>
      </c>
      <c r="G137" s="41">
        <v>0</v>
      </c>
      <c r="H137" s="40">
        <f>F137+TIME(0,G137,0)</f>
        <v>0.67152777777777772</v>
      </c>
      <c r="I137" s="42"/>
      <c r="J137" s="30"/>
    </row>
    <row r="138" spans="1:10" ht="16" x14ac:dyDescent="0.15">
      <c r="A138" s="36"/>
      <c r="B138" s="22"/>
      <c r="C138" s="22"/>
      <c r="D138" s="22"/>
      <c r="E138" s="22"/>
      <c r="F138" s="23"/>
      <c r="G138" s="24"/>
      <c r="H138" s="23"/>
      <c r="I138" s="25"/>
    </row>
    <row r="139" spans="1:10" ht="43" customHeight="1" x14ac:dyDescent="0.15">
      <c r="A139" s="37">
        <f>A137+0.01</f>
        <v>12.049999999999999</v>
      </c>
      <c r="B139" s="38" t="s">
        <v>66</v>
      </c>
      <c r="C139" s="38"/>
      <c r="D139" s="38"/>
      <c r="E139" s="38"/>
      <c r="F139" s="40">
        <f>H137</f>
        <v>0.67152777777777772</v>
      </c>
      <c r="G139" s="41">
        <v>0</v>
      </c>
      <c r="H139" s="40">
        <f>F139+TIME(0,G139,0)</f>
        <v>0.67152777777777772</v>
      </c>
      <c r="I139" s="42"/>
      <c r="J139" s="30"/>
    </row>
    <row r="140" spans="1:10" ht="16" x14ac:dyDescent="0.15">
      <c r="A140" s="36"/>
      <c r="B140" s="22"/>
      <c r="C140" s="22"/>
      <c r="D140" s="22"/>
      <c r="E140" s="22"/>
      <c r="F140" s="23"/>
      <c r="G140" s="24"/>
      <c r="H140" s="23"/>
      <c r="I140" s="25"/>
    </row>
    <row r="141" spans="1:10" ht="43" customHeight="1" x14ac:dyDescent="0.15">
      <c r="A141" s="37">
        <f>A139+0.01</f>
        <v>12.059999999999999</v>
      </c>
      <c r="B141" s="38" t="s">
        <v>66</v>
      </c>
      <c r="C141" s="38"/>
      <c r="D141" s="38"/>
      <c r="E141" s="38"/>
      <c r="F141" s="40">
        <f>H139</f>
        <v>0.67152777777777772</v>
      </c>
      <c r="G141" s="41">
        <v>0</v>
      </c>
      <c r="H141" s="40">
        <f>F141+TIME(0,G141,0)</f>
        <v>0.67152777777777772</v>
      </c>
      <c r="I141" s="42"/>
      <c r="J141" s="30"/>
    </row>
    <row r="142" spans="1:10" ht="16" x14ac:dyDescent="0.15">
      <c r="A142" s="36"/>
      <c r="B142" s="22"/>
      <c r="C142" s="22"/>
      <c r="D142" s="22"/>
      <c r="E142" s="22"/>
      <c r="F142" s="23"/>
      <c r="G142" s="24"/>
      <c r="H142" s="23"/>
      <c r="I142" s="25"/>
    </row>
    <row r="143" spans="1:10" ht="43" customHeight="1" x14ac:dyDescent="0.15">
      <c r="A143" s="37">
        <f>A141+0.01</f>
        <v>12.069999999999999</v>
      </c>
      <c r="B143" s="38" t="s">
        <v>66</v>
      </c>
      <c r="C143" s="38"/>
      <c r="D143" s="38"/>
      <c r="E143" s="38"/>
      <c r="F143" s="40">
        <f>H141</f>
        <v>0.67152777777777772</v>
      </c>
      <c r="G143" s="41">
        <v>0</v>
      </c>
      <c r="H143" s="40">
        <f>F143+TIME(0,G143,0)</f>
        <v>0.67152777777777772</v>
      </c>
      <c r="I143" s="42"/>
      <c r="J143" s="30"/>
    </row>
    <row r="144" spans="1:10" ht="16" x14ac:dyDescent="0.15">
      <c r="A144" s="36"/>
      <c r="B144" s="22"/>
      <c r="C144" s="22"/>
      <c r="D144" s="22"/>
      <c r="E144" s="22"/>
      <c r="F144" s="23"/>
      <c r="G144" s="24"/>
      <c r="H144" s="23"/>
      <c r="I144" s="25"/>
    </row>
    <row r="145" spans="1:9" ht="17" x14ac:dyDescent="0.15">
      <c r="A145" s="31">
        <f>1+A129</f>
        <v>13</v>
      </c>
      <c r="B145" s="32"/>
      <c r="C145" s="32" t="s">
        <v>46</v>
      </c>
      <c r="D145" s="32"/>
      <c r="E145" s="32" t="s">
        <v>4</v>
      </c>
      <c r="F145" s="33">
        <f>H143</f>
        <v>0.67152777777777772</v>
      </c>
      <c r="G145" s="34">
        <v>0</v>
      </c>
      <c r="H145" s="33">
        <f>F145+TIME(0,G145,0)</f>
        <v>0.67152777777777772</v>
      </c>
      <c r="I145" s="35"/>
    </row>
    <row r="146" spans="1:9" ht="16" x14ac:dyDescent="0.15">
      <c r="A146" s="36"/>
      <c r="B146" s="22"/>
      <c r="C146" s="22"/>
      <c r="D146" s="22"/>
      <c r="E146" s="22"/>
      <c r="F146" s="23"/>
      <c r="G146" s="24"/>
      <c r="H146" s="23"/>
      <c r="I146" s="25"/>
    </row>
    <row r="147" spans="1:9" ht="17" x14ac:dyDescent="0.15">
      <c r="A147" s="37">
        <f>A145+0.01</f>
        <v>13.01</v>
      </c>
      <c r="B147" s="38" t="s">
        <v>45</v>
      </c>
      <c r="C147" s="38" t="s">
        <v>68</v>
      </c>
      <c r="D147" s="39" t="str">
        <f>Parameters!$B$13</f>
        <v>11-24/1759</v>
      </c>
      <c r="E147" s="38" t="s">
        <v>5</v>
      </c>
      <c r="F147" s="40">
        <f>H145</f>
        <v>0.67152777777777772</v>
      </c>
      <c r="G147" s="41">
        <v>10</v>
      </c>
      <c r="H147" s="40">
        <f>F147+TIME(0,G147,0)</f>
        <v>0.67847222222222214</v>
      </c>
      <c r="I147" s="42"/>
    </row>
    <row r="148" spans="1:9" ht="16" x14ac:dyDescent="0.15">
      <c r="A148" s="36"/>
      <c r="B148" s="22"/>
      <c r="C148" s="22"/>
      <c r="D148" s="43"/>
      <c r="E148" s="22"/>
      <c r="F148" s="23"/>
      <c r="G148" s="24"/>
      <c r="H148" s="23"/>
      <c r="I148" s="25"/>
    </row>
    <row r="149" spans="1:9" ht="17" x14ac:dyDescent="0.15">
      <c r="A149" s="37">
        <f>A147+0.01</f>
        <v>13.02</v>
      </c>
      <c r="B149" s="38" t="s">
        <v>44</v>
      </c>
      <c r="C149" s="38" t="s">
        <v>76</v>
      </c>
      <c r="D149" s="39" t="str">
        <f>Parameters!$B$13</f>
        <v>11-24/1759</v>
      </c>
      <c r="E149" s="38" t="s">
        <v>5</v>
      </c>
      <c r="F149" s="40">
        <f>H147</f>
        <v>0.67847222222222214</v>
      </c>
      <c r="G149" s="41">
        <v>3</v>
      </c>
      <c r="H149" s="40">
        <f>F149+TIME(0,G149,0)</f>
        <v>0.68055555555555547</v>
      </c>
      <c r="I149" s="42"/>
    </row>
    <row r="150" spans="1:9" ht="16" x14ac:dyDescent="0.15">
      <c r="A150" s="36"/>
      <c r="B150" s="22"/>
      <c r="C150" s="22"/>
      <c r="D150" s="43"/>
      <c r="E150" s="22"/>
      <c r="F150" s="23"/>
      <c r="G150" s="24"/>
      <c r="H150" s="23"/>
      <c r="I150" s="25"/>
    </row>
    <row r="151" spans="1:9" ht="17" x14ac:dyDescent="0.15">
      <c r="A151" s="37">
        <f>A149+0.01</f>
        <v>13.03</v>
      </c>
      <c r="B151" s="38"/>
      <c r="C151" s="38"/>
      <c r="D151" s="39"/>
      <c r="E151" s="38" t="s">
        <v>5</v>
      </c>
      <c r="F151" s="40">
        <f>H149</f>
        <v>0.68055555555555547</v>
      </c>
      <c r="G151" s="41">
        <v>0</v>
      </c>
      <c r="H151" s="40">
        <f>F151+TIME(0,G151,0)</f>
        <v>0.68055555555555547</v>
      </c>
      <c r="I151" s="42"/>
    </row>
    <row r="152" spans="1:9" x14ac:dyDescent="0.15">
      <c r="D152" s="16"/>
    </row>
    <row r="153" spans="1:9" ht="17" x14ac:dyDescent="0.15">
      <c r="A153" s="37">
        <f>A151+0.01</f>
        <v>13.04</v>
      </c>
      <c r="B153" s="38"/>
      <c r="C153" s="38"/>
      <c r="D153" s="39"/>
      <c r="E153" s="38" t="s">
        <v>5</v>
      </c>
      <c r="F153" s="40">
        <f>H151</f>
        <v>0.68055555555555547</v>
      </c>
      <c r="G153" s="41">
        <v>0</v>
      </c>
      <c r="H153" s="40">
        <f>F153+TIME(0,G153,0)</f>
        <v>0.68055555555555547</v>
      </c>
      <c r="I153" s="42"/>
    </row>
    <row r="155" spans="1:9" ht="17" x14ac:dyDescent="0.15">
      <c r="A155" s="37">
        <f>A153+0.01</f>
        <v>13.049999999999999</v>
      </c>
      <c r="B155" s="38"/>
      <c r="C155" s="38"/>
      <c r="D155" s="38"/>
      <c r="E155" s="38" t="s">
        <v>5</v>
      </c>
      <c r="F155" s="40">
        <f>H153</f>
        <v>0.68055555555555547</v>
      </c>
      <c r="G155" s="41">
        <v>0</v>
      </c>
      <c r="H155" s="40">
        <f>F155+TIME(0,G155,0)</f>
        <v>0.68055555555555547</v>
      </c>
      <c r="I155" s="42"/>
    </row>
    <row r="157" spans="1:9" ht="17" x14ac:dyDescent="0.15">
      <c r="A157" s="37">
        <f>A155+0.01</f>
        <v>13.059999999999999</v>
      </c>
      <c r="B157" s="38"/>
      <c r="C157" s="38"/>
      <c r="D157" s="38"/>
      <c r="E157" s="38" t="s">
        <v>5</v>
      </c>
      <c r="F157" s="40">
        <f>H155</f>
        <v>0.68055555555555547</v>
      </c>
      <c r="G157" s="41">
        <v>0</v>
      </c>
      <c r="H157" s="40">
        <f>F157+TIME(0,G157,0)</f>
        <v>0.68055555555555547</v>
      </c>
      <c r="I157" s="42"/>
    </row>
    <row r="159" spans="1:9" ht="17" x14ac:dyDescent="0.15">
      <c r="A159" s="31">
        <f>1+A145</f>
        <v>14</v>
      </c>
      <c r="B159" s="32"/>
      <c r="C159" s="32" t="s">
        <v>47</v>
      </c>
      <c r="D159" s="32"/>
      <c r="E159" s="32" t="s">
        <v>4</v>
      </c>
      <c r="F159" s="33">
        <f>H157</f>
        <v>0.68055555555555547</v>
      </c>
      <c r="G159" s="34">
        <v>0</v>
      </c>
      <c r="H159" s="33">
        <f>F159+TIME(0,G159,0)</f>
        <v>0.68055555555555547</v>
      </c>
      <c r="I159" s="35"/>
    </row>
    <row r="160" spans="1:9" ht="16" x14ac:dyDescent="0.15">
      <c r="A160" s="36"/>
      <c r="B160" s="22"/>
      <c r="C160" s="22"/>
      <c r="D160" s="22"/>
      <c r="E160" s="22"/>
      <c r="F160" s="23"/>
      <c r="G160" s="24"/>
      <c r="H160" s="23"/>
      <c r="I160" s="25"/>
    </row>
    <row r="161" spans="1:10" ht="17" x14ac:dyDescent="0.15">
      <c r="A161" s="37">
        <f>A159+0.01</f>
        <v>14.01</v>
      </c>
      <c r="B161" s="38"/>
      <c r="C161" s="38"/>
      <c r="D161" s="49"/>
      <c r="E161" s="38" t="s">
        <v>5</v>
      </c>
      <c r="F161" s="40">
        <f>H159</f>
        <v>0.68055555555555547</v>
      </c>
      <c r="G161" s="41">
        <v>0</v>
      </c>
      <c r="H161" s="40">
        <f>F161+TIME(0,G161,0)</f>
        <v>0.68055555555555547</v>
      </c>
      <c r="I161" s="42"/>
    </row>
    <row r="162" spans="1:10" ht="16" x14ac:dyDescent="0.15">
      <c r="C162" s="22"/>
    </row>
    <row r="163" spans="1:10" ht="17" x14ac:dyDescent="0.15">
      <c r="A163" s="37">
        <f>A161+0.01</f>
        <v>14.02</v>
      </c>
      <c r="B163" s="38"/>
      <c r="C163" s="38"/>
      <c r="D163" s="38"/>
      <c r="E163" s="38" t="s">
        <v>5</v>
      </c>
      <c r="F163" s="40">
        <f>H161</f>
        <v>0.68055555555555547</v>
      </c>
      <c r="G163" s="41">
        <v>0</v>
      </c>
      <c r="H163" s="40">
        <f>F163+TIME(0,G163,0)</f>
        <v>0.68055555555555547</v>
      </c>
      <c r="I163" s="42"/>
    </row>
    <row r="165" spans="1:10" ht="17" x14ac:dyDescent="0.15">
      <c r="A165" s="31">
        <f>1+A159</f>
        <v>15</v>
      </c>
      <c r="B165" s="32"/>
      <c r="C165" s="32" t="s">
        <v>48</v>
      </c>
      <c r="D165" s="32"/>
      <c r="E165" s="32" t="s">
        <v>4</v>
      </c>
      <c r="F165" s="33">
        <f>H163</f>
        <v>0.68055555555555547</v>
      </c>
      <c r="G165" s="34">
        <v>0</v>
      </c>
      <c r="H165" s="33">
        <f>F165+TIME(0,G165,0)</f>
        <v>0.68055555555555547</v>
      </c>
      <c r="I165" s="35"/>
    </row>
    <row r="166" spans="1:10" ht="16" x14ac:dyDescent="0.15">
      <c r="A166" s="36"/>
      <c r="B166" s="22"/>
      <c r="C166" s="22"/>
      <c r="D166" s="22"/>
      <c r="E166" s="22"/>
      <c r="F166" s="23"/>
      <c r="G166" s="24"/>
      <c r="H166" s="23"/>
      <c r="I166" s="25"/>
    </row>
    <row r="167" spans="1:10" ht="17" x14ac:dyDescent="0.15">
      <c r="A167" s="37">
        <f>A165+0.01</f>
        <v>15.01</v>
      </c>
      <c r="B167" s="38" t="s">
        <v>52</v>
      </c>
      <c r="C167" s="38"/>
      <c r="D167" s="39"/>
      <c r="E167" s="38" t="s">
        <v>53</v>
      </c>
      <c r="F167" s="40">
        <f>H165</f>
        <v>0.68055555555555547</v>
      </c>
      <c r="G167" s="41">
        <v>0</v>
      </c>
      <c r="H167" s="40">
        <f>F167+TIME(0,G167,0)</f>
        <v>0.68055555555555547</v>
      </c>
      <c r="I167" s="42"/>
      <c r="J167" s="30"/>
    </row>
    <row r="168" spans="1:10" ht="16" x14ac:dyDescent="0.15">
      <c r="C168" s="22"/>
    </row>
    <row r="169" spans="1:10" ht="17" x14ac:dyDescent="0.15">
      <c r="A169" s="37">
        <f>A167+0.01</f>
        <v>15.02</v>
      </c>
      <c r="B169" s="38"/>
      <c r="C169" s="38"/>
      <c r="D169" s="38"/>
      <c r="E169" s="38" t="s">
        <v>5</v>
      </c>
      <c r="F169" s="40">
        <f>H167</f>
        <v>0.68055555555555547</v>
      </c>
      <c r="G169" s="41">
        <v>0</v>
      </c>
      <c r="H169" s="40">
        <f>F169+TIME(0,G169,0)</f>
        <v>0.68055555555555547</v>
      </c>
      <c r="I169" s="42"/>
    </row>
    <row r="171" spans="1:10" ht="17" x14ac:dyDescent="0.15">
      <c r="A171" s="31">
        <f>1+A165</f>
        <v>16</v>
      </c>
      <c r="B171" s="32"/>
      <c r="C171" s="32" t="s">
        <v>49</v>
      </c>
      <c r="D171" s="32"/>
      <c r="E171" s="32" t="s">
        <v>4</v>
      </c>
      <c r="F171" s="33">
        <f>H169</f>
        <v>0.68055555555555547</v>
      </c>
      <c r="G171" s="34">
        <v>0</v>
      </c>
      <c r="H171" s="33">
        <f>F171+TIME(0,G171,0)</f>
        <v>0.68055555555555547</v>
      </c>
      <c r="I171" s="35"/>
    </row>
    <row r="173" spans="1:10" ht="17" x14ac:dyDescent="0.15">
      <c r="A173" s="37">
        <f>A171+0.01</f>
        <v>16.010000000000002</v>
      </c>
      <c r="B173" s="38"/>
      <c r="C173" s="38" t="s">
        <v>50</v>
      </c>
      <c r="D173" s="49"/>
      <c r="E173" s="38" t="s">
        <v>5</v>
      </c>
      <c r="F173" s="40">
        <f>H171</f>
        <v>0.68055555555555547</v>
      </c>
      <c r="G173" s="41">
        <v>0</v>
      </c>
      <c r="H173" s="40">
        <f>F173+TIME(0,G173,0)</f>
        <v>0.68055555555555547</v>
      </c>
      <c r="I173" s="42"/>
    </row>
    <row r="174" spans="1:10" ht="14" x14ac:dyDescent="0.15">
      <c r="A174" s="50"/>
      <c r="B174" s="50"/>
      <c r="C174" s="50" t="s">
        <v>18</v>
      </c>
      <c r="D174" s="50"/>
      <c r="E174" s="50"/>
      <c r="F174" s="51"/>
      <c r="G174" s="52">
        <f>(H174-H173) * 24 * 60</f>
        <v>100.00000000000013</v>
      </c>
      <c r="H174" s="51">
        <v>0.75</v>
      </c>
      <c r="I174" s="53"/>
    </row>
  </sheetData>
  <mergeCells count="14">
    <mergeCell ref="A71:I71"/>
    <mergeCell ref="A113:I113"/>
    <mergeCell ref="A6:I6"/>
    <mergeCell ref="A2:I2"/>
    <mergeCell ref="A1:I1"/>
    <mergeCell ref="A3:I3"/>
    <mergeCell ref="A4:I4"/>
    <mergeCell ref="A5:I5"/>
    <mergeCell ref="A7:I7"/>
    <mergeCell ref="A17:I17"/>
    <mergeCell ref="A13:I13"/>
    <mergeCell ref="A9:I9"/>
    <mergeCell ref="A8:I8"/>
    <mergeCell ref="A10:I10"/>
  </mergeCells>
  <phoneticPr fontId="0" type="noConversion"/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="160" zoomScaleNormal="160" workbookViewId="0">
      <selection activeCell="B10" sqref="B10"/>
    </sheetView>
  </sheetViews>
  <sheetFormatPr baseColWidth="10" defaultColWidth="11.5" defaultRowHeight="13" x14ac:dyDescent="0.15"/>
  <cols>
    <col min="1" max="1" width="29.83203125" customWidth="1"/>
    <col min="2" max="2" width="59.5" customWidth="1"/>
  </cols>
  <sheetData>
    <row r="1" spans="1:2" x14ac:dyDescent="0.15">
      <c r="A1" s="11" t="s">
        <v>34</v>
      </c>
      <c r="B1" s="11" t="s">
        <v>89</v>
      </c>
    </row>
    <row r="2" spans="1:2" x14ac:dyDescent="0.15">
      <c r="A2" s="11" t="s">
        <v>35</v>
      </c>
      <c r="B2" s="11" t="s">
        <v>90</v>
      </c>
    </row>
    <row r="3" spans="1:2" ht="14" thickBot="1" x14ac:dyDescent="0.2">
      <c r="A3" s="11" t="s">
        <v>36</v>
      </c>
      <c r="B3" s="11" t="s">
        <v>91</v>
      </c>
    </row>
    <row r="4" spans="1:2" x14ac:dyDescent="0.15">
      <c r="A4" t="s">
        <v>37</v>
      </c>
      <c r="B4" s="12">
        <v>45606</v>
      </c>
    </row>
    <row r="5" spans="1:2" x14ac:dyDescent="0.15">
      <c r="A5" s="11" t="s">
        <v>38</v>
      </c>
      <c r="B5" s="13">
        <f>B4+1</f>
        <v>45607</v>
      </c>
    </row>
    <row r="6" spans="1:2" ht="14" thickBot="1" x14ac:dyDescent="0.2">
      <c r="A6" t="s">
        <v>39</v>
      </c>
      <c r="B6" s="14">
        <v>6</v>
      </c>
    </row>
    <row r="7" spans="1:2" x14ac:dyDescent="0.15">
      <c r="A7" t="s">
        <v>40</v>
      </c>
      <c r="B7" s="12">
        <f>B4+B6-1</f>
        <v>45611</v>
      </c>
    </row>
    <row r="8" spans="1:2" x14ac:dyDescent="0.15">
      <c r="A8" s="15" t="s">
        <v>41</v>
      </c>
      <c r="B8" s="15">
        <v>2</v>
      </c>
    </row>
    <row r="9" spans="1:2" ht="16" x14ac:dyDescent="0.2">
      <c r="A9" s="15" t="s">
        <v>42</v>
      </c>
      <c r="B9" s="57" t="s">
        <v>105</v>
      </c>
    </row>
    <row r="12" spans="1:2" x14ac:dyDescent="0.15">
      <c r="A12" s="11" t="s">
        <v>64</v>
      </c>
      <c r="B12" s="11" t="s">
        <v>70</v>
      </c>
    </row>
    <row r="13" spans="1:2" x14ac:dyDescent="0.15">
      <c r="A13" t="s">
        <v>8</v>
      </c>
      <c r="B13" s="11" t="s">
        <v>92</v>
      </c>
    </row>
    <row r="15" spans="1:2" x14ac:dyDescent="0.15">
      <c r="A15" t="s">
        <v>0</v>
      </c>
      <c r="B15" s="11" t="s">
        <v>93</v>
      </c>
    </row>
    <row r="16" spans="1:2" x14ac:dyDescent="0.15">
      <c r="A16" t="s">
        <v>1</v>
      </c>
      <c r="B16" s="11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Coex SC Agenda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Emmelmann, Marc</cp:lastModifiedBy>
  <cp:lastPrinted>2004-11-19T06:33:11Z</cp:lastPrinted>
  <dcterms:created xsi:type="dcterms:W3CDTF">2004-07-14T16:37:20Z</dcterms:created>
  <dcterms:modified xsi:type="dcterms:W3CDTF">2024-11-13T05:17:19Z</dcterms:modified>
  <cp:category/>
</cp:coreProperties>
</file>