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11-November/Chair Meeting Slides/"/>
    </mc:Choice>
  </mc:AlternateContent>
  <xr:revisionPtr revIDLastSave="0" documentId="13_ncr:1_{D4AA9F05-544F-434A-8FE4-044C823D83E2}" xr6:coauthVersionLast="36" xr6:coauthVersionMax="36" xr10:uidLastSave="{00000000-0000-0000-0000-000000000000}"/>
  <bookViews>
    <workbookView xWindow="260" yWindow="82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A113" i="4" l="1"/>
  <c r="H90" i="4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3" i="1" l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A41" i="4"/>
  <c r="A51" i="4" s="1"/>
  <c r="H68" i="4"/>
  <c r="F70" i="4"/>
  <c r="H70" i="4"/>
  <c r="F72" i="4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/>
  <c r="A47" i="4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F125" i="4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F123" i="4"/>
  <c r="H123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21" i="4"/>
  <c r="A115" i="4"/>
  <c r="A117" i="4" s="1"/>
  <c r="A119" i="4" s="1"/>
  <c r="A123" i="4" l="1"/>
  <c r="A125" i="4" s="1"/>
  <c r="A127" i="4" s="1"/>
  <c r="A129" i="4"/>
  <c r="A131" i="4" s="1"/>
  <c r="A133" i="4" s="1"/>
  <c r="A135" i="4" s="1"/>
  <c r="A137" i="4" s="1"/>
  <c r="A105" i="4"/>
  <c r="A100" i="4"/>
  <c r="A102" i="4" s="1"/>
  <c r="A143" i="4" l="1"/>
  <c r="A139" i="4"/>
  <c r="A141" i="4" s="1"/>
  <c r="A145" i="4" l="1"/>
  <c r="A147" i="4" s="1"/>
  <c r="A149" i="4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<sst xmlns="http://schemas.openxmlformats.org/spreadsheetml/2006/main" count="363" uniqueCount="197">
  <si>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</si>
  <si>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</si>
  <si>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</si>
  <si>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</si>
  <si>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</si>
  <si>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</si>
  <si>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</si>
  <si>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</si>
  <si>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</si>
  <si>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</si>
  <si>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</si>
  <si>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</si>
  <si>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</si>
  <si>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</si>
  <si>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</si>
  <si>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</si>
  <si>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</si>
  <si>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</si>
  <si>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</si>
  <si>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</si>
  <si>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</si>
  <si>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</si>
  <si>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</si>
  <si>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</si>
  <si>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</si>
  <si>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</si>
  <si>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</si>
  <si>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</si>
  <si>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</si>
  <si>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</si>
  <si>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</si>
  <si>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</si>
  <si>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</si>
  <si>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</si>
  <si>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</si>
  <si>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</si>
  <si>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</si>
  <si>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</si>
  <si>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</si>
  <si>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</si>
  <si>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</si>
  <si>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</si>
  <si>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</si>
  <si>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</si>
  <si>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</si>
  <si>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</si>
  <si>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</si>
  <si>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</si>
  <si>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</si>
  <si>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</si>
  <si>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</si>
  <si>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</si>
  <si>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</si>
  <si>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</si>
  <si>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</si>
  <si>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</si>
  <si>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</si>
  <si>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</si>
  <si>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</si>
  <si>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</si>
  <si>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</si>
  <si>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</si>
  <si>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</si>
  <si>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</si>
  <si>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</si>
  <si>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</si>
  <si>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</si>
  <si>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</si>
  <si>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</si>
  <si>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</si>
  <si>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</si>
  <si>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</si>
  <si>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</si>
  <si>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</si>
  <si>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</si>
  <si>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</si>
  <si>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</si>
  <si>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</si>
  <si>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</si>
  <si>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</si>
  <si>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</si>
  <si>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</si>
  <si>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</si>
  <si>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</si>
  <si>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</si>
  <si>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</si>
  <si>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</si>
  <si>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</si>
  <si>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</si>
  <si>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</si>
  <si>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</si>
  <si>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</si>
  <si>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</si>
  <si>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</si>
  <si>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</si>
  <si>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</si>
  <si>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</si>
  <si>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</si>
  <si>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</si>
  <si>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</si>
  <si>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</si>
  <si>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</si>
  <si>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</si>
  <si>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</si>
  <si>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</si>
  <si>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</si>
  <si>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</si>
  <si>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</si>
  <si>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</si>
  <si>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</si>
  <si>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</si>
  <si>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</si>
  <si>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</si>
  <si>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</si>
  <si>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</si>
  <si>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</si>
  <si>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</si>
  <si>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</si>
  <si>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</si>
  <si>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</si>
  <si>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</si>
  <si>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</si>
  <si>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</si>
  <si>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</si>
  <si>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</si>
  <si>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</si>
  <si>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</si>
  <si>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</si>
  <si>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</si>
  <si>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</si>
  <si>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</si>
  <si>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</si>
  <si>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</si>
  <si>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</si>
  <si>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</si>
  <si>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</si>
  <si>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</si>
  <si>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</si>
  <si>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</si>
  <si>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</si>
  <si>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November 2019</t>
  </si>
  <si>
    <t xml:space="preserve"> 11-19/1748</t>
  </si>
  <si>
    <t>178th IEEE 802.11 WIRELESS LOCAL AREA NETWORKS SESSION</t>
  </si>
  <si>
    <t xml:space="preserve">Hilton Waikoloa Village, Kona, HI, USA </t>
  </si>
  <si>
    <t>November 10 - 15, 2019</t>
  </si>
  <si>
    <t>11-19/1687r0</t>
  </si>
  <si>
    <t>11-19/1370r0</t>
  </si>
  <si>
    <t>TGbc Agenda - Monay 2019-11-11 - 16:00h -- 18:00h</t>
  </si>
  <si>
    <t>TGbc Agenda - Tuesday 2019-11-12  - 10:30h to 12:30h</t>
  </si>
  <si>
    <t>TGbc Agenda - Thursday 2019-11-14 - 16:00h to 18:00h</t>
  </si>
  <si>
    <t>November 2019 TGbc Agenda</t>
  </si>
  <si>
    <t>DI</t>
  </si>
  <si>
    <t>Discussion on Requirement "TGbc R3.4.1" (TGbd invited to join)</t>
  </si>
  <si>
    <t>McCann</t>
  </si>
  <si>
    <t>45</t>
  </si>
  <si>
    <t>Added</t>
  </si>
  <si>
    <t>11-19/1999</t>
  </si>
  <si>
    <t>eBCS Demonstration Wed WG MidWeek Plenary</t>
  </si>
  <si>
    <t>added</t>
  </si>
  <si>
    <t>eBCS Demonstration</t>
  </si>
  <si>
    <t>Hitoshi Morioka (SRC Software)</t>
  </si>
  <si>
    <t>11-Nov-2019 04:07:11 ET</t>
  </si>
  <si>
    <t>https://mentor.ieee.org/802.11/dcn/19/11-19-1999-00-00bc-ebcs-demonstration.pptx</t>
  </si>
  <si>
    <t>Service Discovery on eBCS Info frame</t>
  </si>
  <si>
    <t>Antonio de la Oliva (InterDigital, UC3M)</t>
  </si>
  <si>
    <t>Proposed SFD text for R3.5.3</t>
  </si>
  <si>
    <t>Xiaofei WANG (InterDigital)</t>
  </si>
  <si>
    <t>Draft sfd text for R3.6.3 and R3.6.4</t>
  </si>
  <si>
    <t>Abhishek Patil (Qualcomm)</t>
  </si>
  <si>
    <t>29-Oct-2019 10:43:56 ET</t>
  </si>
  <si>
    <t>https://mentor.ieee.org/802.11/dcn/19/11-19-1801-02-00bc-draft-sfd-text-for-r3-6-3-and-r3-6-4.doc</t>
  </si>
  <si>
    <t>TESLA Improvement</t>
  </si>
  <si>
    <t>29-Oct-2019 05:22:17 ET</t>
  </si>
  <si>
    <t>https://mentor.ieee.org/802.11/dcn/19/11-19-1802-00-00bc-tesla-improvement.pptx</t>
  </si>
  <si>
    <t>TGbc Technical Editor: Carol Ansley (Comscope)</t>
  </si>
  <si>
    <t>BCS Submissions</t>
  </si>
  <si>
    <t>Service Discovery Advertisement</t>
  </si>
  <si>
    <t>Antonio de la Oliva (InterDigital)</t>
  </si>
  <si>
    <t>11-Nov-2019 15:48:22 ET</t>
  </si>
  <si>
    <t>https://mentor.ieee.org/802.11/dcn/19/11-19-2017-00-00bc-service-discovery-advertisement.pptx</t>
  </si>
  <si>
    <t>11-Nov-2019 15:52:34 ET</t>
  </si>
  <si>
    <t>https://mentor.ieee.org/802.11/dcn/19/11-19-1978-00-00bc-service-discovery-on-ebcs-info-frame.pptx</t>
  </si>
  <si>
    <t>SFD proposal for R3.8.1</t>
  </si>
  <si>
    <t>12-Nov-2019 07:14:14 ET</t>
  </si>
  <si>
    <t>https://mentor.ieee.org/802.11/dcn/19/11-19-2037-00-00bc-sfd-proposal-for-r3-8-1.docx</t>
  </si>
  <si>
    <t>SFD Proposal for R3.3.1</t>
  </si>
  <si>
    <t>12-Nov-2019 07:15:44 ET</t>
  </si>
  <si>
    <t>https://mentor.ieee.org/802.11/dcn/19/11-19-2036-00-00bc-sfd-proposal-for-r3-3-1.docx</t>
  </si>
  <si>
    <t>11-Nov-2019 23:10:08 ET</t>
  </si>
  <si>
    <t>https://mentor.ieee.org/802.11/dcn/19/11-19-1801-04-00bc-draft-sfd-text-for-r3-6-3-and-r3-6-4.doc</t>
  </si>
  <si>
    <t>TGbc Agenda - Wednesday 2019-11-13  - 13:30h to 15:30h</t>
  </si>
  <si>
    <t>13-Nov-2019 14:36:43 ET</t>
  </si>
  <si>
    <t>https://mentor.ieee.org/802.11/dcn/19/11-19-2037-01-00bc-sfd-proposal-for-r3-8-1.docx</t>
  </si>
  <si>
    <t>Update on proposed SFD text for R3.5.3</t>
  </si>
  <si>
    <t>13-Nov-2019 16:18:13 ET</t>
  </si>
  <si>
    <t>https://mentor.ieee.org/802.11/dcn/19/11-19-2069-00-00bc-update-on-proposed-sfd-text-for-r3-5-3.docx</t>
  </si>
  <si>
    <t>2019-11-13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</si>
</sst>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u/>
      <sz val="10"/>
      <color indexed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2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0" fontId="31" fillId="0" borderId="0" xfId="0" applyFont="1"/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169" fontId="0" fillId="14" borderId="0" xfId="0" applyNumberFormat="1" applyFill="1"/>
    <xf numFmtId="0" fontId="0" fillId="14" borderId="0" xfId="0" applyFill="1"/>
    <xf numFmtId="168" fontId="0" fillId="14" borderId="0" xfId="0" applyNumberFormat="1" applyFill="1" applyAlignment="1">
      <alignment horizontal="right"/>
    </xf>
    <xf numFmtId="0" fontId="31" fillId="14" borderId="0" xfId="0" applyFont="1" applyFill="1"/>
    <xf numFmtId="0" fontId="6" fillId="14" borderId="0" xfId="0" applyFont="1" applyFill="1"/>
    <xf numFmtId="169" fontId="0" fillId="15" borderId="0" xfId="0" applyNumberFormat="1" applyFill="1"/>
    <xf numFmtId="0" fontId="0" fillId="15" borderId="0" xfId="0" applyFill="1"/>
    <xf numFmtId="168" fontId="0" fillId="15" borderId="0" xfId="0" applyNumberFormat="1" applyFill="1" applyAlignment="1">
      <alignment horizontal="right"/>
    </xf>
    <xf numFmtId="0" fontId="6" fillId="15" borderId="0" xfId="0" applyFont="1" applyFill="1"/>
    <xf numFmtId="169" fontId="0" fillId="16" borderId="0" xfId="0" applyNumberFormat="1" applyFill="1"/>
    <xf numFmtId="0" fontId="0" fillId="16" borderId="0" xfId="0" applyFill="1"/>
    <xf numFmtId="168" fontId="0" fillId="16" borderId="0" xfId="0" applyNumberFormat="1" applyFill="1" applyAlignment="1">
      <alignment horizontal="right"/>
    </xf>
    <xf numFmtId="0" fontId="6" fillId="16" borderId="0" xfId="1" applyFill="1" applyAlignment="1" applyProtection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1801-04-00bc-draft-sfd-text-for-r3-6-3-and-r3-6-4.doc" TargetMode="External"/><Relationship Id="rId3" Type="http://schemas.openxmlformats.org/officeDocument/2006/relationships/hyperlink" Target="https://mentor.ieee.org/802.11/dcn/19/11-19-1802-00-00bc-tesla-improvement.pptx" TargetMode="External"/><Relationship Id="rId7" Type="http://schemas.openxmlformats.org/officeDocument/2006/relationships/hyperlink" Target="https://mentor.ieee.org/802.11/dcn/19/11-19-2036-00-00bc-sfd-proposal-for-r3-3-1.docx" TargetMode="External"/><Relationship Id="rId2" Type="http://schemas.openxmlformats.org/officeDocument/2006/relationships/hyperlink" Target="https://mentor.ieee.org/802.11/dcn/19/11-19-1801-02-00bc-draft-sfd-text-for-r3-6-3-and-r3-6-4.doc" TargetMode="External"/><Relationship Id="rId1" Type="http://schemas.openxmlformats.org/officeDocument/2006/relationships/hyperlink" Target="https://mentor.ieee.org/802.11/dcn/19/11-19-1999-00-00bc-ebcs-demonstration.pptx" TargetMode="External"/><Relationship Id="rId6" Type="http://schemas.openxmlformats.org/officeDocument/2006/relationships/hyperlink" Target="https://mentor.ieee.org/802.11/dcn/19/11-19-2037-00-00bc-sfd-proposal-for-r3-8-1.docx" TargetMode="External"/><Relationship Id="rId5" Type="http://schemas.openxmlformats.org/officeDocument/2006/relationships/hyperlink" Target="https://mentor.ieee.org/802.11/dcn/19/11-19-1978-00-00bc-service-discovery-on-ebcs-info-frame.pptx" TargetMode="External"/><Relationship Id="rId10" Type="http://schemas.openxmlformats.org/officeDocument/2006/relationships/hyperlink" Target="https://mentor.ieee.org/802.11/dcn/19/11-19-2069-00-00bc-update-on-proposed-sfd-text-for-r3-5-3.docx" TargetMode="External"/><Relationship Id="rId4" Type="http://schemas.openxmlformats.org/officeDocument/2006/relationships/hyperlink" Target="https://mentor.ieee.org/802.11/dcn/19/11-19-2017-00-00bc-service-discovery-advertisement.pptx" TargetMode="External"/><Relationship Id="rId9" Type="http://schemas.openxmlformats.org/officeDocument/2006/relationships/hyperlink" Target="https://mentor.ieee.org/802.11/dcn/19/11-19-2037-01-00bc-sfd-proposal-for-r3-8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802.11-19/1747r" &amp; Parameters!B8</f>
        <v>doc.: IEEE 802.11-19/1747r3</v>
      </c>
    </row>
    <row r="4" spans="1:9" ht="18" x14ac:dyDescent="0.2">
      <c r="A4" s="2" t="s">
        <v>30</v>
      </c>
      <c r="B4" s="8" t="s">
        <v>140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150</v>
      </c>
    </row>
    <row r="8" spans="1:9" x14ac:dyDescent="0.2">
      <c r="A8" s="2" t="s">
        <v>42</v>
      </c>
      <c r="B8" s="9" t="str">
        <f>Parameters!B9</f>
        <v>2019-11-13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10"/>
      <c r="C27" s="110"/>
      <c r="D27" s="110"/>
      <c r="E27" s="110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9"/>
      <c r="C29" s="109"/>
      <c r="D29" s="109"/>
      <c r="E29" s="109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9"/>
      <c r="C31" s="109"/>
      <c r="D31" s="109"/>
      <c r="E31" s="109"/>
    </row>
    <row r="32" spans="1:5" ht="15.75" customHeight="1" x14ac:dyDescent="0.2">
      <c r="B32" s="109"/>
      <c r="C32" s="109"/>
      <c r="D32" s="109"/>
      <c r="E32" s="109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22" sqref="U22:Z22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78" t="str">
        <f>" 802.11 TBbc Meeting Slots R" &amp;Parameters!B8</f>
        <v xml:space="preserve"> 802.11 TBbc Meeting Slots R3</v>
      </c>
      <c r="B1" s="180" t="str">
        <f>Parameters!B2</f>
        <v xml:space="preserve">Hilton Waikoloa Village, Kona, HI, USA 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</row>
    <row r="2" spans="1:32" s="20" customFormat="1" ht="20.25" customHeight="1" x14ac:dyDescent="0.15">
      <c r="A2" s="179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9"/>
      <c r="B3" s="181" t="str">
        <f>Parameters!B3</f>
        <v>November 10 - 15, 2019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43779</v>
      </c>
      <c r="C5" s="182">
        <f>B5+1</f>
        <v>43780</v>
      </c>
      <c r="D5" s="183"/>
      <c r="E5" s="183"/>
      <c r="F5" s="183"/>
      <c r="G5" s="183"/>
      <c r="H5" s="184"/>
      <c r="I5" s="182">
        <f>B5+2</f>
        <v>43781</v>
      </c>
      <c r="J5" s="183"/>
      <c r="K5" s="183"/>
      <c r="L5" s="183"/>
      <c r="M5" s="183"/>
      <c r="N5" s="184"/>
      <c r="O5" s="182">
        <f>B5+3</f>
        <v>43782</v>
      </c>
      <c r="P5" s="183"/>
      <c r="Q5" s="183"/>
      <c r="R5" s="183"/>
      <c r="S5" s="183"/>
      <c r="T5" s="184"/>
      <c r="U5" s="182">
        <f>B5+4</f>
        <v>43783</v>
      </c>
      <c r="V5" s="183"/>
      <c r="W5" s="183"/>
      <c r="X5" s="183"/>
      <c r="Y5" s="183"/>
      <c r="Z5" s="184"/>
      <c r="AA5" s="182">
        <f>B5+5</f>
        <v>43784</v>
      </c>
      <c r="AB5" s="183"/>
      <c r="AC5" s="183"/>
      <c r="AD5" s="183"/>
      <c r="AE5" s="183"/>
      <c r="AF5" s="184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35"/>
      <c r="J6" s="136"/>
      <c r="K6" s="136"/>
      <c r="L6" s="136"/>
      <c r="M6" s="136"/>
      <c r="N6" s="136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72"/>
      <c r="D7" s="173"/>
      <c r="E7" s="173"/>
      <c r="F7" s="173"/>
      <c r="G7" s="173"/>
      <c r="H7" s="174"/>
      <c r="I7" s="113"/>
      <c r="J7" s="114"/>
      <c r="K7" s="114"/>
      <c r="L7" s="114"/>
      <c r="M7" s="114"/>
      <c r="N7" s="115"/>
      <c r="O7" s="113"/>
      <c r="P7" s="114"/>
      <c r="Q7" s="114"/>
      <c r="R7" s="114"/>
      <c r="S7" s="114"/>
      <c r="T7" s="115"/>
      <c r="U7" s="113"/>
      <c r="V7" s="114"/>
      <c r="W7" s="114"/>
      <c r="X7" s="114"/>
      <c r="Y7" s="114"/>
      <c r="Z7" s="115"/>
      <c r="AA7" s="159" t="s">
        <v>61</v>
      </c>
      <c r="AB7" s="160"/>
      <c r="AC7" s="160"/>
      <c r="AD7" s="160"/>
      <c r="AE7" s="160"/>
      <c r="AF7" s="161"/>
    </row>
    <row r="8" spans="1:32" s="20" customFormat="1" ht="15.75" customHeight="1" x14ac:dyDescent="0.15">
      <c r="A8" s="33" t="s">
        <v>62</v>
      </c>
      <c r="B8" s="34"/>
      <c r="C8" s="175"/>
      <c r="D8" s="176"/>
      <c r="E8" s="176"/>
      <c r="F8" s="176"/>
      <c r="G8" s="176"/>
      <c r="H8" s="177"/>
      <c r="I8" s="116"/>
      <c r="J8" s="117"/>
      <c r="K8" s="117"/>
      <c r="L8" s="117"/>
      <c r="M8" s="117"/>
      <c r="N8" s="118"/>
      <c r="O8" s="116"/>
      <c r="P8" s="117"/>
      <c r="Q8" s="117"/>
      <c r="R8" s="117"/>
      <c r="S8" s="117"/>
      <c r="T8" s="118"/>
      <c r="U8" s="116"/>
      <c r="V8" s="117"/>
      <c r="W8" s="117"/>
      <c r="X8" s="117"/>
      <c r="Y8" s="117"/>
      <c r="Z8" s="118"/>
      <c r="AA8" s="162"/>
      <c r="AB8" s="163"/>
      <c r="AC8" s="163"/>
      <c r="AD8" s="163"/>
      <c r="AE8" s="163"/>
      <c r="AF8" s="164"/>
    </row>
    <row r="9" spans="1:32" s="20" customFormat="1" ht="15.75" customHeight="1" x14ac:dyDescent="0.15">
      <c r="A9" s="35" t="s">
        <v>63</v>
      </c>
      <c r="B9" s="36"/>
      <c r="C9" s="153" t="s">
        <v>64</v>
      </c>
      <c r="D9" s="154"/>
      <c r="E9" s="154"/>
      <c r="F9" s="154"/>
      <c r="G9" s="154"/>
      <c r="H9" s="155"/>
      <c r="I9" s="116"/>
      <c r="J9" s="117"/>
      <c r="K9" s="117"/>
      <c r="L9" s="117"/>
      <c r="M9" s="117"/>
      <c r="N9" s="118"/>
      <c r="O9" s="116"/>
      <c r="P9" s="117"/>
      <c r="Q9" s="117"/>
      <c r="R9" s="117"/>
      <c r="S9" s="117"/>
      <c r="T9" s="118"/>
      <c r="U9" s="116"/>
      <c r="V9" s="117"/>
      <c r="W9" s="117"/>
      <c r="X9" s="117"/>
      <c r="Y9" s="117"/>
      <c r="Z9" s="118"/>
      <c r="AA9" s="162"/>
      <c r="AB9" s="163"/>
      <c r="AC9" s="163"/>
      <c r="AD9" s="163"/>
      <c r="AE9" s="163"/>
      <c r="AF9" s="164"/>
    </row>
    <row r="10" spans="1:32" s="20" customFormat="1" ht="15.75" customHeight="1" x14ac:dyDescent="0.15">
      <c r="A10" s="35" t="s">
        <v>65</v>
      </c>
      <c r="B10" s="36"/>
      <c r="C10" s="156"/>
      <c r="D10" s="157"/>
      <c r="E10" s="157"/>
      <c r="F10" s="157"/>
      <c r="G10" s="157"/>
      <c r="H10" s="158"/>
      <c r="I10" s="119"/>
      <c r="J10" s="120"/>
      <c r="K10" s="120"/>
      <c r="L10" s="120"/>
      <c r="M10" s="120"/>
      <c r="N10" s="121"/>
      <c r="O10" s="119"/>
      <c r="P10" s="120"/>
      <c r="Q10" s="120"/>
      <c r="R10" s="120"/>
      <c r="S10" s="120"/>
      <c r="T10" s="121"/>
      <c r="U10" s="119"/>
      <c r="V10" s="120"/>
      <c r="W10" s="120"/>
      <c r="X10" s="120"/>
      <c r="Y10" s="120"/>
      <c r="Z10" s="121"/>
      <c r="AA10" s="162"/>
      <c r="AB10" s="163"/>
      <c r="AC10" s="163"/>
      <c r="AD10" s="163"/>
      <c r="AE10" s="163"/>
      <c r="AF10" s="164"/>
    </row>
    <row r="11" spans="1:32" s="20" customFormat="1" ht="27" customHeight="1" x14ac:dyDescent="0.15">
      <c r="A11" s="37" t="s">
        <v>66</v>
      </c>
      <c r="B11" s="38"/>
      <c r="C11" s="168" t="s">
        <v>67</v>
      </c>
      <c r="D11" s="169"/>
      <c r="E11" s="169"/>
      <c r="F11" s="169"/>
      <c r="G11" s="169"/>
      <c r="H11" s="137"/>
      <c r="I11" s="170" t="s">
        <v>67</v>
      </c>
      <c r="J11" s="170"/>
      <c r="K11" s="170"/>
      <c r="L11" s="170"/>
      <c r="M11" s="170"/>
      <c r="N11" s="170"/>
      <c r="O11" s="171" t="s">
        <v>67</v>
      </c>
      <c r="P11" s="170"/>
      <c r="Q11" s="170"/>
      <c r="R11" s="170"/>
      <c r="S11" s="170"/>
      <c r="T11" s="170"/>
      <c r="U11" s="123" t="s">
        <v>67</v>
      </c>
      <c r="V11" s="123"/>
      <c r="W11" s="123"/>
      <c r="X11" s="123"/>
      <c r="Y11" s="123"/>
      <c r="Z11" s="123"/>
      <c r="AA11" s="162"/>
      <c r="AB11" s="163"/>
      <c r="AC11" s="163"/>
      <c r="AD11" s="163"/>
      <c r="AE11" s="163"/>
      <c r="AF11" s="164"/>
    </row>
    <row r="12" spans="1:32" s="20" customFormat="1" ht="15.75" customHeight="1" x14ac:dyDescent="0.15">
      <c r="A12" s="39" t="s">
        <v>68</v>
      </c>
      <c r="B12" s="36"/>
      <c r="C12" s="138"/>
      <c r="D12" s="114"/>
      <c r="E12" s="114"/>
      <c r="F12" s="114"/>
      <c r="G12" s="114"/>
      <c r="H12" s="115"/>
      <c r="I12" s="141" t="s">
        <v>129</v>
      </c>
      <c r="J12" s="142"/>
      <c r="K12" s="142"/>
      <c r="L12" s="142"/>
      <c r="M12" s="142"/>
      <c r="N12" s="143"/>
      <c r="O12" s="150" t="s">
        <v>69</v>
      </c>
      <c r="P12" s="151"/>
      <c r="Q12" s="151"/>
      <c r="R12" s="151"/>
      <c r="S12" s="151"/>
      <c r="T12" s="152"/>
      <c r="U12" s="113"/>
      <c r="V12" s="114"/>
      <c r="W12" s="114"/>
      <c r="X12" s="114"/>
      <c r="Y12" s="114"/>
      <c r="Z12" s="115"/>
      <c r="AA12" s="162"/>
      <c r="AB12" s="163"/>
      <c r="AC12" s="163"/>
      <c r="AD12" s="163"/>
      <c r="AE12" s="163"/>
      <c r="AF12" s="164"/>
    </row>
    <row r="13" spans="1:32" s="20" customFormat="1" ht="15.75" customHeight="1" x14ac:dyDescent="0.15">
      <c r="A13" s="39" t="s">
        <v>70</v>
      </c>
      <c r="B13" s="36"/>
      <c r="C13" s="139"/>
      <c r="D13" s="117"/>
      <c r="E13" s="117"/>
      <c r="F13" s="117"/>
      <c r="G13" s="117"/>
      <c r="H13" s="118"/>
      <c r="I13" s="144"/>
      <c r="J13" s="145"/>
      <c r="K13" s="145"/>
      <c r="L13" s="145"/>
      <c r="M13" s="145"/>
      <c r="N13" s="146"/>
      <c r="O13" s="153"/>
      <c r="P13" s="154"/>
      <c r="Q13" s="154"/>
      <c r="R13" s="154"/>
      <c r="S13" s="154"/>
      <c r="T13" s="155"/>
      <c r="U13" s="116"/>
      <c r="V13" s="117"/>
      <c r="W13" s="117"/>
      <c r="X13" s="117"/>
      <c r="Y13" s="117"/>
      <c r="Z13" s="118"/>
      <c r="AA13" s="162"/>
      <c r="AB13" s="163"/>
      <c r="AC13" s="163"/>
      <c r="AD13" s="163"/>
      <c r="AE13" s="163"/>
      <c r="AF13" s="164"/>
    </row>
    <row r="14" spans="1:32" s="20" customFormat="1" ht="15.75" customHeight="1" x14ac:dyDescent="0.15">
      <c r="A14" s="39" t="s">
        <v>71</v>
      </c>
      <c r="B14" s="36"/>
      <c r="C14" s="139"/>
      <c r="D14" s="117"/>
      <c r="E14" s="117"/>
      <c r="F14" s="117"/>
      <c r="G14" s="117"/>
      <c r="H14" s="118"/>
      <c r="I14" s="144"/>
      <c r="J14" s="145"/>
      <c r="K14" s="145"/>
      <c r="L14" s="145"/>
      <c r="M14" s="145"/>
      <c r="N14" s="146"/>
      <c r="O14" s="153"/>
      <c r="P14" s="154"/>
      <c r="Q14" s="154"/>
      <c r="R14" s="154"/>
      <c r="S14" s="154"/>
      <c r="T14" s="155"/>
      <c r="U14" s="116"/>
      <c r="V14" s="117"/>
      <c r="W14" s="117"/>
      <c r="X14" s="117"/>
      <c r="Y14" s="117"/>
      <c r="Z14" s="118"/>
      <c r="AA14" s="165"/>
      <c r="AB14" s="166"/>
      <c r="AC14" s="166"/>
      <c r="AD14" s="166"/>
      <c r="AE14" s="166"/>
      <c r="AF14" s="167"/>
    </row>
    <row r="15" spans="1:32" s="20" customFormat="1" ht="15.75" customHeight="1" x14ac:dyDescent="0.15">
      <c r="A15" s="39" t="s">
        <v>72</v>
      </c>
      <c r="B15" s="36"/>
      <c r="C15" s="140"/>
      <c r="D15" s="120"/>
      <c r="E15" s="120"/>
      <c r="F15" s="120"/>
      <c r="G15" s="120"/>
      <c r="H15" s="121"/>
      <c r="I15" s="147"/>
      <c r="J15" s="148"/>
      <c r="K15" s="148"/>
      <c r="L15" s="148"/>
      <c r="M15" s="148"/>
      <c r="N15" s="149"/>
      <c r="O15" s="156"/>
      <c r="P15" s="157"/>
      <c r="Q15" s="157"/>
      <c r="R15" s="157"/>
      <c r="S15" s="157"/>
      <c r="T15" s="158"/>
      <c r="U15" s="119"/>
      <c r="V15" s="120"/>
      <c r="W15" s="120"/>
      <c r="X15" s="120"/>
      <c r="Y15" s="120"/>
      <c r="Z15" s="121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23" t="s">
        <v>74</v>
      </c>
      <c r="D16" s="123"/>
      <c r="E16" s="123"/>
      <c r="F16" s="123"/>
      <c r="G16" s="123"/>
      <c r="H16" s="123"/>
      <c r="I16" s="123" t="s">
        <v>74</v>
      </c>
      <c r="J16" s="123"/>
      <c r="K16" s="123"/>
      <c r="L16" s="123"/>
      <c r="M16" s="123"/>
      <c r="N16" s="123"/>
      <c r="O16" s="137" t="s">
        <v>74</v>
      </c>
      <c r="P16" s="123"/>
      <c r="Q16" s="123"/>
      <c r="R16" s="123"/>
      <c r="S16" s="123"/>
      <c r="T16" s="123"/>
      <c r="U16" s="123" t="s">
        <v>74</v>
      </c>
      <c r="V16" s="123"/>
      <c r="W16" s="123"/>
      <c r="X16" s="123"/>
      <c r="Y16" s="123"/>
      <c r="Z16" s="123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37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13"/>
      <c r="D18" s="114"/>
      <c r="E18" s="114"/>
      <c r="F18" s="114"/>
      <c r="G18" s="114"/>
      <c r="H18" s="115"/>
      <c r="I18" s="113"/>
      <c r="J18" s="114"/>
      <c r="K18" s="114"/>
      <c r="L18" s="114"/>
      <c r="M18" s="114"/>
      <c r="N18" s="115"/>
      <c r="O18" s="141" t="s">
        <v>129</v>
      </c>
      <c r="P18" s="142"/>
      <c r="Q18" s="142"/>
      <c r="R18" s="142"/>
      <c r="S18" s="142"/>
      <c r="T18" s="143"/>
      <c r="U18" s="113"/>
      <c r="V18" s="114"/>
      <c r="W18" s="114"/>
      <c r="X18" s="114"/>
      <c r="Y18" s="114"/>
      <c r="Z18" s="115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16"/>
      <c r="D19" s="117"/>
      <c r="E19" s="117"/>
      <c r="F19" s="117"/>
      <c r="G19" s="117"/>
      <c r="H19" s="118"/>
      <c r="I19" s="116"/>
      <c r="J19" s="117"/>
      <c r="K19" s="117"/>
      <c r="L19" s="117"/>
      <c r="M19" s="117"/>
      <c r="N19" s="118"/>
      <c r="O19" s="144"/>
      <c r="P19" s="145"/>
      <c r="Q19" s="145"/>
      <c r="R19" s="145"/>
      <c r="S19" s="145"/>
      <c r="T19" s="146"/>
      <c r="U19" s="116"/>
      <c r="V19" s="117"/>
      <c r="W19" s="117"/>
      <c r="X19" s="117"/>
      <c r="Y19" s="117"/>
      <c r="Z19" s="118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16"/>
      <c r="D20" s="117"/>
      <c r="E20" s="117"/>
      <c r="F20" s="117"/>
      <c r="G20" s="117"/>
      <c r="H20" s="118"/>
      <c r="I20" s="116"/>
      <c r="J20" s="117"/>
      <c r="K20" s="117"/>
      <c r="L20" s="117"/>
      <c r="M20" s="117"/>
      <c r="N20" s="118"/>
      <c r="O20" s="144"/>
      <c r="P20" s="145"/>
      <c r="Q20" s="145"/>
      <c r="R20" s="145"/>
      <c r="S20" s="145"/>
      <c r="T20" s="146"/>
      <c r="U20" s="116"/>
      <c r="V20" s="117"/>
      <c r="W20" s="117"/>
      <c r="X20" s="117"/>
      <c r="Y20" s="117"/>
      <c r="Z20" s="118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19"/>
      <c r="D21" s="120"/>
      <c r="E21" s="120"/>
      <c r="F21" s="120"/>
      <c r="G21" s="120"/>
      <c r="H21" s="121"/>
      <c r="I21" s="119"/>
      <c r="J21" s="120"/>
      <c r="K21" s="120"/>
      <c r="L21" s="120"/>
      <c r="M21" s="120"/>
      <c r="N21" s="121"/>
      <c r="O21" s="147"/>
      <c r="P21" s="148"/>
      <c r="Q21" s="148"/>
      <c r="R21" s="148"/>
      <c r="S21" s="148"/>
      <c r="T21" s="149"/>
      <c r="U21" s="119"/>
      <c r="V21" s="120"/>
      <c r="W21" s="120"/>
      <c r="X21" s="120"/>
      <c r="Y21" s="120"/>
      <c r="Z21" s="121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23" t="s">
        <v>67</v>
      </c>
      <c r="D22" s="123"/>
      <c r="E22" s="123"/>
      <c r="F22" s="123"/>
      <c r="G22" s="123"/>
      <c r="H22" s="123"/>
      <c r="I22" s="123" t="s">
        <v>67</v>
      </c>
      <c r="J22" s="123"/>
      <c r="K22" s="123"/>
      <c r="L22" s="123"/>
      <c r="M22" s="123"/>
      <c r="N22" s="123"/>
      <c r="O22" s="137" t="s">
        <v>67</v>
      </c>
      <c r="P22" s="123"/>
      <c r="Q22" s="123"/>
      <c r="R22" s="123"/>
      <c r="S22" s="123"/>
      <c r="T22" s="123"/>
      <c r="U22" s="123" t="s">
        <v>67</v>
      </c>
      <c r="V22" s="123"/>
      <c r="W22" s="123"/>
      <c r="X22" s="123"/>
      <c r="Y22" s="123"/>
      <c r="Z22" s="123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22"/>
      <c r="C23" s="141" t="s">
        <v>129</v>
      </c>
      <c r="D23" s="142"/>
      <c r="E23" s="142"/>
      <c r="F23" s="142"/>
      <c r="G23" s="142"/>
      <c r="H23" s="143"/>
      <c r="I23" s="138"/>
      <c r="J23" s="114"/>
      <c r="K23" s="114"/>
      <c r="L23" s="114"/>
      <c r="M23" s="114"/>
      <c r="N23" s="115"/>
      <c r="O23" s="113"/>
      <c r="P23" s="114"/>
      <c r="Q23" s="114"/>
      <c r="R23" s="114"/>
      <c r="S23" s="114"/>
      <c r="T23" s="115"/>
      <c r="U23" s="141" t="s">
        <v>129</v>
      </c>
      <c r="V23" s="142"/>
      <c r="W23" s="142"/>
      <c r="X23" s="142"/>
      <c r="Y23" s="142"/>
      <c r="Z23" s="143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22"/>
      <c r="C24" s="144"/>
      <c r="D24" s="145"/>
      <c r="E24" s="145"/>
      <c r="F24" s="145"/>
      <c r="G24" s="145"/>
      <c r="H24" s="146"/>
      <c r="I24" s="139"/>
      <c r="J24" s="117"/>
      <c r="K24" s="117"/>
      <c r="L24" s="117"/>
      <c r="M24" s="117"/>
      <c r="N24" s="118"/>
      <c r="O24" s="116"/>
      <c r="P24" s="117"/>
      <c r="Q24" s="117"/>
      <c r="R24" s="117"/>
      <c r="S24" s="117"/>
      <c r="T24" s="118"/>
      <c r="U24" s="144"/>
      <c r="V24" s="145"/>
      <c r="W24" s="145"/>
      <c r="X24" s="145"/>
      <c r="Y24" s="145"/>
      <c r="Z24" s="146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22"/>
      <c r="C25" s="144"/>
      <c r="D25" s="145"/>
      <c r="E25" s="145"/>
      <c r="F25" s="145"/>
      <c r="G25" s="145"/>
      <c r="H25" s="146"/>
      <c r="I25" s="139"/>
      <c r="J25" s="117"/>
      <c r="K25" s="117"/>
      <c r="L25" s="117"/>
      <c r="M25" s="117"/>
      <c r="N25" s="118"/>
      <c r="O25" s="116"/>
      <c r="P25" s="117"/>
      <c r="Q25" s="117"/>
      <c r="R25" s="117"/>
      <c r="S25" s="117"/>
      <c r="T25" s="118"/>
      <c r="U25" s="144"/>
      <c r="V25" s="145"/>
      <c r="W25" s="145"/>
      <c r="X25" s="145"/>
      <c r="Y25" s="145"/>
      <c r="Z25" s="146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47"/>
      <c r="D26" s="148"/>
      <c r="E26" s="148"/>
      <c r="F26" s="148"/>
      <c r="G26" s="148"/>
      <c r="H26" s="149"/>
      <c r="I26" s="140"/>
      <c r="J26" s="120"/>
      <c r="K26" s="120"/>
      <c r="L26" s="120"/>
      <c r="M26" s="120"/>
      <c r="N26" s="121"/>
      <c r="O26" s="119"/>
      <c r="P26" s="120"/>
      <c r="Q26" s="120"/>
      <c r="R26" s="120"/>
      <c r="S26" s="120"/>
      <c r="T26" s="121"/>
      <c r="U26" s="147"/>
      <c r="V26" s="148"/>
      <c r="W26" s="148"/>
      <c r="X26" s="148"/>
      <c r="Y26" s="148"/>
      <c r="Z26" s="149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22"/>
      <c r="C27" s="123" t="s">
        <v>86</v>
      </c>
      <c r="D27" s="123"/>
      <c r="E27" s="123"/>
      <c r="F27" s="123"/>
      <c r="G27" s="123"/>
      <c r="H27" s="123"/>
      <c r="I27" s="123" t="s">
        <v>86</v>
      </c>
      <c r="J27" s="123"/>
      <c r="K27" s="123"/>
      <c r="L27" s="123"/>
      <c r="M27" s="123"/>
      <c r="N27" s="123"/>
      <c r="O27" s="48"/>
      <c r="P27" s="49"/>
      <c r="Q27" s="49"/>
      <c r="R27" s="49"/>
      <c r="S27" s="49"/>
      <c r="T27" s="49"/>
      <c r="U27" s="123" t="s">
        <v>86</v>
      </c>
      <c r="V27" s="123"/>
      <c r="W27" s="123"/>
      <c r="X27" s="123"/>
      <c r="Y27" s="123"/>
      <c r="Z27" s="123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48"/>
      <c r="P28" s="50"/>
      <c r="Q28" s="50"/>
      <c r="R28" s="50"/>
      <c r="S28" s="50"/>
      <c r="T28" s="51"/>
      <c r="U28" s="123"/>
      <c r="V28" s="123"/>
      <c r="W28" s="123"/>
      <c r="X28" s="123"/>
      <c r="Y28" s="123"/>
      <c r="Z28" s="123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4" t="s">
        <v>89</v>
      </c>
      <c r="P29" s="125"/>
      <c r="Q29" s="125"/>
      <c r="R29" s="125"/>
      <c r="S29" s="125"/>
      <c r="T29" s="125"/>
      <c r="U29" s="123"/>
      <c r="V29" s="123"/>
      <c r="W29" s="123"/>
      <c r="X29" s="123"/>
      <c r="Y29" s="123"/>
      <c r="Z29" s="123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13"/>
      <c r="D30" s="114"/>
      <c r="E30" s="114"/>
      <c r="F30" s="114"/>
      <c r="G30" s="114"/>
      <c r="H30" s="115"/>
      <c r="I30" s="113"/>
      <c r="J30" s="114"/>
      <c r="K30" s="114"/>
      <c r="L30" s="114"/>
      <c r="M30" s="114"/>
      <c r="N30" s="115"/>
      <c r="O30" s="126"/>
      <c r="P30" s="127"/>
      <c r="Q30" s="127"/>
      <c r="R30" s="127"/>
      <c r="S30" s="127"/>
      <c r="T30" s="128"/>
      <c r="U30" s="122"/>
      <c r="V30" s="122"/>
      <c r="W30" s="122"/>
      <c r="X30" s="122"/>
      <c r="Y30" s="122"/>
      <c r="Z30" s="132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16"/>
      <c r="D31" s="117"/>
      <c r="E31" s="117"/>
      <c r="F31" s="117"/>
      <c r="G31" s="117"/>
      <c r="H31" s="118"/>
      <c r="I31" s="116"/>
      <c r="J31" s="117"/>
      <c r="K31" s="117"/>
      <c r="L31" s="117"/>
      <c r="M31" s="117"/>
      <c r="N31" s="118"/>
      <c r="O31" s="126"/>
      <c r="P31" s="127"/>
      <c r="Q31" s="127"/>
      <c r="R31" s="127"/>
      <c r="S31" s="127"/>
      <c r="T31" s="128"/>
      <c r="U31" s="122"/>
      <c r="V31" s="122"/>
      <c r="W31" s="122"/>
      <c r="X31" s="122"/>
      <c r="Y31" s="122"/>
      <c r="Z31" s="133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16"/>
      <c r="D32" s="117"/>
      <c r="E32" s="117"/>
      <c r="F32" s="117"/>
      <c r="G32" s="117"/>
      <c r="H32" s="118"/>
      <c r="I32" s="116"/>
      <c r="J32" s="117"/>
      <c r="K32" s="117"/>
      <c r="L32" s="117"/>
      <c r="M32" s="117"/>
      <c r="N32" s="118"/>
      <c r="O32" s="126"/>
      <c r="P32" s="127"/>
      <c r="Q32" s="127"/>
      <c r="R32" s="127"/>
      <c r="S32" s="127"/>
      <c r="T32" s="128"/>
      <c r="U32" s="122"/>
      <c r="V32" s="122"/>
      <c r="W32" s="122"/>
      <c r="X32" s="122"/>
      <c r="Y32" s="122"/>
      <c r="Z32" s="133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19"/>
      <c r="D33" s="120"/>
      <c r="E33" s="120"/>
      <c r="F33" s="120"/>
      <c r="G33" s="120"/>
      <c r="H33" s="121"/>
      <c r="I33" s="119"/>
      <c r="J33" s="120"/>
      <c r="K33" s="120"/>
      <c r="L33" s="120"/>
      <c r="M33" s="120"/>
      <c r="N33" s="121"/>
      <c r="O33" s="126"/>
      <c r="P33" s="127"/>
      <c r="Q33" s="127"/>
      <c r="R33" s="127"/>
      <c r="S33" s="127"/>
      <c r="T33" s="128"/>
      <c r="U33" s="122"/>
      <c r="V33" s="122"/>
      <c r="W33" s="122"/>
      <c r="X33" s="122"/>
      <c r="Y33" s="122"/>
      <c r="Z33" s="134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9"/>
      <c r="P34" s="130"/>
      <c r="Q34" s="130"/>
      <c r="R34" s="130"/>
      <c r="S34" s="130"/>
      <c r="T34" s="131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</row>
    <row r="37" spans="1:32" x14ac:dyDescent="0.15">
      <c r="A37" s="112"/>
      <c r="B37" s="112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12"/>
      <c r="B38" s="112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12"/>
      <c r="B39" s="112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topLeftCell="A80" zoomScaleNormal="100" workbookViewId="0">
      <selection activeCell="K144" sqref="K144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5" t="str">
        <f>Parameters!B1</f>
        <v>178th IEEE 802.11 WIRELESS LOCAL AREA NETWORKS SESSION</v>
      </c>
      <c r="B1" s="196"/>
      <c r="C1" s="196"/>
      <c r="D1" s="196"/>
      <c r="E1" s="196"/>
      <c r="F1" s="196"/>
      <c r="G1" s="196"/>
      <c r="H1" s="196"/>
      <c r="I1" s="196"/>
    </row>
    <row r="2" spans="1:9" ht="25" customHeight="1" x14ac:dyDescent="0.25">
      <c r="A2" s="193" t="s">
        <v>130</v>
      </c>
      <c r="B2" s="194"/>
      <c r="C2" s="194"/>
      <c r="D2" s="194"/>
      <c r="E2" s="194"/>
      <c r="F2" s="194"/>
      <c r="G2" s="194"/>
      <c r="H2" s="194"/>
      <c r="I2" s="194"/>
    </row>
    <row r="3" spans="1:9" ht="25" customHeight="1" x14ac:dyDescent="0.2">
      <c r="A3" s="195" t="str">
        <f>Parameters!B2</f>
        <v xml:space="preserve">Hilton Waikoloa Village, Kona, HI, USA </v>
      </c>
      <c r="B3" s="196"/>
      <c r="C3" s="196"/>
      <c r="D3" s="196"/>
      <c r="E3" s="196"/>
      <c r="F3" s="196"/>
      <c r="G3" s="196"/>
      <c r="H3" s="196"/>
      <c r="I3" s="196"/>
    </row>
    <row r="4" spans="1:9" ht="25" customHeight="1" x14ac:dyDescent="0.2">
      <c r="A4" s="195" t="str">
        <f>Parameters!B3</f>
        <v>November 10 - 15, 2019</v>
      </c>
      <c r="B4" s="196"/>
      <c r="C4" s="196"/>
      <c r="D4" s="196"/>
      <c r="E4" s="196"/>
      <c r="F4" s="196"/>
      <c r="G4" s="196"/>
      <c r="H4" s="196"/>
      <c r="I4" s="196"/>
    </row>
    <row r="5" spans="1:9" ht="18" customHeight="1" x14ac:dyDescent="0.15">
      <c r="A5" s="188" t="s">
        <v>131</v>
      </c>
      <c r="B5" s="189"/>
      <c r="C5" s="189"/>
      <c r="D5" s="189"/>
      <c r="E5" s="189"/>
      <c r="F5" s="189"/>
      <c r="G5" s="189"/>
      <c r="H5" s="189"/>
      <c r="I5" s="189"/>
    </row>
    <row r="6" spans="1:9" ht="18" customHeight="1" x14ac:dyDescent="0.15">
      <c r="A6" s="188" t="s">
        <v>132</v>
      </c>
      <c r="B6" s="189"/>
      <c r="C6" s="189"/>
      <c r="D6" s="189"/>
      <c r="E6" s="189"/>
      <c r="F6" s="189"/>
      <c r="G6" s="189"/>
      <c r="H6" s="189"/>
      <c r="I6" s="189"/>
    </row>
    <row r="7" spans="1:9" ht="18" customHeight="1" x14ac:dyDescent="0.15">
      <c r="A7" s="188" t="s">
        <v>133</v>
      </c>
      <c r="B7" s="189"/>
      <c r="C7" s="189"/>
      <c r="D7" s="189"/>
      <c r="E7" s="189"/>
      <c r="F7" s="189"/>
      <c r="G7" s="189"/>
      <c r="H7" s="189"/>
      <c r="I7" s="189"/>
    </row>
    <row r="8" spans="1:9" ht="18" customHeight="1" x14ac:dyDescent="0.15">
      <c r="A8" s="188" t="s">
        <v>134</v>
      </c>
      <c r="B8" s="189"/>
      <c r="C8" s="189"/>
      <c r="D8" s="189"/>
      <c r="E8" s="189"/>
      <c r="F8" s="189"/>
      <c r="G8" s="189"/>
      <c r="H8" s="189"/>
      <c r="I8" s="189"/>
    </row>
    <row r="9" spans="1:9" ht="18" customHeight="1" x14ac:dyDescent="0.15">
      <c r="A9" s="187" t="s">
        <v>174</v>
      </c>
      <c r="B9" s="188"/>
      <c r="C9" s="188"/>
      <c r="D9" s="188"/>
      <c r="E9" s="188"/>
      <c r="F9" s="188"/>
      <c r="G9" s="188"/>
      <c r="H9" s="188"/>
      <c r="I9" s="188"/>
    </row>
    <row r="10" spans="1:9" ht="30" customHeight="1" x14ac:dyDescent="0.3">
      <c r="A10" s="190" t="str">
        <f>"Agenda R" &amp; Parameters!$B$8</f>
        <v>Agenda R3</v>
      </c>
      <c r="B10" s="191"/>
      <c r="C10" s="191"/>
      <c r="D10" s="191"/>
      <c r="E10" s="191"/>
      <c r="F10" s="191"/>
      <c r="G10" s="191"/>
      <c r="H10" s="191"/>
      <c r="I10" s="191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6" t="s">
        <v>119</v>
      </c>
      <c r="B13" s="186"/>
      <c r="C13" s="186"/>
      <c r="D13" s="186"/>
      <c r="E13" s="186"/>
      <c r="F13" s="186"/>
      <c r="G13" s="186"/>
      <c r="H13" s="186"/>
      <c r="I13" s="186"/>
    </row>
    <row r="17" spans="1:9" ht="16" x14ac:dyDescent="0.2">
      <c r="A17" s="185" t="s">
        <v>147</v>
      </c>
      <c r="B17" s="192"/>
      <c r="C17" s="192"/>
      <c r="D17" s="192"/>
      <c r="E17" s="192"/>
      <c r="F17" s="192"/>
      <c r="G17" s="192"/>
      <c r="H17" s="192"/>
      <c r="I17" s="192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 xml:space="preserve"> 11-19/1748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 xml:space="preserve"> 11-19/1748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 xml:space="preserve"> 11-19/1748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11-19/1370r0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11-19/1370r0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11-19/1687r0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11-19/1687r0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 xml:space="preserve"> 11-19/1748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 xml:space="preserve"> 11-19/1748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 t="s">
        <v>157</v>
      </c>
      <c r="D49" s="70" t="s">
        <v>156</v>
      </c>
      <c r="E49" s="70" t="s">
        <v>5</v>
      </c>
      <c r="F49" s="71">
        <f>H47</f>
        <v>0.67986111111111103</v>
      </c>
      <c r="G49" s="72">
        <v>2</v>
      </c>
      <c r="H49" s="71">
        <f>F49+TIME(0,G49,0)</f>
        <v>0.68124999999999991</v>
      </c>
      <c r="I49" s="73" t="s">
        <v>158</v>
      </c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0.68124999999999991</v>
      </c>
      <c r="G51" s="68">
        <v>0</v>
      </c>
      <c r="H51" s="67">
        <f>F51+TIME(0,G51,0)</f>
        <v>0.68124999999999991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0.68124999999999991</v>
      </c>
      <c r="G53" s="72">
        <v>3</v>
      </c>
      <c r="H53" s="71">
        <f>F53+TIME(0,G53,0)</f>
        <v>0.68333333333333324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0.68333333333333324</v>
      </c>
      <c r="G55" s="72">
        <v>90</v>
      </c>
      <c r="H55" s="71">
        <f>F55+TIME(0,G55,0)</f>
        <v>0.74583333333333324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0.74583333333333324</v>
      </c>
      <c r="G57" s="72">
        <v>0</v>
      </c>
      <c r="H57" s="71">
        <f>F57+TIME(0,G57,0)</f>
        <v>0.74583333333333324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0.74583333333333324</v>
      </c>
      <c r="G59" s="72">
        <v>0</v>
      </c>
      <c r="H59" s="71">
        <f>F59+TIME(0,G59,0)</f>
        <v>0.74583333333333324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0.74583333333333324</v>
      </c>
      <c r="G61" s="68">
        <v>1</v>
      </c>
      <c r="H61" s="67">
        <f>F61+TIME(0,G61,0)</f>
        <v>0.74652777777777768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5.0000000000001421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5" t="s">
        <v>148</v>
      </c>
      <c r="B66" s="185"/>
      <c r="C66" s="185"/>
      <c r="D66" s="185"/>
      <c r="E66" s="185"/>
      <c r="F66" s="185"/>
      <c r="G66" s="185"/>
      <c r="H66" s="185"/>
      <c r="I66" s="185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85" t="s">
        <v>190</v>
      </c>
      <c r="B88" s="185"/>
      <c r="C88" s="185"/>
      <c r="D88" s="185"/>
      <c r="E88" s="185"/>
      <c r="F88" s="185"/>
      <c r="G88" s="185"/>
      <c r="H88" s="185"/>
      <c r="I88" s="185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0.5625</v>
      </c>
      <c r="G90" s="68">
        <v>0</v>
      </c>
      <c r="H90" s="67">
        <f>F90+TIME(0,G90,0)</f>
        <v>0.5625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0.5625</v>
      </c>
      <c r="G92" s="72">
        <v>0</v>
      </c>
      <c r="H92" s="71">
        <f>F92+TIME(0,G92,0)</f>
        <v>0.5625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0.5625</v>
      </c>
      <c r="G94" s="72">
        <v>0</v>
      </c>
      <c r="H94" s="71">
        <f>F94+TIME(0,G94,0)</f>
        <v>0.5625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0.5625</v>
      </c>
      <c r="G96" s="72">
        <v>1</v>
      </c>
      <c r="H96" s="71">
        <f>F96+TIME(0,G96,0)</f>
        <v>0.56319444444444444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0.56319444444444444</v>
      </c>
      <c r="G98" s="68">
        <v>0</v>
      </c>
      <c r="H98" s="67">
        <f>F98+TIME(0,G98,0)</f>
        <v>0.56319444444444444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0.56319444444444444</v>
      </c>
      <c r="G100" s="72">
        <v>110</v>
      </c>
      <c r="H100" s="71">
        <f>F100+TIME(0,G100,0)</f>
        <v>0.63958333333333328</v>
      </c>
      <c r="I100" s="73"/>
    </row>
    <row r="101" spans="1:9" ht="34" x14ac:dyDescent="0.2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0.63958333333333328</v>
      </c>
      <c r="G102" s="72">
        <v>0</v>
      </c>
      <c r="H102" s="71">
        <f>F102+TIME(0,G102,0)</f>
        <v>0.63958333333333328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 x14ac:dyDescent="0.15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 x14ac:dyDescent="0.2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0.63958333333333328</v>
      </c>
      <c r="G105" s="68">
        <v>1</v>
      </c>
      <c r="H105" s="67">
        <f>F105+TIME(0,G105,0)</f>
        <v>0.64027777777777772</v>
      </c>
      <c r="I105" s="69"/>
    </row>
    <row r="106" spans="1:9" ht="14" x14ac:dyDescent="0.15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0.64583333333333337</v>
      </c>
      <c r="I106" s="74"/>
    </row>
    <row r="111" spans="1:9" ht="16" x14ac:dyDescent="0.2">
      <c r="A111" s="185" t="s">
        <v>149</v>
      </c>
      <c r="B111" s="185"/>
      <c r="C111" s="185"/>
      <c r="D111" s="185"/>
      <c r="E111" s="185"/>
      <c r="F111" s="185"/>
      <c r="G111" s="185"/>
      <c r="H111" s="185"/>
      <c r="I111" s="185"/>
    </row>
    <row r="112" spans="1:9" ht="34" x14ac:dyDescent="0.2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 x14ac:dyDescent="0.2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 x14ac:dyDescent="0.15">
      <c r="A118" s="84"/>
    </row>
    <row r="119" spans="1:9" ht="17" x14ac:dyDescent="0.2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 x14ac:dyDescent="0.15">
      <c r="A120" s="84"/>
    </row>
    <row r="121" spans="1:9" ht="17" x14ac:dyDescent="0.2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12.01</v>
      </c>
      <c r="B123" s="70" t="s">
        <v>151</v>
      </c>
      <c r="C123" s="70" t="s">
        <v>152</v>
      </c>
      <c r="D123" s="70"/>
      <c r="E123" s="70" t="s">
        <v>153</v>
      </c>
      <c r="F123" s="71">
        <f>H121</f>
        <v>0.66736111111111107</v>
      </c>
      <c r="G123" s="104" t="s">
        <v>154</v>
      </c>
      <c r="H123" s="71">
        <f>F123+TIME(0,G123,0)</f>
        <v>0.69861111111111107</v>
      </c>
      <c r="I123" s="70" t="s">
        <v>155</v>
      </c>
    </row>
    <row r="124" spans="1:9" ht="16" x14ac:dyDescent="0.2">
      <c r="A124" s="82"/>
      <c r="B124" s="79"/>
      <c r="C124" s="79"/>
      <c r="D124" s="79"/>
      <c r="E124" s="79"/>
      <c r="F124" s="80"/>
      <c r="G124" s="81"/>
      <c r="H124" s="80"/>
      <c r="I124" s="79"/>
    </row>
    <row r="125" spans="1:9" ht="34" x14ac:dyDescent="0.2">
      <c r="A125" s="83">
        <f>A123+0.01</f>
        <v>12.02</v>
      </c>
      <c r="B125" s="70" t="s">
        <v>99</v>
      </c>
      <c r="C125" s="70" t="s">
        <v>114</v>
      </c>
      <c r="D125" s="70"/>
      <c r="E125" s="70" t="s">
        <v>5</v>
      </c>
      <c r="F125" s="71">
        <f>H121</f>
        <v>0.66736111111111107</v>
      </c>
      <c r="G125" s="72">
        <v>80</v>
      </c>
      <c r="H125" s="71">
        <f>F125+TIME(0,G125,0)</f>
        <v>0.72291666666666665</v>
      </c>
      <c r="I125" s="73"/>
    </row>
    <row r="126" spans="1:9" ht="34" x14ac:dyDescent="0.2">
      <c r="A126" s="82"/>
      <c r="B126" s="79"/>
      <c r="C126" s="79" t="s">
        <v>105</v>
      </c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12.03</v>
      </c>
      <c r="B127" s="70"/>
      <c r="C127" s="70"/>
      <c r="D127" s="70"/>
      <c r="E127" s="70" t="s">
        <v>5</v>
      </c>
      <c r="F127" s="71">
        <f>H125</f>
        <v>0.72291666666666665</v>
      </c>
      <c r="G127" s="72">
        <v>0</v>
      </c>
      <c r="H127" s="71">
        <f>F127+TIME(0,G127,0)</f>
        <v>0.72291666666666665</v>
      </c>
      <c r="I127" s="73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0.72291666666666665</v>
      </c>
      <c r="G129" s="68">
        <v>0</v>
      </c>
      <c r="H129" s="67">
        <f>F129+TIME(0,G129,0)</f>
        <v>0.72291666666666665</v>
      </c>
      <c r="I129" s="6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 xml:space="preserve"> 11-19/1748</v>
      </c>
      <c r="E131" s="70" t="s">
        <v>5</v>
      </c>
      <c r="F131" s="71">
        <f>H129</f>
        <v>0.72291666666666665</v>
      </c>
      <c r="G131" s="72">
        <v>10</v>
      </c>
      <c r="H131" s="71">
        <f>F131+TIME(0,G131,0)</f>
        <v>0.72986111111111107</v>
      </c>
      <c r="I131" s="73"/>
    </row>
    <row r="132" spans="1:9" ht="16" x14ac:dyDescent="0.2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 x14ac:dyDescent="0.2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 xml:space="preserve"> 11-19/1748</v>
      </c>
      <c r="E133" s="70" t="s">
        <v>5</v>
      </c>
      <c r="F133" s="71">
        <f>H131</f>
        <v>0.72986111111111107</v>
      </c>
      <c r="G133" s="72">
        <v>0</v>
      </c>
      <c r="H133" s="71">
        <f>F133+TIME(0,G133,0)</f>
        <v>0.72986111111111107</v>
      </c>
      <c r="I133" s="73"/>
    </row>
    <row r="134" spans="1:9" ht="16" x14ac:dyDescent="0.2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 x14ac:dyDescent="0.2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 xml:space="preserve"> 11-19/1748</v>
      </c>
      <c r="E135" s="70" t="s">
        <v>5</v>
      </c>
      <c r="F135" s="71">
        <f>H133</f>
        <v>0.72986111111111107</v>
      </c>
      <c r="G135" s="72">
        <v>3</v>
      </c>
      <c r="H135" s="71">
        <f>F135+TIME(0,G135,0)</f>
        <v>0.7319444444444444</v>
      </c>
      <c r="I135" s="73"/>
    </row>
    <row r="136" spans="1:9" x14ac:dyDescent="0.15">
      <c r="D136" s="89"/>
    </row>
    <row r="137" spans="1:9" ht="17" x14ac:dyDescent="0.2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 xml:space="preserve"> 11-19/1748</v>
      </c>
      <c r="E137" s="70" t="s">
        <v>5</v>
      </c>
      <c r="F137" s="71">
        <f>H135</f>
        <v>0.7319444444444444</v>
      </c>
      <c r="G137" s="72">
        <v>10</v>
      </c>
      <c r="H137" s="71">
        <f>F137+TIME(0,G137,0)</f>
        <v>0.73888888888888882</v>
      </c>
      <c r="I137" s="73"/>
    </row>
    <row r="139" spans="1:9" ht="17" x14ac:dyDescent="0.2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0.73888888888888882</v>
      </c>
      <c r="G139" s="72">
        <v>0</v>
      </c>
      <c r="H139" s="71">
        <f>F139+TIME(0,G139,0)</f>
        <v>0.73888888888888882</v>
      </c>
      <c r="I139" s="73"/>
    </row>
    <row r="141" spans="1:9" ht="17" x14ac:dyDescent="0.2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0.73888888888888882</v>
      </c>
      <c r="G141" s="72">
        <v>0</v>
      </c>
      <c r="H141" s="71">
        <f>F141+TIME(0,G141,0)</f>
        <v>0.73888888888888882</v>
      </c>
      <c r="I141" s="73"/>
    </row>
    <row r="143" spans="1:9" ht="17" x14ac:dyDescent="0.2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0.73888888888888882</v>
      </c>
      <c r="G143" s="68">
        <v>0</v>
      </c>
      <c r="H143" s="67">
        <f>F143+TIME(0,G143,0)</f>
        <v>0.73888888888888882</v>
      </c>
      <c r="I143" s="69"/>
    </row>
    <row r="144" spans="1:9" ht="16" x14ac:dyDescent="0.2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 x14ac:dyDescent="0.2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0.73888888888888882</v>
      </c>
      <c r="G145" s="72">
        <v>0</v>
      </c>
      <c r="H145" s="71">
        <f>F145+TIME(0,G145,0)</f>
        <v>0.73888888888888882</v>
      </c>
      <c r="I145" s="73"/>
    </row>
    <row r="146" spans="1:9" ht="34" x14ac:dyDescent="0.2">
      <c r="C146" s="79" t="s">
        <v>105</v>
      </c>
    </row>
    <row r="147" spans="1:9" ht="17" x14ac:dyDescent="0.2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0.73888888888888882</v>
      </c>
      <c r="G147" s="72">
        <v>0</v>
      </c>
      <c r="H147" s="71">
        <f>F147+TIME(0,G147,0)</f>
        <v>0.73888888888888882</v>
      </c>
      <c r="I147" s="73"/>
    </row>
    <row r="149" spans="1:9" ht="17" x14ac:dyDescent="0.2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0.73888888888888882</v>
      </c>
      <c r="G149" s="68">
        <v>0</v>
      </c>
      <c r="H149" s="67">
        <f>F149+TIME(0,G149,0)</f>
        <v>0.73888888888888882</v>
      </c>
      <c r="I149" s="69"/>
    </row>
    <row r="150" spans="1:9" ht="16" x14ac:dyDescent="0.2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 x14ac:dyDescent="0.2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0.73888888888888882</v>
      </c>
      <c r="G151" s="72">
        <v>0</v>
      </c>
      <c r="H151" s="71">
        <f>F151+TIME(0,G151,0)</f>
        <v>0.73888888888888882</v>
      </c>
      <c r="I151" s="73"/>
    </row>
    <row r="152" spans="1:9" ht="16" x14ac:dyDescent="0.2">
      <c r="C152" s="79"/>
    </row>
    <row r="153" spans="1:9" ht="17" x14ac:dyDescent="0.2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0.73888888888888882</v>
      </c>
      <c r="G153" s="72">
        <v>0</v>
      </c>
      <c r="H153" s="71">
        <f>F153+TIME(0,G153,0)</f>
        <v>0.73888888888888882</v>
      </c>
      <c r="I153" s="73"/>
    </row>
    <row r="155" spans="1:9" ht="17" x14ac:dyDescent="0.2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0.73888888888888882</v>
      </c>
      <c r="G155" s="68">
        <v>0</v>
      </c>
      <c r="H155" s="67">
        <f>F155+TIME(0,G155,0)</f>
        <v>0.73888888888888882</v>
      </c>
      <c r="I155" s="69"/>
    </row>
    <row r="157" spans="1:9" ht="17" x14ac:dyDescent="0.2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0.73888888888888882</v>
      </c>
      <c r="G157" s="72">
        <v>0</v>
      </c>
      <c r="H157" s="71">
        <f>F157+TIME(0,G157,0)</f>
        <v>0.73888888888888882</v>
      </c>
      <c r="I157" s="73"/>
    </row>
    <row r="158" spans="1:9" ht="14" x14ac:dyDescent="0.15">
      <c r="A158" s="74"/>
      <c r="B158" s="74"/>
      <c r="C158" s="74" t="s">
        <v>28</v>
      </c>
      <c r="D158" s="74"/>
      <c r="E158" s="74"/>
      <c r="F158" s="75"/>
      <c r="G158" s="76">
        <f>(H158-H157) * 24 * 60</f>
        <v>16.000000000000103</v>
      </c>
      <c r="H158" s="75">
        <v>0.75</v>
      </c>
      <c r="I158" s="74"/>
    </row>
  </sheetData>
  <mergeCells count="15">
    <mergeCell ref="A6:I6"/>
    <mergeCell ref="A66:I66"/>
    <mergeCell ref="A2:I2"/>
    <mergeCell ref="A1:I1"/>
    <mergeCell ref="A3:I3"/>
    <mergeCell ref="A4:I4"/>
    <mergeCell ref="A5:I5"/>
    <mergeCell ref="A111:I111"/>
    <mergeCell ref="A13:I13"/>
    <mergeCell ref="A9:I9"/>
    <mergeCell ref="A7:I7"/>
    <mergeCell ref="A8:I8"/>
    <mergeCell ref="A10:I10"/>
    <mergeCell ref="A17:I17"/>
    <mergeCell ref="A88:I88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"/>
  <sheetViews>
    <sheetView tabSelected="1" zoomScale="150" zoomScaleNormal="150" workbookViewId="0">
      <selection activeCell="C14" sqref="C14"/>
    </sheetView>
  </sheetViews>
  <sheetFormatPr baseColWidth="10" defaultColWidth="8.83203125" defaultRowHeight="13" x14ac:dyDescent="0.15"/>
  <cols>
    <col min="1" max="1" width="10" style="107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6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3" spans="1:9" x14ac:dyDescent="0.15">
      <c r="B3" s="108" t="s">
        <v>175</v>
      </c>
    </row>
    <row r="4" spans="1:9" s="198" customFormat="1" x14ac:dyDescent="0.15">
      <c r="A4" s="197">
        <v>1.1000000000000001</v>
      </c>
      <c r="B4" s="198">
        <v>2019</v>
      </c>
      <c r="C4" s="198">
        <v>1999</v>
      </c>
      <c r="D4" s="198">
        <v>0</v>
      </c>
      <c r="E4" s="198" t="s">
        <v>129</v>
      </c>
      <c r="F4" s="198" t="s">
        <v>159</v>
      </c>
      <c r="G4" s="198" t="s">
        <v>160</v>
      </c>
      <c r="H4" s="199" t="s">
        <v>161</v>
      </c>
      <c r="I4" s="200" t="s">
        <v>162</v>
      </c>
    </row>
    <row r="5" spans="1:9" s="198" customFormat="1" x14ac:dyDescent="0.15">
      <c r="A5" s="197">
        <v>2.101</v>
      </c>
      <c r="B5" s="198">
        <v>2019</v>
      </c>
      <c r="C5" s="198">
        <v>1802</v>
      </c>
      <c r="D5" s="198">
        <v>0</v>
      </c>
      <c r="E5" s="198" t="s">
        <v>129</v>
      </c>
      <c r="F5" s="198" t="s">
        <v>171</v>
      </c>
      <c r="G5" s="198" t="s">
        <v>160</v>
      </c>
      <c r="H5" s="199" t="s">
        <v>172</v>
      </c>
      <c r="I5" s="200" t="s">
        <v>173</v>
      </c>
    </row>
    <row r="6" spans="1:9" s="198" customFormat="1" x14ac:dyDescent="0.15">
      <c r="A6" s="197">
        <v>2.2000000000000002</v>
      </c>
      <c r="B6" s="198">
        <v>2019</v>
      </c>
      <c r="C6" s="198">
        <v>1801</v>
      </c>
      <c r="D6" s="198">
        <v>2</v>
      </c>
      <c r="E6" s="198" t="s">
        <v>129</v>
      </c>
      <c r="F6" s="198" t="s">
        <v>167</v>
      </c>
      <c r="G6" s="198" t="s">
        <v>168</v>
      </c>
      <c r="H6" s="199" t="s">
        <v>169</v>
      </c>
      <c r="I6" s="200" t="s">
        <v>170</v>
      </c>
    </row>
    <row r="7" spans="1:9" s="198" customFormat="1" x14ac:dyDescent="0.15">
      <c r="A7" s="197">
        <v>2.2999999999999998</v>
      </c>
      <c r="B7" s="198">
        <v>2019</v>
      </c>
      <c r="C7" s="198">
        <v>1976</v>
      </c>
      <c r="D7" s="198">
        <v>0</v>
      </c>
      <c r="E7" s="198" t="s">
        <v>129</v>
      </c>
      <c r="F7" s="198" t="s">
        <v>165</v>
      </c>
      <c r="G7" s="198" t="s">
        <v>166</v>
      </c>
      <c r="H7" s="199"/>
    </row>
    <row r="8" spans="1:9" s="198" customFormat="1" x14ac:dyDescent="0.15">
      <c r="A8" s="197">
        <v>2.5</v>
      </c>
      <c r="B8" s="198">
        <v>2019</v>
      </c>
      <c r="C8" s="198">
        <v>1999</v>
      </c>
      <c r="D8" s="198">
        <v>2</v>
      </c>
      <c r="E8" s="198" t="s">
        <v>129</v>
      </c>
      <c r="F8" s="198" t="s">
        <v>159</v>
      </c>
      <c r="G8" s="198" t="s">
        <v>160</v>
      </c>
      <c r="H8" s="199"/>
    </row>
    <row r="9" spans="1:9" s="198" customFormat="1" x14ac:dyDescent="0.15">
      <c r="A9" s="197">
        <v>3.1</v>
      </c>
      <c r="B9" s="198">
        <v>2019</v>
      </c>
      <c r="C9" s="198">
        <v>2017</v>
      </c>
      <c r="D9" s="198">
        <v>0</v>
      </c>
      <c r="E9" s="198" t="s">
        <v>129</v>
      </c>
      <c r="F9" s="198" t="s">
        <v>176</v>
      </c>
      <c r="G9" s="198" t="s">
        <v>177</v>
      </c>
      <c r="H9" s="199" t="s">
        <v>178</v>
      </c>
      <c r="I9" s="201" t="s">
        <v>179</v>
      </c>
    </row>
    <row r="10" spans="1:9" s="198" customFormat="1" x14ac:dyDescent="0.15">
      <c r="A10" s="197">
        <v>3.2</v>
      </c>
      <c r="B10" s="198">
        <v>2019</v>
      </c>
      <c r="C10" s="198">
        <v>1978</v>
      </c>
      <c r="D10" s="198">
        <v>0</v>
      </c>
      <c r="E10" s="198" t="s">
        <v>129</v>
      </c>
      <c r="F10" s="198" t="s">
        <v>163</v>
      </c>
      <c r="G10" s="198" t="s">
        <v>164</v>
      </c>
      <c r="H10" s="199" t="s">
        <v>180</v>
      </c>
      <c r="I10" s="201" t="s">
        <v>181</v>
      </c>
    </row>
    <row r="11" spans="1:9" x14ac:dyDescent="0.15">
      <c r="A11" s="197">
        <v>4.0999999999999996</v>
      </c>
      <c r="B11" s="198">
        <v>2019</v>
      </c>
      <c r="C11" s="198">
        <v>1801</v>
      </c>
      <c r="D11" s="198">
        <v>4</v>
      </c>
      <c r="E11" s="198" t="s">
        <v>129</v>
      </c>
      <c r="F11" s="198" t="s">
        <v>167</v>
      </c>
      <c r="G11" s="198" t="s">
        <v>168</v>
      </c>
      <c r="H11" s="199" t="s">
        <v>188</v>
      </c>
      <c r="I11" s="201" t="s">
        <v>189</v>
      </c>
    </row>
    <row r="12" spans="1:9" s="198" customFormat="1" x14ac:dyDescent="0.15">
      <c r="A12" s="197">
        <v>4.2009999999999996</v>
      </c>
      <c r="B12" s="198">
        <v>2019</v>
      </c>
      <c r="C12" s="198">
        <v>2037</v>
      </c>
      <c r="D12" s="198">
        <v>0</v>
      </c>
      <c r="E12" s="198" t="s">
        <v>129</v>
      </c>
      <c r="F12" s="198" t="s">
        <v>182</v>
      </c>
      <c r="G12" s="198" t="s">
        <v>160</v>
      </c>
      <c r="H12" s="199" t="s">
        <v>183</v>
      </c>
      <c r="I12" s="201" t="s">
        <v>184</v>
      </c>
    </row>
    <row r="13" spans="1:9" s="198" customFormat="1" x14ac:dyDescent="0.15">
      <c r="A13" s="197">
        <v>4.2030000000000003</v>
      </c>
      <c r="B13" s="198">
        <v>2019</v>
      </c>
      <c r="C13" s="198">
        <v>2036</v>
      </c>
      <c r="D13" s="198">
        <v>0</v>
      </c>
      <c r="E13" s="198" t="s">
        <v>129</v>
      </c>
      <c r="F13" s="198" t="s">
        <v>185</v>
      </c>
      <c r="G13" s="198" t="s">
        <v>160</v>
      </c>
      <c r="H13" s="199" t="s">
        <v>186</v>
      </c>
      <c r="I13" s="201" t="s">
        <v>187</v>
      </c>
    </row>
    <row r="14" spans="1:9" s="203" customFormat="1" x14ac:dyDescent="0.15">
      <c r="A14" s="202">
        <v>5.0999999999999996</v>
      </c>
      <c r="B14" s="203">
        <v>2019</v>
      </c>
      <c r="C14" s="203">
        <v>2037</v>
      </c>
      <c r="D14" s="203">
        <v>1</v>
      </c>
      <c r="E14" s="203" t="s">
        <v>129</v>
      </c>
      <c r="F14" s="203" t="s">
        <v>182</v>
      </c>
      <c r="G14" s="203" t="s">
        <v>160</v>
      </c>
      <c r="H14" s="204" t="s">
        <v>191</v>
      </c>
      <c r="I14" s="205" t="s">
        <v>192</v>
      </c>
    </row>
    <row r="15" spans="1:9" s="203" customFormat="1" x14ac:dyDescent="0.15">
      <c r="A15" s="202">
        <v>5.2</v>
      </c>
      <c r="B15" s="203">
        <v>2019</v>
      </c>
      <c r="C15" s="203">
        <v>2036</v>
      </c>
      <c r="D15" s="203">
        <v>3</v>
      </c>
      <c r="E15" s="203" t="s">
        <v>129</v>
      </c>
      <c r="F15" s="203" t="s">
        <v>185</v>
      </c>
      <c r="G15" s="203" t="s">
        <v>160</v>
      </c>
      <c r="H15" s="204"/>
      <c r="I15" s="205"/>
    </row>
    <row r="16" spans="1:9" s="203" customFormat="1" x14ac:dyDescent="0.15">
      <c r="A16" s="202">
        <v>5.3</v>
      </c>
      <c r="B16" s="203">
        <v>2019</v>
      </c>
      <c r="C16" s="203">
        <v>2069</v>
      </c>
      <c r="D16" s="203">
        <v>0</v>
      </c>
      <c r="E16" s="203" t="s">
        <v>129</v>
      </c>
      <c r="F16" s="203" t="s">
        <v>193</v>
      </c>
      <c r="G16" s="203" t="s">
        <v>164</v>
      </c>
      <c r="H16" s="204" t="s">
        <v>194</v>
      </c>
      <c r="I16" s="205" t="s">
        <v>195</v>
      </c>
    </row>
    <row r="17" spans="1:9" s="207" customFormat="1" x14ac:dyDescent="0.15">
      <c r="A17" s="206"/>
      <c r="H17" s="208"/>
      <c r="I17" s="209"/>
    </row>
    <row r="18" spans="1:9" s="207" customFormat="1" x14ac:dyDescent="0.15">
      <c r="A18" s="206"/>
      <c r="H18" s="208"/>
    </row>
    <row r="19" spans="1:9" s="198" customFormat="1" x14ac:dyDescent="0.15">
      <c r="A19" s="107"/>
      <c r="B19"/>
      <c r="C19"/>
      <c r="D19"/>
      <c r="E19"/>
      <c r="F19"/>
      <c r="G19"/>
      <c r="H19" s="101"/>
      <c r="I19"/>
    </row>
    <row r="20" spans="1:9" x14ac:dyDescent="0.15">
      <c r="H20" s="101"/>
      <c r="I20" s="105"/>
    </row>
    <row r="21" spans="1:9" x14ac:dyDescent="0.15">
      <c r="H21" s="101"/>
      <c r="I21" s="102"/>
    </row>
    <row r="23" spans="1:9" x14ac:dyDescent="0.15">
      <c r="H23" s="101"/>
      <c r="I23" s="102"/>
    </row>
    <row r="24" spans="1:9" x14ac:dyDescent="0.15">
      <c r="F24" s="103"/>
      <c r="H24" s="101"/>
    </row>
    <row r="25" spans="1:9" x14ac:dyDescent="0.15">
      <c r="H25" s="101"/>
      <c r="I25" s="102"/>
    </row>
  </sheetData>
  <sortState ref="A4:I26">
    <sortCondition ref="A4:A26"/>
  </sortState>
  <phoneticPr fontId="0" type="noConversion"/>
  <hyperlinks>
    <hyperlink ref="I4" r:id="rId1" xr:uid="{961842A6-52CB-F54B-801E-FA186FA229B5}"/>
    <hyperlink ref="I6" r:id="rId2" xr:uid="{FB340893-F1BB-6E41-A18E-0DDC910A117B}"/>
    <hyperlink ref="I5" r:id="rId3" xr:uid="{0F7B5603-9C8C-4049-83BC-AECE5645678B}"/>
    <hyperlink ref="I9" r:id="rId4" xr:uid="{00DDFFEB-6A54-C845-820D-50E000306AD1}"/>
    <hyperlink ref="I10" r:id="rId5" xr:uid="{A05D45D0-0318-DF4A-9F62-D0276020EF22}"/>
    <hyperlink ref="I12" r:id="rId6" xr:uid="{CF8502F1-47B0-7F4F-9E9A-F7E8618A9F68}"/>
    <hyperlink ref="I13" r:id="rId7" xr:uid="{26949160-8A4C-7F47-AA46-5BD593C6C735}"/>
    <hyperlink ref="I11" r:id="rId8" xr:uid="{56E41C39-C520-754B-84E7-333664E361AD}"/>
    <hyperlink ref="I14" r:id="rId9" xr:uid="{C494903C-11A6-8847-8B00-D43900AD4152}"/>
    <hyperlink ref="I16" r:id="rId10" xr:uid="{44DB0E52-A149-F845-88E7-6F109ECC648B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142</v>
      </c>
    </row>
    <row r="2" spans="1:2" x14ac:dyDescent="0.15">
      <c r="A2" s="14" t="s">
        <v>50</v>
      </c>
      <c r="B2" s="14" t="s">
        <v>143</v>
      </c>
    </row>
    <row r="3" spans="1:2" ht="14" thickBot="1" x14ac:dyDescent="0.2">
      <c r="A3" s="14" t="s">
        <v>51</v>
      </c>
      <c r="B3" s="14" t="s">
        <v>144</v>
      </c>
    </row>
    <row r="4" spans="1:2" x14ac:dyDescent="0.15">
      <c r="A4" t="s">
        <v>52</v>
      </c>
      <c r="B4" s="15">
        <v>43779</v>
      </c>
    </row>
    <row r="5" spans="1:2" x14ac:dyDescent="0.15">
      <c r="A5" s="16" t="s">
        <v>53</v>
      </c>
      <c r="B5" s="17">
        <f>B4+1</f>
        <v>43780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43784</v>
      </c>
    </row>
    <row r="8" spans="1:2" x14ac:dyDescent="0.15">
      <c r="A8" s="65" t="s">
        <v>56</v>
      </c>
      <c r="B8" s="65">
        <v>3</v>
      </c>
    </row>
    <row r="9" spans="1:2" ht="16" x14ac:dyDescent="0.2">
      <c r="A9" s="65" t="s">
        <v>93</v>
      </c>
      <c r="B9" s="7" t="s">
        <v>196</v>
      </c>
    </row>
    <row r="13" spans="1:2" x14ac:dyDescent="0.15">
      <c r="A13" t="s">
        <v>15</v>
      </c>
      <c r="B13" s="14" t="s">
        <v>141</v>
      </c>
    </row>
    <row r="15" spans="1:2" x14ac:dyDescent="0.15">
      <c r="A15" t="s">
        <v>0</v>
      </c>
      <c r="B15" s="14" t="s">
        <v>146</v>
      </c>
    </row>
    <row r="16" spans="1:2" x14ac:dyDescent="0.15">
      <c r="A16" t="s">
        <v>1</v>
      </c>
      <c r="B16" s="14" t="s">
        <v>145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2019-11-14T20:54:33Z</dcterms:modified>
  <cp:category/>
</cp:coreProperties>
</file>