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1-13-St Louis/"/>
    </mc:Choice>
  </mc:AlternateContent>
  <xr:revisionPtr revIDLastSave="0" documentId="13_ncr:1_{08219F43-5CDB-FC48-BE13-26ED7CB4BC99}" xr6:coauthVersionLast="36" xr6:coauthVersionMax="36" xr10:uidLastSave="{00000000-0000-0000-0000-000000000000}"/>
  <bookViews>
    <workbookView xWindow="420" yWindow="1380" windowWidth="31560" windowHeight="1914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F51" i="4" l="1"/>
  <c r="F41" i="4"/>
  <c r="A59" i="4"/>
  <c r="A62" i="4"/>
  <c r="A51" i="4"/>
  <c r="A53" i="4" s="1"/>
  <c r="A55" i="4" s="1"/>
  <c r="A57" i="4" s="1"/>
  <c r="H51" i="4"/>
  <c r="F53" i="4" s="1"/>
  <c r="H53" i="4" s="1"/>
  <c r="F55" i="4" s="1"/>
  <c r="H55" i="4" s="1"/>
  <c r="F57" i="4" s="1"/>
  <c r="H57" i="4" s="1"/>
  <c r="F59" i="4" s="1"/>
  <c r="H59" i="4" s="1"/>
  <c r="F62" i="4" s="1"/>
  <c r="F97" i="4" l="1"/>
  <c r="H97" i="4" s="1"/>
  <c r="F99" i="4" s="1"/>
  <c r="H99" i="4" s="1"/>
  <c r="F101" i="4" s="1"/>
  <c r="H101" i="4" s="1"/>
  <c r="F103" i="4" s="1"/>
  <c r="H103" i="4" s="1"/>
  <c r="G104" i="4" s="1"/>
  <c r="H79" i="4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H134" i="4"/>
  <c r="B3" i="1"/>
  <c r="A1" i="3" l="1"/>
  <c r="C36" i="4"/>
  <c r="B8" i="1"/>
  <c r="B1" i="3"/>
  <c r="B3" i="3"/>
  <c r="B5" i="3"/>
  <c r="C5" i="3" s="1"/>
  <c r="I5" i="3"/>
  <c r="O5" i="3"/>
  <c r="U5" i="3"/>
  <c r="AA5" i="3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H41" i="4" s="1"/>
  <c r="F43" i="4" s="1"/>
  <c r="H43" i="4" s="1"/>
  <c r="F45" i="4" s="1"/>
  <c r="H45" i="4" s="1"/>
  <c r="F47" i="4" s="1"/>
  <c r="H47" i="4" s="1"/>
  <c r="F49" i="4" s="1"/>
  <c r="H49" i="4" s="1"/>
  <c r="H62" i="4" s="1"/>
  <c r="F64" i="4" s="1"/>
  <c r="H64" i="4" s="1"/>
  <c r="F66" i="4" s="1"/>
  <c r="H66" i="4" s="1"/>
  <c r="F68" i="4" s="1"/>
  <c r="H68" i="4" s="1"/>
  <c r="F70" i="4" s="1"/>
  <c r="H70" i="4" s="1"/>
  <c r="F72" i="4" s="1"/>
  <c r="H72" i="4" s="1"/>
  <c r="G73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1" i="4"/>
  <c r="D45" i="4"/>
  <c r="F136" i="4"/>
  <c r="H136" i="4" s="1"/>
  <c r="F138" i="4" s="1"/>
  <c r="H138" i="4" s="1"/>
  <c r="F140" i="4" s="1"/>
  <c r="H140" i="4" s="1"/>
  <c r="F142" i="4" s="1"/>
  <c r="H142" i="4" s="1"/>
  <c r="F144" i="4" s="1"/>
  <c r="H144" i="4" s="1"/>
  <c r="F146" i="4" s="1"/>
  <c r="H146" i="4" s="1"/>
  <c r="F148" i="4" s="1"/>
  <c r="H148" i="4" s="1"/>
  <c r="F150" i="4" s="1"/>
  <c r="H150" i="4" s="1"/>
  <c r="F152" i="4" s="1"/>
  <c r="H152" i="4" s="1"/>
  <c r="F154" i="4" s="1"/>
  <c r="H154" i="4" s="1"/>
  <c r="F156" i="4" s="1"/>
  <c r="H156" i="4" s="1"/>
  <c r="F158" i="4" s="1"/>
  <c r="H158" i="4" s="1"/>
  <c r="F160" i="4" s="1"/>
  <c r="H160" i="4" s="1"/>
  <c r="F162" i="4" s="1"/>
  <c r="H162" i="4" s="1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G177" i="4" s="1"/>
  <c r="D150" i="4"/>
  <c r="D152" i="4"/>
  <c r="D154" i="4"/>
  <c r="D156" i="4"/>
  <c r="B5" i="7"/>
  <c r="B7" i="7"/>
  <c r="A43" i="4" l="1"/>
  <c r="A45" i="4" s="1"/>
  <c r="A47" i="4" s="1"/>
  <c r="A49" i="4" s="1"/>
  <c r="A64" i="4"/>
  <c r="A66" i="4" s="1"/>
  <c r="A68" i="4" s="1"/>
  <c r="A70" i="4" s="1"/>
  <c r="A72" i="4"/>
  <c r="A134" i="4" l="1"/>
  <c r="A136" i="4" s="1"/>
  <c r="A138" i="4" s="1"/>
  <c r="A140" i="4" s="1"/>
  <c r="A79" i="4"/>
  <c r="A142" i="4"/>
  <c r="A148" i="4"/>
  <c r="A150" i="4" s="1"/>
  <c r="A152" i="4" s="1"/>
  <c r="A154" i="4" s="1"/>
  <c r="A156" i="4" s="1"/>
  <c r="A144" i="4"/>
  <c r="A146" i="4" s="1"/>
  <c r="A81" i="4" l="1"/>
  <c r="A83" i="4" s="1"/>
  <c r="A85" i="4" s="1"/>
  <c r="A87" i="4"/>
  <c r="A162" i="4"/>
  <c r="A158" i="4"/>
  <c r="A160" i="4" s="1"/>
  <c r="A89" i="4" l="1"/>
  <c r="A91" i="4" s="1"/>
  <c r="A93" i="4" s="1"/>
  <c r="A97" i="4"/>
  <c r="A168" i="4"/>
  <c r="A164" i="4"/>
  <c r="A166" i="4" s="1"/>
  <c r="A99" i="4" l="1"/>
  <c r="A101" i="4" s="1"/>
  <c r="A103" i="4"/>
  <c r="A174" i="4"/>
  <c r="A176" i="4" s="1"/>
  <c r="A170" i="4"/>
  <c r="A17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78" authorId="0" shapeId="0" xr:uid="{0B849A11-1B8A-AE44-A34A-24E04595A29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8" authorId="0" shapeId="0" xr:uid="{66CD4F0A-0BAD-904C-9388-49B8E056C889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33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<sst xmlns="http://schemas.openxmlformats.org/spreadsheetml/2006/main" count="287" uniqueCount="163">
  <si>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</si>
  <si>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</si>
  <si>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</si>
  <si>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</si>
  <si>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</si>
  <si>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</si>
  <si>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</si>
  <si>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</si>
  <si>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</si>
  <si>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</si>
  <si>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</si>
  <si>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</si>
  <si>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</si>
  <si>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</si>
  <si>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</si>
  <si>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</si>
  <si>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</si>
  <si>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</si>
  <si>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</si>
  <si>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</si>
  <si>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</si>
  <si>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</si>
  <si>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</si>
  <si>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</si>
  <si>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</si>
  <si>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</si>
  <si>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</si>
  <si>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</si>
  <si>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</si>
  <si>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</si>
  <si>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</si>
  <si>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</si>
  <si>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</si>
  <si>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</si>
  <si>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</si>
  <si>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</si>
  <si>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</si>
  <si>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</si>
  <si>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</si>
  <si>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</si>
  <si>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</si>
  <si>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</si>
  <si>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</si>
  <si>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</si>
  <si>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</si>
  <si>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</si>
  <si>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</si>
  <si>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</si>
  <si>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</si>
  <si>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</si>
  <si>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</si>
  <si>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</si>
  <si>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</si>
  <si>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</si>
  <si>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</si>
  <si>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</si>
  <si>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</si>
  <si>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</si>
  <si>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</si>
  <si>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</si>
  <si>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</si>
  <si>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</si>
  <si>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</si>
  <si>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</si>
  <si>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</si>
  <si>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</si>
  <si>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</si>
  <si>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</si>
  <si>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</si>
  <si>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</si>
  <si>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</si>
  <si>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</si>
  <si>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</si>
  <si>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</si>
  <si>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</si>
  <si>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</si>
  <si>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</si>
  <si>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</si>
  <si>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</si>
  <si>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</si>
  <si>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</si>
  <si>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</si>
  <si>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</si>
  <si>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</si>
  <si>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</si>
  <si>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</si>
  <si>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</si>
  <si>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</si>
  <si>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</si>
  <si>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</si>
  <si>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</si>
  <si>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</si>
  <si>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</si>
  <si>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</si>
  <si>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</si>
  <si>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</si>
  <si>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</si>
  <si>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</si>
  <si>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</si>
  <si>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</si>
  <si>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</si>
  <si>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</si>
  <si>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</si>
  <si>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</si>
  <si>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</si>
  <si>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</si>
  <si>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</si>
  <si>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</si>
  <si>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</si>
  <si>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</si>
  <si>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</si>
  <si>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</si>
  <si>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</si>
  <si>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</si>
  <si>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</si>
  <si>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</si>
  <si>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</si>
  <si>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</si>
  <si>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</si>
  <si>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</si>
  <si>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</si>
  <si>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</si>
  <si>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</si>
  <si>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</si>
  <si>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</si>
  <si>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</si>
  <si>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</si>
  <si>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</si>
  <si>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</si>
  <si>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</si>
  <si>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</si>
  <si>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</si>
  <si>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</si>
  <si>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</si>
  <si>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</si>
  <si>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</si>
  <si>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</si>
  <si>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</si>
  <si>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</si>
  <si>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173rd IEEE 802.11 WIRELESS LOCAL AREA NETWORKS SESSION</t>
  </si>
  <si>
    <t>Hilton St Louis at the Ballpark, St. Louis, Missouri, USA</t>
  </si>
  <si>
    <t>January 13-18, 2019</t>
  </si>
  <si>
    <t>2018-12-10</t>
  </si>
  <si>
    <t xml:space="preserve"> 11-18/2126</t>
  </si>
  <si>
    <t>11-18/2103r0</t>
  </si>
  <si>
    <t>11-18/1750r0</t>
  </si>
  <si>
    <t>January 2019</t>
  </si>
  <si>
    <t>TGbc Agenda - Monday 2019-01-14 - PM1 13:30 -- 15:30</t>
  </si>
  <si>
    <t>TGbc Agenda - Thursday 2019-01-17 AM2 10:30 -- 12:30</t>
  </si>
  <si>
    <t>TGbc Agenda - Wednesday 2019-01-16 AM2 08:00 -- 10:00</t>
  </si>
  <si>
    <t>Leadership Elections</t>
  </si>
  <si>
    <t>MI</t>
  </si>
  <si>
    <t>Suggestion to WG Chair for TG Chair nomination</t>
  </si>
  <si>
    <t>TG Vice-Chair Election</t>
  </si>
  <si>
    <t>TG Secretary Confirmation Vote</t>
  </si>
  <si>
    <t>Chair</t>
  </si>
  <si>
    <t>TG Technical Editor Confirmation Vote</t>
  </si>
  <si>
    <t>Submissions</t>
  </si>
  <si>
    <t>Call for nominations for Leadership positions</t>
  </si>
  <si>
    <t>DI</t>
  </si>
  <si>
    <t>Nominatrion for TGbc Technical Editor</t>
  </si>
  <si>
    <t>Nomination for TGbc Secretrary</t>
  </si>
  <si>
    <t>Nomination for TGbc Vice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</si>
</sst>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</numFmts>
  <fonts count="30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CC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/>
    <xf numFmtId="2" fontId="5" fillId="14" borderId="7" xfId="0" applyNumberFormat="1" applyFont="1" applyFill="1" applyBorder="1" applyAlignment="1">
      <alignment wrapText="1"/>
    </xf>
    <xf numFmtId="49" fontId="5" fillId="14" borderId="10" xfId="0" applyNumberFormat="1" applyFont="1" applyFill="1" applyBorder="1" applyAlignment="1">
      <alignment wrapText="1"/>
    </xf>
    <xf numFmtId="20" fontId="5" fillId="14" borderId="10" xfId="0" applyNumberFormat="1" applyFont="1" applyFill="1" applyBorder="1" applyAlignment="1">
      <alignment wrapText="1"/>
    </xf>
    <xf numFmtId="1" fontId="5" fillId="14" borderId="10" xfId="0" applyNumberFormat="1" applyFont="1" applyFill="1" applyBorder="1" applyAlignment="1">
      <alignment wrapText="1"/>
    </xf>
    <xf numFmtId="49" fontId="5" fillId="14" borderId="16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Enhanced Broadcast Services Task Group (TGbc)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7" sqref="B7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42</v>
      </c>
      <c r="B3" s="1" t="str">
        <f xml:space="preserve"> "doc.: IEEE 802.11-18/2124r" &amp; Parameters!B8</f>
        <v>doc.: IEEE 802.11-18/2124r0</v>
      </c>
    </row>
    <row r="4" spans="1:9" ht="18" x14ac:dyDescent="0.2">
      <c r="A4" s="2" t="s">
        <v>30</v>
      </c>
      <c r="B4" s="8" t="s">
        <v>146</v>
      </c>
      <c r="F4" s="8"/>
    </row>
    <row r="5" spans="1:9" x14ac:dyDescent="0.2">
      <c r="A5" s="2" t="s">
        <v>41</v>
      </c>
      <c r="B5" s="12" t="s">
        <v>45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34</v>
      </c>
    </row>
    <row r="8" spans="1:9" x14ac:dyDescent="0.2">
      <c r="A8" s="2" t="s">
        <v>43</v>
      </c>
      <c r="B8" s="9" t="str">
        <f>Parameters!B9</f>
        <v>2018-12-10</v>
      </c>
    </row>
    <row r="9" spans="1:9" x14ac:dyDescent="0.2">
      <c r="A9" s="2" t="s">
        <v>35</v>
      </c>
      <c r="B9" s="9" t="s">
        <v>40</v>
      </c>
      <c r="C9" s="9"/>
      <c r="D9" s="9" t="s">
        <v>46</v>
      </c>
      <c r="E9" s="9"/>
      <c r="F9" s="9"/>
      <c r="G9" s="9"/>
      <c r="H9" s="9"/>
      <c r="I9" s="9"/>
    </row>
    <row r="10" spans="1:9" x14ac:dyDescent="0.2">
      <c r="B10" s="9" t="s">
        <v>44</v>
      </c>
      <c r="C10" s="9"/>
      <c r="D10" s="9" t="s">
        <v>47</v>
      </c>
      <c r="E10" s="9"/>
      <c r="F10" s="9"/>
      <c r="G10" s="9"/>
      <c r="H10" s="9"/>
      <c r="I10" s="9"/>
    </row>
    <row r="11" spans="1:9" x14ac:dyDescent="0.2">
      <c r="B11" s="9" t="s">
        <v>36</v>
      </c>
      <c r="C11" s="9"/>
      <c r="D11" s="9" t="s">
        <v>48</v>
      </c>
      <c r="E11" s="9"/>
      <c r="F11" s="9"/>
      <c r="G11" s="9"/>
      <c r="H11" s="9"/>
      <c r="I11" s="9"/>
    </row>
    <row r="12" spans="1:9" x14ac:dyDescent="0.2">
      <c r="B12" s="9" t="s">
        <v>37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38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39</v>
      </c>
      <c r="C14" s="9"/>
      <c r="D14" s="13" t="s">
        <v>49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8"/>
      <c r="C27" s="108"/>
      <c r="D27" s="108"/>
      <c r="E27" s="108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7"/>
      <c r="C29" s="107"/>
      <c r="D29" s="107"/>
      <c r="E29" s="107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7"/>
      <c r="C31" s="107"/>
      <c r="D31" s="107"/>
      <c r="E31" s="107"/>
    </row>
    <row r="32" spans="1:5" ht="15.75" customHeight="1" x14ac:dyDescent="0.2">
      <c r="B32" s="107"/>
      <c r="C32" s="107"/>
      <c r="D32" s="107"/>
      <c r="E32" s="107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I23" sqref="I23:N26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6" t="str">
        <f>" 802.11 TBbc Meeting Slots R" &amp;Parameters!B8</f>
        <v xml:space="preserve"> 802.11 TBbc Meeting Slots R0</v>
      </c>
      <c r="B1" s="178" t="str">
        <f>Parameters!B2</f>
        <v>Hilton St Louis at the Ballpark, St. Louis, Missouri, USA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2" s="20" customFormat="1" ht="20.25" customHeight="1" x14ac:dyDescent="0.15">
      <c r="A2" s="177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7"/>
      <c r="B3" s="179" t="str">
        <f>Parameters!B3</f>
        <v>January 13-18, 2019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s="20" customFormat="1" ht="21" thickBot="1" x14ac:dyDescent="0.25">
      <c r="A4" s="23"/>
      <c r="B4" s="24" t="s">
        <v>58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59</v>
      </c>
      <c r="B5" s="28">
        <f>Parameters!B4</f>
        <v>43478</v>
      </c>
      <c r="C5" s="180">
        <f>B5+1</f>
        <v>43479</v>
      </c>
      <c r="D5" s="181"/>
      <c r="E5" s="181"/>
      <c r="F5" s="181"/>
      <c r="G5" s="181"/>
      <c r="H5" s="182"/>
      <c r="I5" s="180">
        <f>B5+2</f>
        <v>43480</v>
      </c>
      <c r="J5" s="181"/>
      <c r="K5" s="181"/>
      <c r="L5" s="181"/>
      <c r="M5" s="181"/>
      <c r="N5" s="182"/>
      <c r="O5" s="180">
        <f>B5+3</f>
        <v>43481</v>
      </c>
      <c r="P5" s="181"/>
      <c r="Q5" s="181"/>
      <c r="R5" s="181"/>
      <c r="S5" s="181"/>
      <c r="T5" s="182"/>
      <c r="U5" s="180">
        <f>B5+4</f>
        <v>43482</v>
      </c>
      <c r="V5" s="181"/>
      <c r="W5" s="181"/>
      <c r="X5" s="181"/>
      <c r="Y5" s="181"/>
      <c r="Z5" s="182"/>
      <c r="AA5" s="180">
        <f>B5+5</f>
        <v>43483</v>
      </c>
      <c r="AB5" s="181"/>
      <c r="AC5" s="181"/>
      <c r="AD5" s="181"/>
      <c r="AE5" s="181"/>
      <c r="AF5" s="182"/>
    </row>
    <row r="6" spans="1:32" s="20" customFormat="1" ht="27" customHeight="1" x14ac:dyDescent="0.15">
      <c r="A6" s="29" t="s">
        <v>60</v>
      </c>
      <c r="B6" s="30"/>
      <c r="C6" s="31"/>
      <c r="D6" s="30"/>
      <c r="E6" s="30"/>
      <c r="F6" s="30"/>
      <c r="G6" s="30"/>
      <c r="H6" s="32"/>
      <c r="I6" s="142"/>
      <c r="J6" s="143"/>
      <c r="K6" s="143"/>
      <c r="L6" s="143"/>
      <c r="M6" s="143"/>
      <c r="N6" s="143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61</v>
      </c>
      <c r="B7" s="34"/>
      <c r="C7" s="170"/>
      <c r="D7" s="171"/>
      <c r="E7" s="171"/>
      <c r="F7" s="171"/>
      <c r="G7" s="171"/>
      <c r="H7" s="172"/>
      <c r="I7" s="111"/>
      <c r="J7" s="112"/>
      <c r="K7" s="112"/>
      <c r="L7" s="112"/>
      <c r="M7" s="112"/>
      <c r="N7" s="113"/>
      <c r="O7" s="133" t="s">
        <v>129</v>
      </c>
      <c r="P7" s="134"/>
      <c r="Q7" s="134"/>
      <c r="R7" s="134"/>
      <c r="S7" s="134"/>
      <c r="T7" s="135"/>
      <c r="U7" s="111"/>
      <c r="V7" s="112"/>
      <c r="W7" s="112"/>
      <c r="X7" s="112"/>
      <c r="Y7" s="112"/>
      <c r="Z7" s="113"/>
      <c r="AA7" s="157" t="s">
        <v>62</v>
      </c>
      <c r="AB7" s="158"/>
      <c r="AC7" s="158"/>
      <c r="AD7" s="158"/>
      <c r="AE7" s="158"/>
      <c r="AF7" s="159"/>
    </row>
    <row r="8" spans="1:32" s="20" customFormat="1" ht="15.75" customHeight="1" x14ac:dyDescent="0.15">
      <c r="A8" s="33" t="s">
        <v>63</v>
      </c>
      <c r="B8" s="34"/>
      <c r="C8" s="173"/>
      <c r="D8" s="174"/>
      <c r="E8" s="174"/>
      <c r="F8" s="174"/>
      <c r="G8" s="174"/>
      <c r="H8" s="175"/>
      <c r="I8" s="114"/>
      <c r="J8" s="115"/>
      <c r="K8" s="115"/>
      <c r="L8" s="115"/>
      <c r="M8" s="115"/>
      <c r="N8" s="116"/>
      <c r="O8" s="136"/>
      <c r="P8" s="137"/>
      <c r="Q8" s="137"/>
      <c r="R8" s="137"/>
      <c r="S8" s="137"/>
      <c r="T8" s="138"/>
      <c r="U8" s="114"/>
      <c r="V8" s="115"/>
      <c r="W8" s="115"/>
      <c r="X8" s="115"/>
      <c r="Y8" s="115"/>
      <c r="Z8" s="116"/>
      <c r="AA8" s="160"/>
      <c r="AB8" s="161"/>
      <c r="AC8" s="161"/>
      <c r="AD8" s="161"/>
      <c r="AE8" s="161"/>
      <c r="AF8" s="162"/>
    </row>
    <row r="9" spans="1:32" s="20" customFormat="1" ht="15.75" customHeight="1" x14ac:dyDescent="0.15">
      <c r="A9" s="35" t="s">
        <v>64</v>
      </c>
      <c r="B9" s="36"/>
      <c r="C9" s="151" t="s">
        <v>65</v>
      </c>
      <c r="D9" s="152"/>
      <c r="E9" s="152"/>
      <c r="F9" s="152"/>
      <c r="G9" s="152"/>
      <c r="H9" s="153"/>
      <c r="I9" s="114"/>
      <c r="J9" s="115"/>
      <c r="K9" s="115"/>
      <c r="L9" s="115"/>
      <c r="M9" s="115"/>
      <c r="N9" s="116"/>
      <c r="O9" s="136"/>
      <c r="P9" s="137"/>
      <c r="Q9" s="137"/>
      <c r="R9" s="137"/>
      <c r="S9" s="137"/>
      <c r="T9" s="138"/>
      <c r="U9" s="114"/>
      <c r="V9" s="115"/>
      <c r="W9" s="115"/>
      <c r="X9" s="115"/>
      <c r="Y9" s="115"/>
      <c r="Z9" s="116"/>
      <c r="AA9" s="160"/>
      <c r="AB9" s="161"/>
      <c r="AC9" s="161"/>
      <c r="AD9" s="161"/>
      <c r="AE9" s="161"/>
      <c r="AF9" s="162"/>
    </row>
    <row r="10" spans="1:32" s="20" customFormat="1" ht="15.75" customHeight="1" x14ac:dyDescent="0.15">
      <c r="A10" s="35" t="s">
        <v>66</v>
      </c>
      <c r="B10" s="36"/>
      <c r="C10" s="154"/>
      <c r="D10" s="155"/>
      <c r="E10" s="155"/>
      <c r="F10" s="155"/>
      <c r="G10" s="155"/>
      <c r="H10" s="156"/>
      <c r="I10" s="117"/>
      <c r="J10" s="118"/>
      <c r="K10" s="118"/>
      <c r="L10" s="118"/>
      <c r="M10" s="118"/>
      <c r="N10" s="119"/>
      <c r="O10" s="139"/>
      <c r="P10" s="140"/>
      <c r="Q10" s="140"/>
      <c r="R10" s="140"/>
      <c r="S10" s="140"/>
      <c r="T10" s="141"/>
      <c r="U10" s="117"/>
      <c r="V10" s="118"/>
      <c r="W10" s="118"/>
      <c r="X10" s="118"/>
      <c r="Y10" s="118"/>
      <c r="Z10" s="119"/>
      <c r="AA10" s="160"/>
      <c r="AB10" s="161"/>
      <c r="AC10" s="161"/>
      <c r="AD10" s="161"/>
      <c r="AE10" s="161"/>
      <c r="AF10" s="162"/>
    </row>
    <row r="11" spans="1:32" s="20" customFormat="1" ht="27" customHeight="1" x14ac:dyDescent="0.15">
      <c r="A11" s="37" t="s">
        <v>67</v>
      </c>
      <c r="B11" s="38"/>
      <c r="C11" s="166" t="s">
        <v>68</v>
      </c>
      <c r="D11" s="167"/>
      <c r="E11" s="167"/>
      <c r="F11" s="167"/>
      <c r="G11" s="167"/>
      <c r="H11" s="144"/>
      <c r="I11" s="168" t="s">
        <v>68</v>
      </c>
      <c r="J11" s="168"/>
      <c r="K11" s="168"/>
      <c r="L11" s="168"/>
      <c r="M11" s="168"/>
      <c r="N11" s="168"/>
      <c r="O11" s="169" t="s">
        <v>68</v>
      </c>
      <c r="P11" s="168"/>
      <c r="Q11" s="168"/>
      <c r="R11" s="168"/>
      <c r="S11" s="168"/>
      <c r="T11" s="168"/>
      <c r="U11" s="121" t="s">
        <v>68</v>
      </c>
      <c r="V11" s="121"/>
      <c r="W11" s="121"/>
      <c r="X11" s="121"/>
      <c r="Y11" s="121"/>
      <c r="Z11" s="121"/>
      <c r="AA11" s="160"/>
      <c r="AB11" s="161"/>
      <c r="AC11" s="161"/>
      <c r="AD11" s="161"/>
      <c r="AE11" s="161"/>
      <c r="AF11" s="162"/>
    </row>
    <row r="12" spans="1:32" s="20" customFormat="1" ht="15.75" customHeight="1" x14ac:dyDescent="0.15">
      <c r="A12" s="39" t="s">
        <v>69</v>
      </c>
      <c r="B12" s="36"/>
      <c r="C12" s="145"/>
      <c r="D12" s="112"/>
      <c r="E12" s="112"/>
      <c r="F12" s="112"/>
      <c r="G12" s="112"/>
      <c r="H12" s="113"/>
      <c r="I12" s="111"/>
      <c r="J12" s="112"/>
      <c r="K12" s="112"/>
      <c r="L12" s="112"/>
      <c r="M12" s="112"/>
      <c r="N12" s="113"/>
      <c r="O12" s="148" t="s">
        <v>70</v>
      </c>
      <c r="P12" s="149"/>
      <c r="Q12" s="149"/>
      <c r="R12" s="149"/>
      <c r="S12" s="149"/>
      <c r="T12" s="150"/>
      <c r="U12" s="133" t="s">
        <v>129</v>
      </c>
      <c r="V12" s="134"/>
      <c r="W12" s="134"/>
      <c r="X12" s="134"/>
      <c r="Y12" s="134"/>
      <c r="Z12" s="135"/>
      <c r="AA12" s="160"/>
      <c r="AB12" s="161"/>
      <c r="AC12" s="161"/>
      <c r="AD12" s="161"/>
      <c r="AE12" s="161"/>
      <c r="AF12" s="162"/>
    </row>
    <row r="13" spans="1:32" s="20" customFormat="1" ht="15.75" customHeight="1" x14ac:dyDescent="0.15">
      <c r="A13" s="39" t="s">
        <v>71</v>
      </c>
      <c r="B13" s="36"/>
      <c r="C13" s="146"/>
      <c r="D13" s="115"/>
      <c r="E13" s="115"/>
      <c r="F13" s="115"/>
      <c r="G13" s="115"/>
      <c r="H13" s="116"/>
      <c r="I13" s="114"/>
      <c r="J13" s="115"/>
      <c r="K13" s="115"/>
      <c r="L13" s="115"/>
      <c r="M13" s="115"/>
      <c r="N13" s="116"/>
      <c r="O13" s="151"/>
      <c r="P13" s="152"/>
      <c r="Q13" s="152"/>
      <c r="R13" s="152"/>
      <c r="S13" s="152"/>
      <c r="T13" s="153"/>
      <c r="U13" s="136"/>
      <c r="V13" s="137"/>
      <c r="W13" s="137"/>
      <c r="X13" s="137"/>
      <c r="Y13" s="137"/>
      <c r="Z13" s="138"/>
      <c r="AA13" s="160"/>
      <c r="AB13" s="161"/>
      <c r="AC13" s="161"/>
      <c r="AD13" s="161"/>
      <c r="AE13" s="161"/>
      <c r="AF13" s="162"/>
    </row>
    <row r="14" spans="1:32" s="20" customFormat="1" ht="15.75" customHeight="1" x14ac:dyDescent="0.15">
      <c r="A14" s="39" t="s">
        <v>72</v>
      </c>
      <c r="B14" s="36"/>
      <c r="C14" s="146"/>
      <c r="D14" s="115"/>
      <c r="E14" s="115"/>
      <c r="F14" s="115"/>
      <c r="G14" s="115"/>
      <c r="H14" s="116"/>
      <c r="I14" s="114"/>
      <c r="J14" s="115"/>
      <c r="K14" s="115"/>
      <c r="L14" s="115"/>
      <c r="M14" s="115"/>
      <c r="N14" s="116"/>
      <c r="O14" s="151"/>
      <c r="P14" s="152"/>
      <c r="Q14" s="152"/>
      <c r="R14" s="152"/>
      <c r="S14" s="152"/>
      <c r="T14" s="153"/>
      <c r="U14" s="136"/>
      <c r="V14" s="137"/>
      <c r="W14" s="137"/>
      <c r="X14" s="137"/>
      <c r="Y14" s="137"/>
      <c r="Z14" s="138"/>
      <c r="AA14" s="163"/>
      <c r="AB14" s="164"/>
      <c r="AC14" s="164"/>
      <c r="AD14" s="164"/>
      <c r="AE14" s="164"/>
      <c r="AF14" s="165"/>
    </row>
    <row r="15" spans="1:32" s="20" customFormat="1" ht="15.75" customHeight="1" x14ac:dyDescent="0.15">
      <c r="A15" s="39" t="s">
        <v>73</v>
      </c>
      <c r="B15" s="36"/>
      <c r="C15" s="147"/>
      <c r="D15" s="118"/>
      <c r="E15" s="118"/>
      <c r="F15" s="118"/>
      <c r="G15" s="118"/>
      <c r="H15" s="119"/>
      <c r="I15" s="117"/>
      <c r="J15" s="118"/>
      <c r="K15" s="118"/>
      <c r="L15" s="118"/>
      <c r="M15" s="118"/>
      <c r="N15" s="119"/>
      <c r="O15" s="154"/>
      <c r="P15" s="155"/>
      <c r="Q15" s="155"/>
      <c r="R15" s="155"/>
      <c r="S15" s="155"/>
      <c r="T15" s="156"/>
      <c r="U15" s="139"/>
      <c r="V15" s="140"/>
      <c r="W15" s="140"/>
      <c r="X15" s="140"/>
      <c r="Y15" s="140"/>
      <c r="Z15" s="141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74</v>
      </c>
      <c r="B16" s="41"/>
      <c r="C16" s="121" t="s">
        <v>75</v>
      </c>
      <c r="D16" s="121"/>
      <c r="E16" s="121"/>
      <c r="F16" s="121"/>
      <c r="G16" s="121"/>
      <c r="H16" s="121"/>
      <c r="I16" s="121" t="s">
        <v>75</v>
      </c>
      <c r="J16" s="121"/>
      <c r="K16" s="121"/>
      <c r="L16" s="121"/>
      <c r="M16" s="121"/>
      <c r="N16" s="121"/>
      <c r="O16" s="144" t="s">
        <v>75</v>
      </c>
      <c r="P16" s="121"/>
      <c r="Q16" s="121"/>
      <c r="R16" s="121"/>
      <c r="S16" s="121"/>
      <c r="T16" s="121"/>
      <c r="U16" s="121" t="s">
        <v>75</v>
      </c>
      <c r="V16" s="121"/>
      <c r="W16" s="121"/>
      <c r="X16" s="121"/>
      <c r="Y16" s="121"/>
      <c r="Z16" s="121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76</v>
      </c>
      <c r="B17" s="43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44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77</v>
      </c>
      <c r="B18" s="45"/>
      <c r="C18" s="133" t="s">
        <v>129</v>
      </c>
      <c r="D18" s="134"/>
      <c r="E18" s="134"/>
      <c r="F18" s="134"/>
      <c r="G18" s="134"/>
      <c r="H18" s="135"/>
      <c r="I18" s="111"/>
      <c r="J18" s="112"/>
      <c r="K18" s="112"/>
      <c r="L18" s="112"/>
      <c r="M18" s="112"/>
      <c r="N18" s="113"/>
      <c r="O18" s="111"/>
      <c r="P18" s="112"/>
      <c r="Q18" s="112"/>
      <c r="R18" s="112"/>
      <c r="S18" s="112"/>
      <c r="T18" s="113"/>
      <c r="U18" s="111"/>
      <c r="V18" s="112"/>
      <c r="W18" s="112"/>
      <c r="X18" s="112"/>
      <c r="Y18" s="112"/>
      <c r="Z18" s="113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78</v>
      </c>
      <c r="B19" s="36"/>
      <c r="C19" s="136"/>
      <c r="D19" s="137"/>
      <c r="E19" s="137"/>
      <c r="F19" s="137"/>
      <c r="G19" s="137"/>
      <c r="H19" s="138"/>
      <c r="I19" s="114"/>
      <c r="J19" s="115"/>
      <c r="K19" s="115"/>
      <c r="L19" s="115"/>
      <c r="M19" s="115"/>
      <c r="N19" s="116"/>
      <c r="O19" s="114"/>
      <c r="P19" s="115"/>
      <c r="Q19" s="115"/>
      <c r="R19" s="115"/>
      <c r="S19" s="115"/>
      <c r="T19" s="116"/>
      <c r="U19" s="114"/>
      <c r="V19" s="115"/>
      <c r="W19" s="115"/>
      <c r="X19" s="115"/>
      <c r="Y19" s="115"/>
      <c r="Z19" s="116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79</v>
      </c>
      <c r="B20" s="34"/>
      <c r="C20" s="136"/>
      <c r="D20" s="137"/>
      <c r="E20" s="137"/>
      <c r="F20" s="137"/>
      <c r="G20" s="137"/>
      <c r="H20" s="138"/>
      <c r="I20" s="114"/>
      <c r="J20" s="115"/>
      <c r="K20" s="115"/>
      <c r="L20" s="115"/>
      <c r="M20" s="115"/>
      <c r="N20" s="116"/>
      <c r="O20" s="114"/>
      <c r="P20" s="115"/>
      <c r="Q20" s="115"/>
      <c r="R20" s="115"/>
      <c r="S20" s="115"/>
      <c r="T20" s="116"/>
      <c r="U20" s="114"/>
      <c r="V20" s="115"/>
      <c r="W20" s="115"/>
      <c r="X20" s="115"/>
      <c r="Y20" s="115"/>
      <c r="Z20" s="116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80</v>
      </c>
      <c r="B21" s="46"/>
      <c r="C21" s="139"/>
      <c r="D21" s="140"/>
      <c r="E21" s="140"/>
      <c r="F21" s="140"/>
      <c r="G21" s="140"/>
      <c r="H21" s="141"/>
      <c r="I21" s="117"/>
      <c r="J21" s="118"/>
      <c r="K21" s="118"/>
      <c r="L21" s="118"/>
      <c r="M21" s="118"/>
      <c r="N21" s="119"/>
      <c r="O21" s="117"/>
      <c r="P21" s="118"/>
      <c r="Q21" s="118"/>
      <c r="R21" s="118"/>
      <c r="S21" s="118"/>
      <c r="T21" s="119"/>
      <c r="U21" s="117"/>
      <c r="V21" s="118"/>
      <c r="W21" s="118"/>
      <c r="X21" s="118"/>
      <c r="Y21" s="118"/>
      <c r="Z21" s="119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81</v>
      </c>
      <c r="B22" s="47"/>
      <c r="C22" s="121" t="s">
        <v>68</v>
      </c>
      <c r="D22" s="121"/>
      <c r="E22" s="121"/>
      <c r="F22" s="121"/>
      <c r="G22" s="121"/>
      <c r="H22" s="121"/>
      <c r="I22" s="121" t="s">
        <v>68</v>
      </c>
      <c r="J22" s="121"/>
      <c r="K22" s="121"/>
      <c r="L22" s="121"/>
      <c r="M22" s="121"/>
      <c r="N22" s="121"/>
      <c r="O22" s="144" t="s">
        <v>68</v>
      </c>
      <c r="P22" s="121"/>
      <c r="Q22" s="121"/>
      <c r="R22" s="121"/>
      <c r="S22" s="121"/>
      <c r="T22" s="121"/>
      <c r="U22" s="121" t="s">
        <v>68</v>
      </c>
      <c r="V22" s="121"/>
      <c r="W22" s="121"/>
      <c r="X22" s="121"/>
      <c r="Y22" s="121"/>
      <c r="Z22" s="121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82</v>
      </c>
      <c r="B23" s="120"/>
      <c r="C23" s="145"/>
      <c r="D23" s="112"/>
      <c r="E23" s="112"/>
      <c r="F23" s="112"/>
      <c r="G23" s="112"/>
      <c r="H23" s="113"/>
      <c r="I23" s="111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3"/>
      <c r="U23" s="111"/>
      <c r="V23" s="112"/>
      <c r="W23" s="112"/>
      <c r="X23" s="112"/>
      <c r="Y23" s="112"/>
      <c r="Z23" s="113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83</v>
      </c>
      <c r="B24" s="120"/>
      <c r="C24" s="146"/>
      <c r="D24" s="115"/>
      <c r="E24" s="115"/>
      <c r="F24" s="115"/>
      <c r="G24" s="115"/>
      <c r="H24" s="116"/>
      <c r="I24" s="114"/>
      <c r="J24" s="115"/>
      <c r="K24" s="115"/>
      <c r="L24" s="115"/>
      <c r="M24" s="115"/>
      <c r="N24" s="116"/>
      <c r="O24" s="114"/>
      <c r="P24" s="115"/>
      <c r="Q24" s="115"/>
      <c r="R24" s="115"/>
      <c r="S24" s="115"/>
      <c r="T24" s="116"/>
      <c r="U24" s="114"/>
      <c r="V24" s="115"/>
      <c r="W24" s="115"/>
      <c r="X24" s="115"/>
      <c r="Y24" s="115"/>
      <c r="Z24" s="116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84</v>
      </c>
      <c r="B25" s="120"/>
      <c r="C25" s="146"/>
      <c r="D25" s="115"/>
      <c r="E25" s="115"/>
      <c r="F25" s="115"/>
      <c r="G25" s="115"/>
      <c r="H25" s="116"/>
      <c r="I25" s="114"/>
      <c r="J25" s="115"/>
      <c r="K25" s="115"/>
      <c r="L25" s="115"/>
      <c r="M25" s="115"/>
      <c r="N25" s="116"/>
      <c r="O25" s="114"/>
      <c r="P25" s="115"/>
      <c r="Q25" s="115"/>
      <c r="R25" s="115"/>
      <c r="S25" s="115"/>
      <c r="T25" s="116"/>
      <c r="U25" s="114"/>
      <c r="V25" s="115"/>
      <c r="W25" s="115"/>
      <c r="X25" s="115"/>
      <c r="Y25" s="115"/>
      <c r="Z25" s="116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85</v>
      </c>
      <c r="B26" s="36"/>
      <c r="C26" s="147"/>
      <c r="D26" s="118"/>
      <c r="E26" s="118"/>
      <c r="F26" s="118"/>
      <c r="G26" s="118"/>
      <c r="H26" s="119"/>
      <c r="I26" s="117"/>
      <c r="J26" s="118"/>
      <c r="K26" s="118"/>
      <c r="L26" s="118"/>
      <c r="M26" s="118"/>
      <c r="N26" s="119"/>
      <c r="O26" s="117"/>
      <c r="P26" s="118"/>
      <c r="Q26" s="118"/>
      <c r="R26" s="118"/>
      <c r="S26" s="118"/>
      <c r="T26" s="119"/>
      <c r="U26" s="117"/>
      <c r="V26" s="118"/>
      <c r="W26" s="118"/>
      <c r="X26" s="118"/>
      <c r="Y26" s="118"/>
      <c r="Z26" s="119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86</v>
      </c>
      <c r="B27" s="120"/>
      <c r="C27" s="121" t="s">
        <v>87</v>
      </c>
      <c r="D27" s="121"/>
      <c r="E27" s="121"/>
      <c r="F27" s="121"/>
      <c r="G27" s="121"/>
      <c r="H27" s="121"/>
      <c r="I27" s="121" t="s">
        <v>87</v>
      </c>
      <c r="J27" s="121"/>
      <c r="K27" s="121"/>
      <c r="L27" s="121"/>
      <c r="M27" s="121"/>
      <c r="N27" s="121"/>
      <c r="O27" s="48"/>
      <c r="P27" s="49"/>
      <c r="Q27" s="49"/>
      <c r="R27" s="49"/>
      <c r="S27" s="49"/>
      <c r="T27" s="49"/>
      <c r="U27" s="121" t="s">
        <v>87</v>
      </c>
      <c r="V27" s="121"/>
      <c r="W27" s="121"/>
      <c r="X27" s="121"/>
      <c r="Y27" s="121"/>
      <c r="Z27" s="121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88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48"/>
      <c r="P28" s="50"/>
      <c r="Q28" s="50"/>
      <c r="R28" s="50"/>
      <c r="S28" s="50"/>
      <c r="T28" s="51"/>
      <c r="U28" s="121"/>
      <c r="V28" s="121"/>
      <c r="W28" s="121"/>
      <c r="X28" s="121"/>
      <c r="Y28" s="121"/>
      <c r="Z28" s="121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89</v>
      </c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 t="s">
        <v>90</v>
      </c>
      <c r="P29" s="123"/>
      <c r="Q29" s="123"/>
      <c r="R29" s="123"/>
      <c r="S29" s="123"/>
      <c r="T29" s="123"/>
      <c r="U29" s="121"/>
      <c r="V29" s="121"/>
      <c r="W29" s="121"/>
      <c r="X29" s="121"/>
      <c r="Y29" s="121"/>
      <c r="Z29" s="121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91</v>
      </c>
      <c r="B30" s="45"/>
      <c r="C30" s="111"/>
      <c r="D30" s="112"/>
      <c r="E30" s="112"/>
      <c r="F30" s="112"/>
      <c r="G30" s="112"/>
      <c r="H30" s="113"/>
      <c r="I30" s="111"/>
      <c r="J30" s="112"/>
      <c r="K30" s="112"/>
      <c r="L30" s="112"/>
      <c r="M30" s="112"/>
      <c r="N30" s="113"/>
      <c r="O30" s="124"/>
      <c r="P30" s="125"/>
      <c r="Q30" s="125"/>
      <c r="R30" s="125"/>
      <c r="S30" s="125"/>
      <c r="T30" s="126"/>
      <c r="U30" s="120"/>
      <c r="V30" s="120"/>
      <c r="W30" s="120"/>
      <c r="X30" s="120"/>
      <c r="Y30" s="120"/>
      <c r="Z30" s="130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92</v>
      </c>
      <c r="B31" s="34"/>
      <c r="C31" s="114"/>
      <c r="D31" s="115"/>
      <c r="E31" s="115"/>
      <c r="F31" s="115"/>
      <c r="G31" s="115"/>
      <c r="H31" s="116"/>
      <c r="I31" s="114"/>
      <c r="J31" s="115"/>
      <c r="K31" s="115"/>
      <c r="L31" s="115"/>
      <c r="M31" s="115"/>
      <c r="N31" s="116"/>
      <c r="O31" s="124"/>
      <c r="P31" s="125"/>
      <c r="Q31" s="125"/>
      <c r="R31" s="125"/>
      <c r="S31" s="125"/>
      <c r="T31" s="126"/>
      <c r="U31" s="120"/>
      <c r="V31" s="120"/>
      <c r="W31" s="120"/>
      <c r="X31" s="120"/>
      <c r="Y31" s="120"/>
      <c r="Z31" s="131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93</v>
      </c>
      <c r="B32" s="34"/>
      <c r="C32" s="114"/>
      <c r="D32" s="115"/>
      <c r="E32" s="115"/>
      <c r="F32" s="115"/>
      <c r="G32" s="115"/>
      <c r="H32" s="116"/>
      <c r="I32" s="114"/>
      <c r="J32" s="115"/>
      <c r="K32" s="115"/>
      <c r="L32" s="115"/>
      <c r="M32" s="115"/>
      <c r="N32" s="116"/>
      <c r="O32" s="124"/>
      <c r="P32" s="125"/>
      <c r="Q32" s="125"/>
      <c r="R32" s="125"/>
      <c r="S32" s="125"/>
      <c r="T32" s="126"/>
      <c r="U32" s="120"/>
      <c r="V32" s="120"/>
      <c r="W32" s="120"/>
      <c r="X32" s="120"/>
      <c r="Y32" s="120"/>
      <c r="Z32" s="131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7"/>
      <c r="D33" s="118"/>
      <c r="E33" s="118"/>
      <c r="F33" s="118"/>
      <c r="G33" s="118"/>
      <c r="H33" s="119"/>
      <c r="I33" s="117"/>
      <c r="J33" s="118"/>
      <c r="K33" s="118"/>
      <c r="L33" s="118"/>
      <c r="M33" s="118"/>
      <c r="N33" s="119"/>
      <c r="O33" s="124"/>
      <c r="P33" s="125"/>
      <c r="Q33" s="125"/>
      <c r="R33" s="125"/>
      <c r="S33" s="125"/>
      <c r="T33" s="126"/>
      <c r="U33" s="120"/>
      <c r="V33" s="120"/>
      <c r="W33" s="120"/>
      <c r="X33" s="120"/>
      <c r="Y33" s="120"/>
      <c r="Z33" s="132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7"/>
      <c r="P34" s="128"/>
      <c r="Q34" s="128"/>
      <c r="R34" s="128"/>
      <c r="S34" s="128"/>
      <c r="T34" s="129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x14ac:dyDescent="0.15">
      <c r="A37" s="110"/>
      <c r="B37" s="110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10"/>
      <c r="B38" s="110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10"/>
      <c r="B39" s="110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7"/>
  <sheetViews>
    <sheetView tabSelected="1" topLeftCell="A35" workbookViewId="0">
      <selection activeCell="G145" sqref="G145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2" t="str">
        <f>Parameters!B1</f>
        <v>173rd IEEE 802.11 WIRELESS LOCAL AREA NETWORKS SESSION</v>
      </c>
      <c r="B1" s="193"/>
      <c r="C1" s="193"/>
      <c r="D1" s="193"/>
      <c r="E1" s="193"/>
      <c r="F1" s="193"/>
      <c r="G1" s="193"/>
      <c r="H1" s="193"/>
      <c r="I1" s="193"/>
    </row>
    <row r="2" spans="1:9" ht="25" customHeight="1" x14ac:dyDescent="0.25">
      <c r="A2" s="190" t="s">
        <v>130</v>
      </c>
      <c r="B2" s="191"/>
      <c r="C2" s="191"/>
      <c r="D2" s="191"/>
      <c r="E2" s="191"/>
      <c r="F2" s="191"/>
      <c r="G2" s="191"/>
      <c r="H2" s="191"/>
      <c r="I2" s="191"/>
    </row>
    <row r="3" spans="1:9" ht="25" customHeight="1" x14ac:dyDescent="0.2">
      <c r="A3" s="192" t="str">
        <f>Parameters!B2</f>
        <v>Hilton St Louis at the Ballpark, St. Louis, Missouri, USA</v>
      </c>
      <c r="B3" s="193"/>
      <c r="C3" s="193"/>
      <c r="D3" s="193"/>
      <c r="E3" s="193"/>
      <c r="F3" s="193"/>
      <c r="G3" s="193"/>
      <c r="H3" s="193"/>
      <c r="I3" s="193"/>
    </row>
    <row r="4" spans="1:9" ht="25" customHeight="1" x14ac:dyDescent="0.2">
      <c r="A4" s="192" t="str">
        <f>Parameters!B3</f>
        <v>January 13-18, 2019</v>
      </c>
      <c r="B4" s="193"/>
      <c r="C4" s="193"/>
      <c r="D4" s="193"/>
      <c r="E4" s="193"/>
      <c r="F4" s="193"/>
      <c r="G4" s="193"/>
      <c r="H4" s="193"/>
      <c r="I4" s="193"/>
    </row>
    <row r="5" spans="1:9" ht="18" customHeight="1" x14ac:dyDescent="0.15">
      <c r="A5" s="185" t="s">
        <v>131</v>
      </c>
      <c r="B5" s="186"/>
      <c r="C5" s="186"/>
      <c r="D5" s="186"/>
      <c r="E5" s="186"/>
      <c r="F5" s="186"/>
      <c r="G5" s="186"/>
      <c r="H5" s="186"/>
      <c r="I5" s="186"/>
    </row>
    <row r="6" spans="1:9" ht="18" customHeight="1" x14ac:dyDescent="0.15">
      <c r="A6" s="185" t="s">
        <v>132</v>
      </c>
      <c r="B6" s="186"/>
      <c r="C6" s="186"/>
      <c r="D6" s="186"/>
      <c r="E6" s="186"/>
      <c r="F6" s="186"/>
      <c r="G6" s="186"/>
      <c r="H6" s="186"/>
      <c r="I6" s="186"/>
    </row>
    <row r="7" spans="1:9" ht="18" customHeight="1" x14ac:dyDescent="0.15">
      <c r="A7" s="185" t="s">
        <v>133</v>
      </c>
      <c r="B7" s="186"/>
      <c r="C7" s="186"/>
      <c r="D7" s="186"/>
      <c r="E7" s="186"/>
      <c r="F7" s="186"/>
      <c r="G7" s="186"/>
      <c r="H7" s="186"/>
      <c r="I7" s="186"/>
    </row>
    <row r="8" spans="1:9" ht="18" customHeight="1" x14ac:dyDescent="0.15">
      <c r="A8" s="185" t="s">
        <v>134</v>
      </c>
      <c r="B8" s="186"/>
      <c r="C8" s="186"/>
      <c r="D8" s="186"/>
      <c r="E8" s="186"/>
      <c r="F8" s="186"/>
      <c r="G8" s="186"/>
      <c r="H8" s="186"/>
      <c r="I8" s="186"/>
    </row>
    <row r="9" spans="1:9" ht="18" customHeight="1" x14ac:dyDescent="0.15">
      <c r="A9" s="185" t="s">
        <v>135</v>
      </c>
      <c r="B9" s="185"/>
      <c r="C9" s="185"/>
      <c r="D9" s="185"/>
      <c r="E9" s="185"/>
      <c r="F9" s="185"/>
      <c r="G9" s="185"/>
      <c r="H9" s="185"/>
      <c r="I9" s="185"/>
    </row>
    <row r="10" spans="1:9" ht="30" customHeight="1" x14ac:dyDescent="0.3">
      <c r="A10" s="187" t="str">
        <f>"Agenda R" &amp; Parameters!$B$8</f>
        <v>Agenda R0</v>
      </c>
      <c r="B10" s="188"/>
      <c r="C10" s="188"/>
      <c r="D10" s="188"/>
      <c r="E10" s="188"/>
      <c r="F10" s="188"/>
      <c r="G10" s="188"/>
      <c r="H10" s="188"/>
      <c r="I10" s="188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4" t="s">
        <v>119</v>
      </c>
      <c r="B13" s="184"/>
      <c r="C13" s="184"/>
      <c r="D13" s="184"/>
      <c r="E13" s="184"/>
      <c r="F13" s="184"/>
      <c r="G13" s="184"/>
      <c r="H13" s="184"/>
      <c r="I13" s="184"/>
    </row>
    <row r="17" spans="1:9" ht="16" x14ac:dyDescent="0.2">
      <c r="A17" s="183" t="s">
        <v>147</v>
      </c>
      <c r="B17" s="189"/>
      <c r="C17" s="189"/>
      <c r="D17" s="189"/>
      <c r="E17" s="189"/>
      <c r="F17" s="189"/>
      <c r="G17" s="189"/>
      <c r="H17" s="189"/>
      <c r="I17" s="189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0.5625</v>
      </c>
      <c r="G21" s="72">
        <v>0</v>
      </c>
      <c r="H21" s="71">
        <f>F21+TIME(0,G21,0)</f>
        <v>0.5625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95</v>
      </c>
      <c r="C23" s="70" t="s">
        <v>6</v>
      </c>
      <c r="D23" s="70"/>
      <c r="E23" s="70" t="s">
        <v>5</v>
      </c>
      <c r="F23" s="71">
        <f>H21</f>
        <v>0.5625</v>
      </c>
      <c r="G23" s="72">
        <v>1</v>
      </c>
      <c r="H23" s="71">
        <f>F23+TIME(0,G23,0)</f>
        <v>0.56319444444444444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96</v>
      </c>
      <c r="C25" s="70" t="s">
        <v>11</v>
      </c>
      <c r="D25" s="87" t="str">
        <f>Parameters!B13</f>
        <v xml:space="preserve"> 11-18/2126</v>
      </c>
      <c r="E25" s="70" t="s">
        <v>5</v>
      </c>
      <c r="F25" s="71">
        <f>H23</f>
        <v>0.56319444444444444</v>
      </c>
      <c r="G25" s="72">
        <v>1</v>
      </c>
      <c r="H25" s="71">
        <f>F25+TIME(0,G25,0)</f>
        <v>0.56388888888888888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95</v>
      </c>
      <c r="C27" s="70" t="s">
        <v>10</v>
      </c>
      <c r="D27" s="87" t="str">
        <f>Parameters!B13</f>
        <v xml:space="preserve"> 11-18/2126</v>
      </c>
      <c r="E27" s="70" t="s">
        <v>5</v>
      </c>
      <c r="F27" s="71">
        <f>H25</f>
        <v>0.56388888888888888</v>
      </c>
      <c r="G27" s="72">
        <v>1</v>
      </c>
      <c r="H27" s="71">
        <f>F27+TIME(0,G27,0)</f>
        <v>0.56458333333333333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95</v>
      </c>
      <c r="C29" s="70" t="s">
        <v>14</v>
      </c>
      <c r="D29" s="87" t="str">
        <f>Parameters!B13</f>
        <v xml:space="preserve"> 11-18/2126</v>
      </c>
      <c r="E29" s="70" t="s">
        <v>5</v>
      </c>
      <c r="F29" s="71">
        <f>H27</f>
        <v>0.56458333333333333</v>
      </c>
      <c r="G29" s="72">
        <v>5</v>
      </c>
      <c r="H29" s="71">
        <f>F29+TIME(0,G29,0)</f>
        <v>0.56805555555555554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97</v>
      </c>
      <c r="C31" s="70" t="s">
        <v>7</v>
      </c>
      <c r="D31" s="87"/>
      <c r="E31" s="70" t="s">
        <v>5</v>
      </c>
      <c r="F31" s="71">
        <f>H29</f>
        <v>0.56805555555555554</v>
      </c>
      <c r="G31" s="72">
        <v>5</v>
      </c>
      <c r="H31" s="71">
        <f>F31+TIME(0,G31,0)</f>
        <v>0.57152777777777775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98</v>
      </c>
      <c r="C33" s="70" t="s">
        <v>137</v>
      </c>
      <c r="D33" s="87" t="str">
        <f>Parameters!B15</f>
        <v>11-18/1750r0</v>
      </c>
      <c r="E33" s="70" t="s">
        <v>5</v>
      </c>
      <c r="F33" s="71">
        <f>H31</f>
        <v>0.57152777777777775</v>
      </c>
      <c r="G33" s="72">
        <v>1</v>
      </c>
      <c r="H33" s="71">
        <f>F33+TIME(0,G33,0)</f>
        <v>0.57222222222222219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11-18/1750r0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98</v>
      </c>
      <c r="C35" s="70" t="s">
        <v>138</v>
      </c>
      <c r="D35" s="87" t="str">
        <f>Parameters!B16</f>
        <v>11-18/2103r0</v>
      </c>
      <c r="E35" s="70" t="s">
        <v>5</v>
      </c>
      <c r="F35" s="71">
        <f>H33</f>
        <v>0.57222222222222219</v>
      </c>
      <c r="G35" s="72">
        <v>1</v>
      </c>
      <c r="H35" s="71">
        <f>F35+TIME(0,G35,0)</f>
        <v>0.57291666666666663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11-18/2103r0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0.57291666666666663</v>
      </c>
      <c r="G37" s="72">
        <v>0</v>
      </c>
      <c r="H37" s="71">
        <f>F37+TIME(0,G37,0)</f>
        <v>0.57291666666666663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0.57291666666666663</v>
      </c>
      <c r="G39" s="72">
        <v>0</v>
      </c>
      <c r="H39" s="71">
        <f>F39+TIME(0,G39,0)</f>
        <v>0.57291666666666663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0.57291666666666663</v>
      </c>
      <c r="G41" s="68">
        <v>0</v>
      </c>
      <c r="H41" s="67">
        <f>F41+TIME(0,G41,0)</f>
        <v>0.57291666666666663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99</v>
      </c>
      <c r="C43" s="70" t="s">
        <v>9</v>
      </c>
      <c r="D43" s="86" t="s">
        <v>12</v>
      </c>
      <c r="E43" s="70" t="s">
        <v>5</v>
      </c>
      <c r="F43" s="71">
        <f>H41</f>
        <v>0.57291666666666663</v>
      </c>
      <c r="G43" s="72">
        <v>3</v>
      </c>
      <c r="H43" s="71">
        <f>F43+TIME(0,G43,0)</f>
        <v>0.57499999999999996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95</v>
      </c>
      <c r="C45" s="70" t="s">
        <v>13</v>
      </c>
      <c r="D45" s="87" t="str">
        <f>Parameters!B13</f>
        <v xml:space="preserve"> 11-18/2126</v>
      </c>
      <c r="E45" s="70" t="s">
        <v>5</v>
      </c>
      <c r="F45" s="71">
        <f>H43</f>
        <v>0.57499999999999996</v>
      </c>
      <c r="G45" s="72">
        <v>1</v>
      </c>
      <c r="H45" s="71">
        <f>F45+TIME(0,G45,0)</f>
        <v>0.5756944444444444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/>
      <c r="C47" s="70"/>
      <c r="D47" s="70"/>
      <c r="E47" s="70" t="s">
        <v>5</v>
      </c>
      <c r="F47" s="71">
        <f>H45</f>
        <v>0.5756944444444444</v>
      </c>
      <c r="G47" s="72">
        <v>0</v>
      </c>
      <c r="H47" s="71">
        <f>F47+TIME(0,G47,0)</f>
        <v>0.5756944444444444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0.5756944444444444</v>
      </c>
      <c r="G49" s="72">
        <v>0</v>
      </c>
      <c r="H49" s="71">
        <f>F49+TIME(0,G49,0)</f>
        <v>0.5756944444444444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A41+1</f>
        <v>3</v>
      </c>
      <c r="B51" s="66"/>
      <c r="C51" s="66" t="s">
        <v>158</v>
      </c>
      <c r="D51" s="66"/>
      <c r="E51" s="66" t="s">
        <v>4</v>
      </c>
      <c r="F51" s="67">
        <f>H49</f>
        <v>0.5756944444444444</v>
      </c>
      <c r="G51" s="68">
        <v>0</v>
      </c>
      <c r="H51" s="67">
        <f>F51+TIME(0,G51,0)</f>
        <v>0.5756944444444444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100</v>
      </c>
      <c r="C53" s="70" t="s">
        <v>162</v>
      </c>
      <c r="D53" s="86"/>
      <c r="E53" s="70" t="s">
        <v>4</v>
      </c>
      <c r="F53" s="71">
        <f>H51</f>
        <v>0.5756944444444444</v>
      </c>
      <c r="G53" s="72">
        <v>5</v>
      </c>
      <c r="H53" s="71">
        <f>F53+TIME(0,G53,0)</f>
        <v>0.57916666666666661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17" x14ac:dyDescent="0.2">
      <c r="A55" s="83">
        <f>A53+0.01</f>
        <v>3.0199999999999996</v>
      </c>
      <c r="B55" s="70" t="s">
        <v>100</v>
      </c>
      <c r="C55" s="70" t="s">
        <v>161</v>
      </c>
      <c r="D55" s="70"/>
      <c r="E55" s="70" t="s">
        <v>4</v>
      </c>
      <c r="F55" s="71">
        <f>H53</f>
        <v>0.57916666666666661</v>
      </c>
      <c r="G55" s="72">
        <v>3</v>
      </c>
      <c r="H55" s="71">
        <f>F55+TIME(0,G55,0)</f>
        <v>0.58124999999999993</v>
      </c>
      <c r="I55" s="73"/>
    </row>
    <row r="56" spans="1:9" ht="16" x14ac:dyDescent="0.2">
      <c r="A56" s="82"/>
      <c r="B56" s="79"/>
      <c r="C56" s="79"/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 t="s">
        <v>159</v>
      </c>
      <c r="C57" s="70" t="s">
        <v>160</v>
      </c>
      <c r="D57" s="70"/>
      <c r="E57" s="70" t="s">
        <v>4</v>
      </c>
      <c r="F57" s="71">
        <f>H55</f>
        <v>0.58124999999999993</v>
      </c>
      <c r="G57" s="72">
        <v>1</v>
      </c>
      <c r="H57" s="71">
        <f>F57+TIME(0,G57,0)</f>
        <v>0.58194444444444438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4</v>
      </c>
      <c r="F59" s="71">
        <f>H57</f>
        <v>0.58194444444444438</v>
      </c>
      <c r="G59" s="72">
        <v>0</v>
      </c>
      <c r="H59" s="71">
        <f>F59+TIME(0,G59,0)</f>
        <v>0.58194444444444438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6" x14ac:dyDescent="0.2">
      <c r="A61" s="82"/>
      <c r="B61" s="79"/>
      <c r="C61" s="79"/>
      <c r="D61" s="79"/>
      <c r="E61" s="79"/>
      <c r="F61" s="80"/>
      <c r="G61" s="81"/>
      <c r="H61" s="80"/>
      <c r="I61" s="79"/>
    </row>
    <row r="62" spans="1:9" ht="17" x14ac:dyDescent="0.2">
      <c r="A62" s="85">
        <f>1+A51</f>
        <v>4</v>
      </c>
      <c r="B62" s="66"/>
      <c r="C62" s="66" t="s">
        <v>136</v>
      </c>
      <c r="D62" s="66"/>
      <c r="E62" s="66" t="s">
        <v>4</v>
      </c>
      <c r="F62" s="67">
        <f>H59</f>
        <v>0.58194444444444438</v>
      </c>
      <c r="G62" s="68">
        <v>0</v>
      </c>
      <c r="H62" s="67">
        <f>F62+TIME(0,G62,0)</f>
        <v>0.58194444444444438</v>
      </c>
      <c r="I62" s="69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7" x14ac:dyDescent="0.2">
      <c r="A64" s="83">
        <f>A62+0.01</f>
        <v>4.01</v>
      </c>
      <c r="B64" s="70" t="s">
        <v>100</v>
      </c>
      <c r="C64" s="70" t="s">
        <v>103</v>
      </c>
      <c r="D64" s="86"/>
      <c r="E64" s="70" t="s">
        <v>5</v>
      </c>
      <c r="F64" s="71">
        <f>H62</f>
        <v>0.58194444444444438</v>
      </c>
      <c r="G64" s="72">
        <v>3</v>
      </c>
      <c r="H64" s="71">
        <f>F64+TIME(0,G64,0)</f>
        <v>0.5840277777777777</v>
      </c>
      <c r="I64" s="73"/>
    </row>
    <row r="65" spans="1:10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10" ht="34" x14ac:dyDescent="0.2">
      <c r="A66" s="83">
        <f>A64+0.01</f>
        <v>4.0199999999999996</v>
      </c>
      <c r="B66" s="70" t="s">
        <v>100</v>
      </c>
      <c r="C66" s="70" t="s">
        <v>104</v>
      </c>
      <c r="D66" s="70"/>
      <c r="E66" s="70" t="s">
        <v>5</v>
      </c>
      <c r="F66" s="71">
        <f>H64</f>
        <v>0.5840277777777777</v>
      </c>
      <c r="G66" s="72">
        <v>90</v>
      </c>
      <c r="H66" s="71">
        <f>F66+TIME(0,G66,0)</f>
        <v>0.6465277777777777</v>
      </c>
      <c r="I66" s="73"/>
    </row>
    <row r="67" spans="1:10" ht="34" x14ac:dyDescent="0.2">
      <c r="A67" s="82"/>
      <c r="B67" s="79"/>
      <c r="C67" s="79" t="s">
        <v>105</v>
      </c>
      <c r="D67" s="79"/>
      <c r="E67" s="79"/>
      <c r="F67" s="80"/>
      <c r="G67" s="81"/>
      <c r="H67" s="80"/>
      <c r="I67" s="79"/>
    </row>
    <row r="68" spans="1:10" ht="17" x14ac:dyDescent="0.2">
      <c r="A68" s="83">
        <f>A66+0.01</f>
        <v>4.0299999999999994</v>
      </c>
      <c r="B68" s="70"/>
      <c r="C68" s="70"/>
      <c r="D68" s="70"/>
      <c r="E68" s="70" t="s">
        <v>5</v>
      </c>
      <c r="F68" s="71">
        <f>H66</f>
        <v>0.6465277777777777</v>
      </c>
      <c r="G68" s="72">
        <v>0</v>
      </c>
      <c r="H68" s="71">
        <f>F68+TIME(0,G68,0)</f>
        <v>0.6465277777777777</v>
      </c>
      <c r="I68" s="73"/>
    </row>
    <row r="69" spans="1:10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10" ht="17" x14ac:dyDescent="0.2">
      <c r="A70" s="83">
        <f>A68+0.01</f>
        <v>4.0399999999999991</v>
      </c>
      <c r="B70" s="70"/>
      <c r="C70" s="70"/>
      <c r="D70" s="70"/>
      <c r="E70" s="70" t="s">
        <v>5</v>
      </c>
      <c r="F70" s="71">
        <f>H68</f>
        <v>0.6465277777777777</v>
      </c>
      <c r="G70" s="72">
        <v>0</v>
      </c>
      <c r="H70" s="71">
        <f>F70+TIME(0,G70,0)</f>
        <v>0.6465277777777777</v>
      </c>
      <c r="I70" s="73"/>
    </row>
    <row r="71" spans="1:10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10" ht="17" x14ac:dyDescent="0.2">
      <c r="A72" s="85">
        <f>1+A62</f>
        <v>5</v>
      </c>
      <c r="B72" s="66"/>
      <c r="C72" s="66" t="s">
        <v>106</v>
      </c>
      <c r="D72" s="66"/>
      <c r="E72" s="66" t="s">
        <v>4</v>
      </c>
      <c r="F72" s="67">
        <f>H70</f>
        <v>0.6465277777777777</v>
      </c>
      <c r="G72" s="68">
        <v>1</v>
      </c>
      <c r="H72" s="67">
        <f>F72+TIME(0,G72,0)</f>
        <v>0.64722222222222214</v>
      </c>
      <c r="I72" s="69"/>
    </row>
    <row r="73" spans="1:10" ht="14" x14ac:dyDescent="0.15">
      <c r="A73" s="74"/>
      <c r="B73" s="74"/>
      <c r="C73" s="74" t="s">
        <v>28</v>
      </c>
      <c r="D73" s="74"/>
      <c r="E73" s="74"/>
      <c r="F73" s="75"/>
      <c r="G73" s="76">
        <f>(H73-H72) * 24 * 60</f>
        <v>-1.999999999999833</v>
      </c>
      <c r="H73" s="75">
        <v>0.64583333333333337</v>
      </c>
      <c r="I73" s="74"/>
    </row>
    <row r="74" spans="1:10" ht="16" x14ac:dyDescent="0.2">
      <c r="A74" s="82"/>
      <c r="B74" s="79"/>
      <c r="C74" s="79"/>
      <c r="D74" s="79"/>
      <c r="E74" s="79"/>
      <c r="F74" s="80"/>
      <c r="G74" s="81"/>
      <c r="H74" s="80"/>
      <c r="I74" s="79"/>
    </row>
    <row r="75" spans="1:10" ht="16" x14ac:dyDescent="0.2">
      <c r="A75" s="82"/>
      <c r="B75" s="79"/>
      <c r="C75" s="79"/>
      <c r="D75" s="79"/>
      <c r="E75" s="79"/>
      <c r="F75" s="80"/>
      <c r="G75" s="81"/>
      <c r="H75" s="80"/>
      <c r="I75" s="79"/>
    </row>
    <row r="76" spans="1:10" ht="16" x14ac:dyDescent="0.2">
      <c r="A76" s="82"/>
      <c r="B76" s="79"/>
      <c r="C76" s="79"/>
      <c r="D76" s="79"/>
      <c r="E76" s="79"/>
      <c r="F76" s="80"/>
      <c r="G76" s="81"/>
      <c r="H76" s="80"/>
      <c r="I76" s="79"/>
    </row>
    <row r="77" spans="1:10" ht="16" x14ac:dyDescent="0.2">
      <c r="A77" s="183" t="s">
        <v>149</v>
      </c>
      <c r="B77" s="183"/>
      <c r="C77" s="183"/>
      <c r="D77" s="183"/>
      <c r="E77" s="183"/>
      <c r="F77" s="183"/>
      <c r="G77" s="183"/>
      <c r="H77" s="183"/>
      <c r="I77" s="183"/>
    </row>
    <row r="78" spans="1:10" ht="34" x14ac:dyDescent="0.2">
      <c r="A78" s="62" t="s">
        <v>19</v>
      </c>
      <c r="B78" s="62" t="s">
        <v>20</v>
      </c>
      <c r="C78" s="62" t="s">
        <v>21</v>
      </c>
      <c r="D78" s="62" t="s">
        <v>22</v>
      </c>
      <c r="E78" s="62" t="s">
        <v>23</v>
      </c>
      <c r="F78" s="63" t="s">
        <v>24</v>
      </c>
      <c r="G78" s="64" t="s">
        <v>25</v>
      </c>
      <c r="H78" s="63" t="s">
        <v>26</v>
      </c>
      <c r="I78" s="62" t="s">
        <v>27</v>
      </c>
      <c r="J78" s="65"/>
    </row>
    <row r="79" spans="1:10" ht="17" x14ac:dyDescent="0.2">
      <c r="A79" s="85">
        <f>1+A72</f>
        <v>6</v>
      </c>
      <c r="B79" s="66"/>
      <c r="C79" s="66" t="s">
        <v>2</v>
      </c>
      <c r="D79" s="66"/>
      <c r="E79" s="66" t="s">
        <v>4</v>
      </c>
      <c r="F79" s="67">
        <v>0.33333333333333331</v>
      </c>
      <c r="G79" s="68">
        <v>0</v>
      </c>
      <c r="H79" s="67">
        <f>F79+TIME(0,G79,0)</f>
        <v>0.33333333333333331</v>
      </c>
      <c r="I79" s="69"/>
    </row>
    <row r="80" spans="1:10" ht="16" x14ac:dyDescent="0.2">
      <c r="A80" s="82"/>
      <c r="B80" s="79"/>
      <c r="C80" s="79"/>
      <c r="D80" s="79"/>
      <c r="E80" s="79"/>
      <c r="F80" s="80"/>
      <c r="G80" s="81"/>
      <c r="H80" s="80"/>
      <c r="I80" s="79"/>
    </row>
    <row r="81" spans="1:9" ht="17" x14ac:dyDescent="0.2">
      <c r="A81" s="83">
        <f>A79+0.01</f>
        <v>6.01</v>
      </c>
      <c r="B81" s="70"/>
      <c r="C81" s="70" t="s">
        <v>3</v>
      </c>
      <c r="D81" s="70"/>
      <c r="E81" s="70" t="s">
        <v>4</v>
      </c>
      <c r="F81" s="71">
        <f>H79</f>
        <v>0.33333333333333331</v>
      </c>
      <c r="G81" s="72">
        <v>0</v>
      </c>
      <c r="H81" s="71">
        <f>F81+TIME(0,G81,0)</f>
        <v>0.33333333333333331</v>
      </c>
      <c r="I81" s="73"/>
    </row>
    <row r="82" spans="1:9" ht="16" x14ac:dyDescent="0.2">
      <c r="A82" s="82"/>
      <c r="B82" s="79"/>
      <c r="C82" s="79"/>
      <c r="D82" s="79"/>
      <c r="E82" s="79"/>
      <c r="F82" s="80"/>
      <c r="G82" s="81"/>
      <c r="H82" s="80"/>
      <c r="I82" s="79"/>
    </row>
    <row r="83" spans="1:9" ht="17" x14ac:dyDescent="0.2">
      <c r="A83" s="83">
        <f>A81+0.01</f>
        <v>6.02</v>
      </c>
      <c r="B83" s="70" t="s">
        <v>95</v>
      </c>
      <c r="C83" s="70" t="s">
        <v>6</v>
      </c>
      <c r="D83" s="70"/>
      <c r="E83" s="70" t="s">
        <v>4</v>
      </c>
      <c r="F83" s="71">
        <f>H81</f>
        <v>0.33333333333333331</v>
      </c>
      <c r="G83" s="72">
        <v>1</v>
      </c>
      <c r="H83" s="71">
        <f>F83+TIME(0,G83,0)</f>
        <v>0.33402777777777776</v>
      </c>
      <c r="I83" s="73"/>
    </row>
    <row r="84" spans="1:9" x14ac:dyDescent="0.15">
      <c r="A84" s="84"/>
    </row>
    <row r="85" spans="1:9" ht="17" x14ac:dyDescent="0.2">
      <c r="A85" s="83">
        <f>A83+0.01</f>
        <v>6.0299999999999994</v>
      </c>
      <c r="B85" s="70" t="s">
        <v>97</v>
      </c>
      <c r="C85" s="70" t="s">
        <v>107</v>
      </c>
      <c r="D85" s="70"/>
      <c r="E85" s="70" t="s">
        <v>4</v>
      </c>
      <c r="F85" s="71">
        <f>H83</f>
        <v>0.33402777777777776</v>
      </c>
      <c r="G85" s="72">
        <v>1</v>
      </c>
      <c r="H85" s="71">
        <f>F85+TIME(0,G85,0)</f>
        <v>0.3347222222222222</v>
      </c>
      <c r="I85" s="73"/>
    </row>
    <row r="86" spans="1:9" x14ac:dyDescent="0.15">
      <c r="A86" s="84"/>
    </row>
    <row r="87" spans="1:9" ht="17" x14ac:dyDescent="0.2">
      <c r="A87" s="85">
        <f>1+A79</f>
        <v>7</v>
      </c>
      <c r="B87" s="66"/>
      <c r="C87" s="66" t="s">
        <v>150</v>
      </c>
      <c r="D87" s="66"/>
      <c r="E87" s="66" t="s">
        <v>4</v>
      </c>
      <c r="F87" s="67">
        <f>H85</f>
        <v>0.3347222222222222</v>
      </c>
      <c r="G87" s="68">
        <v>0</v>
      </c>
      <c r="H87" s="67">
        <f>F87+TIME(0,G87,0)</f>
        <v>0.3347222222222222</v>
      </c>
      <c r="I87" s="69"/>
    </row>
    <row r="88" spans="1:9" ht="16" x14ac:dyDescent="0.2">
      <c r="A88" s="82"/>
      <c r="B88" s="79"/>
      <c r="C88" s="79"/>
      <c r="D88" s="79"/>
      <c r="E88" s="79"/>
      <c r="F88" s="80"/>
      <c r="G88" s="81"/>
      <c r="H88" s="80"/>
      <c r="I88" s="79"/>
    </row>
    <row r="89" spans="1:9" ht="17" x14ac:dyDescent="0.2">
      <c r="A89" s="83">
        <f>A87+0.01</f>
        <v>7.01</v>
      </c>
      <c r="B89" s="70" t="s">
        <v>151</v>
      </c>
      <c r="C89" s="70" t="s">
        <v>152</v>
      </c>
      <c r="D89" s="70"/>
      <c r="E89" s="70" t="s">
        <v>4</v>
      </c>
      <c r="F89" s="71">
        <f>H87</f>
        <v>0.3347222222222222</v>
      </c>
      <c r="G89" s="72">
        <v>5</v>
      </c>
      <c r="H89" s="71">
        <f>F89+TIME(0,G89,0)</f>
        <v>0.33819444444444441</v>
      </c>
      <c r="I89" s="73"/>
    </row>
    <row r="90" spans="1:9" ht="16" x14ac:dyDescent="0.2">
      <c r="A90" s="82"/>
      <c r="B90" s="79"/>
      <c r="C90" s="79"/>
      <c r="D90" s="79"/>
      <c r="E90" s="79"/>
      <c r="F90" s="80"/>
      <c r="G90" s="81"/>
      <c r="H90" s="80"/>
      <c r="I90" s="79"/>
    </row>
    <row r="91" spans="1:9" ht="17" x14ac:dyDescent="0.2">
      <c r="A91" s="83">
        <f>A89+0.01</f>
        <v>7.02</v>
      </c>
      <c r="B91" s="70" t="s">
        <v>151</v>
      </c>
      <c r="C91" s="70" t="s">
        <v>153</v>
      </c>
      <c r="D91" s="70"/>
      <c r="E91" s="70" t="s">
        <v>4</v>
      </c>
      <c r="F91" s="71">
        <f>H89</f>
        <v>0.33819444444444441</v>
      </c>
      <c r="G91" s="72">
        <v>10</v>
      </c>
      <c r="H91" s="71">
        <f>F91+TIME(0,G91,0)</f>
        <v>0.34513888888888883</v>
      </c>
      <c r="I91" s="73"/>
    </row>
    <row r="92" spans="1:9" ht="16" x14ac:dyDescent="0.2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17" x14ac:dyDescent="0.2">
      <c r="A93" s="83">
        <f>A91+0.01</f>
        <v>7.0299999999999994</v>
      </c>
      <c r="B93" s="70" t="s">
        <v>151</v>
      </c>
      <c r="C93" s="70" t="s">
        <v>154</v>
      </c>
      <c r="D93" s="70"/>
      <c r="E93" s="70" t="s">
        <v>4</v>
      </c>
      <c r="F93" s="71">
        <f>H91</f>
        <v>0.34513888888888883</v>
      </c>
      <c r="G93" s="72">
        <v>3</v>
      </c>
      <c r="H93" s="71">
        <f>F93+TIME(0,G93,0)</f>
        <v>0.34722222222222215</v>
      </c>
      <c r="I93" s="73"/>
    </row>
    <row r="94" spans="1:9" ht="16" x14ac:dyDescent="0.2">
      <c r="A94" s="82"/>
      <c r="B94" s="79"/>
      <c r="C94" s="79"/>
      <c r="D94" s="79"/>
      <c r="E94" s="79"/>
      <c r="F94" s="80"/>
      <c r="G94" s="81"/>
      <c r="H94" s="80"/>
      <c r="I94" s="79"/>
    </row>
    <row r="95" spans="1:9" ht="17" x14ac:dyDescent="0.2">
      <c r="A95" s="102">
        <v>6.02</v>
      </c>
      <c r="B95" s="103" t="s">
        <v>151</v>
      </c>
      <c r="C95" s="103" t="s">
        <v>156</v>
      </c>
      <c r="D95" s="103"/>
      <c r="E95" s="103" t="s">
        <v>155</v>
      </c>
      <c r="F95" s="104">
        <v>0.3347222222222222</v>
      </c>
      <c r="G95" s="105">
        <v>0</v>
      </c>
      <c r="H95" s="104">
        <v>0.3347222222222222</v>
      </c>
      <c r="I95" s="106"/>
    </row>
    <row r="96" spans="1:9" ht="16" x14ac:dyDescent="0.2">
      <c r="A96" s="82"/>
      <c r="B96" s="79"/>
      <c r="C96" s="79"/>
      <c r="D96" s="79"/>
      <c r="E96" s="79"/>
      <c r="F96" s="80"/>
      <c r="G96" s="81"/>
      <c r="H96" s="80"/>
      <c r="I96" s="79"/>
    </row>
    <row r="97" spans="1:9" ht="17" x14ac:dyDescent="0.2">
      <c r="A97" s="85">
        <f>1+A87</f>
        <v>8</v>
      </c>
      <c r="B97" s="66"/>
      <c r="C97" s="66" t="s">
        <v>157</v>
      </c>
      <c r="D97" s="66"/>
      <c r="E97" s="66" t="s">
        <v>4</v>
      </c>
      <c r="F97" s="67">
        <f>H95</f>
        <v>0.3347222222222222</v>
      </c>
      <c r="G97" s="68">
        <v>0</v>
      </c>
      <c r="H97" s="67">
        <f>F97+TIME(0,G97,0)</f>
        <v>0.3347222222222222</v>
      </c>
      <c r="I97" s="69"/>
    </row>
    <row r="98" spans="1:9" ht="16" x14ac:dyDescent="0.2">
      <c r="A98" s="82"/>
      <c r="B98" s="79"/>
      <c r="C98" s="79"/>
      <c r="D98" s="79"/>
      <c r="E98" s="79"/>
      <c r="F98" s="80"/>
      <c r="G98" s="81"/>
      <c r="H98" s="80"/>
      <c r="I98" s="79"/>
    </row>
    <row r="99" spans="1:9" ht="34" x14ac:dyDescent="0.2">
      <c r="A99" s="83">
        <f>A97+0.01</f>
        <v>8.01</v>
      </c>
      <c r="B99" s="70" t="s">
        <v>100</v>
      </c>
      <c r="C99" s="70" t="s">
        <v>114</v>
      </c>
      <c r="D99" s="70"/>
      <c r="E99" s="70" t="s">
        <v>4</v>
      </c>
      <c r="F99" s="71">
        <f>H97</f>
        <v>0.3347222222222222</v>
      </c>
      <c r="G99" s="72">
        <v>90</v>
      </c>
      <c r="H99" s="71">
        <f>F99+TIME(0,G99,0)</f>
        <v>0.3972222222222222</v>
      </c>
      <c r="I99" s="73"/>
    </row>
    <row r="100" spans="1:9" ht="34" x14ac:dyDescent="0.2">
      <c r="A100" s="82"/>
      <c r="B100" s="79"/>
      <c r="C100" s="79" t="s">
        <v>105</v>
      </c>
      <c r="D100" s="79"/>
      <c r="E100" s="79"/>
      <c r="F100" s="80"/>
      <c r="G100" s="81"/>
      <c r="H100" s="80"/>
      <c r="I100" s="79"/>
    </row>
    <row r="101" spans="1:9" ht="17" x14ac:dyDescent="0.2">
      <c r="A101" s="83">
        <f>A99+0.01</f>
        <v>8.02</v>
      </c>
      <c r="B101" s="70"/>
      <c r="C101" s="70"/>
      <c r="D101" s="70"/>
      <c r="E101" s="70" t="s">
        <v>4</v>
      </c>
      <c r="F101" s="71">
        <f>H99</f>
        <v>0.3972222222222222</v>
      </c>
      <c r="G101" s="72">
        <v>0</v>
      </c>
      <c r="H101" s="71">
        <f>F101+TIME(0,G101,0)</f>
        <v>0.3972222222222222</v>
      </c>
      <c r="I101" s="73"/>
    </row>
    <row r="102" spans="1:9" ht="16" x14ac:dyDescent="0.2">
      <c r="A102" s="82"/>
      <c r="B102" s="79"/>
      <c r="C102" s="79"/>
      <c r="D102" s="79"/>
      <c r="E102" s="79"/>
      <c r="F102" s="80"/>
      <c r="G102" s="81"/>
      <c r="H102" s="80"/>
      <c r="I102" s="79"/>
    </row>
    <row r="103" spans="1:9" ht="17" x14ac:dyDescent="0.2">
      <c r="A103" s="85">
        <f>1+A97</f>
        <v>9</v>
      </c>
      <c r="B103" s="66"/>
      <c r="C103" s="66" t="s">
        <v>106</v>
      </c>
      <c r="D103" s="66"/>
      <c r="E103" s="66" t="s">
        <v>4</v>
      </c>
      <c r="F103" s="67">
        <f>H101</f>
        <v>0.3972222222222222</v>
      </c>
      <c r="G103" s="68">
        <v>1</v>
      </c>
      <c r="H103" s="67">
        <f>F103+TIME(0,G103,0)</f>
        <v>0.39791666666666664</v>
      </c>
      <c r="I103" s="69"/>
    </row>
    <row r="104" spans="1:9" ht="14" x14ac:dyDescent="0.15">
      <c r="A104" s="74"/>
      <c r="B104" s="74"/>
      <c r="C104" s="74" t="s">
        <v>28</v>
      </c>
      <c r="D104" s="74"/>
      <c r="E104" s="74"/>
      <c r="F104" s="75"/>
      <c r="G104" s="76">
        <f>(H104-H103) * 24 * 60</f>
        <v>27.000000000000064</v>
      </c>
      <c r="H104" s="75">
        <v>0.41666666666666669</v>
      </c>
      <c r="I104" s="74"/>
    </row>
    <row r="105" spans="1:9" ht="16" x14ac:dyDescent="0.2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6" x14ac:dyDescent="0.2">
      <c r="A106" s="82"/>
      <c r="B106" s="79"/>
      <c r="C106" s="79"/>
      <c r="D106" s="79"/>
      <c r="E106" s="79"/>
      <c r="F106" s="80"/>
      <c r="G106" s="81"/>
      <c r="H106" s="80"/>
      <c r="I106" s="79"/>
    </row>
    <row r="107" spans="1:9" ht="16" x14ac:dyDescent="0.2">
      <c r="A107" s="82"/>
      <c r="B107" s="79"/>
      <c r="C107" s="79"/>
      <c r="D107" s="79"/>
      <c r="E107" s="79"/>
      <c r="F107" s="80"/>
      <c r="G107" s="81"/>
      <c r="H107" s="80"/>
      <c r="I107" s="79"/>
    </row>
    <row r="108" spans="1:9" ht="16" x14ac:dyDescent="0.2">
      <c r="A108" s="82"/>
      <c r="B108" s="79"/>
      <c r="C108" s="79"/>
      <c r="D108" s="79"/>
      <c r="E108" s="79"/>
      <c r="F108" s="80"/>
      <c r="G108" s="81"/>
      <c r="H108" s="80"/>
      <c r="I108" s="79"/>
    </row>
    <row r="109" spans="1:9" ht="16" x14ac:dyDescent="0.2">
      <c r="A109" s="82"/>
      <c r="B109" s="79"/>
      <c r="C109" s="79"/>
      <c r="D109" s="79"/>
      <c r="E109" s="79"/>
      <c r="F109" s="80"/>
      <c r="G109" s="81"/>
      <c r="H109" s="80"/>
      <c r="I109" s="79"/>
    </row>
    <row r="110" spans="1:9" ht="16" x14ac:dyDescent="0.2">
      <c r="A110" s="82"/>
      <c r="B110" s="79"/>
      <c r="C110" s="79"/>
      <c r="D110" s="79"/>
      <c r="E110" s="79"/>
      <c r="F110" s="80"/>
      <c r="G110" s="81"/>
      <c r="H110" s="80"/>
      <c r="I110" s="79"/>
    </row>
    <row r="111" spans="1:9" ht="16" x14ac:dyDescent="0.2">
      <c r="A111" s="82"/>
      <c r="B111" s="79"/>
      <c r="C111" s="79"/>
      <c r="D111" s="79"/>
      <c r="E111" s="79"/>
      <c r="F111" s="80"/>
      <c r="G111" s="81"/>
      <c r="H111" s="80"/>
      <c r="I111" s="79"/>
    </row>
    <row r="112" spans="1:9" ht="16" x14ac:dyDescent="0.2">
      <c r="A112" s="82"/>
      <c r="B112" s="79"/>
      <c r="C112" s="79"/>
      <c r="D112" s="79"/>
      <c r="E112" s="79"/>
      <c r="F112" s="80"/>
      <c r="G112" s="81"/>
      <c r="H112" s="80"/>
      <c r="I112" s="79"/>
    </row>
    <row r="113" spans="1:9" ht="16" x14ac:dyDescent="0.2">
      <c r="A113" s="82"/>
      <c r="B113" s="79"/>
      <c r="C113" s="79"/>
      <c r="D113" s="79"/>
      <c r="E113" s="79"/>
      <c r="F113" s="80"/>
      <c r="G113" s="81"/>
      <c r="H113" s="80"/>
      <c r="I113" s="7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6" x14ac:dyDescent="0.2">
      <c r="A115" s="82"/>
      <c r="B115" s="79"/>
      <c r="C115" s="79"/>
      <c r="D115" s="79"/>
      <c r="E115" s="79"/>
      <c r="F115" s="80"/>
      <c r="G115" s="81"/>
      <c r="H115" s="80"/>
      <c r="I115" s="79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6" x14ac:dyDescent="0.2">
      <c r="A117" s="82"/>
      <c r="B117" s="79"/>
      <c r="C117" s="79"/>
      <c r="D117" s="79"/>
      <c r="E117" s="79"/>
      <c r="F117" s="80"/>
      <c r="G117" s="81"/>
      <c r="H117" s="80"/>
      <c r="I117" s="79"/>
    </row>
    <row r="118" spans="1:9" ht="16" x14ac:dyDescent="0.2">
      <c r="A118" s="82"/>
      <c r="B118" s="79"/>
      <c r="C118" s="79"/>
      <c r="D118" s="79"/>
      <c r="E118" s="79"/>
      <c r="F118" s="80"/>
      <c r="G118" s="81"/>
      <c r="H118" s="80"/>
      <c r="I118" s="79"/>
    </row>
    <row r="119" spans="1:9" ht="16" x14ac:dyDescent="0.2">
      <c r="A119" s="82"/>
      <c r="B119" s="79"/>
      <c r="C119" s="79"/>
      <c r="D119" s="79"/>
      <c r="E119" s="79"/>
      <c r="F119" s="80"/>
      <c r="G119" s="81"/>
      <c r="H119" s="80"/>
      <c r="I119" s="7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16" x14ac:dyDescent="0.2">
      <c r="A121" s="82"/>
      <c r="B121" s="79"/>
      <c r="C121" s="79"/>
      <c r="D121" s="79"/>
      <c r="E121" s="79"/>
      <c r="F121" s="80"/>
      <c r="G121" s="81"/>
      <c r="H121" s="80"/>
      <c r="I121" s="7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16" x14ac:dyDescent="0.2">
      <c r="A123" s="82"/>
      <c r="B123" s="79"/>
      <c r="C123" s="79"/>
      <c r="D123" s="79"/>
      <c r="E123" s="79"/>
      <c r="F123" s="80"/>
      <c r="G123" s="81"/>
      <c r="H123" s="80"/>
      <c r="I123" s="79"/>
    </row>
    <row r="124" spans="1:9" ht="16" x14ac:dyDescent="0.2">
      <c r="A124" s="82"/>
      <c r="B124" s="79"/>
      <c r="C124" s="79"/>
      <c r="D124" s="79"/>
      <c r="E124" s="79"/>
      <c r="F124" s="80"/>
      <c r="G124" s="81"/>
      <c r="H124" s="80"/>
      <c r="I124" s="79"/>
    </row>
    <row r="125" spans="1:9" ht="16" x14ac:dyDescent="0.2">
      <c r="A125" s="82"/>
      <c r="B125" s="79"/>
      <c r="C125" s="79"/>
      <c r="D125" s="79"/>
      <c r="E125" s="79"/>
      <c r="F125" s="80"/>
      <c r="G125" s="81"/>
      <c r="H125" s="80"/>
      <c r="I125" s="79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2"/>
      <c r="B127" s="79"/>
      <c r="C127" s="79"/>
      <c r="D127" s="79"/>
      <c r="E127" s="79"/>
      <c r="F127" s="80"/>
      <c r="G127" s="81"/>
      <c r="H127" s="80"/>
      <c r="I127" s="79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6" x14ac:dyDescent="0.2">
      <c r="A129" s="82"/>
      <c r="B129" s="79"/>
      <c r="C129" s="79"/>
      <c r="D129" s="79"/>
      <c r="E129" s="79"/>
      <c r="F129" s="80"/>
      <c r="G129" s="81"/>
      <c r="H129" s="80"/>
      <c r="I129" s="7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2" spans="1:9" ht="16" x14ac:dyDescent="0.2">
      <c r="A132" s="183" t="s">
        <v>148</v>
      </c>
      <c r="B132" s="183"/>
      <c r="C132" s="183"/>
      <c r="D132" s="183"/>
      <c r="E132" s="183"/>
      <c r="F132" s="183"/>
      <c r="G132" s="183"/>
      <c r="H132" s="183"/>
      <c r="I132" s="183"/>
    </row>
    <row r="133" spans="1:9" s="65" customFormat="1" ht="34" x14ac:dyDescent="0.2">
      <c r="A133" s="62" t="s">
        <v>19</v>
      </c>
      <c r="B133" s="62" t="s">
        <v>20</v>
      </c>
      <c r="C133" s="62" t="s">
        <v>21</v>
      </c>
      <c r="D133" s="62" t="s">
        <v>22</v>
      </c>
      <c r="E133" s="62" t="s">
        <v>23</v>
      </c>
      <c r="F133" s="63" t="s">
        <v>24</v>
      </c>
      <c r="G133" s="64" t="s">
        <v>25</v>
      </c>
      <c r="H133" s="63" t="s">
        <v>26</v>
      </c>
      <c r="I133" s="62" t="s">
        <v>27</v>
      </c>
    </row>
    <row r="134" spans="1:9" ht="17" x14ac:dyDescent="0.2">
      <c r="A134" s="85">
        <f>1+A72</f>
        <v>6</v>
      </c>
      <c r="B134" s="66"/>
      <c r="C134" s="66" t="s">
        <v>2</v>
      </c>
      <c r="D134" s="66"/>
      <c r="E134" s="66" t="s">
        <v>4</v>
      </c>
      <c r="F134" s="67">
        <v>0.4375</v>
      </c>
      <c r="G134" s="68">
        <v>0</v>
      </c>
      <c r="H134" s="67">
        <f>F134+TIME(0,G134,0)</f>
        <v>0.4375</v>
      </c>
      <c r="I134" s="69"/>
    </row>
    <row r="135" spans="1:9" ht="16" x14ac:dyDescent="0.2">
      <c r="A135" s="82"/>
      <c r="B135" s="79"/>
      <c r="C135" s="79"/>
      <c r="D135" s="79"/>
      <c r="E135" s="79"/>
      <c r="F135" s="80"/>
      <c r="G135" s="81"/>
      <c r="H135" s="80"/>
      <c r="I135" s="79"/>
    </row>
    <row r="136" spans="1:9" ht="17" x14ac:dyDescent="0.2">
      <c r="A136" s="83">
        <f>A134+0.01</f>
        <v>6.01</v>
      </c>
      <c r="B136" s="70"/>
      <c r="C136" s="70" t="s">
        <v>3</v>
      </c>
      <c r="D136" s="70"/>
      <c r="E136" s="70" t="s">
        <v>5</v>
      </c>
      <c r="F136" s="71">
        <f>H134</f>
        <v>0.4375</v>
      </c>
      <c r="G136" s="72">
        <v>0</v>
      </c>
      <c r="H136" s="71">
        <f>F136+TIME(0,G136,0)</f>
        <v>0.4375</v>
      </c>
      <c r="I136" s="73"/>
    </row>
    <row r="137" spans="1:9" ht="16" x14ac:dyDescent="0.2">
      <c r="A137" s="82"/>
      <c r="B137" s="79"/>
      <c r="C137" s="79"/>
      <c r="D137" s="79"/>
      <c r="E137" s="79"/>
      <c r="F137" s="80"/>
      <c r="G137" s="81"/>
      <c r="H137" s="80"/>
      <c r="I137" s="79"/>
    </row>
    <row r="138" spans="1:9" ht="17" x14ac:dyDescent="0.2">
      <c r="A138" s="83">
        <f>A136+0.01</f>
        <v>6.02</v>
      </c>
      <c r="B138" s="70" t="s">
        <v>99</v>
      </c>
      <c r="C138" s="70" t="s">
        <v>6</v>
      </c>
      <c r="D138" s="70"/>
      <c r="E138" s="70" t="s">
        <v>5</v>
      </c>
      <c r="F138" s="71">
        <f>H136</f>
        <v>0.4375</v>
      </c>
      <c r="G138" s="72">
        <v>0</v>
      </c>
      <c r="H138" s="71">
        <f>F138+TIME(0,G138,0)</f>
        <v>0.4375</v>
      </c>
      <c r="I138" s="73"/>
    </row>
    <row r="139" spans="1:9" x14ac:dyDescent="0.15">
      <c r="A139" s="84"/>
    </row>
    <row r="140" spans="1:9" ht="17" x14ac:dyDescent="0.2">
      <c r="A140" s="83">
        <f>A138+0.01</f>
        <v>6.0299999999999994</v>
      </c>
      <c r="B140" s="70" t="s">
        <v>97</v>
      </c>
      <c r="C140" s="70" t="s">
        <v>107</v>
      </c>
      <c r="D140" s="70"/>
      <c r="E140" s="70" t="s">
        <v>5</v>
      </c>
      <c r="F140" s="71">
        <f>H138</f>
        <v>0.4375</v>
      </c>
      <c r="G140" s="72">
        <v>1</v>
      </c>
      <c r="H140" s="71">
        <f>F140+TIME(0,G140,0)</f>
        <v>0.43819444444444444</v>
      </c>
      <c r="I140" s="73"/>
    </row>
    <row r="141" spans="1:9" x14ac:dyDescent="0.15">
      <c r="A141" s="84"/>
    </row>
    <row r="142" spans="1:9" ht="17" x14ac:dyDescent="0.2">
      <c r="A142" s="85">
        <f>1+A134</f>
        <v>7</v>
      </c>
      <c r="B142" s="66"/>
      <c r="C142" s="66" t="s">
        <v>157</v>
      </c>
      <c r="D142" s="66"/>
      <c r="E142" s="66" t="s">
        <v>4</v>
      </c>
      <c r="F142" s="67">
        <f>H140</f>
        <v>0.43819444444444444</v>
      </c>
      <c r="G142" s="68">
        <v>0</v>
      </c>
      <c r="H142" s="67">
        <f>F142+TIME(0,G142,0)</f>
        <v>0.43819444444444444</v>
      </c>
      <c r="I142" s="69"/>
    </row>
    <row r="143" spans="1:9" ht="16" x14ac:dyDescent="0.2">
      <c r="A143" s="82"/>
      <c r="B143" s="79"/>
      <c r="C143" s="79"/>
      <c r="D143" s="79"/>
      <c r="E143" s="79"/>
      <c r="F143" s="80"/>
      <c r="G143" s="81"/>
      <c r="H143" s="80"/>
      <c r="I143" s="79"/>
    </row>
    <row r="144" spans="1:9" ht="34" x14ac:dyDescent="0.2">
      <c r="A144" s="83">
        <f>A142+0.01</f>
        <v>7.01</v>
      </c>
      <c r="B144" s="70" t="s">
        <v>100</v>
      </c>
      <c r="C144" s="70" t="s">
        <v>114</v>
      </c>
      <c r="D144" s="70"/>
      <c r="E144" s="70" t="s">
        <v>5</v>
      </c>
      <c r="F144" s="71">
        <f>H142</f>
        <v>0.43819444444444444</v>
      </c>
      <c r="G144" s="72">
        <v>60</v>
      </c>
      <c r="H144" s="71">
        <f>F144+TIME(0,G144,0)</f>
        <v>0.47986111111111113</v>
      </c>
      <c r="I144" s="73"/>
    </row>
    <row r="145" spans="1:9" ht="34" x14ac:dyDescent="0.2">
      <c r="A145" s="82"/>
      <c r="B145" s="79"/>
      <c r="C145" s="79" t="s">
        <v>105</v>
      </c>
      <c r="D145" s="79"/>
      <c r="E145" s="79"/>
      <c r="F145" s="80"/>
      <c r="G145" s="81"/>
      <c r="H145" s="80"/>
      <c r="I145" s="79"/>
    </row>
    <row r="146" spans="1:9" ht="17" x14ac:dyDescent="0.2">
      <c r="A146" s="83">
        <f>A144+0.01</f>
        <v>7.02</v>
      </c>
      <c r="B146" s="70"/>
      <c r="C146" s="70"/>
      <c r="D146" s="70"/>
      <c r="E146" s="70" t="s">
        <v>5</v>
      </c>
      <c r="F146" s="71">
        <f>H144</f>
        <v>0.47986111111111113</v>
      </c>
      <c r="G146" s="72">
        <v>0</v>
      </c>
      <c r="H146" s="71">
        <f>F146+TIME(0,G146,0)</f>
        <v>0.47986111111111113</v>
      </c>
      <c r="I146" s="73"/>
    </row>
    <row r="147" spans="1:9" ht="16" x14ac:dyDescent="0.2">
      <c r="A147" s="82"/>
      <c r="B147" s="79"/>
      <c r="C147" s="79"/>
      <c r="D147" s="79"/>
      <c r="E147" s="79"/>
      <c r="F147" s="80"/>
      <c r="G147" s="81"/>
      <c r="H147" s="80"/>
      <c r="I147" s="79"/>
    </row>
    <row r="148" spans="1:9" ht="17" x14ac:dyDescent="0.2">
      <c r="A148" s="85">
        <f>1+A142</f>
        <v>8</v>
      </c>
      <c r="B148" s="66"/>
      <c r="C148" s="66" t="s">
        <v>108</v>
      </c>
      <c r="D148" s="66"/>
      <c r="E148" s="66" t="s">
        <v>4</v>
      </c>
      <c r="F148" s="67">
        <f>H146</f>
        <v>0.47986111111111113</v>
      </c>
      <c r="G148" s="68">
        <v>0</v>
      </c>
      <c r="H148" s="67">
        <f>F148+TIME(0,G148,0)</f>
        <v>0.47986111111111113</v>
      </c>
      <c r="I148" s="69"/>
    </row>
    <row r="149" spans="1:9" ht="16" x14ac:dyDescent="0.2">
      <c r="A149" s="82"/>
      <c r="B149" s="79"/>
      <c r="C149" s="79"/>
      <c r="D149" s="79"/>
      <c r="E149" s="79"/>
      <c r="F149" s="80"/>
      <c r="G149" s="81"/>
      <c r="H149" s="80"/>
      <c r="I149" s="79"/>
    </row>
    <row r="150" spans="1:9" ht="17" x14ac:dyDescent="0.2">
      <c r="A150" s="83">
        <f>A148+0.01</f>
        <v>8.01</v>
      </c>
      <c r="B150" s="70" t="s">
        <v>100</v>
      </c>
      <c r="C150" s="70" t="s">
        <v>109</v>
      </c>
      <c r="D150" s="87" t="str">
        <f>Parameters!B13</f>
        <v xml:space="preserve"> 11-18/2126</v>
      </c>
      <c r="E150" s="70" t="s">
        <v>5</v>
      </c>
      <c r="F150" s="71">
        <f>H148</f>
        <v>0.47986111111111113</v>
      </c>
      <c r="G150" s="72">
        <v>3</v>
      </c>
      <c r="H150" s="71">
        <f>F150+TIME(0,G150,0)</f>
        <v>0.48194444444444445</v>
      </c>
      <c r="I150" s="73"/>
    </row>
    <row r="151" spans="1:9" ht="16" x14ac:dyDescent="0.2">
      <c r="A151" s="82"/>
      <c r="B151" s="79"/>
      <c r="C151" s="79"/>
      <c r="D151" s="88"/>
      <c r="E151" s="79"/>
      <c r="F151" s="80"/>
      <c r="G151" s="81"/>
      <c r="H151" s="80"/>
      <c r="I151" s="79"/>
    </row>
    <row r="152" spans="1:9" ht="17" x14ac:dyDescent="0.2">
      <c r="A152" s="83">
        <f>A150+0.01</f>
        <v>8.02</v>
      </c>
      <c r="B152" s="70" t="s">
        <v>100</v>
      </c>
      <c r="C152" s="70" t="s">
        <v>110</v>
      </c>
      <c r="D152" s="87" t="str">
        <f>Parameters!B13</f>
        <v xml:space="preserve"> 11-18/2126</v>
      </c>
      <c r="E152" s="70" t="s">
        <v>5</v>
      </c>
      <c r="F152" s="71">
        <f>H150</f>
        <v>0.48194444444444445</v>
      </c>
      <c r="G152" s="72">
        <v>0</v>
      </c>
      <c r="H152" s="71">
        <f>F152+TIME(0,G152,0)</f>
        <v>0.48194444444444445</v>
      </c>
      <c r="I152" s="73"/>
    </row>
    <row r="153" spans="1:9" ht="16" x14ac:dyDescent="0.2">
      <c r="A153" s="82"/>
      <c r="B153" s="79"/>
      <c r="C153" s="79"/>
      <c r="D153" s="88"/>
      <c r="E153" s="79"/>
      <c r="F153" s="80"/>
      <c r="G153" s="81"/>
      <c r="H153" s="80"/>
      <c r="I153" s="79"/>
    </row>
    <row r="154" spans="1:9" ht="17" x14ac:dyDescent="0.2">
      <c r="A154" s="83">
        <f>A152+0.01</f>
        <v>8.0299999999999994</v>
      </c>
      <c r="B154" s="70" t="s">
        <v>98</v>
      </c>
      <c r="C154" s="70" t="s">
        <v>111</v>
      </c>
      <c r="D154" s="87" t="str">
        <f>Parameters!B13</f>
        <v xml:space="preserve"> 11-18/2126</v>
      </c>
      <c r="E154" s="70" t="s">
        <v>5</v>
      </c>
      <c r="F154" s="71">
        <f>H152</f>
        <v>0.48194444444444445</v>
      </c>
      <c r="G154" s="72">
        <v>5</v>
      </c>
      <c r="H154" s="71">
        <f>F154+TIME(0,G154,0)</f>
        <v>0.48541666666666666</v>
      </c>
      <c r="I154" s="73"/>
    </row>
    <row r="155" spans="1:9" x14ac:dyDescent="0.15">
      <c r="D155" s="89"/>
    </row>
    <row r="156" spans="1:9" ht="17" x14ac:dyDescent="0.2">
      <c r="A156" s="83">
        <f>A154+0.01</f>
        <v>8.0399999999999991</v>
      </c>
      <c r="B156" s="70" t="s">
        <v>101</v>
      </c>
      <c r="C156" s="70" t="s">
        <v>112</v>
      </c>
      <c r="D156" s="87" t="str">
        <f>Parameters!B13</f>
        <v xml:space="preserve"> 11-18/2126</v>
      </c>
      <c r="E156" s="70" t="s">
        <v>5</v>
      </c>
      <c r="F156" s="71">
        <f>H154</f>
        <v>0.48541666666666666</v>
      </c>
      <c r="G156" s="72">
        <v>15</v>
      </c>
      <c r="H156" s="71">
        <f>F156+TIME(0,G156,0)</f>
        <v>0.49583333333333335</v>
      </c>
      <c r="I156" s="73"/>
    </row>
    <row r="158" spans="1:9" ht="17" x14ac:dyDescent="0.2">
      <c r="A158" s="83">
        <f>A156+0.01</f>
        <v>8.0499999999999989</v>
      </c>
      <c r="B158" s="70"/>
      <c r="C158" s="70"/>
      <c r="D158" s="70"/>
      <c r="E158" s="70" t="s">
        <v>5</v>
      </c>
      <c r="F158" s="71">
        <f>H156</f>
        <v>0.49583333333333335</v>
      </c>
      <c r="G158" s="72">
        <v>0</v>
      </c>
      <c r="H158" s="71">
        <f>F158+TIME(0,G158,0)</f>
        <v>0.49583333333333335</v>
      </c>
      <c r="I158" s="73"/>
    </row>
    <row r="160" spans="1:9" ht="17" x14ac:dyDescent="0.2">
      <c r="A160" s="83">
        <f>A158+0.01</f>
        <v>8.0599999999999987</v>
      </c>
      <c r="B160" s="70"/>
      <c r="C160" s="70"/>
      <c r="D160" s="70"/>
      <c r="E160" s="70" t="s">
        <v>5</v>
      </c>
      <c r="F160" s="71">
        <f>H158</f>
        <v>0.49583333333333335</v>
      </c>
      <c r="G160" s="72">
        <v>0</v>
      </c>
      <c r="H160" s="71">
        <f>F160+TIME(0,G160,0)</f>
        <v>0.49583333333333335</v>
      </c>
      <c r="I160" s="73"/>
    </row>
    <row r="162" spans="1:9" ht="17" x14ac:dyDescent="0.2">
      <c r="A162" s="85">
        <f>1+A156</f>
        <v>9.0399999999999991</v>
      </c>
      <c r="B162" s="66"/>
      <c r="C162" s="66" t="s">
        <v>113</v>
      </c>
      <c r="D162" s="66"/>
      <c r="E162" s="66" t="s">
        <v>4</v>
      </c>
      <c r="F162" s="67">
        <f>H160</f>
        <v>0.49583333333333335</v>
      </c>
      <c r="G162" s="68">
        <v>0</v>
      </c>
      <c r="H162" s="67">
        <f>F162+TIME(0,G162,0)</f>
        <v>0.49583333333333335</v>
      </c>
      <c r="I162" s="69"/>
    </row>
    <row r="163" spans="1:9" ht="16" x14ac:dyDescent="0.2">
      <c r="A163" s="82"/>
      <c r="B163" s="79"/>
      <c r="C163" s="79"/>
      <c r="D163" s="79"/>
      <c r="E163" s="79"/>
      <c r="F163" s="80"/>
      <c r="G163" s="81"/>
      <c r="H163" s="80"/>
      <c r="I163" s="79"/>
    </row>
    <row r="164" spans="1:9" ht="34" x14ac:dyDescent="0.2">
      <c r="A164" s="83">
        <f>A162+0.01</f>
        <v>9.0499999999999989</v>
      </c>
      <c r="B164" s="70" t="s">
        <v>100</v>
      </c>
      <c r="C164" s="70" t="s">
        <v>114</v>
      </c>
      <c r="D164" s="86"/>
      <c r="E164" s="70" t="s">
        <v>5</v>
      </c>
      <c r="F164" s="71">
        <f>H162</f>
        <v>0.49583333333333335</v>
      </c>
      <c r="G164" s="72">
        <v>0</v>
      </c>
      <c r="H164" s="71">
        <f>F164+TIME(0,G164,0)</f>
        <v>0.49583333333333335</v>
      </c>
      <c r="I164" s="73"/>
    </row>
    <row r="165" spans="1:9" ht="34" x14ac:dyDescent="0.2">
      <c r="C165" s="79" t="s">
        <v>105</v>
      </c>
    </row>
    <row r="166" spans="1:9" ht="17" x14ac:dyDescent="0.2">
      <c r="A166" s="83">
        <f>A164+0.01</f>
        <v>9.0599999999999987</v>
      </c>
      <c r="B166" s="70" t="s">
        <v>102</v>
      </c>
      <c r="C166" s="70" t="s">
        <v>115</v>
      </c>
      <c r="D166" s="70"/>
      <c r="E166" s="70" t="s">
        <v>5</v>
      </c>
      <c r="F166" s="71">
        <f>H164</f>
        <v>0.49583333333333335</v>
      </c>
      <c r="G166" s="72">
        <v>0</v>
      </c>
      <c r="H166" s="71">
        <f>F166+TIME(0,G166,0)</f>
        <v>0.49583333333333335</v>
      </c>
      <c r="I166" s="73"/>
    </row>
    <row r="168" spans="1:9" ht="17" x14ac:dyDescent="0.2">
      <c r="A168" s="85">
        <f>1+A162</f>
        <v>10.039999999999999</v>
      </c>
      <c r="B168" s="66"/>
      <c r="C168" s="66" t="s">
        <v>116</v>
      </c>
      <c r="D168" s="66"/>
      <c r="E168" s="66" t="s">
        <v>4</v>
      </c>
      <c r="F168" s="67">
        <f>H166</f>
        <v>0.49583333333333335</v>
      </c>
      <c r="G168" s="68">
        <v>0</v>
      </c>
      <c r="H168" s="67">
        <f>F168+TIME(0,G168,0)</f>
        <v>0.49583333333333335</v>
      </c>
      <c r="I168" s="69"/>
    </row>
    <row r="169" spans="1:9" ht="16" x14ac:dyDescent="0.2">
      <c r="A169" s="82"/>
      <c r="B169" s="79"/>
      <c r="C169" s="79"/>
      <c r="D169" s="79"/>
      <c r="E169" s="79"/>
      <c r="F169" s="80"/>
      <c r="G169" s="81"/>
      <c r="H169" s="80"/>
      <c r="I169" s="79"/>
    </row>
    <row r="170" spans="1:9" ht="17" x14ac:dyDescent="0.2">
      <c r="A170" s="83">
        <f>A168+0.01</f>
        <v>10.049999999999999</v>
      </c>
      <c r="B170" s="70"/>
      <c r="C170" s="70"/>
      <c r="D170" s="86"/>
      <c r="E170" s="70" t="s">
        <v>5</v>
      </c>
      <c r="F170" s="71">
        <f>H168</f>
        <v>0.49583333333333335</v>
      </c>
      <c r="G170" s="72">
        <v>0</v>
      </c>
      <c r="H170" s="71">
        <f>F170+TIME(0,G170,0)</f>
        <v>0.49583333333333335</v>
      </c>
      <c r="I170" s="73"/>
    </row>
    <row r="171" spans="1:9" ht="16" x14ac:dyDescent="0.2">
      <c r="C171" s="79"/>
    </row>
    <row r="172" spans="1:9" ht="17" x14ac:dyDescent="0.2">
      <c r="A172" s="83">
        <f>A170+0.01</f>
        <v>10.059999999999999</v>
      </c>
      <c r="B172" s="70"/>
      <c r="C172" s="70"/>
      <c r="D172" s="70"/>
      <c r="E172" s="70" t="s">
        <v>5</v>
      </c>
      <c r="F172" s="71">
        <f>H170</f>
        <v>0.49583333333333335</v>
      </c>
      <c r="G172" s="72">
        <v>0</v>
      </c>
      <c r="H172" s="71">
        <f>F172+TIME(0,G172,0)</f>
        <v>0.49583333333333335</v>
      </c>
      <c r="I172" s="73"/>
    </row>
    <row r="174" spans="1:9" ht="17" x14ac:dyDescent="0.2">
      <c r="A174" s="85">
        <f>1+A168</f>
        <v>11.04</v>
      </c>
      <c r="B174" s="66"/>
      <c r="C174" s="66" t="s">
        <v>117</v>
      </c>
      <c r="D174" s="66"/>
      <c r="E174" s="66" t="s">
        <v>4</v>
      </c>
      <c r="F174" s="67">
        <f>H172</f>
        <v>0.49583333333333335</v>
      </c>
      <c r="G174" s="68">
        <v>0</v>
      </c>
      <c r="H174" s="67">
        <f>F174+TIME(0,G174,0)</f>
        <v>0.49583333333333335</v>
      </c>
      <c r="I174" s="69"/>
    </row>
    <row r="176" spans="1:9" ht="17" x14ac:dyDescent="0.2">
      <c r="A176" s="83">
        <f>A174+0.01</f>
        <v>11.049999999999999</v>
      </c>
      <c r="B176" s="70"/>
      <c r="C176" s="70" t="s">
        <v>118</v>
      </c>
      <c r="D176" s="86"/>
      <c r="E176" s="70" t="s">
        <v>5</v>
      </c>
      <c r="F176" s="71">
        <f>H174</f>
        <v>0.49583333333333335</v>
      </c>
      <c r="G176" s="72">
        <v>0</v>
      </c>
      <c r="H176" s="71">
        <f>F176+TIME(0,G176,0)</f>
        <v>0.49583333333333335</v>
      </c>
      <c r="I176" s="73"/>
    </row>
    <row r="177" spans="1:9" ht="14" x14ac:dyDescent="0.15">
      <c r="A177" s="74"/>
      <c r="B177" s="74"/>
      <c r="C177" s="74" t="s">
        <v>28</v>
      </c>
      <c r="D177" s="74"/>
      <c r="E177" s="74"/>
      <c r="F177" s="75"/>
      <c r="G177" s="76">
        <f>(H177-H176) * 24 * 60</f>
        <v>36.000000000000028</v>
      </c>
      <c r="H177" s="75">
        <v>0.52083333333333337</v>
      </c>
      <c r="I177" s="74"/>
    </row>
  </sheetData>
  <mergeCells count="14">
    <mergeCell ref="A6:I6"/>
    <mergeCell ref="A2:I2"/>
    <mergeCell ref="A1:I1"/>
    <mergeCell ref="A3:I3"/>
    <mergeCell ref="A4:I4"/>
    <mergeCell ref="A5:I5"/>
    <mergeCell ref="A132:I132"/>
    <mergeCell ref="A13:I13"/>
    <mergeCell ref="A9:I9"/>
    <mergeCell ref="A77:I77"/>
    <mergeCell ref="A7:I7"/>
    <mergeCell ref="A8:I8"/>
    <mergeCell ref="A10:I10"/>
    <mergeCell ref="A17:I17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"/>
  <sheetViews>
    <sheetView workbookViewId="0">
      <selection sqref="A1:IV1"/>
    </sheetView>
  </sheetViews>
  <sheetFormatPr baseColWidth="10" defaultColWidth="8.83203125" defaultRowHeight="13" x14ac:dyDescent="0.15"/>
  <cols>
    <col min="1" max="1" width="10" customWidth="1"/>
    <col min="7" max="7" width="17.83203125" customWidth="1"/>
    <col min="8" max="8" width="16" customWidth="1"/>
    <col min="9" max="9" width="49.3320312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6" sqref="B16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50</v>
      </c>
      <c r="B1" s="101" t="s">
        <v>139</v>
      </c>
    </row>
    <row r="2" spans="1:2" x14ac:dyDescent="0.15">
      <c r="A2" s="14" t="s">
        <v>51</v>
      </c>
      <c r="B2" s="101" t="s">
        <v>140</v>
      </c>
    </row>
    <row r="3" spans="1:2" ht="14" thickBot="1" x14ac:dyDescent="0.2">
      <c r="A3" s="14" t="s">
        <v>52</v>
      </c>
      <c r="B3" s="101" t="s">
        <v>141</v>
      </c>
    </row>
    <row r="4" spans="1:2" x14ac:dyDescent="0.15">
      <c r="A4" t="s">
        <v>53</v>
      </c>
      <c r="B4" s="15">
        <v>43478</v>
      </c>
    </row>
    <row r="5" spans="1:2" x14ac:dyDescent="0.15">
      <c r="A5" s="16" t="s">
        <v>54</v>
      </c>
      <c r="B5" s="17">
        <f>B4+1</f>
        <v>43479</v>
      </c>
    </row>
    <row r="6" spans="1:2" ht="14" thickBot="1" x14ac:dyDescent="0.2">
      <c r="A6" s="18" t="s">
        <v>55</v>
      </c>
      <c r="B6" s="19">
        <v>6</v>
      </c>
    </row>
    <row r="7" spans="1:2" x14ac:dyDescent="0.15">
      <c r="A7" s="18" t="s">
        <v>56</v>
      </c>
      <c r="B7" s="15">
        <f>B4+B6-1</f>
        <v>43483</v>
      </c>
    </row>
    <row r="8" spans="1:2" x14ac:dyDescent="0.15">
      <c r="A8" s="65" t="s">
        <v>57</v>
      </c>
      <c r="B8" s="65">
        <v>0</v>
      </c>
    </row>
    <row r="9" spans="1:2" ht="16" x14ac:dyDescent="0.2">
      <c r="A9" s="65" t="s">
        <v>94</v>
      </c>
      <c r="B9" s="7" t="s">
        <v>142</v>
      </c>
    </row>
    <row r="13" spans="1:2" x14ac:dyDescent="0.15">
      <c r="A13" t="s">
        <v>15</v>
      </c>
      <c r="B13" t="s">
        <v>143</v>
      </c>
    </row>
    <row r="15" spans="1:2" x14ac:dyDescent="0.15">
      <c r="A15" t="s">
        <v>0</v>
      </c>
      <c r="B15" t="s">
        <v>145</v>
      </c>
    </row>
    <row r="16" spans="1:2" x14ac:dyDescent="0.15">
      <c r="A16" t="s">
        <v>1</v>
      </c>
      <c r="B16" t="s">
        <v>144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2019-01-07T17:56:42Z</dcterms:modified>
  <cp:category/>
</cp:coreProperties>
</file>