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40" yWindow="820" windowWidth="24840" windowHeight="17300" activeTab="2"/>
  </bookViews>
  <sheets>
    <sheet name="Title" sheetId="1" r:id="rId1"/>
    <sheet name="BCS Meeting Slots" sheetId="2" r:id="rId2"/>
    <sheet name="BCS Agenda" sheetId="3" r:id="rId3"/>
    <sheet name="Submissions" sheetId="4" r:id="rId4"/>
    <sheet name="Parameters" sheetId="5" r:id="rId5"/>
  </sheets>
  <definedNames/>
  <calcPr fullCalcOnLoad="1"/>
</workbook>
</file>

<file path=xl/comments3.xml><?xml version="1.0" encoding="utf-8"?>
<comments xmlns="http://schemas.openxmlformats.org/spreadsheetml/2006/main">
  <authors>
    <author>Stephens, AdrianX</author>
  </authors>
  <commentList>
    <comment ref="B17" authorId="0">
      <text>
        <r>
          <rPr>
            <b/>
            <sz val="9"/>
            <rFont val="Tahoma"/>
            <family val="2"/>
          </rPr>
          <t>II - Information Item
DT - Discussion Topic
MI - Motion Internal
ME - Motion External
* - on Consent Agenda</t>
        </r>
      </text>
    </comment>
    <comment ref="G17" authorId="0">
      <text>
        <r>
          <rPr>
            <b/>
            <sz val="9"/>
            <rFont val="Tahoma"/>
            <family val="2"/>
          </rPr>
          <t>Duration of item in minutes</t>
        </r>
      </text>
    </comment>
    <comment ref="B71" authorId="0">
      <text>
        <r>
          <rPr>
            <b/>
            <sz val="9"/>
            <rFont val="Tahoma"/>
            <family val="2"/>
          </rPr>
          <t>II - Information Item
DT - Discussion Topic
MI - Motion Internal
ME - Motion External
* - on Consent Agenda</t>
        </r>
      </text>
    </comment>
    <comment ref="G71" authorId="0">
      <text>
        <r>
          <rPr>
            <b/>
            <sz val="9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<sst xmlns="http://schemas.openxmlformats.org/spreadsheetml/2006/main" count="244" uniqueCount="162">
  <si>
    <t>DCN Minutes last meeting</t>
  </si>
  <si>
    <t>DCN Telco minutes</t>
  </si>
  <si>
    <t>Opening Formalities</t>
  </si>
  <si>
    <t>Meeting called to order</t>
  </si>
  <si>
    <t>Chair</t>
  </si>
  <si>
    <t>Chair</t>
  </si>
  <si>
    <t>Front table introduction</t>
  </si>
  <si>
    <t>Review and approve agenda</t>
  </si>
  <si>
    <t>Review and approve BCS TIG/SG meeting minutes</t>
  </si>
  <si>
    <t>Announcements</t>
  </si>
  <si>
    <t>Review Patent Policy slides (including call for essential patents)</t>
  </si>
  <si>
    <t>Reminder to register attendence</t>
  </si>
  <si>
    <t>Reminder meeting protocol</t>
  </si>
  <si>
    <t>PatCom materials</t>
  </si>
  <si>
    <t>Reminder: participation is on individual basis</t>
  </si>
  <si>
    <t>Review of meeting goals</t>
  </si>
  <si>
    <t>Review and approve BCS TIG/SG telephone conference minutes</t>
  </si>
  <si>
    <t>Chair Meeting Slides</t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</si>
  <si>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</si>
  <si>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</si>
  <si>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</si>
  <si>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</si>
  <si>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</si>
  <si>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</si>
  <si>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</si>
  <si>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</si>
  <si>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</si>
  <si>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</si>
  <si>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</si>
  <si>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</si>
  <si>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</si>
  <si>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Broadcast Services TIG/SG</t>
  </si>
  <si>
    <t>BCS TIG/SG Chair - Marc Emmelmann (Koden-TI)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</si>
  <si>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</si>
  <si>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</si>
  <si>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</si>
  <si>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</si>
  <si>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</si>
  <si>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</si>
  <si>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</si>
  <si>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</si>
  <si>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</si>
  <si>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</si>
  <si>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</si>
  <si>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</si>
  <si>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</si>
  <si>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</si>
  <si>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</si>
  <si>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</si>
  <si>
    <t>Marc Emmelmann</t>
  </si>
  <si>
    <t>Koden-TI</t>
  </si>
  <si>
    <t>Berlin, Germany</t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</si>
  <si>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</si>
  <si>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</si>
  <si>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</si>
  <si>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</si>
  <si>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</si>
  <si>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</si>
  <si>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</si>
  <si>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</si>
  <si>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</si>
  <si>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</si>
  <si>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</si>
  <si>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</si>
  <si>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</si>
  <si>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</si>
  <si>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</si>
  <si>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</si>
  <si>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</si>
  <si>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</si>
  <si>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</si>
  <si>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</si>
  <si>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</si>
  <si>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</si>
  <si>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</si>
  <si>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</si>
  <si>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</si>
  <si>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</si>
  <si>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</si>
  <si>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</si>
  <si>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</si>
  <si>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</si>
  <si>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</si>
  <si>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</si>
  <si>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</si>
  <si>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</si>
  <si>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</si>
  <si>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</si>
  <si>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</si>
  <si>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</si>
  <si>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</si>
  <si>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</si>
  <si>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</si>
  <si>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</si>
  <si>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</si>
  <si>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</si>
  <si>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</si>
  <si>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</si>
  <si>
    <t>II</t>
  </si>
  <si>
    <t>II</t>
  </si>
  <si>
    <t>MI</t>
  </si>
  <si>
    <t>MI</t>
  </si>
  <si>
    <t>II</t>
  </si>
  <si>
    <t>DI</t>
  </si>
  <si>
    <t>DI</t>
  </si>
  <si>
    <t>DI</t>
  </si>
  <si>
    <t>Call for Submissions</t>
  </si>
  <si>
    <t>Presentation and discussion of submissions (incl. related motions)</t>
  </si>
  <si>
    <t>Note: discussion order of submissions according to the "submission" tab in this document</t>
  </si>
  <si>
    <t>Recess</t>
  </si>
  <si>
    <t>Review of agenda</t>
  </si>
  <si>
    <t>Administrative Items</t>
  </si>
  <si>
    <t>Goals for next meeting</t>
  </si>
  <si>
    <t>Ad-hoc meetings</t>
  </si>
  <si>
    <t>Telcon Schedule</t>
  </si>
  <si>
    <t>Review of timeline</t>
  </si>
  <si>
    <t>Old Business</t>
  </si>
  <si>
    <t>Continue Presentation and discussion of submissions (incl. related motions)</t>
  </si>
  <si>
    <t>Other old business</t>
  </si>
  <si>
    <t>New Business</t>
  </si>
  <si>
    <t>Closing Formalities</t>
  </si>
  <si>
    <t>Adjourn</t>
  </si>
  <si>
    <t>BCS TIG/SG  Vice Chair  Hitoshi Morioka (SRC Software)</t>
  </si>
  <si>
    <t>BCS TIG/SG  Vice Chair  Stephen McCann (Blackberry)</t>
  </si>
  <si>
    <t>BCS TIG/SG Secretary Xiaofei Wang (Interdigital)</t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</si>
  <si>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</si>
  <si>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</si>
  <si>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</si>
  <si>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</si>
  <si>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</si>
  <si>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</si>
  <si>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</si>
  <si>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</si>
  <si>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</si>
  <si>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</si>
  <si>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 xml:space="preserve"> 11-18/0988</t>
  </si>
  <si>
    <t>11-18/0901r0</t>
  </si>
  <si>
    <t>170th IEEE 802.11 WIRELESS LOCAL AREA NETWORKS SESSION</t>
  </si>
  <si>
    <t>Hyatt, San Diego, CA, USA</t>
  </si>
  <si>
    <t>July 2018</t>
  </si>
  <si>
    <t>BCS SG July 2018 Agenda</t>
  </si>
  <si>
    <t>BCS</t>
  </si>
  <si>
    <t>July 9 - 13, 2018</t>
  </si>
  <si>
    <t>BCS Agenda - 2018-07-09  Monday - 16:00 to 18:00</t>
  </si>
  <si>
    <t>BCS Agenda - 2018-07-12  Thursday - 16:00 to 18:00</t>
  </si>
  <si>
    <t>11-18/1022r0</t>
  </si>
  <si>
    <t>11-18/1031r0</t>
  </si>
  <si>
    <t>11-18/1077r0</t>
  </si>
  <si>
    <t>11-18/1126r0</t>
  </si>
  <si>
    <t>This Doc DCN</t>
  </si>
  <si>
    <t>11-18/0987</t>
  </si>
  <si>
    <t>BCS Submissions &amp; PAR Discussion</t>
  </si>
  <si>
    <t>2018-07-09</t>
  </si>
  <si>
    <t>BCS TIG/SG</t>
  </si>
  <si>
    <t>A CSD Proposal for BCS</t>
  </si>
  <si>
    <t>Hitoshi Morioka (SRC Software)</t>
  </si>
  <si>
    <t>09-Jul-2018 11:53:26 ET</t>
  </si>
  <si>
    <t>https://mentor.ieee.org/802.11/dcn/18/11-18-0826-02-0bcs-a-csd-proposal-for-bcs.docx</t>
  </si>
  <si>
    <t>A PAR Proposal for BCS</t>
  </si>
  <si>
    <t>Stephen McCann (BlackBerry)</t>
  </si>
  <si>
    <t>03-Jul-2018 11:02:07 ET</t>
  </si>
  <si>
    <t>https://mentor.ieee.org/802.11/dcn/18/11-18-0825-02-0bcs-a-par-proposal-for-bcs.docx</t>
  </si>
</sst>
</file>

<file path=xl/styles.xml><?xml version="1.0" encoding="utf-8"?>
<styleSheet xmlns="http://schemas.openxmlformats.org/spreadsheetml/2006/main">
  <numFmts count="3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dd\ yyyy\-mm\-dd"/>
    <numFmt numFmtId="179" formatCode="dddd"/>
    <numFmt numFmtId="180" formatCode="_([$€]* #,##0.00_);_([$€]* \(#,##0.00\);_([$€]* &quot;-&quot;??_);_(@_)"/>
    <numFmt numFmtId="181" formatCode="0.0"/>
    <numFmt numFmtId="182" formatCode="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\-yyyy\ hh:mm:ss"/>
  </numFmts>
  <fonts count="7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0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u val="single"/>
      <sz val="10"/>
      <color indexed="61"/>
      <name val="Arial"/>
      <family val="0"/>
    </font>
    <font>
      <b/>
      <sz val="12"/>
      <color indexed="9"/>
      <name val="Arial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2"/>
      <color indexed="34"/>
      <name val="Arial"/>
      <family val="2"/>
    </font>
    <font>
      <sz val="10"/>
      <color indexed="34"/>
      <name val="Arial"/>
      <family val="2"/>
    </font>
    <font>
      <b/>
      <sz val="18"/>
      <color indexed="8"/>
      <name val="Arial"/>
      <family val="2"/>
    </font>
    <font>
      <sz val="11"/>
      <color indexed="8"/>
      <name val="Times New Roman"/>
      <family val="0"/>
    </font>
    <font>
      <sz val="2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2"/>
      <color rgb="FFFFFF00"/>
      <name val="Arial"/>
      <family val="2"/>
    </font>
    <font>
      <sz val="10"/>
      <color rgb="FFFFFF00"/>
      <name val="Arial"/>
      <family val="2"/>
    </font>
    <font>
      <b/>
      <sz val="18"/>
      <color theme="1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001A8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18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5" fillId="0" borderId="0" xfId="53" applyNumberFormat="1" applyAlignment="1" applyProtection="1">
      <alignment/>
      <protection/>
    </xf>
    <xf numFmtId="0" fontId="0" fillId="0" borderId="0" xfId="0" applyFont="1" applyAlignment="1">
      <alignment/>
    </xf>
    <xf numFmtId="178" fontId="0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indent="13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  <xf numFmtId="0" fontId="10" fillId="35" borderId="15" xfId="0" applyFont="1" applyFill="1" applyBorder="1" applyAlignment="1">
      <alignment horizontal="center" vertical="center"/>
    </xf>
    <xf numFmtId="179" fontId="10" fillId="35" borderId="11" xfId="0" applyNumberFormat="1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/>
    </xf>
    <xf numFmtId="0" fontId="14" fillId="36" borderId="17" xfId="0" applyFont="1" applyFill="1" applyBorder="1" applyAlignment="1">
      <alignment/>
    </xf>
    <xf numFmtId="0" fontId="14" fillId="36" borderId="14" xfId="0" applyFont="1" applyFill="1" applyBorder="1" applyAlignment="1">
      <alignment/>
    </xf>
    <xf numFmtId="0" fontId="13" fillId="37" borderId="16" xfId="0" applyFont="1" applyFill="1" applyBorder="1" applyAlignment="1" quotePrefix="1">
      <alignment horizontal="center" vertical="center" wrapText="1"/>
    </xf>
    <xf numFmtId="0" fontId="14" fillId="37" borderId="13" xfId="0" applyFont="1" applyFill="1" applyBorder="1" applyAlignment="1">
      <alignment/>
    </xf>
    <xf numFmtId="0" fontId="13" fillId="37" borderId="18" xfId="0" applyFont="1" applyFill="1" applyBorder="1" applyAlignment="1" quotePrefix="1">
      <alignment horizontal="center" vertical="center" wrapText="1"/>
    </xf>
    <xf numFmtId="0" fontId="14" fillId="37" borderId="0" xfId="0" applyFont="1" applyFill="1" applyBorder="1" applyAlignment="1">
      <alignment/>
    </xf>
    <xf numFmtId="0" fontId="13" fillId="38" borderId="18" xfId="0" applyFont="1" applyFill="1" applyBorder="1" applyAlignment="1" quotePrefix="1">
      <alignment horizontal="center" vertical="center" wrapText="1"/>
    </xf>
    <xf numFmtId="0" fontId="13" fillId="38" borderId="19" xfId="0" applyFont="1" applyFill="1" applyBorder="1" applyAlignment="1" quotePrefix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13" fillId="38" borderId="21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/>
    </xf>
    <xf numFmtId="0" fontId="14" fillId="37" borderId="21" xfId="0" applyFont="1" applyFill="1" applyBorder="1" applyAlignment="1">
      <alignment/>
    </xf>
    <xf numFmtId="0" fontId="4" fillId="38" borderId="16" xfId="0" applyFont="1" applyFill="1" applyBorder="1" applyAlignment="1">
      <alignment horizontal="center" vertical="center" wrapText="1"/>
    </xf>
    <xf numFmtId="0" fontId="18" fillId="38" borderId="17" xfId="0" applyFont="1" applyFill="1" applyBorder="1" applyAlignment="1">
      <alignment vertical="center" wrapText="1"/>
    </xf>
    <xf numFmtId="0" fontId="18" fillId="38" borderId="0" xfId="0" applyFont="1" applyFill="1" applyBorder="1" applyAlignment="1">
      <alignment vertical="center" wrapText="1"/>
    </xf>
    <xf numFmtId="0" fontId="18" fillId="38" borderId="0" xfId="0" applyFont="1" applyFill="1" applyBorder="1" applyAlignment="1">
      <alignment vertical="center"/>
    </xf>
    <xf numFmtId="0" fontId="18" fillId="38" borderId="23" xfId="0" applyFont="1" applyFill="1" applyBorder="1" applyAlignment="1">
      <alignment vertical="center"/>
    </xf>
    <xf numFmtId="0" fontId="13" fillId="36" borderId="18" xfId="0" applyFont="1" applyFill="1" applyBorder="1" applyAlignment="1">
      <alignment horizontal="center" vertical="center" wrapText="1"/>
    </xf>
    <xf numFmtId="180" fontId="0" fillId="37" borderId="0" xfId="57" applyFill="1" applyAlignment="1">
      <alignment/>
      <protection/>
    </xf>
    <xf numFmtId="0" fontId="14" fillId="37" borderId="24" xfId="0" applyFont="1" applyFill="1" applyBorder="1" applyAlignment="1">
      <alignment/>
    </xf>
    <xf numFmtId="0" fontId="14" fillId="37" borderId="14" xfId="0" applyFont="1" applyFill="1" applyBorder="1" applyAlignment="1">
      <alignment/>
    </xf>
    <xf numFmtId="0" fontId="14" fillId="37" borderId="17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20" fillId="0" borderId="0" xfId="0" applyFont="1" applyFill="1" applyAlignment="1">
      <alignment/>
    </xf>
    <xf numFmtId="180" fontId="0" fillId="37" borderId="0" xfId="57" applyFill="1">
      <alignment/>
      <protection/>
    </xf>
    <xf numFmtId="180" fontId="0" fillId="0" borderId="0" xfId="57">
      <alignment/>
      <protection/>
    </xf>
    <xf numFmtId="49" fontId="4" fillId="35" borderId="0" xfId="0" applyNumberFormat="1" applyFont="1" applyFill="1" applyAlignment="1">
      <alignment horizontal="center" wrapText="1"/>
    </xf>
    <xf numFmtId="20" fontId="4" fillId="35" borderId="0" xfId="0" applyNumberFormat="1" applyFont="1" applyFill="1" applyAlignment="1">
      <alignment horizontal="center" wrapText="1"/>
    </xf>
    <xf numFmtId="1" fontId="4" fillId="35" borderId="0" xfId="0" applyNumberFormat="1" applyFont="1" applyFill="1" applyAlignment="1">
      <alignment horizontal="center" wrapText="1"/>
    </xf>
    <xf numFmtId="0" fontId="14" fillId="0" borderId="0" xfId="0" applyFont="1" applyAlignment="1">
      <alignment/>
    </xf>
    <xf numFmtId="49" fontId="4" fillId="37" borderId="19" xfId="0" applyNumberFormat="1" applyFont="1" applyFill="1" applyBorder="1" applyAlignment="1">
      <alignment wrapText="1"/>
    </xf>
    <xf numFmtId="20" fontId="4" fillId="37" borderId="19" xfId="0" applyNumberFormat="1" applyFont="1" applyFill="1" applyBorder="1" applyAlignment="1">
      <alignment wrapText="1"/>
    </xf>
    <xf numFmtId="1" fontId="4" fillId="37" borderId="19" xfId="0" applyNumberFormat="1" applyFont="1" applyFill="1" applyBorder="1" applyAlignment="1">
      <alignment wrapText="1"/>
    </xf>
    <xf numFmtId="49" fontId="4" fillId="37" borderId="25" xfId="0" applyNumberFormat="1" applyFont="1" applyFill="1" applyBorder="1" applyAlignment="1">
      <alignment wrapText="1"/>
    </xf>
    <xf numFmtId="49" fontId="4" fillId="39" borderId="19" xfId="0" applyNumberFormat="1" applyFont="1" applyFill="1" applyBorder="1" applyAlignment="1">
      <alignment wrapText="1"/>
    </xf>
    <xf numFmtId="20" fontId="4" fillId="39" borderId="19" xfId="0" applyNumberFormat="1" applyFont="1" applyFill="1" applyBorder="1" applyAlignment="1">
      <alignment wrapText="1"/>
    </xf>
    <xf numFmtId="1" fontId="4" fillId="39" borderId="19" xfId="0" applyNumberFormat="1" applyFont="1" applyFill="1" applyBorder="1" applyAlignment="1">
      <alignment wrapText="1"/>
    </xf>
    <xf numFmtId="49" fontId="4" fillId="39" borderId="25" xfId="0" applyNumberFormat="1" applyFont="1" applyFill="1" applyBorder="1" applyAlignment="1">
      <alignment wrapText="1"/>
    </xf>
    <xf numFmtId="49" fontId="14" fillId="40" borderId="0" xfId="0" applyNumberFormat="1" applyFont="1" applyFill="1" applyAlignment="1">
      <alignment wrapText="1"/>
    </xf>
    <xf numFmtId="20" fontId="14" fillId="40" borderId="0" xfId="0" applyNumberFormat="1" applyFont="1" applyFill="1" applyAlignment="1">
      <alignment wrapText="1"/>
    </xf>
    <xf numFmtId="1" fontId="14" fillId="40" borderId="0" xfId="0" applyNumberFormat="1" applyFont="1" applyFill="1" applyAlignment="1">
      <alignment wrapText="1"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wrapText="1"/>
    </xf>
    <xf numFmtId="20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 quotePrefix="1">
      <alignment wrapText="1"/>
    </xf>
    <xf numFmtId="2" fontId="4" fillId="39" borderId="16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1" fontId="4" fillId="37" borderId="16" xfId="0" applyNumberFormat="1" applyFont="1" applyFill="1" applyBorder="1" applyAlignment="1">
      <alignment wrapText="1"/>
    </xf>
    <xf numFmtId="182" fontId="5" fillId="39" borderId="19" xfId="53" applyNumberFormat="1" applyFill="1" applyBorder="1" applyAlignment="1" applyProtection="1">
      <alignment wrapText="1"/>
      <protection/>
    </xf>
    <xf numFmtId="0" fontId="4" fillId="39" borderId="19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0" fontId="8" fillId="33" borderId="0" xfId="0" applyFont="1" applyFill="1" applyAlignment="1">
      <alignment horizontal="left" wrapText="1"/>
    </xf>
    <xf numFmtId="49" fontId="4" fillId="41" borderId="0" xfId="0" applyNumberFormat="1" applyFont="1" applyFill="1" applyBorder="1" applyAlignment="1">
      <alignment wrapText="1"/>
    </xf>
    <xf numFmtId="0" fontId="4" fillId="41" borderId="0" xfId="0" applyNumberFormat="1" applyFont="1" applyFill="1" applyBorder="1" applyAlignment="1">
      <alignment wrapText="1"/>
    </xf>
    <xf numFmtId="20" fontId="4" fillId="41" borderId="0" xfId="0" applyNumberFormat="1" applyFont="1" applyFill="1" applyBorder="1" applyAlignment="1">
      <alignment wrapText="1"/>
    </xf>
    <xf numFmtId="1" fontId="4" fillId="41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left" wrapText="1"/>
    </xf>
    <xf numFmtId="49" fontId="4" fillId="42" borderId="0" xfId="0" applyNumberFormat="1" applyFont="1" applyFill="1" applyBorder="1" applyAlignment="1">
      <alignment wrapText="1"/>
    </xf>
    <xf numFmtId="0" fontId="4" fillId="42" borderId="0" xfId="0" applyNumberFormat="1" applyFont="1" applyFill="1" applyBorder="1" applyAlignment="1">
      <alignment wrapText="1"/>
    </xf>
    <xf numFmtId="20" fontId="4" fillId="42" borderId="0" xfId="0" applyNumberFormat="1" applyFont="1" applyFill="1" applyBorder="1" applyAlignment="1">
      <alignment wrapText="1"/>
    </xf>
    <xf numFmtId="1" fontId="4" fillId="42" borderId="0" xfId="0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4" fillId="39" borderId="19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7" fillId="37" borderId="18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/>
    </xf>
    <xf numFmtId="0" fontId="14" fillId="37" borderId="21" xfId="0" applyFont="1" applyFill="1" applyBorder="1" applyAlignment="1">
      <alignment horizontal="center"/>
    </xf>
    <xf numFmtId="0" fontId="19" fillId="37" borderId="24" xfId="0" applyFont="1" applyFill="1" applyBorder="1" applyAlignment="1">
      <alignment horizontal="center"/>
    </xf>
    <xf numFmtId="180" fontId="21" fillId="37" borderId="0" xfId="57" applyFont="1" applyFill="1" applyAlignment="1">
      <alignment horizontal="center" vertical="center" wrapText="1"/>
      <protection/>
    </xf>
    <xf numFmtId="0" fontId="7" fillId="37" borderId="26" xfId="0" applyFont="1" applyFill="1" applyBorder="1" applyAlignment="1">
      <alignment horizontal="center" vertical="center"/>
    </xf>
    <xf numFmtId="0" fontId="0" fillId="37" borderId="24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7" fillId="37" borderId="17" xfId="0" applyFont="1" applyFill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37" borderId="14" xfId="0" applyFill="1" applyBorder="1" applyAlignment="1">
      <alignment horizontal="center"/>
    </xf>
    <xf numFmtId="0" fontId="7" fillId="37" borderId="27" xfId="0" applyFont="1" applyFill="1" applyBorder="1" applyAlignment="1">
      <alignment horizontal="center" vertical="center"/>
    </xf>
    <xf numFmtId="0" fontId="0" fillId="37" borderId="23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10" fillId="36" borderId="27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8" fillId="38" borderId="18" xfId="0" applyFont="1" applyFill="1" applyBorder="1" applyAlignment="1">
      <alignment horizontal="center" vertical="center" wrapText="1"/>
    </xf>
    <xf numFmtId="0" fontId="18" fillId="38" borderId="26" xfId="0" applyFont="1" applyFill="1" applyBorder="1" applyAlignment="1">
      <alignment horizontal="center" vertical="center"/>
    </xf>
    <xf numFmtId="0" fontId="18" fillId="38" borderId="24" xfId="0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/>
    </xf>
    <xf numFmtId="0" fontId="18" fillId="38" borderId="27" xfId="0" applyFont="1" applyFill="1" applyBorder="1" applyAlignment="1">
      <alignment horizontal="center" vertical="center"/>
    </xf>
    <xf numFmtId="0" fontId="18" fillId="38" borderId="23" xfId="0" applyFont="1" applyFill="1" applyBorder="1" applyAlignment="1">
      <alignment horizontal="center" vertical="center"/>
    </xf>
    <xf numFmtId="0" fontId="18" fillId="38" borderId="28" xfId="0" applyFont="1" applyFill="1" applyBorder="1" applyAlignment="1">
      <alignment horizontal="center" vertical="center"/>
    </xf>
    <xf numFmtId="0" fontId="67" fillId="43" borderId="26" xfId="0" applyFont="1" applyFill="1" applyBorder="1" applyAlignment="1">
      <alignment horizontal="center" vertical="center"/>
    </xf>
    <xf numFmtId="0" fontId="68" fillId="43" borderId="24" xfId="0" applyFont="1" applyFill="1" applyBorder="1" applyAlignment="1">
      <alignment horizontal="center"/>
    </xf>
    <xf numFmtId="0" fontId="68" fillId="43" borderId="20" xfId="0" applyFont="1" applyFill="1" applyBorder="1" applyAlignment="1">
      <alignment horizontal="center"/>
    </xf>
    <xf numFmtId="0" fontId="67" fillId="43" borderId="17" xfId="0" applyFont="1" applyFill="1" applyBorder="1" applyAlignment="1">
      <alignment horizontal="center" vertical="center"/>
    </xf>
    <xf numFmtId="0" fontId="68" fillId="43" borderId="0" xfId="0" applyFont="1" applyFill="1" applyAlignment="1">
      <alignment horizontal="center"/>
    </xf>
    <xf numFmtId="0" fontId="68" fillId="43" borderId="14" xfId="0" applyFont="1" applyFill="1" applyBorder="1" applyAlignment="1">
      <alignment horizontal="center"/>
    </xf>
    <xf numFmtId="0" fontId="67" fillId="43" borderId="27" xfId="0" applyFont="1" applyFill="1" applyBorder="1" applyAlignment="1">
      <alignment horizontal="center" vertical="center"/>
    </xf>
    <xf numFmtId="0" fontId="68" fillId="43" borderId="23" xfId="0" applyFont="1" applyFill="1" applyBorder="1" applyAlignment="1">
      <alignment horizontal="center"/>
    </xf>
    <xf numFmtId="0" fontId="68" fillId="43" borderId="28" xfId="0" applyFont="1" applyFill="1" applyBorder="1" applyAlignment="1">
      <alignment horizontal="center"/>
    </xf>
    <xf numFmtId="0" fontId="26" fillId="44" borderId="26" xfId="0" applyFont="1" applyFill="1" applyBorder="1" applyAlignment="1">
      <alignment horizontal="center" vertical="center"/>
    </xf>
    <xf numFmtId="0" fontId="27" fillId="44" borderId="24" xfId="0" applyFont="1" applyFill="1" applyBorder="1" applyAlignment="1">
      <alignment horizontal="center"/>
    </xf>
    <xf numFmtId="0" fontId="27" fillId="44" borderId="20" xfId="0" applyFont="1" applyFill="1" applyBorder="1" applyAlignment="1">
      <alignment horizontal="center"/>
    </xf>
    <xf numFmtId="0" fontId="26" fillId="44" borderId="17" xfId="0" applyFont="1" applyFill="1" applyBorder="1" applyAlignment="1">
      <alignment horizontal="center" vertical="center"/>
    </xf>
    <xf numFmtId="0" fontId="27" fillId="44" borderId="0" xfId="0" applyFont="1" applyFill="1" applyAlignment="1">
      <alignment horizontal="center"/>
    </xf>
    <xf numFmtId="0" fontId="27" fillId="44" borderId="14" xfId="0" applyFont="1" applyFill="1" applyBorder="1" applyAlignment="1">
      <alignment horizontal="center"/>
    </xf>
    <xf numFmtId="0" fontId="26" fillId="44" borderId="27" xfId="0" applyFont="1" applyFill="1" applyBorder="1" applyAlignment="1">
      <alignment horizontal="center" vertical="center"/>
    </xf>
    <xf numFmtId="0" fontId="27" fillId="44" borderId="23" xfId="0" applyFont="1" applyFill="1" applyBorder="1" applyAlignment="1">
      <alignment horizontal="center"/>
    </xf>
    <xf numFmtId="0" fontId="27" fillId="44" borderId="28" xfId="0" applyFont="1" applyFill="1" applyBorder="1" applyAlignment="1">
      <alignment horizontal="center"/>
    </xf>
    <xf numFmtId="0" fontId="67" fillId="43" borderId="26" xfId="0" applyFont="1" applyFill="1" applyBorder="1" applyAlignment="1">
      <alignment horizontal="center" vertical="center" wrapText="1"/>
    </xf>
    <xf numFmtId="0" fontId="18" fillId="38" borderId="25" xfId="0" applyFont="1" applyFill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8" fillId="38" borderId="16" xfId="0" applyFont="1" applyFill="1" applyBorder="1" applyAlignment="1">
      <alignment horizontal="center" vertical="center" wrapText="1"/>
    </xf>
    <xf numFmtId="0" fontId="18" fillId="38" borderId="19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25" xfId="0" applyFont="1" applyFill="1" applyBorder="1" applyAlignment="1">
      <alignment horizontal="center" vertical="center" wrapText="1"/>
    </xf>
    <xf numFmtId="0" fontId="15" fillId="37" borderId="17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178" fontId="10" fillId="35" borderId="26" xfId="0" applyNumberFormat="1" applyFont="1" applyFill="1" applyBorder="1" applyAlignment="1">
      <alignment horizontal="center" vertical="center"/>
    </xf>
    <xf numFmtId="178" fontId="10" fillId="35" borderId="24" xfId="0" applyNumberFormat="1" applyFont="1" applyFill="1" applyBorder="1" applyAlignment="1">
      <alignment horizontal="center" vertical="center"/>
    </xf>
    <xf numFmtId="178" fontId="10" fillId="35" borderId="20" xfId="0" applyNumberFormat="1" applyFont="1" applyFill="1" applyBorder="1" applyAlignment="1">
      <alignment horizontal="center" vertical="center"/>
    </xf>
    <xf numFmtId="0" fontId="0" fillId="33" borderId="0" xfId="0" applyFont="1" applyFill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8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45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9" fillId="42" borderId="0" xfId="0" applyFont="1" applyFill="1" applyAlignment="1">
      <alignment horizontal="left" wrapText="1"/>
    </xf>
    <xf numFmtId="0" fontId="25" fillId="45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33" borderId="0" xfId="0" applyFont="1" applyFill="1" applyAlignment="1" quotePrefix="1">
      <alignment horizontal="center" wrapText="1"/>
    </xf>
    <xf numFmtId="187" fontId="0" fillId="0" borderId="0" xfId="0" applyNumberFormat="1" applyAlignment="1">
      <alignment horizontal="right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962275"/>
          <a:ext cx="48482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document contains the agenda of the 802.11 Broadcast Services (BCS) TIG/SG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333375</xdr:rowOff>
    </xdr:from>
    <xdr:to>
      <xdr:col>31</xdr:col>
      <xdr:colOff>514350</xdr:colOff>
      <xdr:row>5</xdr:row>
      <xdr:rowOff>333375</xdr:rowOff>
    </xdr:to>
    <xdr:sp>
      <xdr:nvSpPr>
        <xdr:cNvPr id="1" name="Straight Connector 12"/>
        <xdr:cNvSpPr>
          <a:spLocks/>
        </xdr:cNvSpPr>
      </xdr:nvSpPr>
      <xdr:spPr>
        <a:xfrm flipH="1">
          <a:off x="5772150" y="2571750"/>
          <a:ext cx="14030325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14</xdr:row>
      <xdr:rowOff>9525</xdr:rowOff>
    </xdr:from>
    <xdr:to>
      <xdr:col>26</xdr:col>
      <xdr:colOff>19050</xdr:colOff>
      <xdr:row>26</xdr:row>
      <xdr:rowOff>9525</xdr:rowOff>
    </xdr:to>
    <xdr:sp>
      <xdr:nvSpPr>
        <xdr:cNvPr id="2" name="Straight Connector 16"/>
        <xdr:cNvSpPr>
          <a:spLocks/>
        </xdr:cNvSpPr>
      </xdr:nvSpPr>
      <xdr:spPr>
        <a:xfrm>
          <a:off x="16773525" y="4333875"/>
          <a:ext cx="0" cy="25431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9525</xdr:rowOff>
    </xdr:from>
    <xdr:to>
      <xdr:col>26</xdr:col>
      <xdr:colOff>66675</xdr:colOff>
      <xdr:row>26</xdr:row>
      <xdr:rowOff>9525</xdr:rowOff>
    </xdr:to>
    <xdr:sp>
      <xdr:nvSpPr>
        <xdr:cNvPr id="3" name="Straight Connector 21"/>
        <xdr:cNvSpPr>
          <a:spLocks/>
        </xdr:cNvSpPr>
      </xdr:nvSpPr>
      <xdr:spPr>
        <a:xfrm flipH="1">
          <a:off x="2152650" y="6877050"/>
          <a:ext cx="14668500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38100</xdr:rowOff>
    </xdr:from>
    <xdr:to>
      <xdr:col>2</xdr:col>
      <xdr:colOff>9525</xdr:colOff>
      <xdr:row>26</xdr:row>
      <xdr:rowOff>0</xdr:rowOff>
    </xdr:to>
    <xdr:sp>
      <xdr:nvSpPr>
        <xdr:cNvPr id="4" name="Straight Connector 29"/>
        <xdr:cNvSpPr>
          <a:spLocks/>
        </xdr:cNvSpPr>
      </xdr:nvSpPr>
      <xdr:spPr>
        <a:xfrm flipV="1">
          <a:off x="2114550" y="3019425"/>
          <a:ext cx="0" cy="384810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419100</xdr:colOff>
      <xdr:row>14</xdr:row>
      <xdr:rowOff>180975</xdr:rowOff>
    </xdr:from>
    <xdr:to>
      <xdr:col>31</xdr:col>
      <xdr:colOff>0</xdr:colOff>
      <xdr:row>20</xdr:row>
      <xdr:rowOff>114300</xdr:rowOff>
    </xdr:to>
    <xdr:sp>
      <xdr:nvSpPr>
        <xdr:cNvPr id="5" name="Rectangular Callout 32"/>
        <xdr:cNvSpPr>
          <a:spLocks/>
        </xdr:cNvSpPr>
      </xdr:nvSpPr>
      <xdr:spPr>
        <a:xfrm>
          <a:off x="18392775" y="4505325"/>
          <a:ext cx="1409700" cy="1133475"/>
        </a:xfrm>
        <a:prstGeom prst="wedgeRectCallout">
          <a:avLst>
            <a:gd name="adj1" fmla="val -129972"/>
            <a:gd name="adj2" fmla="val -71782"/>
          </a:avLst>
        </a:prstGeom>
        <a:solidFill>
          <a:srgbClr val="C0FFFF"/>
        </a:solidFill>
        <a:ln w="5715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9525</xdr:rowOff>
    </xdr:to>
    <xdr:sp>
      <xdr:nvSpPr>
        <xdr:cNvPr id="6" name="Straight Connector 19"/>
        <xdr:cNvSpPr>
          <a:spLocks/>
        </xdr:cNvSpPr>
      </xdr:nvSpPr>
      <xdr:spPr>
        <a:xfrm flipH="1">
          <a:off x="16792575" y="4324350"/>
          <a:ext cx="3009900" cy="952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9525</xdr:rowOff>
    </xdr:from>
    <xdr:to>
      <xdr:col>14</xdr:col>
      <xdr:colOff>0</xdr:colOff>
      <xdr:row>26</xdr:row>
      <xdr:rowOff>28575</xdr:rowOff>
    </xdr:to>
    <xdr:sp>
      <xdr:nvSpPr>
        <xdr:cNvPr id="7" name="Straight Connector 25"/>
        <xdr:cNvSpPr>
          <a:spLocks/>
        </xdr:cNvSpPr>
      </xdr:nvSpPr>
      <xdr:spPr>
        <a:xfrm flipV="1">
          <a:off x="9439275" y="2247900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9525</xdr:rowOff>
    </xdr:from>
    <xdr:to>
      <xdr:col>20</xdr:col>
      <xdr:colOff>0</xdr:colOff>
      <xdr:row>26</xdr:row>
      <xdr:rowOff>28575</xdr:rowOff>
    </xdr:to>
    <xdr:sp>
      <xdr:nvSpPr>
        <xdr:cNvPr id="8" name="Straight Connector 35"/>
        <xdr:cNvSpPr>
          <a:spLocks/>
        </xdr:cNvSpPr>
      </xdr:nvSpPr>
      <xdr:spPr>
        <a:xfrm flipV="1">
          <a:off x="13096875" y="2247900"/>
          <a:ext cx="0" cy="464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25</xdr:row>
      <xdr:rowOff>190500</xdr:rowOff>
    </xdr:from>
    <xdr:to>
      <xdr:col>15</xdr:col>
      <xdr:colOff>9525</xdr:colOff>
      <xdr:row>26</xdr:row>
      <xdr:rowOff>9525</xdr:rowOff>
    </xdr:to>
    <xdr:sp>
      <xdr:nvSpPr>
        <xdr:cNvPr id="9" name="Straight Connector 34"/>
        <xdr:cNvSpPr>
          <a:spLocks/>
        </xdr:cNvSpPr>
      </xdr:nvSpPr>
      <xdr:spPr>
        <a:xfrm>
          <a:off x="10058400" y="6848475"/>
          <a:ext cx="0" cy="285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sp>
      <xdr:nvSpPr>
        <xdr:cNvPr id="10" name="Straight Connector 18"/>
        <xdr:cNvSpPr>
          <a:spLocks/>
        </xdr:cNvSpPr>
      </xdr:nvSpPr>
      <xdr:spPr>
        <a:xfrm>
          <a:off x="19802475" y="2543175"/>
          <a:ext cx="0" cy="177165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45</xdr:row>
      <xdr:rowOff>47625</xdr:rowOff>
    </xdr:from>
    <xdr:to>
      <xdr:col>0</xdr:col>
      <xdr:colOff>857250</xdr:colOff>
      <xdr:row>50</xdr:row>
      <xdr:rowOff>114300</xdr:rowOff>
    </xdr:to>
    <xdr:sp>
      <xdr:nvSpPr>
        <xdr:cNvPr id="11" name="Multiply 28"/>
        <xdr:cNvSpPr>
          <a:spLocks/>
        </xdr:cNvSpPr>
      </xdr:nvSpPr>
      <xdr:spPr>
        <a:xfrm>
          <a:off x="104775" y="10553700"/>
          <a:ext cx="752475" cy="876300"/>
        </a:xfrm>
        <a:custGeom>
          <a:pathLst>
            <a:path h="809626" w="862853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lnTo>
                <a:pt x="142086" y="263884"/>
              </a:lnTo>
              <a:close/>
            </a:path>
          </a:pathLst>
        </a:custGeom>
        <a:solidFill>
          <a:srgbClr val="FF0000"/>
        </a:solidFill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295275</xdr:rowOff>
    </xdr:from>
    <xdr:to>
      <xdr:col>8</xdr:col>
      <xdr:colOff>9525</xdr:colOff>
      <xdr:row>8</xdr:row>
      <xdr:rowOff>9525</xdr:rowOff>
    </xdr:to>
    <xdr:sp>
      <xdr:nvSpPr>
        <xdr:cNvPr id="12" name="Straight Connector 23"/>
        <xdr:cNvSpPr>
          <a:spLocks/>
        </xdr:cNvSpPr>
      </xdr:nvSpPr>
      <xdr:spPr>
        <a:xfrm flipV="1">
          <a:off x="5772150" y="2533650"/>
          <a:ext cx="0" cy="45720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8</xdr:row>
      <xdr:rowOff>38100</xdr:rowOff>
    </xdr:from>
    <xdr:to>
      <xdr:col>8</xdr:col>
      <xdr:colOff>9525</xdr:colOff>
      <xdr:row>8</xdr:row>
      <xdr:rowOff>38100</xdr:rowOff>
    </xdr:to>
    <xdr:sp>
      <xdr:nvSpPr>
        <xdr:cNvPr id="13" name="Straight Connector 38"/>
        <xdr:cNvSpPr>
          <a:spLocks/>
        </xdr:cNvSpPr>
      </xdr:nvSpPr>
      <xdr:spPr>
        <a:xfrm flipH="1">
          <a:off x="2057400" y="3019425"/>
          <a:ext cx="3714750" cy="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295275</xdr:rowOff>
    </xdr:from>
    <xdr:to>
      <xdr:col>8</xdr:col>
      <xdr:colOff>9525</xdr:colOff>
      <xdr:row>8</xdr:row>
      <xdr:rowOff>38100</xdr:rowOff>
    </xdr:to>
    <xdr:sp>
      <xdr:nvSpPr>
        <xdr:cNvPr id="14" name="Straight Connector 40"/>
        <xdr:cNvSpPr>
          <a:spLocks/>
        </xdr:cNvSpPr>
      </xdr:nvSpPr>
      <xdr:spPr>
        <a:xfrm flipV="1">
          <a:off x="5772150" y="2533650"/>
          <a:ext cx="0" cy="485775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190500</xdr:rowOff>
    </xdr:from>
    <xdr:to>
      <xdr:col>15</xdr:col>
      <xdr:colOff>9525</xdr:colOff>
      <xdr:row>10</xdr:row>
      <xdr:rowOff>9525</xdr:rowOff>
    </xdr:to>
    <xdr:sp>
      <xdr:nvSpPr>
        <xdr:cNvPr id="15" name="Straight Connector 58"/>
        <xdr:cNvSpPr>
          <a:spLocks/>
        </xdr:cNvSpPr>
      </xdr:nvSpPr>
      <xdr:spPr>
        <a:xfrm>
          <a:off x="10058400" y="3371850"/>
          <a:ext cx="0" cy="19050"/>
        </a:xfrm>
        <a:prstGeom prst="line">
          <a:avLst/>
        </a:prstGeom>
        <a:noFill/>
        <a:ln w="76200" cmpd="sng">
          <a:solidFill>
            <a:srgbClr val="1F1FD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melmann@ieee.org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about/sasb/patcom/materials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mentor.ieee.org/802.11/dcn/18/11-18-0826-02-0bcs-a-csd-proposal-for-bcs.docx" TargetMode="External" /><Relationship Id="rId2" Type="http://schemas.openxmlformats.org/officeDocument/2006/relationships/hyperlink" Target="https://mentor.ieee.org/802.11/dcn/18/11-18-0825-02-0bcs-a-par-proposal-for-bc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">
      <c r="B1" s="1" t="s">
        <v>35</v>
      </c>
    </row>
    <row r="2" ht="18">
      <c r="B2" s="1" t="s">
        <v>33</v>
      </c>
    </row>
    <row r="3" spans="1:2" ht="18">
      <c r="A3" s="2" t="s">
        <v>45</v>
      </c>
      <c r="B3" s="1" t="str">
        <f>"doc.: IEEE 802.11-18/0987r"&amp;Parameters!B9</f>
        <v>doc.: IEEE 802.11-18/0987r2</v>
      </c>
    </row>
    <row r="4" spans="1:6" ht="18">
      <c r="A4" s="2" t="s">
        <v>34</v>
      </c>
      <c r="B4" s="8" t="s">
        <v>139</v>
      </c>
      <c r="F4" s="8"/>
    </row>
    <row r="5" spans="1:2" ht="15.75">
      <c r="A5" s="2" t="s">
        <v>44</v>
      </c>
      <c r="B5" s="12" t="s">
        <v>48</v>
      </c>
    </row>
    <row r="6" s="3" customFormat="1" ht="16.5" thickBot="1"/>
    <row r="7" spans="1:2" s="4" customFormat="1" ht="18">
      <c r="A7" s="4" t="s">
        <v>37</v>
      </c>
      <c r="B7" s="10" t="s">
        <v>140</v>
      </c>
    </row>
    <row r="8" spans="1:2" ht="15.75">
      <c r="A8" s="2" t="s">
        <v>46</v>
      </c>
      <c r="B8" s="9" t="str">
        <f>Parameters!B10</f>
        <v>2018-07-09</v>
      </c>
    </row>
    <row r="9" spans="1:9" ht="15.75">
      <c r="A9" s="2" t="s">
        <v>38</v>
      </c>
      <c r="B9" s="9" t="s">
        <v>43</v>
      </c>
      <c r="C9" s="9"/>
      <c r="D9" s="9" t="s">
        <v>49</v>
      </c>
      <c r="E9" s="9"/>
      <c r="F9" s="9"/>
      <c r="G9" s="9"/>
      <c r="H9" s="9"/>
      <c r="I9" s="9"/>
    </row>
    <row r="10" spans="2:9" ht="15.75">
      <c r="B10" s="9" t="s">
        <v>47</v>
      </c>
      <c r="C10" s="9"/>
      <c r="D10" s="9" t="s">
        <v>50</v>
      </c>
      <c r="E10" s="9"/>
      <c r="F10" s="9"/>
      <c r="G10" s="9"/>
      <c r="H10" s="9"/>
      <c r="I10" s="9"/>
    </row>
    <row r="11" spans="2:9" ht="15.75">
      <c r="B11" s="9" t="s">
        <v>39</v>
      </c>
      <c r="C11" s="9"/>
      <c r="D11" s="9" t="s">
        <v>51</v>
      </c>
      <c r="E11" s="9"/>
      <c r="F11" s="9"/>
      <c r="G11" s="9"/>
      <c r="H11" s="9"/>
      <c r="I11" s="9"/>
    </row>
    <row r="12" spans="2:9" ht="15.75">
      <c r="B12" s="9" t="s">
        <v>40</v>
      </c>
      <c r="C12" s="9"/>
      <c r="D12" s="9"/>
      <c r="E12" s="9"/>
      <c r="F12" s="9"/>
      <c r="G12" s="9"/>
      <c r="H12" s="9"/>
      <c r="I12" s="9"/>
    </row>
    <row r="13" spans="2:9" ht="15.75">
      <c r="B13" s="9" t="s">
        <v>41</v>
      </c>
      <c r="C13" s="9"/>
      <c r="D13" s="9"/>
      <c r="E13" s="9"/>
      <c r="F13" s="9"/>
      <c r="G13" s="9"/>
      <c r="H13" s="9"/>
      <c r="I13" s="9"/>
    </row>
    <row r="14" spans="2:9" ht="15.75">
      <c r="B14" s="9" t="s">
        <v>42</v>
      </c>
      <c r="C14" s="9"/>
      <c r="D14" s="13" t="s">
        <v>52</v>
      </c>
      <c r="E14" s="9"/>
      <c r="F14" s="9"/>
      <c r="G14" s="9"/>
      <c r="H14" s="9"/>
      <c r="I14" s="9"/>
    </row>
    <row r="15" ht="15.75">
      <c r="A15" s="2" t="s">
        <v>36</v>
      </c>
    </row>
    <row r="27" spans="1:5" ht="15.75" customHeight="1">
      <c r="A27" s="6"/>
      <c r="B27" s="107"/>
      <c r="C27" s="107"/>
      <c r="D27" s="107"/>
      <c r="E27" s="107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06"/>
      <c r="C29" s="106"/>
      <c r="D29" s="106"/>
      <c r="E29" s="106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06"/>
      <c r="C31" s="106"/>
      <c r="D31" s="106"/>
      <c r="E31" s="106"/>
    </row>
    <row r="32" spans="2:5" ht="15.75" customHeight="1">
      <c r="B32" s="106"/>
      <c r="C32" s="106"/>
      <c r="D32" s="106"/>
      <c r="E32" s="106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D14" r:id="rId1" display="emmelmann@ieee.org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40"/>
  <sheetViews>
    <sheetView zoomScale="75" zoomScaleNormal="75" zoomScalePageLayoutView="0" workbookViewId="0" topLeftCell="A3">
      <selection activeCell="C23" sqref="C23:H26"/>
    </sheetView>
  </sheetViews>
  <sheetFormatPr defaultColWidth="9.140625" defaultRowHeight="12.75" outlineLevelCol="1"/>
  <cols>
    <col min="1" max="1" width="18.140625" style="61" customWidth="1"/>
    <col min="2" max="2" width="13.421875" style="61" customWidth="1" outlineLevel="1"/>
    <col min="3" max="7" width="9.140625" style="61" customWidth="1"/>
    <col min="8" max="8" width="9.140625" style="61" customWidth="1" outlineLevel="1"/>
    <col min="9" max="9" width="9.421875" style="61" customWidth="1"/>
    <col min="10" max="13" width="9.140625" style="61" customWidth="1"/>
    <col min="14" max="14" width="9.140625" style="61" customWidth="1" outlineLevel="1"/>
    <col min="15" max="19" width="9.140625" style="61" customWidth="1"/>
    <col min="20" max="20" width="9.140625" style="61" customWidth="1" outlineLevel="1"/>
    <col min="21" max="25" width="9.140625" style="61" customWidth="1"/>
    <col min="26" max="26" width="9.140625" style="61" customWidth="1" outlineLevel="1"/>
    <col min="27" max="30" width="9.140625" style="61" customWidth="1"/>
    <col min="31" max="31" width="9.140625" style="61" customWidth="1" collapsed="1"/>
    <col min="32" max="32" width="9.140625" style="61" hidden="1" customWidth="1" outlineLevel="1"/>
    <col min="33" max="33" width="9.140625" style="61" customWidth="1" collapsed="1"/>
    <col min="34" max="16384" width="9.140625" style="61" customWidth="1"/>
  </cols>
  <sheetData>
    <row r="1" spans="1:32" s="20" customFormat="1" ht="27.75" customHeight="1">
      <c r="A1" s="185" t="str">
        <f>" 802.11 BCS TIG/SG Meeting Slots R"&amp;Parameters!B9</f>
        <v> 802.11 BCS TIG/SG Meeting Slots R2</v>
      </c>
      <c r="B1" s="187" t="str">
        <f>Parameters!B2</f>
        <v>Hyatt, San Diego, CA, USA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</row>
    <row r="2" spans="1:32" s="20" customFormat="1" ht="20.25" customHeight="1">
      <c r="A2" s="186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7.75" customHeight="1">
      <c r="A3" s="186"/>
      <c r="B3" s="188" t="str">
        <f>Parameters!B3</f>
        <v>July 9 - 13, 2018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</row>
    <row r="4" spans="1:32" s="20" customFormat="1" ht="21" thickBot="1">
      <c r="A4" s="23"/>
      <c r="B4" s="24" t="s">
        <v>61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19.5">
      <c r="A5" s="27" t="s">
        <v>62</v>
      </c>
      <c r="B5" s="28">
        <f>Parameters!B4</f>
        <v>43289</v>
      </c>
      <c r="C5" s="189">
        <f>B5+1</f>
        <v>43290</v>
      </c>
      <c r="D5" s="190"/>
      <c r="E5" s="190"/>
      <c r="F5" s="190"/>
      <c r="G5" s="190"/>
      <c r="H5" s="191"/>
      <c r="I5" s="189">
        <f>B5+2</f>
        <v>43291</v>
      </c>
      <c r="J5" s="190"/>
      <c r="K5" s="190"/>
      <c r="L5" s="190"/>
      <c r="M5" s="190"/>
      <c r="N5" s="191"/>
      <c r="O5" s="189">
        <f>B5+3</f>
        <v>43292</v>
      </c>
      <c r="P5" s="190"/>
      <c r="Q5" s="190"/>
      <c r="R5" s="190"/>
      <c r="S5" s="190"/>
      <c r="T5" s="191"/>
      <c r="U5" s="189">
        <f>B5+4</f>
        <v>43293</v>
      </c>
      <c r="V5" s="190"/>
      <c r="W5" s="190"/>
      <c r="X5" s="190"/>
      <c r="Y5" s="190"/>
      <c r="Z5" s="191"/>
      <c r="AA5" s="189">
        <f>B5+5</f>
        <v>43294</v>
      </c>
      <c r="AB5" s="190"/>
      <c r="AC5" s="190"/>
      <c r="AD5" s="190"/>
      <c r="AE5" s="190"/>
      <c r="AF5" s="191"/>
    </row>
    <row r="6" spans="1:32" s="20" customFormat="1" ht="27" customHeight="1">
      <c r="A6" s="29" t="s">
        <v>63</v>
      </c>
      <c r="B6" s="30"/>
      <c r="C6" s="31"/>
      <c r="D6" s="30"/>
      <c r="E6" s="30"/>
      <c r="F6" s="30"/>
      <c r="G6" s="30"/>
      <c r="H6" s="32"/>
      <c r="I6" s="123"/>
      <c r="J6" s="124"/>
      <c r="K6" s="124"/>
      <c r="L6" s="124"/>
      <c r="M6" s="124"/>
      <c r="N6" s="124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>
      <c r="A7" s="33" t="s">
        <v>64</v>
      </c>
      <c r="B7" s="34"/>
      <c r="C7" s="179"/>
      <c r="D7" s="180"/>
      <c r="E7" s="180"/>
      <c r="F7" s="180"/>
      <c r="G7" s="180"/>
      <c r="H7" s="181"/>
      <c r="I7" s="114"/>
      <c r="J7" s="115"/>
      <c r="K7" s="115"/>
      <c r="L7" s="115"/>
      <c r="M7" s="115"/>
      <c r="N7" s="116"/>
      <c r="O7" s="114"/>
      <c r="P7" s="115"/>
      <c r="Q7" s="115"/>
      <c r="R7" s="115"/>
      <c r="S7" s="115"/>
      <c r="T7" s="116"/>
      <c r="U7" s="114"/>
      <c r="V7" s="115"/>
      <c r="W7" s="115"/>
      <c r="X7" s="115"/>
      <c r="Y7" s="115"/>
      <c r="Z7" s="116"/>
      <c r="AA7" s="166" t="s">
        <v>65</v>
      </c>
      <c r="AB7" s="167"/>
      <c r="AC7" s="167"/>
      <c r="AD7" s="167"/>
      <c r="AE7" s="167"/>
      <c r="AF7" s="168"/>
    </row>
    <row r="8" spans="1:32" s="20" customFormat="1" ht="15.75" customHeight="1">
      <c r="A8" s="33" t="s">
        <v>66</v>
      </c>
      <c r="B8" s="34"/>
      <c r="C8" s="182"/>
      <c r="D8" s="183"/>
      <c r="E8" s="183"/>
      <c r="F8" s="183"/>
      <c r="G8" s="183"/>
      <c r="H8" s="184"/>
      <c r="I8" s="117"/>
      <c r="J8" s="118"/>
      <c r="K8" s="118"/>
      <c r="L8" s="118"/>
      <c r="M8" s="118"/>
      <c r="N8" s="119"/>
      <c r="O8" s="117"/>
      <c r="P8" s="118"/>
      <c r="Q8" s="118"/>
      <c r="R8" s="118"/>
      <c r="S8" s="118"/>
      <c r="T8" s="119"/>
      <c r="U8" s="117"/>
      <c r="V8" s="118"/>
      <c r="W8" s="118"/>
      <c r="X8" s="118"/>
      <c r="Y8" s="118"/>
      <c r="Z8" s="119"/>
      <c r="AA8" s="169"/>
      <c r="AB8" s="170"/>
      <c r="AC8" s="170"/>
      <c r="AD8" s="170"/>
      <c r="AE8" s="170"/>
      <c r="AF8" s="171"/>
    </row>
    <row r="9" spans="1:32" s="20" customFormat="1" ht="15.75" customHeight="1">
      <c r="A9" s="35" t="s">
        <v>67</v>
      </c>
      <c r="B9" s="36"/>
      <c r="C9" s="160" t="s">
        <v>68</v>
      </c>
      <c r="D9" s="161"/>
      <c r="E9" s="161"/>
      <c r="F9" s="161"/>
      <c r="G9" s="161"/>
      <c r="H9" s="162"/>
      <c r="I9" s="117"/>
      <c r="J9" s="118"/>
      <c r="K9" s="118"/>
      <c r="L9" s="118"/>
      <c r="M9" s="118"/>
      <c r="N9" s="119"/>
      <c r="O9" s="117"/>
      <c r="P9" s="118"/>
      <c r="Q9" s="118"/>
      <c r="R9" s="118"/>
      <c r="S9" s="118"/>
      <c r="T9" s="119"/>
      <c r="U9" s="117"/>
      <c r="V9" s="118"/>
      <c r="W9" s="118"/>
      <c r="X9" s="118"/>
      <c r="Y9" s="118"/>
      <c r="Z9" s="119"/>
      <c r="AA9" s="169"/>
      <c r="AB9" s="170"/>
      <c r="AC9" s="170"/>
      <c r="AD9" s="170"/>
      <c r="AE9" s="170"/>
      <c r="AF9" s="171"/>
    </row>
    <row r="10" spans="1:32" s="20" customFormat="1" ht="15.75" customHeight="1">
      <c r="A10" s="35" t="s">
        <v>69</v>
      </c>
      <c r="B10" s="36"/>
      <c r="C10" s="163"/>
      <c r="D10" s="164"/>
      <c r="E10" s="164"/>
      <c r="F10" s="164"/>
      <c r="G10" s="164"/>
      <c r="H10" s="165"/>
      <c r="I10" s="120"/>
      <c r="J10" s="121"/>
      <c r="K10" s="121"/>
      <c r="L10" s="121"/>
      <c r="M10" s="121"/>
      <c r="N10" s="122"/>
      <c r="O10" s="120"/>
      <c r="P10" s="121"/>
      <c r="Q10" s="121"/>
      <c r="R10" s="121"/>
      <c r="S10" s="121"/>
      <c r="T10" s="122"/>
      <c r="U10" s="120"/>
      <c r="V10" s="121"/>
      <c r="W10" s="121"/>
      <c r="X10" s="121"/>
      <c r="Y10" s="121"/>
      <c r="Z10" s="122"/>
      <c r="AA10" s="169"/>
      <c r="AB10" s="170"/>
      <c r="AC10" s="170"/>
      <c r="AD10" s="170"/>
      <c r="AE10" s="170"/>
      <c r="AF10" s="171"/>
    </row>
    <row r="11" spans="1:32" s="20" customFormat="1" ht="27" customHeight="1">
      <c r="A11" s="37" t="s">
        <v>70</v>
      </c>
      <c r="B11" s="38"/>
      <c r="C11" s="175" t="s">
        <v>71</v>
      </c>
      <c r="D11" s="176"/>
      <c r="E11" s="176"/>
      <c r="F11" s="176"/>
      <c r="G11" s="176"/>
      <c r="H11" s="153"/>
      <c r="I11" s="177" t="s">
        <v>71</v>
      </c>
      <c r="J11" s="177"/>
      <c r="K11" s="177"/>
      <c r="L11" s="177"/>
      <c r="M11" s="177"/>
      <c r="N11" s="177"/>
      <c r="O11" s="178" t="s">
        <v>71</v>
      </c>
      <c r="P11" s="177"/>
      <c r="Q11" s="177"/>
      <c r="R11" s="177"/>
      <c r="S11" s="177"/>
      <c r="T11" s="177"/>
      <c r="U11" s="125" t="s">
        <v>71</v>
      </c>
      <c r="V11" s="125"/>
      <c r="W11" s="125"/>
      <c r="X11" s="125"/>
      <c r="Y11" s="125"/>
      <c r="Z11" s="125"/>
      <c r="AA11" s="169"/>
      <c r="AB11" s="170"/>
      <c r="AC11" s="170"/>
      <c r="AD11" s="170"/>
      <c r="AE11" s="170"/>
      <c r="AF11" s="171"/>
    </row>
    <row r="12" spans="1:32" s="20" customFormat="1" ht="15.75" customHeight="1">
      <c r="A12" s="39" t="s">
        <v>72</v>
      </c>
      <c r="B12" s="36"/>
      <c r="C12" s="154"/>
      <c r="D12" s="115"/>
      <c r="E12" s="115"/>
      <c r="F12" s="115"/>
      <c r="G12" s="115"/>
      <c r="H12" s="116"/>
      <c r="I12" s="114"/>
      <c r="J12" s="115"/>
      <c r="K12" s="115"/>
      <c r="L12" s="115"/>
      <c r="M12" s="115"/>
      <c r="N12" s="116"/>
      <c r="O12" s="157" t="s">
        <v>73</v>
      </c>
      <c r="P12" s="158"/>
      <c r="Q12" s="158"/>
      <c r="R12" s="158"/>
      <c r="S12" s="158"/>
      <c r="T12" s="159"/>
      <c r="U12" s="114"/>
      <c r="V12" s="115"/>
      <c r="W12" s="115"/>
      <c r="X12" s="115"/>
      <c r="Y12" s="115"/>
      <c r="Z12" s="116"/>
      <c r="AA12" s="169"/>
      <c r="AB12" s="170"/>
      <c r="AC12" s="170"/>
      <c r="AD12" s="170"/>
      <c r="AE12" s="170"/>
      <c r="AF12" s="171"/>
    </row>
    <row r="13" spans="1:32" s="20" customFormat="1" ht="15.75" customHeight="1">
      <c r="A13" s="39" t="s">
        <v>74</v>
      </c>
      <c r="B13" s="36"/>
      <c r="C13" s="155"/>
      <c r="D13" s="118"/>
      <c r="E13" s="118"/>
      <c r="F13" s="118"/>
      <c r="G13" s="118"/>
      <c r="H13" s="119"/>
      <c r="I13" s="117"/>
      <c r="J13" s="118"/>
      <c r="K13" s="118"/>
      <c r="L13" s="118"/>
      <c r="M13" s="118"/>
      <c r="N13" s="119"/>
      <c r="O13" s="160"/>
      <c r="P13" s="161"/>
      <c r="Q13" s="161"/>
      <c r="R13" s="161"/>
      <c r="S13" s="161"/>
      <c r="T13" s="162"/>
      <c r="U13" s="117"/>
      <c r="V13" s="118"/>
      <c r="W13" s="118"/>
      <c r="X13" s="118"/>
      <c r="Y13" s="118"/>
      <c r="Z13" s="119"/>
      <c r="AA13" s="169"/>
      <c r="AB13" s="170"/>
      <c r="AC13" s="170"/>
      <c r="AD13" s="170"/>
      <c r="AE13" s="170"/>
      <c r="AF13" s="171"/>
    </row>
    <row r="14" spans="1:32" s="20" customFormat="1" ht="15.75" customHeight="1">
      <c r="A14" s="39" t="s">
        <v>75</v>
      </c>
      <c r="B14" s="36"/>
      <c r="C14" s="155"/>
      <c r="D14" s="118"/>
      <c r="E14" s="118"/>
      <c r="F14" s="118"/>
      <c r="G14" s="118"/>
      <c r="H14" s="119"/>
      <c r="I14" s="117"/>
      <c r="J14" s="118"/>
      <c r="K14" s="118"/>
      <c r="L14" s="118"/>
      <c r="M14" s="118"/>
      <c r="N14" s="119"/>
      <c r="O14" s="160"/>
      <c r="P14" s="161"/>
      <c r="Q14" s="161"/>
      <c r="R14" s="161"/>
      <c r="S14" s="161"/>
      <c r="T14" s="162"/>
      <c r="U14" s="117"/>
      <c r="V14" s="118"/>
      <c r="W14" s="118"/>
      <c r="X14" s="118"/>
      <c r="Y14" s="118"/>
      <c r="Z14" s="119"/>
      <c r="AA14" s="172"/>
      <c r="AB14" s="173"/>
      <c r="AC14" s="173"/>
      <c r="AD14" s="173"/>
      <c r="AE14" s="173"/>
      <c r="AF14" s="174"/>
    </row>
    <row r="15" spans="1:32" s="20" customFormat="1" ht="15.75" customHeight="1">
      <c r="A15" s="39" t="s">
        <v>76</v>
      </c>
      <c r="B15" s="36"/>
      <c r="C15" s="156"/>
      <c r="D15" s="121"/>
      <c r="E15" s="121"/>
      <c r="F15" s="121"/>
      <c r="G15" s="121"/>
      <c r="H15" s="122"/>
      <c r="I15" s="120"/>
      <c r="J15" s="121"/>
      <c r="K15" s="121"/>
      <c r="L15" s="121"/>
      <c r="M15" s="121"/>
      <c r="N15" s="122"/>
      <c r="O15" s="163"/>
      <c r="P15" s="164"/>
      <c r="Q15" s="164"/>
      <c r="R15" s="164"/>
      <c r="S15" s="164"/>
      <c r="T15" s="165"/>
      <c r="U15" s="120"/>
      <c r="V15" s="121"/>
      <c r="W15" s="121"/>
      <c r="X15" s="121"/>
      <c r="Y15" s="121"/>
      <c r="Z15" s="122"/>
      <c r="AA15" s="36"/>
      <c r="AB15" s="36"/>
      <c r="AC15" s="36"/>
      <c r="AD15" s="36"/>
      <c r="AE15" s="36"/>
      <c r="AF15" s="36"/>
    </row>
    <row r="16" spans="1:32" s="20" customFormat="1" ht="15.75" customHeight="1">
      <c r="A16" s="40" t="s">
        <v>77</v>
      </c>
      <c r="B16" s="41"/>
      <c r="C16" s="125" t="s">
        <v>78</v>
      </c>
      <c r="D16" s="125"/>
      <c r="E16" s="125"/>
      <c r="F16" s="125"/>
      <c r="G16" s="125"/>
      <c r="H16" s="125"/>
      <c r="I16" s="125" t="s">
        <v>78</v>
      </c>
      <c r="J16" s="125"/>
      <c r="K16" s="125"/>
      <c r="L16" s="125"/>
      <c r="M16" s="125"/>
      <c r="N16" s="125"/>
      <c r="O16" s="153" t="s">
        <v>78</v>
      </c>
      <c r="P16" s="125"/>
      <c r="Q16" s="125"/>
      <c r="R16" s="125"/>
      <c r="S16" s="125"/>
      <c r="T16" s="125"/>
      <c r="U16" s="125" t="s">
        <v>78</v>
      </c>
      <c r="V16" s="125"/>
      <c r="W16" s="125"/>
      <c r="X16" s="125"/>
      <c r="Y16" s="125"/>
      <c r="Z16" s="125"/>
      <c r="AA16" s="36"/>
      <c r="AB16" s="36"/>
      <c r="AC16" s="36"/>
      <c r="AD16" s="36"/>
      <c r="AE16" s="36"/>
      <c r="AF16" s="36"/>
    </row>
    <row r="17" spans="1:32" s="20" customFormat="1" ht="15.75" customHeight="1">
      <c r="A17" s="42" t="s">
        <v>79</v>
      </c>
      <c r="B17" s="43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53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36"/>
      <c r="AB17" s="36"/>
      <c r="AC17" s="36"/>
      <c r="AD17" s="36"/>
      <c r="AE17" s="36"/>
      <c r="AF17" s="36"/>
    </row>
    <row r="18" spans="1:32" s="20" customFormat="1" ht="15.75" customHeight="1">
      <c r="A18" s="44" t="s">
        <v>80</v>
      </c>
      <c r="B18" s="45"/>
      <c r="C18" s="114"/>
      <c r="D18" s="115"/>
      <c r="E18" s="115"/>
      <c r="F18" s="115"/>
      <c r="G18" s="115"/>
      <c r="H18" s="116"/>
      <c r="I18" s="114"/>
      <c r="J18" s="115"/>
      <c r="K18" s="115"/>
      <c r="L18" s="115"/>
      <c r="M18" s="115"/>
      <c r="N18" s="116"/>
      <c r="O18" s="114"/>
      <c r="P18" s="115"/>
      <c r="Q18" s="115"/>
      <c r="R18" s="115"/>
      <c r="S18" s="115"/>
      <c r="T18" s="116"/>
      <c r="U18" s="114"/>
      <c r="V18" s="115"/>
      <c r="W18" s="115"/>
      <c r="X18" s="115"/>
      <c r="Y18" s="115"/>
      <c r="Z18" s="116"/>
      <c r="AA18" s="36"/>
      <c r="AB18" s="36"/>
      <c r="AC18" s="36"/>
      <c r="AD18" s="36"/>
      <c r="AE18" s="36"/>
      <c r="AF18" s="36"/>
    </row>
    <row r="19" spans="1:32" s="20" customFormat="1" ht="15.75" customHeight="1">
      <c r="A19" s="39" t="s">
        <v>81</v>
      </c>
      <c r="B19" s="36"/>
      <c r="C19" s="117"/>
      <c r="D19" s="118"/>
      <c r="E19" s="118"/>
      <c r="F19" s="118"/>
      <c r="G19" s="118"/>
      <c r="H19" s="119"/>
      <c r="I19" s="117"/>
      <c r="J19" s="118"/>
      <c r="K19" s="118"/>
      <c r="L19" s="118"/>
      <c r="M19" s="118"/>
      <c r="N19" s="119"/>
      <c r="O19" s="117"/>
      <c r="P19" s="118"/>
      <c r="Q19" s="118"/>
      <c r="R19" s="118"/>
      <c r="S19" s="118"/>
      <c r="T19" s="119"/>
      <c r="U19" s="117"/>
      <c r="V19" s="118"/>
      <c r="W19" s="118"/>
      <c r="X19" s="118"/>
      <c r="Y19" s="118"/>
      <c r="Z19" s="119"/>
      <c r="AA19" s="36"/>
      <c r="AB19" s="36"/>
      <c r="AC19" s="36"/>
      <c r="AD19" s="36"/>
      <c r="AE19" s="36"/>
      <c r="AF19" s="36"/>
    </row>
    <row r="20" spans="1:32" s="20" customFormat="1" ht="15.75" customHeight="1">
      <c r="A20" s="44" t="s">
        <v>82</v>
      </c>
      <c r="B20" s="34"/>
      <c r="C20" s="117"/>
      <c r="D20" s="118"/>
      <c r="E20" s="118"/>
      <c r="F20" s="118"/>
      <c r="G20" s="118"/>
      <c r="H20" s="119"/>
      <c r="I20" s="117"/>
      <c r="J20" s="118"/>
      <c r="K20" s="118"/>
      <c r="L20" s="118"/>
      <c r="M20" s="118"/>
      <c r="N20" s="119"/>
      <c r="O20" s="117"/>
      <c r="P20" s="118"/>
      <c r="Q20" s="118"/>
      <c r="R20" s="118"/>
      <c r="S20" s="118"/>
      <c r="T20" s="119"/>
      <c r="U20" s="117"/>
      <c r="V20" s="118"/>
      <c r="W20" s="118"/>
      <c r="X20" s="118"/>
      <c r="Y20" s="118"/>
      <c r="Z20" s="119"/>
      <c r="AA20" s="36"/>
      <c r="AB20" s="36"/>
      <c r="AC20" s="36"/>
      <c r="AD20" s="36"/>
      <c r="AE20" s="36"/>
      <c r="AF20" s="36"/>
    </row>
    <row r="21" spans="1:32" s="20" customFormat="1" ht="16.5" customHeight="1">
      <c r="A21" s="44" t="s">
        <v>83</v>
      </c>
      <c r="B21" s="46"/>
      <c r="C21" s="120"/>
      <c r="D21" s="121"/>
      <c r="E21" s="121"/>
      <c r="F21" s="121"/>
      <c r="G21" s="121"/>
      <c r="H21" s="122"/>
      <c r="I21" s="120"/>
      <c r="J21" s="121"/>
      <c r="K21" s="121"/>
      <c r="L21" s="121"/>
      <c r="M21" s="121"/>
      <c r="N21" s="122"/>
      <c r="O21" s="120"/>
      <c r="P21" s="121"/>
      <c r="Q21" s="121"/>
      <c r="R21" s="121"/>
      <c r="S21" s="121"/>
      <c r="T21" s="122"/>
      <c r="U21" s="120"/>
      <c r="V21" s="121"/>
      <c r="W21" s="121"/>
      <c r="X21" s="121"/>
      <c r="Y21" s="121"/>
      <c r="Z21" s="122"/>
      <c r="AA21" s="36"/>
      <c r="AB21" s="36"/>
      <c r="AC21" s="36"/>
      <c r="AD21" s="36"/>
      <c r="AE21" s="36"/>
      <c r="AF21" s="36"/>
    </row>
    <row r="22" spans="1:32" s="20" customFormat="1" ht="25.5" customHeight="1">
      <c r="A22" s="47" t="s">
        <v>84</v>
      </c>
      <c r="B22" s="47"/>
      <c r="C22" s="125" t="s">
        <v>71</v>
      </c>
      <c r="D22" s="125"/>
      <c r="E22" s="125"/>
      <c r="F22" s="125"/>
      <c r="G22" s="125"/>
      <c r="H22" s="125"/>
      <c r="I22" s="125" t="s">
        <v>71</v>
      </c>
      <c r="J22" s="125"/>
      <c r="K22" s="125"/>
      <c r="L22" s="125"/>
      <c r="M22" s="125"/>
      <c r="N22" s="125"/>
      <c r="O22" s="153" t="s">
        <v>71</v>
      </c>
      <c r="P22" s="125"/>
      <c r="Q22" s="125"/>
      <c r="R22" s="125"/>
      <c r="S22" s="125"/>
      <c r="T22" s="125"/>
      <c r="U22" s="125" t="s">
        <v>71</v>
      </c>
      <c r="V22" s="125"/>
      <c r="W22" s="125"/>
      <c r="X22" s="125"/>
      <c r="Y22" s="125"/>
      <c r="Z22" s="125"/>
      <c r="AA22" s="36"/>
      <c r="AB22" s="36"/>
      <c r="AC22" s="36"/>
      <c r="AD22" s="36"/>
      <c r="AE22" s="36"/>
      <c r="AF22" s="36"/>
    </row>
    <row r="23" spans="1:32" s="20" customFormat="1" ht="15.75" customHeight="1">
      <c r="A23" s="44" t="s">
        <v>85</v>
      </c>
      <c r="B23" s="108"/>
      <c r="C23" s="152" t="s">
        <v>141</v>
      </c>
      <c r="D23" s="135"/>
      <c r="E23" s="135"/>
      <c r="F23" s="135"/>
      <c r="G23" s="135"/>
      <c r="H23" s="136"/>
      <c r="I23" s="143"/>
      <c r="J23" s="144"/>
      <c r="K23" s="144"/>
      <c r="L23" s="144"/>
      <c r="M23" s="144"/>
      <c r="N23" s="145"/>
      <c r="O23" s="114"/>
      <c r="P23" s="115"/>
      <c r="Q23" s="115"/>
      <c r="R23" s="115"/>
      <c r="S23" s="115"/>
      <c r="T23" s="116"/>
      <c r="U23" s="134" t="s">
        <v>141</v>
      </c>
      <c r="V23" s="135"/>
      <c r="W23" s="135"/>
      <c r="X23" s="135"/>
      <c r="Y23" s="135"/>
      <c r="Z23" s="136"/>
      <c r="AA23" s="36"/>
      <c r="AB23" s="36"/>
      <c r="AC23" s="36"/>
      <c r="AD23" s="36"/>
      <c r="AE23" s="36"/>
      <c r="AF23" s="36"/>
    </row>
    <row r="24" spans="1:32" s="20" customFormat="1" ht="15.75" customHeight="1">
      <c r="A24" s="44" t="s">
        <v>86</v>
      </c>
      <c r="B24" s="108"/>
      <c r="C24" s="137"/>
      <c r="D24" s="138"/>
      <c r="E24" s="138"/>
      <c r="F24" s="138"/>
      <c r="G24" s="138"/>
      <c r="H24" s="139"/>
      <c r="I24" s="146"/>
      <c r="J24" s="147"/>
      <c r="K24" s="147"/>
      <c r="L24" s="147"/>
      <c r="M24" s="147"/>
      <c r="N24" s="148"/>
      <c r="O24" s="117"/>
      <c r="P24" s="118"/>
      <c r="Q24" s="118"/>
      <c r="R24" s="118"/>
      <c r="S24" s="118"/>
      <c r="T24" s="119"/>
      <c r="U24" s="137"/>
      <c r="V24" s="138"/>
      <c r="W24" s="138"/>
      <c r="X24" s="138"/>
      <c r="Y24" s="138"/>
      <c r="Z24" s="139"/>
      <c r="AA24" s="36"/>
      <c r="AB24" s="36"/>
      <c r="AC24" s="36"/>
      <c r="AD24" s="36"/>
      <c r="AE24" s="36"/>
      <c r="AF24" s="36"/>
    </row>
    <row r="25" spans="1:32" s="20" customFormat="1" ht="15.75" customHeight="1">
      <c r="A25" s="44" t="s">
        <v>87</v>
      </c>
      <c r="B25" s="108"/>
      <c r="C25" s="137"/>
      <c r="D25" s="138"/>
      <c r="E25" s="138"/>
      <c r="F25" s="138"/>
      <c r="G25" s="138"/>
      <c r="H25" s="139"/>
      <c r="I25" s="146"/>
      <c r="J25" s="147"/>
      <c r="K25" s="147"/>
      <c r="L25" s="147"/>
      <c r="M25" s="147"/>
      <c r="N25" s="148"/>
      <c r="O25" s="117"/>
      <c r="P25" s="118"/>
      <c r="Q25" s="118"/>
      <c r="R25" s="118"/>
      <c r="S25" s="118"/>
      <c r="T25" s="119"/>
      <c r="U25" s="137"/>
      <c r="V25" s="138"/>
      <c r="W25" s="138"/>
      <c r="X25" s="138"/>
      <c r="Y25" s="138"/>
      <c r="Z25" s="139"/>
      <c r="AA25" s="36"/>
      <c r="AB25" s="36"/>
      <c r="AC25" s="36"/>
      <c r="AD25" s="36"/>
      <c r="AE25" s="36"/>
      <c r="AF25" s="36"/>
    </row>
    <row r="26" spans="1:32" s="20" customFormat="1" ht="16.5" customHeight="1">
      <c r="A26" s="39" t="s">
        <v>88</v>
      </c>
      <c r="B26" s="36"/>
      <c r="C26" s="140"/>
      <c r="D26" s="141"/>
      <c r="E26" s="141"/>
      <c r="F26" s="141"/>
      <c r="G26" s="141"/>
      <c r="H26" s="142"/>
      <c r="I26" s="149"/>
      <c r="J26" s="150"/>
      <c r="K26" s="150"/>
      <c r="L26" s="150"/>
      <c r="M26" s="150"/>
      <c r="N26" s="151"/>
      <c r="O26" s="120"/>
      <c r="P26" s="121"/>
      <c r="Q26" s="121"/>
      <c r="R26" s="121"/>
      <c r="S26" s="121"/>
      <c r="T26" s="122"/>
      <c r="U26" s="140"/>
      <c r="V26" s="141"/>
      <c r="W26" s="141"/>
      <c r="X26" s="141"/>
      <c r="Y26" s="141"/>
      <c r="Z26" s="142"/>
      <c r="AA26" s="36"/>
      <c r="AB26" s="36"/>
      <c r="AC26" s="36"/>
      <c r="AD26" s="36"/>
      <c r="AE26" s="36"/>
      <c r="AF26" s="36"/>
    </row>
    <row r="27" spans="1:32" s="20" customFormat="1" ht="15.75" customHeight="1">
      <c r="A27" s="42" t="s">
        <v>89</v>
      </c>
      <c r="B27" s="108"/>
      <c r="C27" s="125" t="s">
        <v>90</v>
      </c>
      <c r="D27" s="125"/>
      <c r="E27" s="125"/>
      <c r="F27" s="125"/>
      <c r="G27" s="125"/>
      <c r="H27" s="125"/>
      <c r="I27" s="125" t="s">
        <v>90</v>
      </c>
      <c r="J27" s="125"/>
      <c r="K27" s="125"/>
      <c r="L27" s="125"/>
      <c r="M27" s="125"/>
      <c r="N27" s="125"/>
      <c r="O27" s="48"/>
      <c r="P27" s="49"/>
      <c r="Q27" s="49"/>
      <c r="R27" s="49"/>
      <c r="S27" s="49"/>
      <c r="T27" s="49"/>
      <c r="U27" s="125" t="s">
        <v>90</v>
      </c>
      <c r="V27" s="125"/>
      <c r="W27" s="125"/>
      <c r="X27" s="125"/>
      <c r="Y27" s="125"/>
      <c r="Z27" s="125"/>
      <c r="AA27" s="36"/>
      <c r="AB27" s="36"/>
      <c r="AC27" s="36"/>
      <c r="AD27" s="36"/>
      <c r="AE27" s="36"/>
      <c r="AF27" s="36"/>
    </row>
    <row r="28" spans="1:32" s="20" customFormat="1" ht="15.75" customHeight="1">
      <c r="A28" s="42" t="s">
        <v>91</v>
      </c>
      <c r="B28" s="108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48"/>
      <c r="P28" s="50"/>
      <c r="Q28" s="50"/>
      <c r="R28" s="50"/>
      <c r="S28" s="50"/>
      <c r="T28" s="51"/>
      <c r="U28" s="125"/>
      <c r="V28" s="125"/>
      <c r="W28" s="125"/>
      <c r="X28" s="125"/>
      <c r="Y28" s="125"/>
      <c r="Z28" s="125"/>
      <c r="AA28" s="36"/>
      <c r="AB28" s="36"/>
      <c r="AC28" s="36"/>
      <c r="AD28" s="36"/>
      <c r="AE28" s="36"/>
      <c r="AF28" s="36"/>
    </row>
    <row r="29" spans="1:32" s="20" customFormat="1" ht="15.75" customHeight="1">
      <c r="A29" s="42" t="s">
        <v>92</v>
      </c>
      <c r="B29" s="108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6" t="s">
        <v>93</v>
      </c>
      <c r="P29" s="127"/>
      <c r="Q29" s="127"/>
      <c r="R29" s="127"/>
      <c r="S29" s="127"/>
      <c r="T29" s="127"/>
      <c r="U29" s="125"/>
      <c r="V29" s="125"/>
      <c r="W29" s="125"/>
      <c r="X29" s="125"/>
      <c r="Y29" s="125"/>
      <c r="Z29" s="125"/>
      <c r="AA29" s="36"/>
      <c r="AB29" s="36"/>
      <c r="AC29" s="36"/>
      <c r="AD29" s="36"/>
      <c r="AE29" s="36"/>
      <c r="AF29" s="36"/>
    </row>
    <row r="30" spans="1:32" s="20" customFormat="1" ht="15.75" customHeight="1">
      <c r="A30" s="44" t="s">
        <v>94</v>
      </c>
      <c r="B30" s="45"/>
      <c r="C30" s="114"/>
      <c r="D30" s="115"/>
      <c r="E30" s="115"/>
      <c r="F30" s="115"/>
      <c r="G30" s="115"/>
      <c r="H30" s="116"/>
      <c r="I30" s="114"/>
      <c r="J30" s="115"/>
      <c r="K30" s="115"/>
      <c r="L30" s="115"/>
      <c r="M30" s="115"/>
      <c r="N30" s="116"/>
      <c r="O30" s="128"/>
      <c r="P30" s="129"/>
      <c r="Q30" s="129"/>
      <c r="R30" s="129"/>
      <c r="S30" s="129"/>
      <c r="T30" s="130"/>
      <c r="U30" s="108"/>
      <c r="V30" s="108"/>
      <c r="W30" s="108"/>
      <c r="X30" s="108"/>
      <c r="Y30" s="108"/>
      <c r="Z30" s="109"/>
      <c r="AA30" s="36"/>
      <c r="AB30" s="36"/>
      <c r="AC30" s="36"/>
      <c r="AD30" s="36"/>
      <c r="AE30" s="36"/>
      <c r="AF30" s="36"/>
    </row>
    <row r="31" spans="1:32" s="20" customFormat="1" ht="15.75" customHeight="1">
      <c r="A31" s="44" t="s">
        <v>95</v>
      </c>
      <c r="B31" s="34"/>
      <c r="C31" s="117"/>
      <c r="D31" s="118"/>
      <c r="E31" s="118"/>
      <c r="F31" s="118"/>
      <c r="G31" s="118"/>
      <c r="H31" s="119"/>
      <c r="I31" s="117"/>
      <c r="J31" s="118"/>
      <c r="K31" s="118"/>
      <c r="L31" s="118"/>
      <c r="M31" s="118"/>
      <c r="N31" s="119"/>
      <c r="O31" s="128"/>
      <c r="P31" s="129"/>
      <c r="Q31" s="129"/>
      <c r="R31" s="129"/>
      <c r="S31" s="129"/>
      <c r="T31" s="130"/>
      <c r="U31" s="108"/>
      <c r="V31" s="108"/>
      <c r="W31" s="108"/>
      <c r="X31" s="108"/>
      <c r="Y31" s="108"/>
      <c r="Z31" s="110"/>
      <c r="AA31" s="36"/>
      <c r="AB31" s="36"/>
      <c r="AC31" s="36"/>
      <c r="AD31" s="36"/>
      <c r="AE31" s="36"/>
      <c r="AF31" s="36"/>
    </row>
    <row r="32" spans="1:32" s="20" customFormat="1" ht="15.75" customHeight="1">
      <c r="A32" s="44" t="s">
        <v>96</v>
      </c>
      <c r="B32" s="34"/>
      <c r="C32" s="117"/>
      <c r="D32" s="118"/>
      <c r="E32" s="118"/>
      <c r="F32" s="118"/>
      <c r="G32" s="118"/>
      <c r="H32" s="119"/>
      <c r="I32" s="117"/>
      <c r="J32" s="118"/>
      <c r="K32" s="118"/>
      <c r="L32" s="118"/>
      <c r="M32" s="118"/>
      <c r="N32" s="119"/>
      <c r="O32" s="128"/>
      <c r="P32" s="129"/>
      <c r="Q32" s="129"/>
      <c r="R32" s="129"/>
      <c r="S32" s="129"/>
      <c r="T32" s="130"/>
      <c r="U32" s="108"/>
      <c r="V32" s="108"/>
      <c r="W32" s="108"/>
      <c r="X32" s="108"/>
      <c r="Y32" s="108"/>
      <c r="Z32" s="110"/>
      <c r="AA32" s="36"/>
      <c r="AB32" s="36"/>
      <c r="AC32" s="36"/>
      <c r="AD32" s="36"/>
      <c r="AE32" s="36"/>
      <c r="AF32" s="36"/>
    </row>
    <row r="33" spans="1:32" s="20" customFormat="1" ht="15.75" customHeight="1">
      <c r="A33" s="44" t="s">
        <v>18</v>
      </c>
      <c r="B33" s="34"/>
      <c r="C33" s="120"/>
      <c r="D33" s="121"/>
      <c r="E33" s="121"/>
      <c r="F33" s="121"/>
      <c r="G33" s="121"/>
      <c r="H33" s="122"/>
      <c r="I33" s="120"/>
      <c r="J33" s="121"/>
      <c r="K33" s="121"/>
      <c r="L33" s="121"/>
      <c r="M33" s="121"/>
      <c r="N33" s="122"/>
      <c r="O33" s="128"/>
      <c r="P33" s="129"/>
      <c r="Q33" s="129"/>
      <c r="R33" s="129"/>
      <c r="S33" s="129"/>
      <c r="T33" s="130"/>
      <c r="U33" s="108"/>
      <c r="V33" s="108"/>
      <c r="W33" s="108"/>
      <c r="X33" s="108"/>
      <c r="Y33" s="108"/>
      <c r="Z33" s="111"/>
      <c r="AA33" s="36"/>
      <c r="AB33" s="36"/>
      <c r="AC33" s="36"/>
      <c r="AD33" s="36"/>
      <c r="AE33" s="36"/>
      <c r="AF33" s="36"/>
    </row>
    <row r="34" spans="1:32" s="20" customFormat="1" ht="15.75" customHeight="1">
      <c r="A34" s="52" t="s">
        <v>19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31"/>
      <c r="P34" s="132"/>
      <c r="Q34" s="132"/>
      <c r="R34" s="132"/>
      <c r="S34" s="132"/>
      <c r="T34" s="133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>
      <c r="A35" s="52" t="s">
        <v>20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</row>
    <row r="37" spans="1:32" ht="12.75">
      <c r="A37" s="113"/>
      <c r="B37" s="113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ht="12.75">
      <c r="A38" s="113"/>
      <c r="B38" s="113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ht="12.75">
      <c r="A39" s="113"/>
      <c r="B39" s="113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ht="12.7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sheetProtection/>
  <mergeCells count="51">
    <mergeCell ref="A1:A3"/>
    <mergeCell ref="B1:AF1"/>
    <mergeCell ref="B3:AF3"/>
    <mergeCell ref="C5:H5"/>
    <mergeCell ref="I5:N5"/>
    <mergeCell ref="O5:T5"/>
    <mergeCell ref="U5:Z5"/>
    <mergeCell ref="AA5:AF5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C16:H17"/>
    <mergeCell ref="I16:N17"/>
    <mergeCell ref="O16:T17"/>
    <mergeCell ref="U16:Z17"/>
    <mergeCell ref="C12:H15"/>
    <mergeCell ref="I12:N15"/>
    <mergeCell ref="O12:T15"/>
    <mergeCell ref="U12:Z15"/>
    <mergeCell ref="C22:H22"/>
    <mergeCell ref="I22:N22"/>
    <mergeCell ref="O22:T22"/>
    <mergeCell ref="U22:Z22"/>
    <mergeCell ref="B23:B25"/>
    <mergeCell ref="U18:Z21"/>
    <mergeCell ref="O18:T21"/>
    <mergeCell ref="I18:N21"/>
    <mergeCell ref="C18:H21"/>
    <mergeCell ref="I6:N6"/>
    <mergeCell ref="B27:B29"/>
    <mergeCell ref="C27:H29"/>
    <mergeCell ref="I27:N29"/>
    <mergeCell ref="U27:Z29"/>
    <mergeCell ref="O29:T34"/>
    <mergeCell ref="O23:T26"/>
    <mergeCell ref="U23:Z26"/>
    <mergeCell ref="I23:N26"/>
    <mergeCell ref="C23:H26"/>
    <mergeCell ref="U30:Y33"/>
    <mergeCell ref="Z30:Z33"/>
    <mergeCell ref="A36:AF36"/>
    <mergeCell ref="A37:B39"/>
    <mergeCell ref="C30:H33"/>
    <mergeCell ref="I30:N33"/>
  </mergeCell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115"/>
  <sheetViews>
    <sheetView tabSelected="1" zoomScale="170" zoomScaleNormal="170" zoomScalePageLayoutView="0" workbookViewId="0" topLeftCell="A20">
      <selection activeCell="D31" sqref="D31"/>
    </sheetView>
  </sheetViews>
  <sheetFormatPr defaultColWidth="8.8515625" defaultRowHeight="12.75"/>
  <cols>
    <col min="1" max="1" width="9.28125" style="11" customWidth="1"/>
    <col min="2" max="2" width="6.8515625" style="11" customWidth="1"/>
    <col min="3" max="3" width="50.8515625" style="11" customWidth="1"/>
    <col min="4" max="4" width="18.8515625" style="11" customWidth="1"/>
    <col min="5" max="5" width="13.8515625" style="11" customWidth="1"/>
    <col min="6" max="6" width="8.8515625" style="77" customWidth="1"/>
    <col min="7" max="7" width="10.8515625" style="78" customWidth="1"/>
    <col min="8" max="8" width="8.8515625" style="77" customWidth="1"/>
    <col min="9" max="9" width="12.8515625" style="11" customWidth="1"/>
  </cols>
  <sheetData>
    <row r="1" spans="1:9" ht="24.75" customHeight="1">
      <c r="A1" s="201" t="str">
        <f>Parameters!B1</f>
        <v>170th IEEE 802.11 WIRELESS LOCAL AREA NETWORKS SESSION</v>
      </c>
      <c r="B1" s="202"/>
      <c r="C1" s="202"/>
      <c r="D1" s="202"/>
      <c r="E1" s="202"/>
      <c r="F1" s="202"/>
      <c r="G1" s="202"/>
      <c r="H1" s="202"/>
      <c r="I1" s="202"/>
    </row>
    <row r="2" spans="1:9" ht="24.75" customHeight="1">
      <c r="A2" s="198" t="s">
        <v>31</v>
      </c>
      <c r="B2" s="199"/>
      <c r="C2" s="199"/>
      <c r="D2" s="199"/>
      <c r="E2" s="199"/>
      <c r="F2" s="199"/>
      <c r="G2" s="199"/>
      <c r="H2" s="199"/>
      <c r="I2" s="199"/>
    </row>
    <row r="3" spans="1:9" ht="24.75" customHeight="1">
      <c r="A3" s="201" t="str">
        <f>Parameters!B2</f>
        <v>Hyatt, San Diego, CA, USA</v>
      </c>
      <c r="B3" s="202"/>
      <c r="C3" s="202"/>
      <c r="D3" s="202"/>
      <c r="E3" s="202"/>
      <c r="F3" s="202"/>
      <c r="G3" s="202"/>
      <c r="H3" s="202"/>
      <c r="I3" s="202"/>
    </row>
    <row r="4" spans="1:9" ht="24.75" customHeight="1">
      <c r="A4" s="201" t="str">
        <f>Parameters!B3</f>
        <v>July 9 - 13, 2018</v>
      </c>
      <c r="B4" s="202"/>
      <c r="C4" s="202"/>
      <c r="D4" s="202"/>
      <c r="E4" s="202"/>
      <c r="F4" s="202"/>
      <c r="G4" s="202"/>
      <c r="H4" s="202"/>
      <c r="I4" s="202"/>
    </row>
    <row r="5" spans="1:9" ht="18" customHeight="1">
      <c r="A5" s="203" t="s">
        <v>32</v>
      </c>
      <c r="B5" s="193"/>
      <c r="C5" s="193"/>
      <c r="D5" s="193"/>
      <c r="E5" s="193"/>
      <c r="F5" s="193"/>
      <c r="G5" s="193"/>
      <c r="H5" s="193"/>
      <c r="I5" s="193"/>
    </row>
    <row r="6" spans="1:9" ht="18" customHeight="1">
      <c r="A6" s="192" t="s">
        <v>122</v>
      </c>
      <c r="B6" s="193"/>
      <c r="C6" s="193"/>
      <c r="D6" s="193"/>
      <c r="E6" s="193"/>
      <c r="F6" s="193"/>
      <c r="G6" s="193"/>
      <c r="H6" s="193"/>
      <c r="I6" s="193"/>
    </row>
    <row r="7" spans="1:9" ht="18" customHeight="1">
      <c r="A7" s="192" t="s">
        <v>123</v>
      </c>
      <c r="B7" s="193"/>
      <c r="C7" s="193"/>
      <c r="D7" s="193"/>
      <c r="E7" s="193"/>
      <c r="F7" s="193"/>
      <c r="G7" s="193"/>
      <c r="H7" s="193"/>
      <c r="I7" s="193"/>
    </row>
    <row r="8" spans="1:9" ht="18" customHeight="1">
      <c r="A8" s="192" t="s">
        <v>124</v>
      </c>
      <c r="B8" s="193"/>
      <c r="C8" s="193"/>
      <c r="D8" s="193"/>
      <c r="E8" s="193"/>
      <c r="F8" s="193"/>
      <c r="G8" s="193"/>
      <c r="H8" s="193"/>
      <c r="I8" s="193"/>
    </row>
    <row r="9" spans="1:9" ht="30" customHeight="1">
      <c r="A9" s="194" t="str">
        <f>"Agenda R"&amp;Parameters!$B$9</f>
        <v>Agenda R2</v>
      </c>
      <c r="B9" s="195"/>
      <c r="C9" s="195"/>
      <c r="D9" s="195"/>
      <c r="E9" s="195"/>
      <c r="F9" s="195"/>
      <c r="G9" s="195"/>
      <c r="H9" s="195"/>
      <c r="I9" s="195"/>
    </row>
    <row r="10" spans="1:9" ht="30" customHeight="1">
      <c r="A10" s="90"/>
      <c r="B10" s="90"/>
      <c r="C10" s="90"/>
      <c r="D10" s="90"/>
      <c r="E10" s="90"/>
      <c r="F10" s="90"/>
      <c r="G10" s="90"/>
      <c r="H10" s="90"/>
      <c r="I10" s="90"/>
    </row>
    <row r="11" spans="1:9" s="20" customFormat="1" ht="30" customHeight="1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30" customHeight="1">
      <c r="A12" s="200" t="s">
        <v>125</v>
      </c>
      <c r="B12" s="200"/>
      <c r="C12" s="200"/>
      <c r="D12" s="200"/>
      <c r="E12" s="200"/>
      <c r="F12" s="200"/>
      <c r="G12" s="200"/>
      <c r="H12" s="200"/>
      <c r="I12" s="200"/>
    </row>
    <row r="13" ht="12.75"/>
    <row r="14" ht="12.75"/>
    <row r="15" ht="12.75"/>
    <row r="16" spans="1:9" ht="15.75">
      <c r="A16" s="196" t="s">
        <v>143</v>
      </c>
      <c r="B16" s="197"/>
      <c r="C16" s="197"/>
      <c r="D16" s="197"/>
      <c r="E16" s="197"/>
      <c r="F16" s="197"/>
      <c r="G16" s="197"/>
      <c r="H16" s="197"/>
      <c r="I16" s="197"/>
    </row>
    <row r="17" spans="1:9" s="65" customFormat="1" ht="31.5">
      <c r="A17" s="62" t="s">
        <v>21</v>
      </c>
      <c r="B17" s="62" t="s">
        <v>22</v>
      </c>
      <c r="C17" s="62" t="s">
        <v>23</v>
      </c>
      <c r="D17" s="62" t="s">
        <v>24</v>
      </c>
      <c r="E17" s="62" t="s">
        <v>25</v>
      </c>
      <c r="F17" s="63" t="s">
        <v>26</v>
      </c>
      <c r="G17" s="64" t="s">
        <v>27</v>
      </c>
      <c r="H17" s="63" t="s">
        <v>28</v>
      </c>
      <c r="I17" s="62" t="s">
        <v>29</v>
      </c>
    </row>
    <row r="18" spans="1:9" ht="15.75">
      <c r="A18" s="85">
        <v>1</v>
      </c>
      <c r="B18" s="66"/>
      <c r="C18" s="66" t="s">
        <v>2</v>
      </c>
      <c r="D18" s="66"/>
      <c r="E18" s="66"/>
      <c r="F18" s="67">
        <v>0.6666666666666666</v>
      </c>
      <c r="G18" s="68">
        <v>0</v>
      </c>
      <c r="H18" s="67">
        <f>F18+TIME(0,G18,0)</f>
        <v>0.6666666666666666</v>
      </c>
      <c r="I18" s="69"/>
    </row>
    <row r="19" spans="1:9" ht="15.75">
      <c r="A19" s="82"/>
      <c r="B19" s="79"/>
      <c r="C19" s="79"/>
      <c r="D19" s="79"/>
      <c r="E19" s="79"/>
      <c r="F19" s="80"/>
      <c r="G19" s="81"/>
      <c r="H19" s="80"/>
      <c r="I19" s="79"/>
    </row>
    <row r="20" spans="1:9" ht="15.75">
      <c r="A20" s="83">
        <f>A18+0.01</f>
        <v>1.01</v>
      </c>
      <c r="B20" s="70"/>
      <c r="C20" s="70" t="s">
        <v>3</v>
      </c>
      <c r="D20" s="87"/>
      <c r="E20" s="70" t="s">
        <v>5</v>
      </c>
      <c r="F20" s="71">
        <f>H18</f>
        <v>0.6666666666666666</v>
      </c>
      <c r="G20" s="72">
        <v>0</v>
      </c>
      <c r="H20" s="71">
        <f>F20+TIME(0,G20,0)</f>
        <v>0.6666666666666666</v>
      </c>
      <c r="I20" s="73"/>
    </row>
    <row r="21" spans="1:9" ht="15.75">
      <c r="A21" s="82"/>
      <c r="B21" s="79"/>
      <c r="C21" s="79"/>
      <c r="D21" s="79"/>
      <c r="E21" s="79"/>
      <c r="F21" s="80"/>
      <c r="G21" s="81"/>
      <c r="H21" s="80"/>
      <c r="I21" s="79"/>
    </row>
    <row r="22" spans="1:9" ht="15.75">
      <c r="A22" s="83">
        <f>A20+0.01</f>
        <v>1.02</v>
      </c>
      <c r="B22" s="70" t="s">
        <v>98</v>
      </c>
      <c r="C22" s="70" t="s">
        <v>6</v>
      </c>
      <c r="D22" s="70"/>
      <c r="E22" s="70" t="s">
        <v>5</v>
      </c>
      <c r="F22" s="71">
        <f>H20</f>
        <v>0.6666666666666666</v>
      </c>
      <c r="G22" s="72">
        <v>1</v>
      </c>
      <c r="H22" s="71">
        <f>F22+TIME(0,G22,0)</f>
        <v>0.6673611111111111</v>
      </c>
      <c r="I22" s="73"/>
    </row>
    <row r="23" spans="1:9" ht="15.75">
      <c r="A23" s="82"/>
      <c r="B23" s="79"/>
      <c r="C23" s="79"/>
      <c r="D23" s="79"/>
      <c r="E23" s="79"/>
      <c r="F23" s="80"/>
      <c r="G23" s="81"/>
      <c r="H23" s="80"/>
      <c r="I23" s="79"/>
    </row>
    <row r="24" spans="1:9" ht="15.75">
      <c r="A24" s="83">
        <f>A22+0.01</f>
        <v>1.03</v>
      </c>
      <c r="B24" s="70" t="s">
        <v>99</v>
      </c>
      <c r="C24" s="70" t="s">
        <v>12</v>
      </c>
      <c r="D24" s="87" t="str">
        <f>Parameters!B14</f>
        <v> 11-18/0988</v>
      </c>
      <c r="E24" s="70" t="s">
        <v>5</v>
      </c>
      <c r="F24" s="71">
        <f>H22</f>
        <v>0.6673611111111111</v>
      </c>
      <c r="G24" s="72">
        <v>1</v>
      </c>
      <c r="H24" s="71">
        <f>F24+TIME(0,G24,0)</f>
        <v>0.6680555555555555</v>
      </c>
      <c r="I24" s="73"/>
    </row>
    <row r="25" spans="1:9" ht="15.75">
      <c r="A25" s="82"/>
      <c r="B25" s="79"/>
      <c r="C25" s="79"/>
      <c r="D25" s="88"/>
      <c r="E25" s="79"/>
      <c r="F25" s="80"/>
      <c r="G25" s="81"/>
      <c r="H25" s="80"/>
      <c r="I25" s="79"/>
    </row>
    <row r="26" spans="1:9" ht="15.75">
      <c r="A26" s="83">
        <f>A24+0.01</f>
        <v>1.04</v>
      </c>
      <c r="B26" s="70" t="s">
        <v>98</v>
      </c>
      <c r="C26" s="70" t="s">
        <v>11</v>
      </c>
      <c r="D26" s="87" t="str">
        <f>Parameters!B14</f>
        <v> 11-18/0988</v>
      </c>
      <c r="E26" s="70" t="s">
        <v>5</v>
      </c>
      <c r="F26" s="71">
        <f>H24</f>
        <v>0.6680555555555555</v>
      </c>
      <c r="G26" s="72">
        <v>1</v>
      </c>
      <c r="H26" s="71">
        <f>F26+TIME(0,G26,0)</f>
        <v>0.66875</v>
      </c>
      <c r="I26" s="73"/>
    </row>
    <row r="27" spans="1:9" ht="15.75">
      <c r="A27" s="82"/>
      <c r="B27" s="79"/>
      <c r="C27" s="79"/>
      <c r="D27" s="88"/>
      <c r="E27" s="79"/>
      <c r="F27" s="80"/>
      <c r="G27" s="81"/>
      <c r="H27" s="80"/>
      <c r="I27" s="79"/>
    </row>
    <row r="28" spans="1:9" ht="15.75">
      <c r="A28" s="83">
        <f>A26+0.01</f>
        <v>1.05</v>
      </c>
      <c r="B28" s="70" t="s">
        <v>98</v>
      </c>
      <c r="C28" s="70" t="s">
        <v>15</v>
      </c>
      <c r="D28" s="87" t="str">
        <f>Parameters!B14</f>
        <v> 11-18/0988</v>
      </c>
      <c r="E28" s="70" t="s">
        <v>5</v>
      </c>
      <c r="F28" s="71">
        <f>H26</f>
        <v>0.66875</v>
      </c>
      <c r="G28" s="72">
        <v>2</v>
      </c>
      <c r="H28" s="71">
        <f>F28+TIME(0,G28,0)</f>
        <v>0.6701388888888888</v>
      </c>
      <c r="I28" s="73"/>
    </row>
    <row r="29" spans="1:9" ht="15.75">
      <c r="A29" s="82"/>
      <c r="B29" s="79"/>
      <c r="C29" s="79"/>
      <c r="D29" s="88"/>
      <c r="E29" s="79"/>
      <c r="F29" s="80"/>
      <c r="G29" s="81"/>
      <c r="H29" s="80"/>
      <c r="I29" s="79"/>
    </row>
    <row r="30" spans="1:9" ht="15.75">
      <c r="A30" s="83">
        <f>A28+0.01</f>
        <v>1.06</v>
      </c>
      <c r="B30" s="70" t="s">
        <v>100</v>
      </c>
      <c r="C30" s="70" t="s">
        <v>7</v>
      </c>
      <c r="D30" s="105" t="str">
        <f>Parameters!$B$8&amp;"r2"</f>
        <v>11-18/0987r2</v>
      </c>
      <c r="E30" s="70" t="s">
        <v>5</v>
      </c>
      <c r="F30" s="71">
        <f>H28</f>
        <v>0.6701388888888888</v>
      </c>
      <c r="G30" s="72">
        <v>3</v>
      </c>
      <c r="H30" s="71">
        <f>F30+TIME(0,G30,0)</f>
        <v>0.6722222222222222</v>
      </c>
      <c r="I30" s="73"/>
    </row>
    <row r="31" spans="1:9" ht="15.75">
      <c r="A31" s="82"/>
      <c r="B31" s="79"/>
      <c r="C31" s="79"/>
      <c r="D31" s="88"/>
      <c r="E31" s="79"/>
      <c r="F31" s="80"/>
      <c r="G31" s="81"/>
      <c r="H31" s="80"/>
      <c r="I31" s="79"/>
    </row>
    <row r="32" spans="1:9" ht="31.5">
      <c r="A32" s="83">
        <f>A30+0.01</f>
        <v>1.07</v>
      </c>
      <c r="B32" s="70" t="s">
        <v>101</v>
      </c>
      <c r="C32" s="70" t="s">
        <v>8</v>
      </c>
      <c r="D32" s="87" t="str">
        <f>Parameters!B16</f>
        <v>11-18/0901r0</v>
      </c>
      <c r="E32" s="70" t="s">
        <v>5</v>
      </c>
      <c r="F32" s="71">
        <f>H30</f>
        <v>0.6722222222222222</v>
      </c>
      <c r="G32" s="72">
        <v>0</v>
      </c>
      <c r="H32" s="71">
        <f>F32+TIME(0,G32,0)</f>
        <v>0.6722222222222222</v>
      </c>
      <c r="I32" s="73"/>
    </row>
    <row r="33" spans="1:9" ht="63">
      <c r="A33" s="82"/>
      <c r="B33" s="91"/>
      <c r="C33" s="92" t="str">
        <f>"Move to approve the meeting minutes of the previous face-to-face meeting as contained in document "&amp;Parameters!$B$16</f>
        <v>Move to approve the meeting minutes of the previous face-to-face meeting as contained in document 11-18/0901r0</v>
      </c>
      <c r="D33" s="92"/>
      <c r="E33" s="91"/>
      <c r="F33" s="93"/>
      <c r="G33" s="94"/>
      <c r="H33" s="93"/>
      <c r="I33" s="79"/>
    </row>
    <row r="34" spans="1:9" ht="31.5">
      <c r="A34" s="83">
        <f>A32+0.01</f>
        <v>1.08</v>
      </c>
      <c r="B34" s="70" t="s">
        <v>101</v>
      </c>
      <c r="C34" s="70" t="s">
        <v>16</v>
      </c>
      <c r="D34" s="87"/>
      <c r="E34" s="70" t="s">
        <v>5</v>
      </c>
      <c r="F34" s="71">
        <f>H32</f>
        <v>0.6722222222222222</v>
      </c>
      <c r="G34" s="72">
        <v>0</v>
      </c>
      <c r="H34" s="71">
        <f>F34+TIME(0,G34,0)</f>
        <v>0.6722222222222222</v>
      </c>
      <c r="I34" s="73"/>
    </row>
    <row r="35" spans="1:9" ht="63">
      <c r="A35" s="82"/>
      <c r="B35" s="96"/>
      <c r="C35" s="97" t="str">
        <f>"Move to approve the telephone conference minutes of the previous face-to-face meeting as contained in document "&amp;Parameters!$B$18</f>
        <v>Move to approve the telephone conference minutes of the previous face-to-face meeting as contained in document 11-18/1022r0</v>
      </c>
      <c r="D35" s="97" t="str">
        <f>Parameters!B18</f>
        <v>11-18/1022r0</v>
      </c>
      <c r="E35" s="96"/>
      <c r="F35" s="98"/>
      <c r="G35" s="99"/>
      <c r="H35" s="98"/>
      <c r="I35" s="79"/>
    </row>
    <row r="36" spans="1:9" ht="63">
      <c r="A36" s="82"/>
      <c r="B36" s="96"/>
      <c r="C36" s="97" t="str">
        <f>"Move to approve the telephone conference minutes of the previous face-to-face meeting as contained in document "&amp;Parameters!$B$19</f>
        <v>Move to approve the telephone conference minutes of the previous face-to-face meeting as contained in document 11-18/1031r0</v>
      </c>
      <c r="D36" s="97" t="str">
        <f>Parameters!B19</f>
        <v>11-18/1031r0</v>
      </c>
      <c r="E36" s="96"/>
      <c r="F36" s="98"/>
      <c r="G36" s="99"/>
      <c r="H36" s="98"/>
      <c r="I36" s="79"/>
    </row>
    <row r="37" spans="1:9" ht="63">
      <c r="A37" s="82"/>
      <c r="B37" s="96"/>
      <c r="C37" s="97" t="str">
        <f>"Move to approve the telephone conference minutes of the previous face-to-face meeting as contained in document "&amp;Parameters!$B$20</f>
        <v>Move to approve the telephone conference minutes of the previous face-to-face meeting as contained in document 11-18/1077r0</v>
      </c>
      <c r="D37" s="97" t="str">
        <f>Parameters!B20</f>
        <v>11-18/1077r0</v>
      </c>
      <c r="E37" s="96"/>
      <c r="F37" s="98"/>
      <c r="G37" s="99"/>
      <c r="H37" s="98"/>
      <c r="I37" s="79"/>
    </row>
    <row r="38" spans="1:9" ht="63">
      <c r="A38" s="82"/>
      <c r="B38" s="96"/>
      <c r="C38" s="97" t="str">
        <f>"Move to approve the telephone conference minutes of the previous face-to-face meeting as contained in document "&amp;Parameters!$B$21</f>
        <v>Move to approve the telephone conference minutes of the previous face-to-face meeting as contained in document 11-18/1126r0</v>
      </c>
      <c r="D38" s="97" t="str">
        <f>Parameters!B21</f>
        <v>11-18/1126r0</v>
      </c>
      <c r="E38" s="96"/>
      <c r="F38" s="98"/>
      <c r="G38" s="99"/>
      <c r="H38" s="98"/>
      <c r="I38" s="79"/>
    </row>
    <row r="39" spans="1:9" ht="15.75">
      <c r="A39" s="83">
        <f>A34+0.01</f>
        <v>1.09</v>
      </c>
      <c r="B39" s="70"/>
      <c r="C39" s="70"/>
      <c r="D39" s="70"/>
      <c r="E39" s="70"/>
      <c r="F39" s="71">
        <f>H34</f>
        <v>0.6722222222222222</v>
      </c>
      <c r="G39" s="72">
        <v>0</v>
      </c>
      <c r="H39" s="71">
        <f>F39+TIME(0,G39,0)</f>
        <v>0.6722222222222222</v>
      </c>
      <c r="I39" s="73"/>
    </row>
    <row r="40" spans="1:9" ht="15.75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5.75">
      <c r="A41" s="83">
        <f>A39+0.01</f>
        <v>1.1</v>
      </c>
      <c r="B41" s="70"/>
      <c r="C41" s="70"/>
      <c r="D41" s="70"/>
      <c r="E41" s="70"/>
      <c r="F41" s="71">
        <f>H39</f>
        <v>0.6722222222222222</v>
      </c>
      <c r="G41" s="72">
        <v>0</v>
      </c>
      <c r="H41" s="71">
        <f>F41+TIME(0,G41,0)</f>
        <v>0.6722222222222222</v>
      </c>
      <c r="I41" s="73"/>
    </row>
    <row r="42" spans="1:9" ht="15.75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15.75">
      <c r="A43" s="85">
        <f>1+A18</f>
        <v>2</v>
      </c>
      <c r="B43" s="66"/>
      <c r="C43" s="66" t="s">
        <v>9</v>
      </c>
      <c r="D43" s="66"/>
      <c r="E43" s="66" t="s">
        <v>4</v>
      </c>
      <c r="F43" s="67">
        <f>H41</f>
        <v>0.6722222222222222</v>
      </c>
      <c r="G43" s="68">
        <v>0</v>
      </c>
      <c r="H43" s="67">
        <f>F43+TIME(0,G43,0)</f>
        <v>0.6722222222222222</v>
      </c>
      <c r="I43" s="69"/>
    </row>
    <row r="44" spans="1:9" ht="15.75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31.5">
      <c r="A45" s="83">
        <f>A43+0.01</f>
        <v>2.01</v>
      </c>
      <c r="B45" s="70" t="s">
        <v>102</v>
      </c>
      <c r="C45" s="70" t="s">
        <v>10</v>
      </c>
      <c r="D45" s="86" t="s">
        <v>13</v>
      </c>
      <c r="E45" s="70" t="s">
        <v>5</v>
      </c>
      <c r="F45" s="71">
        <f>H43</f>
        <v>0.6722222222222222</v>
      </c>
      <c r="G45" s="72">
        <v>3</v>
      </c>
      <c r="H45" s="71">
        <f>F45+TIME(0,G45,0)</f>
        <v>0.6743055555555555</v>
      </c>
      <c r="I45" s="73"/>
    </row>
    <row r="46" spans="1:9" ht="15.75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31.5">
      <c r="A47" s="83">
        <f>A45+0.01</f>
        <v>2.0199999999999996</v>
      </c>
      <c r="B47" s="70" t="s">
        <v>98</v>
      </c>
      <c r="C47" s="70" t="s">
        <v>14</v>
      </c>
      <c r="D47" s="87" t="str">
        <f>Parameters!B14</f>
        <v> 11-18/0988</v>
      </c>
      <c r="E47" s="70" t="s">
        <v>5</v>
      </c>
      <c r="F47" s="71">
        <f>H45</f>
        <v>0.6743055555555555</v>
      </c>
      <c r="G47" s="72">
        <v>1</v>
      </c>
      <c r="H47" s="71">
        <f>F47+TIME(0,G47,0)</f>
        <v>0.6749999999999999</v>
      </c>
      <c r="I47" s="73"/>
    </row>
    <row r="48" spans="1:9" ht="15.75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5.75">
      <c r="A49" s="83">
        <f>A47+0.01</f>
        <v>2.0299999999999994</v>
      </c>
      <c r="B49" s="70"/>
      <c r="C49" s="70"/>
      <c r="D49" s="70"/>
      <c r="E49" s="70" t="s">
        <v>5</v>
      </c>
      <c r="F49" s="71">
        <f>H47</f>
        <v>0.6749999999999999</v>
      </c>
      <c r="G49" s="72">
        <v>0</v>
      </c>
      <c r="H49" s="71">
        <f>F49+TIME(0,G49,0)</f>
        <v>0.6749999999999999</v>
      </c>
      <c r="I49" s="73"/>
    </row>
    <row r="50" spans="1:9" ht="15.75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5.75">
      <c r="A51" s="83">
        <f>A49+0.01</f>
        <v>2.039999999999999</v>
      </c>
      <c r="B51" s="70"/>
      <c r="C51" s="70"/>
      <c r="D51" s="70"/>
      <c r="E51" s="70" t="s">
        <v>5</v>
      </c>
      <c r="F51" s="71">
        <f>H49</f>
        <v>0.6749999999999999</v>
      </c>
      <c r="G51" s="72">
        <v>0</v>
      </c>
      <c r="H51" s="71">
        <f>F51+TIME(0,G51,0)</f>
        <v>0.6749999999999999</v>
      </c>
      <c r="I51" s="73"/>
    </row>
    <row r="52" spans="1:9" ht="15.75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5.75">
      <c r="A53" s="85">
        <f>1+A43</f>
        <v>3</v>
      </c>
      <c r="B53" s="66"/>
      <c r="C53" s="66" t="s">
        <v>151</v>
      </c>
      <c r="D53" s="66"/>
      <c r="E53" s="66" t="s">
        <v>4</v>
      </c>
      <c r="F53" s="67">
        <f>H51</f>
        <v>0.6749999999999999</v>
      </c>
      <c r="G53" s="68">
        <v>0</v>
      </c>
      <c r="H53" s="67">
        <f>F53+TIME(0,G53,0)</f>
        <v>0.6749999999999999</v>
      </c>
      <c r="I53" s="69"/>
    </row>
    <row r="54" spans="1:9" ht="15.75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15.75">
      <c r="A55" s="83">
        <f>A53+0.01</f>
        <v>3.01</v>
      </c>
      <c r="B55" s="70" t="s">
        <v>103</v>
      </c>
      <c r="C55" s="70" t="s">
        <v>106</v>
      </c>
      <c r="D55" s="86"/>
      <c r="E55" s="70" t="s">
        <v>5</v>
      </c>
      <c r="F55" s="71">
        <f>H53</f>
        <v>0.6749999999999999</v>
      </c>
      <c r="G55" s="72">
        <v>3</v>
      </c>
      <c r="H55" s="71">
        <f>F55+TIME(0,G55,0)</f>
        <v>0.6770833333333333</v>
      </c>
      <c r="I55" s="73"/>
    </row>
    <row r="56" spans="1:9" ht="15.75">
      <c r="A56" s="82"/>
      <c r="B56" s="79"/>
      <c r="C56" s="79"/>
      <c r="D56" s="79"/>
      <c r="E56" s="79"/>
      <c r="F56" s="80"/>
      <c r="G56" s="81"/>
      <c r="H56" s="80"/>
      <c r="I56" s="79"/>
    </row>
    <row r="57" spans="1:9" ht="31.5">
      <c r="A57" s="83">
        <f>A55+0.01</f>
        <v>3.0199999999999996</v>
      </c>
      <c r="B57" s="70" t="s">
        <v>103</v>
      </c>
      <c r="C57" s="70" t="s">
        <v>107</v>
      </c>
      <c r="D57" s="70"/>
      <c r="E57" s="70" t="s">
        <v>5</v>
      </c>
      <c r="F57" s="71">
        <f>H55</f>
        <v>0.6770833333333333</v>
      </c>
      <c r="G57" s="72">
        <v>100</v>
      </c>
      <c r="H57" s="71">
        <f>F57+TIME(0,G57,0)</f>
        <v>0.7465277777777777</v>
      </c>
      <c r="I57" s="73"/>
    </row>
    <row r="58" spans="1:9" ht="47.25">
      <c r="A58" s="82"/>
      <c r="B58" s="79"/>
      <c r="C58" s="79" t="s">
        <v>108</v>
      </c>
      <c r="D58" s="79"/>
      <c r="E58" s="79"/>
      <c r="F58" s="80"/>
      <c r="G58" s="81"/>
      <c r="H58" s="80"/>
      <c r="I58" s="79"/>
    </row>
    <row r="59" spans="1:9" ht="15.75">
      <c r="A59" s="83">
        <f>A57+0.01</f>
        <v>3.0299999999999994</v>
      </c>
      <c r="B59" s="70"/>
      <c r="C59" s="70"/>
      <c r="D59" s="70"/>
      <c r="E59" s="70" t="s">
        <v>5</v>
      </c>
      <c r="F59" s="71">
        <f>H57</f>
        <v>0.7465277777777777</v>
      </c>
      <c r="G59" s="72">
        <v>0</v>
      </c>
      <c r="H59" s="71">
        <f>F59+TIME(0,G59,0)</f>
        <v>0.7465277777777777</v>
      </c>
      <c r="I59" s="73"/>
    </row>
    <row r="60" spans="1:9" ht="15.75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5.75">
      <c r="A61" s="83">
        <f>A59+0.01</f>
        <v>3.039999999999999</v>
      </c>
      <c r="B61" s="70"/>
      <c r="C61" s="70"/>
      <c r="D61" s="70"/>
      <c r="E61" s="70" t="s">
        <v>5</v>
      </c>
      <c r="F61" s="71">
        <f>H59</f>
        <v>0.7465277777777777</v>
      </c>
      <c r="G61" s="72">
        <v>0</v>
      </c>
      <c r="H61" s="71">
        <f>F61+TIME(0,G61,0)</f>
        <v>0.7465277777777777</v>
      </c>
      <c r="I61" s="73"/>
    </row>
    <row r="62" spans="1:9" ht="15.75">
      <c r="A62" s="82"/>
      <c r="B62" s="79"/>
      <c r="C62" s="79"/>
      <c r="D62" s="79"/>
      <c r="E62" s="79"/>
      <c r="F62" s="80"/>
      <c r="G62" s="81"/>
      <c r="H62" s="80"/>
      <c r="I62" s="79"/>
    </row>
    <row r="63" spans="1:9" ht="15.75">
      <c r="A63" s="85">
        <f>1+A53</f>
        <v>4</v>
      </c>
      <c r="B63" s="66"/>
      <c r="C63" s="66" t="s">
        <v>109</v>
      </c>
      <c r="D63" s="66"/>
      <c r="E63" s="66" t="s">
        <v>4</v>
      </c>
      <c r="F63" s="67">
        <f>H61</f>
        <v>0.7465277777777777</v>
      </c>
      <c r="G63" s="68">
        <v>1</v>
      </c>
      <c r="H63" s="67">
        <f>F63+TIME(0,G63,0)</f>
        <v>0.7472222222222221</v>
      </c>
      <c r="I63" s="69"/>
    </row>
    <row r="64" spans="1:9" ht="12.75">
      <c r="A64" s="74"/>
      <c r="B64" s="74"/>
      <c r="C64" s="74" t="s">
        <v>30</v>
      </c>
      <c r="D64" s="74"/>
      <c r="E64" s="74"/>
      <c r="F64" s="75"/>
      <c r="G64" s="76">
        <f>(H64-H63)*24*60</f>
        <v>4.000000000000146</v>
      </c>
      <c r="H64" s="75">
        <v>0.75</v>
      </c>
      <c r="I64" s="74"/>
    </row>
    <row r="65" spans="1:9" ht="15.75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5.75">
      <c r="A66" s="82"/>
      <c r="B66" s="79"/>
      <c r="C66" s="79"/>
      <c r="D66" s="79"/>
      <c r="E66" s="79"/>
      <c r="F66" s="80"/>
      <c r="G66" s="81"/>
      <c r="H66" s="80"/>
      <c r="I66" s="79"/>
    </row>
    <row r="67" spans="1:9" ht="15.75">
      <c r="A67" s="82"/>
      <c r="B67" s="79"/>
      <c r="C67" s="79"/>
      <c r="D67" s="79"/>
      <c r="E67" s="79"/>
      <c r="F67" s="80"/>
      <c r="G67" s="81"/>
      <c r="H67" s="80"/>
      <c r="I67" s="79"/>
    </row>
    <row r="68" spans="1:9" ht="15.75">
      <c r="A68" s="82"/>
      <c r="B68" s="79"/>
      <c r="C68" s="79"/>
      <c r="D68" s="79"/>
      <c r="E68" s="79"/>
      <c r="F68" s="80"/>
      <c r="G68" s="81"/>
      <c r="H68" s="80"/>
      <c r="I68" s="79"/>
    </row>
    <row r="70" spans="1:9" ht="15.75">
      <c r="A70" s="196" t="s">
        <v>144</v>
      </c>
      <c r="B70" s="197"/>
      <c r="C70" s="197"/>
      <c r="D70" s="197"/>
      <c r="E70" s="197"/>
      <c r="F70" s="197"/>
      <c r="G70" s="197"/>
      <c r="H70" s="197"/>
      <c r="I70" s="197"/>
    </row>
    <row r="71" spans="1:9" s="65" customFormat="1" ht="31.5">
      <c r="A71" s="62" t="s">
        <v>21</v>
      </c>
      <c r="B71" s="62" t="s">
        <v>22</v>
      </c>
      <c r="C71" s="62" t="s">
        <v>23</v>
      </c>
      <c r="D71" s="62" t="s">
        <v>24</v>
      </c>
      <c r="E71" s="62" t="s">
        <v>25</v>
      </c>
      <c r="F71" s="63" t="s">
        <v>26</v>
      </c>
      <c r="G71" s="64" t="s">
        <v>27</v>
      </c>
      <c r="H71" s="63" t="s">
        <v>28</v>
      </c>
      <c r="I71" s="62" t="s">
        <v>29</v>
      </c>
    </row>
    <row r="72" spans="1:9" ht="15.75">
      <c r="A72" s="85">
        <f>1+A63</f>
        <v>5</v>
      </c>
      <c r="B72" s="66"/>
      <c r="C72" s="66" t="s">
        <v>2</v>
      </c>
      <c r="D72" s="66"/>
      <c r="E72" s="66" t="s">
        <v>4</v>
      </c>
      <c r="F72" s="67">
        <v>0.6666666666666666</v>
      </c>
      <c r="G72" s="68">
        <v>0</v>
      </c>
      <c r="H72" s="67">
        <f>F72+TIME(0,G72,0)</f>
        <v>0.6666666666666666</v>
      </c>
      <c r="I72" s="69"/>
    </row>
    <row r="73" spans="1:9" ht="15.75">
      <c r="A73" s="82"/>
      <c r="B73" s="79"/>
      <c r="C73" s="79"/>
      <c r="D73" s="79"/>
      <c r="E73" s="79"/>
      <c r="F73" s="80"/>
      <c r="G73" s="81"/>
      <c r="H73" s="80"/>
      <c r="I73" s="79"/>
    </row>
    <row r="74" spans="1:9" ht="15.75">
      <c r="A74" s="83">
        <f>A72+0.01</f>
        <v>5.01</v>
      </c>
      <c r="B74" s="70"/>
      <c r="C74" s="70" t="s">
        <v>3</v>
      </c>
      <c r="D74" s="70"/>
      <c r="E74" s="70" t="s">
        <v>5</v>
      </c>
      <c r="F74" s="71">
        <f>H72</f>
        <v>0.6666666666666666</v>
      </c>
      <c r="G74" s="72">
        <v>0</v>
      </c>
      <c r="H74" s="71">
        <f>F74+TIME(0,G74,0)</f>
        <v>0.6666666666666666</v>
      </c>
      <c r="I74" s="73"/>
    </row>
    <row r="75" spans="1:9" ht="15.75">
      <c r="A75" s="82"/>
      <c r="B75" s="79"/>
      <c r="C75" s="79"/>
      <c r="D75" s="79"/>
      <c r="E75" s="79"/>
      <c r="F75" s="80"/>
      <c r="G75" s="81"/>
      <c r="H75" s="80"/>
      <c r="I75" s="79"/>
    </row>
    <row r="76" spans="1:9" ht="15.75">
      <c r="A76" s="83">
        <f>A74+0.01</f>
        <v>5.02</v>
      </c>
      <c r="B76" s="70" t="s">
        <v>102</v>
      </c>
      <c r="C76" s="70" t="s">
        <v>6</v>
      </c>
      <c r="D76" s="70"/>
      <c r="E76" s="70" t="s">
        <v>5</v>
      </c>
      <c r="F76" s="71">
        <f>H74</f>
        <v>0.6666666666666666</v>
      </c>
      <c r="G76" s="72">
        <v>0</v>
      </c>
      <c r="H76" s="71">
        <f>F76+TIME(0,G76,0)</f>
        <v>0.6666666666666666</v>
      </c>
      <c r="I76" s="73"/>
    </row>
    <row r="77" ht="12.75">
      <c r="A77" s="84"/>
    </row>
    <row r="78" spans="1:9" ht="15.75">
      <c r="A78" s="83">
        <f>A76+0.01</f>
        <v>5.029999999999999</v>
      </c>
      <c r="B78" s="70" t="s">
        <v>100</v>
      </c>
      <c r="C78" s="70" t="s">
        <v>110</v>
      </c>
      <c r="D78" s="70"/>
      <c r="E78" s="70" t="s">
        <v>5</v>
      </c>
      <c r="F78" s="71">
        <f>H76</f>
        <v>0.6666666666666666</v>
      </c>
      <c r="G78" s="72">
        <v>1</v>
      </c>
      <c r="H78" s="71">
        <f>F78+TIME(0,G78,0)</f>
        <v>0.6673611111111111</v>
      </c>
      <c r="I78" s="73"/>
    </row>
    <row r="79" ht="12.75">
      <c r="A79" s="84"/>
    </row>
    <row r="80" spans="1:9" ht="15.75">
      <c r="A80" s="85">
        <f>1+A72</f>
        <v>6</v>
      </c>
      <c r="B80" s="66"/>
      <c r="C80" s="66" t="s">
        <v>151</v>
      </c>
      <c r="D80" s="66"/>
      <c r="E80" s="66" t="s">
        <v>4</v>
      </c>
      <c r="F80" s="67">
        <f>H78</f>
        <v>0.6673611111111111</v>
      </c>
      <c r="G80" s="68">
        <v>0</v>
      </c>
      <c r="H80" s="67">
        <f>F80+TIME(0,G80,0)</f>
        <v>0.6673611111111111</v>
      </c>
      <c r="I80" s="69"/>
    </row>
    <row r="81" spans="1:9" ht="15.75">
      <c r="A81" s="82"/>
      <c r="B81" s="79"/>
      <c r="C81" s="79"/>
      <c r="D81" s="79"/>
      <c r="E81" s="79"/>
      <c r="F81" s="80"/>
      <c r="G81" s="81"/>
      <c r="H81" s="80"/>
      <c r="I81" s="79"/>
    </row>
    <row r="82" spans="1:9" ht="31.5">
      <c r="A82" s="83">
        <f>A80+0.01</f>
        <v>6.01</v>
      </c>
      <c r="B82" s="70" t="s">
        <v>103</v>
      </c>
      <c r="C82" s="70" t="s">
        <v>117</v>
      </c>
      <c r="D82" s="70"/>
      <c r="E82" s="70" t="s">
        <v>5</v>
      </c>
      <c r="F82" s="71">
        <f>H80</f>
        <v>0.6673611111111111</v>
      </c>
      <c r="G82" s="72">
        <v>90</v>
      </c>
      <c r="H82" s="71">
        <f>F82+TIME(0,G82,0)</f>
        <v>0.7298611111111111</v>
      </c>
      <c r="I82" s="73"/>
    </row>
    <row r="83" spans="1:9" ht="31.5">
      <c r="A83" s="82"/>
      <c r="B83" s="79"/>
      <c r="C83" s="79" t="s">
        <v>108</v>
      </c>
      <c r="D83" s="79"/>
      <c r="E83" s="79"/>
      <c r="F83" s="80"/>
      <c r="G83" s="81"/>
      <c r="H83" s="80"/>
      <c r="I83" s="79"/>
    </row>
    <row r="84" spans="1:9" ht="15.75">
      <c r="A84" s="83">
        <f>A82+0.01</f>
        <v>6.02</v>
      </c>
      <c r="B84" s="70"/>
      <c r="C84" s="70"/>
      <c r="D84" s="70"/>
      <c r="E84" s="70" t="s">
        <v>5</v>
      </c>
      <c r="F84" s="71">
        <f>H82</f>
        <v>0.7298611111111111</v>
      </c>
      <c r="G84" s="72">
        <v>0</v>
      </c>
      <c r="H84" s="71">
        <f>F84+TIME(0,G84,0)</f>
        <v>0.7298611111111111</v>
      </c>
      <c r="I84" s="73"/>
    </row>
    <row r="85" spans="1:9" ht="15.75">
      <c r="A85" s="82"/>
      <c r="B85" s="79"/>
      <c r="C85" s="79"/>
      <c r="D85" s="79"/>
      <c r="E85" s="79"/>
      <c r="F85" s="80"/>
      <c r="G85" s="81"/>
      <c r="H85" s="80"/>
      <c r="I85" s="79"/>
    </row>
    <row r="86" spans="1:9" ht="15.75">
      <c r="A86" s="85">
        <f>1+A80</f>
        <v>7</v>
      </c>
      <c r="B86" s="66"/>
      <c r="C86" s="66" t="s">
        <v>111</v>
      </c>
      <c r="D86" s="66"/>
      <c r="E86" s="66" t="s">
        <v>4</v>
      </c>
      <c r="F86" s="67">
        <f>H84</f>
        <v>0.7298611111111111</v>
      </c>
      <c r="G86" s="68">
        <v>0</v>
      </c>
      <c r="H86" s="67">
        <f>F86+TIME(0,G86,0)</f>
        <v>0.7298611111111111</v>
      </c>
      <c r="I86" s="69"/>
    </row>
    <row r="87" spans="1:9" ht="15.75">
      <c r="A87" s="82"/>
      <c r="B87" s="79"/>
      <c r="C87" s="79"/>
      <c r="D87" s="79"/>
      <c r="E87" s="79"/>
      <c r="F87" s="80"/>
      <c r="G87" s="81"/>
      <c r="H87" s="80"/>
      <c r="I87" s="79"/>
    </row>
    <row r="88" spans="1:9" ht="15.75">
      <c r="A88" s="83">
        <f>A86+0.01</f>
        <v>7.01</v>
      </c>
      <c r="B88" s="70" t="s">
        <v>103</v>
      </c>
      <c r="C88" s="70" t="s">
        <v>112</v>
      </c>
      <c r="D88" s="87" t="str">
        <f>Parameters!B14</f>
        <v> 11-18/0988</v>
      </c>
      <c r="E88" s="70" t="s">
        <v>5</v>
      </c>
      <c r="F88" s="71">
        <f>H86</f>
        <v>0.7298611111111111</v>
      </c>
      <c r="G88" s="72">
        <v>3</v>
      </c>
      <c r="H88" s="71">
        <f>F88+TIME(0,G88,0)</f>
        <v>0.7319444444444444</v>
      </c>
      <c r="I88" s="73"/>
    </row>
    <row r="89" spans="1:9" ht="15.75">
      <c r="A89" s="82"/>
      <c r="B89" s="79"/>
      <c r="C89" s="79"/>
      <c r="D89" s="88"/>
      <c r="E89" s="79"/>
      <c r="F89" s="80"/>
      <c r="G89" s="81"/>
      <c r="H89" s="80"/>
      <c r="I89" s="79"/>
    </row>
    <row r="90" spans="1:9" ht="15.75">
      <c r="A90" s="83">
        <f>A88+0.01</f>
        <v>7.02</v>
      </c>
      <c r="B90" s="70" t="s">
        <v>103</v>
      </c>
      <c r="C90" s="70" t="s">
        <v>113</v>
      </c>
      <c r="D90" s="87" t="str">
        <f>Parameters!B14</f>
        <v> 11-18/0988</v>
      </c>
      <c r="E90" s="70" t="s">
        <v>5</v>
      </c>
      <c r="F90" s="71">
        <f>H88</f>
        <v>0.7319444444444444</v>
      </c>
      <c r="G90" s="72">
        <v>0</v>
      </c>
      <c r="H90" s="71">
        <f>F90+TIME(0,G90,0)</f>
        <v>0.7319444444444444</v>
      </c>
      <c r="I90" s="73"/>
    </row>
    <row r="91" spans="1:9" ht="15.75">
      <c r="A91" s="82"/>
      <c r="B91" s="79"/>
      <c r="C91" s="79"/>
      <c r="D91" s="88"/>
      <c r="E91" s="79"/>
      <c r="F91" s="80"/>
      <c r="G91" s="81"/>
      <c r="H91" s="80"/>
      <c r="I91" s="79"/>
    </row>
    <row r="92" spans="1:9" ht="15.75">
      <c r="A92" s="83">
        <f>A90+0.01</f>
        <v>7.029999999999999</v>
      </c>
      <c r="B92" s="70" t="s">
        <v>101</v>
      </c>
      <c r="C92" s="70" t="s">
        <v>114</v>
      </c>
      <c r="D92" s="87" t="str">
        <f>Parameters!B14</f>
        <v> 11-18/0988</v>
      </c>
      <c r="E92" s="70" t="s">
        <v>5</v>
      </c>
      <c r="F92" s="71">
        <f>H90</f>
        <v>0.7319444444444444</v>
      </c>
      <c r="G92" s="72">
        <v>3</v>
      </c>
      <c r="H92" s="71">
        <f>F92+TIME(0,G92,0)</f>
        <v>0.7340277777777777</v>
      </c>
      <c r="I92" s="73"/>
    </row>
    <row r="93" ht="12.75">
      <c r="D93" s="89"/>
    </row>
    <row r="94" spans="1:9" ht="15.75">
      <c r="A94" s="83">
        <f>A92+0.01</f>
        <v>7.039999999999999</v>
      </c>
      <c r="B94" s="70" t="s">
        <v>104</v>
      </c>
      <c r="C94" s="70" t="s">
        <v>115</v>
      </c>
      <c r="D94" s="87" t="str">
        <f>Parameters!B14</f>
        <v> 11-18/0988</v>
      </c>
      <c r="E94" s="70" t="s">
        <v>5</v>
      </c>
      <c r="F94" s="71">
        <f>H92</f>
        <v>0.7340277777777777</v>
      </c>
      <c r="G94" s="72">
        <v>2</v>
      </c>
      <c r="H94" s="71">
        <f>F94+TIME(0,G94,0)</f>
        <v>0.7354166666666666</v>
      </c>
      <c r="I94" s="73"/>
    </row>
    <row r="96" spans="1:9" ht="15.75">
      <c r="A96" s="83">
        <f>A94+0.01</f>
        <v>7.049999999999999</v>
      </c>
      <c r="B96" s="70"/>
      <c r="C96" s="70"/>
      <c r="D96" s="70"/>
      <c r="E96" s="70" t="s">
        <v>5</v>
      </c>
      <c r="F96" s="71">
        <f>H94</f>
        <v>0.7354166666666666</v>
      </c>
      <c r="G96" s="72">
        <v>0</v>
      </c>
      <c r="H96" s="71">
        <f>F96+TIME(0,G96,0)</f>
        <v>0.7354166666666666</v>
      </c>
      <c r="I96" s="73"/>
    </row>
    <row r="98" spans="1:9" ht="15.75">
      <c r="A98" s="83">
        <f>A96+0.01</f>
        <v>7.059999999999999</v>
      </c>
      <c r="B98" s="70"/>
      <c r="C98" s="70"/>
      <c r="D98" s="70"/>
      <c r="E98" s="70" t="s">
        <v>5</v>
      </c>
      <c r="F98" s="71">
        <f>H96</f>
        <v>0.7354166666666666</v>
      </c>
      <c r="G98" s="72">
        <v>0</v>
      </c>
      <c r="H98" s="71">
        <f>F98+TIME(0,G98,0)</f>
        <v>0.7354166666666666</v>
      </c>
      <c r="I98" s="73"/>
    </row>
    <row r="100" spans="1:9" ht="15.75">
      <c r="A100" s="85">
        <f>1+A94</f>
        <v>8.04</v>
      </c>
      <c r="B100" s="66"/>
      <c r="C100" s="66" t="s">
        <v>116</v>
      </c>
      <c r="D100" s="66"/>
      <c r="E100" s="66" t="s">
        <v>4</v>
      </c>
      <c r="F100" s="67">
        <f>H98</f>
        <v>0.7354166666666666</v>
      </c>
      <c r="G100" s="68">
        <v>0</v>
      </c>
      <c r="H100" s="67">
        <f>F100+TIME(0,G100,0)</f>
        <v>0.7354166666666666</v>
      </c>
      <c r="I100" s="69"/>
    </row>
    <row r="101" spans="1:9" ht="15.75">
      <c r="A101" s="82"/>
      <c r="B101" s="79"/>
      <c r="C101" s="79"/>
      <c r="D101" s="79"/>
      <c r="E101" s="79"/>
      <c r="F101" s="80"/>
      <c r="G101" s="81"/>
      <c r="H101" s="80"/>
      <c r="I101" s="79"/>
    </row>
    <row r="102" spans="1:9" ht="31.5">
      <c r="A102" s="83">
        <f>A100+0.01</f>
        <v>8.049999999999999</v>
      </c>
      <c r="B102" s="70" t="s">
        <v>103</v>
      </c>
      <c r="C102" s="70" t="s">
        <v>117</v>
      </c>
      <c r="D102" s="86"/>
      <c r="E102" s="70" t="s">
        <v>5</v>
      </c>
      <c r="F102" s="71">
        <f>H100</f>
        <v>0.7354166666666666</v>
      </c>
      <c r="G102" s="72">
        <v>0</v>
      </c>
      <c r="H102" s="71">
        <f>F102+TIME(0,G102,0)</f>
        <v>0.7354166666666666</v>
      </c>
      <c r="I102" s="73"/>
    </row>
    <row r="103" ht="31.5">
      <c r="C103" s="79" t="s">
        <v>108</v>
      </c>
    </row>
    <row r="104" spans="1:9" ht="15.75">
      <c r="A104" s="83">
        <f>A102+0.01</f>
        <v>8.059999999999999</v>
      </c>
      <c r="B104" s="70" t="s">
        <v>105</v>
      </c>
      <c r="C104" s="70" t="s">
        <v>118</v>
      </c>
      <c r="D104" s="70"/>
      <c r="E104" s="70" t="s">
        <v>5</v>
      </c>
      <c r="F104" s="71">
        <f>H102</f>
        <v>0.7354166666666666</v>
      </c>
      <c r="G104" s="72">
        <v>0</v>
      </c>
      <c r="H104" s="71">
        <f>F104+TIME(0,G104,0)</f>
        <v>0.7354166666666666</v>
      </c>
      <c r="I104" s="73"/>
    </row>
    <row r="106" spans="1:9" ht="15.75">
      <c r="A106" s="85">
        <f>1+A100</f>
        <v>9.04</v>
      </c>
      <c r="B106" s="66"/>
      <c r="C106" s="66" t="s">
        <v>119</v>
      </c>
      <c r="D106" s="66"/>
      <c r="E106" s="66" t="s">
        <v>4</v>
      </c>
      <c r="F106" s="67">
        <f>H104</f>
        <v>0.7354166666666666</v>
      </c>
      <c r="G106" s="68">
        <v>0</v>
      </c>
      <c r="H106" s="67">
        <f>F106+TIME(0,G106,0)</f>
        <v>0.7354166666666666</v>
      </c>
      <c r="I106" s="69"/>
    </row>
    <row r="107" spans="1:9" ht="15.75">
      <c r="A107" s="82"/>
      <c r="B107" s="79"/>
      <c r="C107" s="79"/>
      <c r="D107" s="79"/>
      <c r="E107" s="79"/>
      <c r="F107" s="80"/>
      <c r="G107" s="81"/>
      <c r="H107" s="80"/>
      <c r="I107" s="79"/>
    </row>
    <row r="108" spans="1:9" ht="15.75">
      <c r="A108" s="83">
        <f>A106+0.01</f>
        <v>9.049999999999999</v>
      </c>
      <c r="B108" s="70"/>
      <c r="C108" s="70"/>
      <c r="D108" s="86"/>
      <c r="E108" s="70" t="s">
        <v>5</v>
      </c>
      <c r="F108" s="71">
        <f>H106</f>
        <v>0.7354166666666666</v>
      </c>
      <c r="G108" s="72">
        <v>0</v>
      </c>
      <c r="H108" s="71">
        <f>F108+TIME(0,G108,0)</f>
        <v>0.7354166666666666</v>
      </c>
      <c r="I108" s="73"/>
    </row>
    <row r="109" ht="15.75">
      <c r="C109" s="79"/>
    </row>
    <row r="110" spans="1:9" ht="15.75">
      <c r="A110" s="83">
        <f>A108+0.01</f>
        <v>9.059999999999999</v>
      </c>
      <c r="B110" s="70"/>
      <c r="C110" s="70"/>
      <c r="D110" s="70"/>
      <c r="E110" s="70" t="s">
        <v>5</v>
      </c>
      <c r="F110" s="71">
        <f>H108</f>
        <v>0.7354166666666666</v>
      </c>
      <c r="G110" s="72">
        <v>0</v>
      </c>
      <c r="H110" s="71">
        <f>F110+TIME(0,G110,0)</f>
        <v>0.7354166666666666</v>
      </c>
      <c r="I110" s="73"/>
    </row>
    <row r="112" spans="1:9" ht="15.75">
      <c r="A112" s="85">
        <f>1+A106</f>
        <v>10.04</v>
      </c>
      <c r="B112" s="66"/>
      <c r="C112" s="66" t="s">
        <v>120</v>
      </c>
      <c r="D112" s="66"/>
      <c r="E112" s="66" t="s">
        <v>4</v>
      </c>
      <c r="F112" s="67">
        <f>H110</f>
        <v>0.7354166666666666</v>
      </c>
      <c r="G112" s="68">
        <v>0</v>
      </c>
      <c r="H112" s="67">
        <f>F112+TIME(0,G112,0)</f>
        <v>0.7354166666666666</v>
      </c>
      <c r="I112" s="69"/>
    </row>
    <row r="114" spans="1:9" ht="15.75">
      <c r="A114" s="83">
        <f>A112+0.01</f>
        <v>10.049999999999999</v>
      </c>
      <c r="B114" s="70"/>
      <c r="C114" s="70" t="s">
        <v>121</v>
      </c>
      <c r="D114" s="86"/>
      <c r="E114" s="70" t="s">
        <v>5</v>
      </c>
      <c r="F114" s="71">
        <f>H112</f>
        <v>0.7354166666666666</v>
      </c>
      <c r="G114" s="72">
        <v>0</v>
      </c>
      <c r="H114" s="71">
        <f>F114+TIME(0,G114,0)</f>
        <v>0.7354166666666666</v>
      </c>
      <c r="I114" s="73"/>
    </row>
    <row r="115" spans="1:9" ht="12.75">
      <c r="A115" s="74"/>
      <c r="B115" s="74"/>
      <c r="C115" s="74" t="s">
        <v>30</v>
      </c>
      <c r="D115" s="74"/>
      <c r="E115" s="74"/>
      <c r="F115" s="75"/>
      <c r="G115" s="76">
        <f>(H115-H114)*24*60</f>
        <v>21.000000000000085</v>
      </c>
      <c r="H115" s="75">
        <v>0.75</v>
      </c>
      <c r="I115" s="74"/>
    </row>
  </sheetData>
  <sheetProtection/>
  <mergeCells count="12">
    <mergeCell ref="A1:I1"/>
    <mergeCell ref="A3:I3"/>
    <mergeCell ref="A4:I4"/>
    <mergeCell ref="A5:I5"/>
    <mergeCell ref="A6:I6"/>
    <mergeCell ref="A7:I7"/>
    <mergeCell ref="A8:I8"/>
    <mergeCell ref="A9:I9"/>
    <mergeCell ref="A16:I16"/>
    <mergeCell ref="A2:I2"/>
    <mergeCell ref="A70:I70"/>
    <mergeCell ref="A12:I12"/>
  </mergeCells>
  <hyperlinks>
    <hyperlink ref="D45" r:id="rId1" display="PatCom materials"/>
  </hyperlinks>
  <printOptions/>
  <pageMargins left="0.75" right="0.75" top="1" bottom="1" header="0.5" footer="0.5"/>
  <pageSetup horizontalDpi="600" verticalDpi="600" orientation="portrait" paperSize="9"/>
  <headerFooter alignWithMargins="0">
    <oddHeader>&amp;LMonth Year&amp;C&amp;A&amp;Rdoc.: IEEE 802.11-yy/xxxxr0</oddHeader>
    <oddFooter>&amp;LSubmission&amp;C&amp;P&amp;RName, Company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3"/>
  <sheetViews>
    <sheetView zoomScale="170" zoomScaleNormal="170" zoomScalePageLayoutView="0" workbookViewId="0" topLeftCell="A1">
      <selection activeCell="G9" sqref="G9"/>
    </sheetView>
  </sheetViews>
  <sheetFormatPr defaultColWidth="8.8515625" defaultRowHeight="12.75"/>
  <cols>
    <col min="1" max="1" width="10.00390625" style="0" customWidth="1"/>
    <col min="2" max="5" width="8.8515625" style="0" customWidth="1"/>
    <col min="6" max="6" width="25.140625" style="0" customWidth="1"/>
    <col min="7" max="7" width="32.140625" style="0" customWidth="1"/>
    <col min="8" max="8" width="16.00390625" style="0" customWidth="1"/>
    <col min="9" max="9" width="49.28125" style="0" customWidth="1"/>
  </cols>
  <sheetData>
    <row r="1" spans="1:9" s="100" customFormat="1" ht="25.5">
      <c r="A1" s="100" t="s">
        <v>126</v>
      </c>
      <c r="B1" s="100" t="s">
        <v>127</v>
      </c>
      <c r="C1" s="100" t="s">
        <v>128</v>
      </c>
      <c r="D1" s="100" t="s">
        <v>129</v>
      </c>
      <c r="E1" s="100" t="s">
        <v>130</v>
      </c>
      <c r="F1" s="100" t="s">
        <v>131</v>
      </c>
      <c r="G1" s="100" t="s">
        <v>132</v>
      </c>
      <c r="H1" s="100" t="s">
        <v>133</v>
      </c>
      <c r="I1" s="100" t="s">
        <v>134</v>
      </c>
    </row>
    <row r="2" spans="1:9" ht="12.75">
      <c r="A2">
        <v>1</v>
      </c>
      <c r="B2">
        <v>2018</v>
      </c>
      <c r="C2">
        <v>825</v>
      </c>
      <c r="D2">
        <v>2</v>
      </c>
      <c r="E2" t="s">
        <v>153</v>
      </c>
      <c r="F2" t="s">
        <v>158</v>
      </c>
      <c r="G2" t="s">
        <v>159</v>
      </c>
      <c r="H2" s="204" t="s">
        <v>160</v>
      </c>
      <c r="I2" s="205" t="s">
        <v>161</v>
      </c>
    </row>
    <row r="3" spans="1:9" ht="12.75">
      <c r="A3">
        <v>2</v>
      </c>
      <c r="B3">
        <v>2018</v>
      </c>
      <c r="C3">
        <v>826</v>
      </c>
      <c r="D3">
        <v>2</v>
      </c>
      <c r="E3" t="s">
        <v>153</v>
      </c>
      <c r="F3" t="s">
        <v>154</v>
      </c>
      <c r="G3" t="s">
        <v>155</v>
      </c>
      <c r="H3" s="204" t="s">
        <v>156</v>
      </c>
      <c r="I3" s="205" t="s">
        <v>157</v>
      </c>
    </row>
  </sheetData>
  <sheetProtection/>
  <hyperlinks>
    <hyperlink ref="I3" r:id="rId1" display="https://mentor.ieee.org/802.11/dcn/18/11-18-0826-02-0bcs-a-csd-proposal-for-bcs.docx"/>
    <hyperlink ref="I2" r:id="rId2" display="https://mentor.ieee.org/802.11/dcn/18/11-18-0825-02-0bcs-a-par-proposal-for-bcs.docx"/>
  </hyperlink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22.421875" style="0" customWidth="1"/>
    <col min="2" max="2" width="59.421875" style="0" customWidth="1"/>
  </cols>
  <sheetData>
    <row r="1" spans="1:2" ht="12.75">
      <c r="A1" s="14" t="s">
        <v>53</v>
      </c>
      <c r="B1" s="101" t="s">
        <v>137</v>
      </c>
    </row>
    <row r="2" spans="1:2" ht="12.75">
      <c r="A2" s="14" t="s">
        <v>54</v>
      </c>
      <c r="B2" s="101" t="s">
        <v>138</v>
      </c>
    </row>
    <row r="3" spans="1:2" ht="13.5" thickBot="1">
      <c r="A3" s="14" t="s">
        <v>55</v>
      </c>
      <c r="B3" s="101" t="s">
        <v>142</v>
      </c>
    </row>
    <row r="4" spans="1:2" ht="12.75">
      <c r="A4" t="s">
        <v>56</v>
      </c>
      <c r="B4" s="15">
        <v>43289</v>
      </c>
    </row>
    <row r="5" spans="1:2" ht="12.75">
      <c r="A5" s="16" t="s">
        <v>57</v>
      </c>
      <c r="B5" s="17">
        <f>B4+1</f>
        <v>43290</v>
      </c>
    </row>
    <row r="6" spans="1:2" ht="13.5" thickBot="1">
      <c r="A6" s="18" t="s">
        <v>58</v>
      </c>
      <c r="B6" s="19">
        <v>6</v>
      </c>
    </row>
    <row r="7" spans="1:2" ht="12.75">
      <c r="A7" s="18" t="s">
        <v>59</v>
      </c>
      <c r="B7" s="15">
        <f>B4+B6-1</f>
        <v>43294</v>
      </c>
    </row>
    <row r="8" spans="1:2" ht="12.75">
      <c r="A8" s="102" t="s">
        <v>149</v>
      </c>
      <c r="B8" s="103" t="s">
        <v>150</v>
      </c>
    </row>
    <row r="9" spans="1:2" ht="12.75">
      <c r="A9" s="65" t="s">
        <v>60</v>
      </c>
      <c r="B9" s="104">
        <v>2</v>
      </c>
    </row>
    <row r="10" spans="1:2" ht="15.75">
      <c r="A10" s="65" t="s">
        <v>97</v>
      </c>
      <c r="B10" s="7" t="s">
        <v>152</v>
      </c>
    </row>
    <row r="14" spans="1:2" ht="12.75">
      <c r="A14" t="s">
        <v>17</v>
      </c>
      <c r="B14" t="s">
        <v>135</v>
      </c>
    </row>
    <row r="16" spans="1:2" ht="12.75">
      <c r="A16" t="s">
        <v>0</v>
      </c>
      <c r="B16" t="s">
        <v>136</v>
      </c>
    </row>
    <row r="18" spans="1:2" ht="12.75">
      <c r="A18" t="s">
        <v>1</v>
      </c>
      <c r="B18" t="s">
        <v>145</v>
      </c>
    </row>
    <row r="19" ht="12.75">
      <c r="B19" t="s">
        <v>146</v>
      </c>
    </row>
    <row r="20" ht="12.75">
      <c r="B20" t="s">
        <v>147</v>
      </c>
    </row>
    <row r="21" ht="12.75">
      <c r="B21" t="s">
        <v>148</v>
      </c>
    </row>
  </sheetData>
  <sheetProtection/>
  <printOptions/>
  <pageMargins left="0.7500000000000001" right="0.7500000000000001" top="1" bottom="1" header="0.5" footer="0.5"/>
  <pageSetup orientation="landscape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Koden-TI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2018-07-09T23:14:58Z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