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8496" yWindow="12" windowWidth="13272" windowHeight="9456" tabRatio="964" activeTab="3"/>
  </bookViews>
  <sheets>
    <sheet name="Title" sheetId="419" r:id="rId1"/>
    <sheet name="802.11 Cover" sheetId="20" r:id="rId2"/>
    <sheet name="Courtesy Notice" sheetId="21" r:id="rId3"/>
    <sheet name=" Agenda Graphic" sheetId="654" r:id="rId4"/>
    <sheet name="Modified Agenda Graphic" sheetId="774" r:id="rId5"/>
    <sheet name="802.11 WG Agenda" sheetId="724" r:id="rId6"/>
    <sheet name="WNG SC Agenda" sheetId="736" r:id="rId7"/>
    <sheet name="ARC SC" sheetId="746" r:id="rId8"/>
    <sheet name="JTC1" sheetId="747" r:id="rId9"/>
    <sheet name="REG" sheetId="758" r:id="rId10"/>
    <sheet name="802.24 - Smart Grid" sheetId="762" r:id="rId11"/>
    <sheet name="REVmc Agenda" sheetId="770" r:id="rId12"/>
    <sheet name="TGac Agenda" sheetId="756" r:id="rId13"/>
    <sheet name="TGad Agenda" sheetId="755" r:id="rId14"/>
    <sheet name="TGaf Agenda" sheetId="757" r:id="rId15"/>
    <sheet name="TGah Agenda" sheetId="763" r:id="rId16"/>
    <sheet name="TGai Agenda" sheetId="764" r:id="rId17"/>
    <sheet name="TGaj Agenda" sheetId="772" r:id="rId18"/>
    <sheet name="TGak Agenda" sheetId="773" r:id="rId19"/>
    <sheet name="TGaq Agenda" sheetId="767" r:id="rId20"/>
    <sheet name="CAC Agenda" sheetId="754" r:id="rId21"/>
    <sheet name="Agenda links" sheetId="745" r:id="rId22"/>
    <sheet name="References" sheetId="429" r:id="rId23"/>
  </sheets>
  <definedNames>
    <definedName name="_Parse_In" localSheetId="5" hidden="1">'802.11 WG Agenda'!$H$122:$H$195</definedName>
    <definedName name="_Parse_Out" localSheetId="5" hidden="1">'802.11 WG Agenda'!#REF!</definedName>
    <definedName name="all" localSheetId="3">#REF!</definedName>
    <definedName name="all" localSheetId="11">#REF!</definedName>
    <definedName name="all" localSheetId="18">#REF!</definedName>
    <definedName name="all" localSheetId="6">#REF!</definedName>
    <definedName name="all">#REF!</definedName>
    <definedName name="cc" localSheetId="11">#REF!</definedName>
    <definedName name="cc" localSheetId="18">#REF!</definedName>
    <definedName name="cc" localSheetId="6">#REF!</definedName>
    <definedName name="cc">#REF!</definedName>
    <definedName name="circular" localSheetId="3">#REF!</definedName>
    <definedName name="circular" localSheetId="11">#REF!</definedName>
    <definedName name="circular" localSheetId="18">#REF!</definedName>
    <definedName name="circular" localSheetId="6">#REF!</definedName>
    <definedName name="circular">#REF!</definedName>
    <definedName name="FridayClosingPlenary">'802.11 WG Agenda'!$A$189:$O$368</definedName>
    <definedName name="MondayOpeningPlenary">'802.11 WG Agenda'!$A$1:$O$114</definedName>
    <definedName name="_xlnm.Print_Area" localSheetId="3">' Agenda Graphic'!$E$1:$AF$44</definedName>
    <definedName name="_xlnm.Print_Area" localSheetId="1">'802.11 Cover'!$E$1:$S$38</definedName>
    <definedName name="_xlnm.Print_Area" localSheetId="5">'802.11 WG Agenda'!$A$1:$O$367</definedName>
    <definedName name="_xlnm.Print_Area" localSheetId="10">'802.24 - Smart Grid'!$E$1:$M$9</definedName>
    <definedName name="_xlnm.Print_Area" localSheetId="7">'ARC SC'!$E$1:$N$19</definedName>
    <definedName name="_xlnm.Print_Area" localSheetId="20">'CAC Agenda'!$D$1:$N$14</definedName>
    <definedName name="_xlnm.Print_Area" localSheetId="2">'Courtesy Notice'!$D$1:$Z$49</definedName>
    <definedName name="_xlnm.Print_Area" localSheetId="8">'JTC1'!$D$1:$M$4</definedName>
    <definedName name="_xlnm.Print_Area" localSheetId="22">References!$D$1:$I$54</definedName>
    <definedName name="_xlnm.Print_Area" localSheetId="9">REG!$E$1:$M$2</definedName>
    <definedName name="_xlnm.Print_Area" localSheetId="12">'TGac Agenda'!$E$1:$M$51</definedName>
    <definedName name="_xlnm.Print_Area" localSheetId="13">'TGad Agenda'!$E$1:$M$8</definedName>
    <definedName name="_xlnm.Print_Area" localSheetId="14">'TGaf Agenda'!$E$1:$M$50</definedName>
    <definedName name="_xlnm.Print_Area" localSheetId="16">'TGai Agenda'!$E$1:$M$74</definedName>
    <definedName name="_xlnm.Print_Area" localSheetId="0">Title!$E$1:$R$27</definedName>
    <definedName name="_xlnm.Print_Area" localSheetId="6">'WNG SC Agenda'!$D$1:$M$30</definedName>
    <definedName name="Print_Area_MI" localSheetId="3">#REF!</definedName>
    <definedName name="Print_Area_MI" localSheetId="5">'802.11 WG Agenda'!#REF!</definedName>
    <definedName name="Print_Area_MI" localSheetId="11">#REF!</definedName>
    <definedName name="Print_Area_MI" localSheetId="18">#REF!</definedName>
    <definedName name="Print_Area_MI" localSheetId="6">#REF!</definedName>
    <definedName name="Print_Area_MI">#REF!</definedName>
    <definedName name="skipnav" localSheetId="1">'802.11 Cover'!#REF!</definedName>
    <definedName name="sm" localSheetId="11">#REF!</definedName>
    <definedName name="sm" localSheetId="18">#REF!</definedName>
    <definedName name="sm" localSheetId="6">#REF!</definedName>
    <definedName name="sm">#REF!</definedName>
    <definedName name="WednesdayMidWeekPlenary">'802.11 WG Agenda'!$A$115:$O$185</definedName>
    <definedName name="Z_00AABE15_45FB_42F7_A454_BE72949E7A28_.wvu.PrintArea" localSheetId="3" hidden="1">' Agenda Graphic'!#REF!</definedName>
    <definedName name="Z_00AABE15_45FB_42F7_A454_BE72949E7A28_.wvu.PrintArea" localSheetId="5" hidden="1">'802.11 WG Agenda'!$H$117:$N$195</definedName>
    <definedName name="Z_00AABE15_45FB_42F7_A454_BE72949E7A28_.wvu.PrintArea" localSheetId="2" hidden="1">'Courtesy Notice'!$B$2:$P$35</definedName>
    <definedName name="Z_00AABE15_45FB_42F7_A454_BE72949E7A28_.wvu.Rows" localSheetId="3" hidden="1">' Agenda Graphic'!#REF!</definedName>
    <definedName name="Z_1A4B53BA_FB50_4C55_8FB0_39E1B9C1F190_.wvu.PrintArea" localSheetId="3" hidden="1">' Agenda Graphic'!#REF!</definedName>
    <definedName name="Z_1A4B53BA_FB50_4C55_8FB0_39E1B9C1F190_.wvu.PrintArea" localSheetId="5" hidden="1">'802.11 WG Agenda'!$H$117:$N$195</definedName>
    <definedName name="Z_1A4B53BA_FB50_4C55_8FB0_39E1B9C1F190_.wvu.PrintArea" localSheetId="2" hidden="1">'Courtesy Notice'!$B$2:$P$35</definedName>
    <definedName name="Z_1A4B53BA_FB50_4C55_8FB0_39E1B9C1F190_.wvu.Rows" localSheetId="3" hidden="1">' Agenda Graphic'!#REF!</definedName>
    <definedName name="Z_1A4B53BA_FB50_4C55_8FB0_39E1B9C1F190_.wvu.Rows" localSheetId="5" hidden="1">'802.11 WG Agenda'!$98:$101,'802.11 WG Agenda'!$103:$150,'802.11 WG Agenda'!#REF!,'802.11 WG Agenda'!#REF!</definedName>
    <definedName name="Z_20E74821_39C1_45DB_92E8_46A0E2E722B2_.wvu.PrintArea" localSheetId="3" hidden="1">' Agenda Graphic'!#REF!</definedName>
    <definedName name="Z_20E74821_39C1_45DB_92E8_46A0E2E722B2_.wvu.PrintArea" localSheetId="5" hidden="1">'802.11 WG Agenda'!$H$117:$N$195</definedName>
    <definedName name="Z_20E74821_39C1_45DB_92E8_46A0E2E722B2_.wvu.PrintArea" localSheetId="2" hidden="1">'Courtesy Notice'!$B$2:$P$35</definedName>
    <definedName name="Z_20E74821_39C1_45DB_92E8_46A0E2E722B2_.wvu.Rows" localSheetId="3" hidden="1">' Agenda Graphic'!#REF!</definedName>
    <definedName name="Z_20E74821_39C1_45DB_92E8_46A0E2E722B2_.wvu.Rows" localSheetId="5" hidden="1">'802.11 WG Agenda'!#REF!,'802.11 WG Agenda'!$98:$101,'802.11 WG Agenda'!$103:$150</definedName>
    <definedName name="Z_27B78060_68E1_4A63_8B2B_C34DB2097BAE_.wvu.PrintArea" localSheetId="3" hidden="1">' Agenda Graphic'!#REF!</definedName>
    <definedName name="Z_27B78060_68E1_4A63_8B2B_C34DB2097BAE_.wvu.PrintArea" localSheetId="5" hidden="1">'802.11 WG Agenda'!$H$117:$N$195</definedName>
    <definedName name="Z_27B78060_68E1_4A63_8B2B_C34DB2097BAE_.wvu.PrintArea" localSheetId="2" hidden="1">'Courtesy Notice'!$B$2:$P$35</definedName>
    <definedName name="Z_27B78060_68E1_4A63_8B2B_C34DB2097BAE_.wvu.Rows" localSheetId="3" hidden="1">' Agenda Graphic'!#REF!</definedName>
    <definedName name="Z_2A0FDEE0_69FA_11D3_B977_C0F04DC10124_.wvu.PrintArea" localSheetId="5" hidden="1">'802.11 WG Agenda'!#REF!</definedName>
    <definedName name="Z_471EB7C4_B2CF_4FBE_9DC9_693B69A7F9FF_.wvu.PrintArea" localSheetId="3" hidden="1">' Agenda Graphic'!#REF!</definedName>
    <definedName name="Z_471EB7C4_B2CF_4FBE_9DC9_693B69A7F9FF_.wvu.PrintArea" localSheetId="5" hidden="1">'802.11 WG Agenda'!$H$117:$N$195</definedName>
    <definedName name="Z_471EB7C4_B2CF_4FBE_9DC9_693B69A7F9FF_.wvu.PrintArea" localSheetId="2" hidden="1">'Courtesy Notice'!$B$2:$P$35</definedName>
    <definedName name="Z_471EB7C4_B2CF_4FBE_9DC9_693B69A7F9FF_.wvu.Rows" localSheetId="3" hidden="1">' Agenda Graphic'!#REF!</definedName>
    <definedName name="Z_50D0CB11_55BB_43D8_AE23_D74B28948084_.wvu.PrintArea" localSheetId="3" hidden="1">' Agenda Graphic'!#REF!</definedName>
    <definedName name="Z_50D0CB11_55BB_43D8_AE23_D74B28948084_.wvu.PrintArea" localSheetId="5" hidden="1">'802.11 WG Agenda'!$H$117:$N$195</definedName>
    <definedName name="Z_50D0CB11_55BB_43D8_AE23_D74B28948084_.wvu.PrintArea" localSheetId="2" hidden="1">'Courtesy Notice'!$B$2:$P$35</definedName>
    <definedName name="Z_50D0CB11_55BB_43D8_AE23_D74B28948084_.wvu.Rows" localSheetId="3" hidden="1">' Agenda Graphic'!#REF!</definedName>
    <definedName name="Z_50D0CB11_55BB_43D8_AE23_D74B28948084_.wvu.Rows" localSheetId="5" hidden="1">'802.11 WG Agenda'!#REF!,'802.11 WG Agenda'!$103:$150,'802.11 WG Agenda'!#REF!,'802.11 WG Agenda'!#REF!</definedName>
    <definedName name="Z_7E5ADFC7_82CA_4A70_A250_6FC82DA284DC_.wvu.PrintArea" localSheetId="3" hidden="1">' Agenda Graphic'!#REF!</definedName>
    <definedName name="Z_7E5ADFC7_82CA_4A70_A250_6FC82DA284DC_.wvu.PrintArea" localSheetId="5" hidden="1">'802.11 WG Agenda'!$H$117:$N$195</definedName>
    <definedName name="Z_7E5ADFC7_82CA_4A70_A250_6FC82DA284DC_.wvu.PrintArea" localSheetId="2" hidden="1">'Courtesy Notice'!$B$2:$P$35</definedName>
    <definedName name="Z_7E5ADFC7_82CA_4A70_A250_6FC82DA284DC_.wvu.Rows" localSheetId="3" hidden="1">' Agenda Graphic'!#REF!</definedName>
    <definedName name="Z_7E5ADFC7_82CA_4A70_A250_6FC82DA284DC_.wvu.Rows" localSheetId="5" hidden="1">'802.11 WG Agenda'!#REF!,'802.11 WG Agenda'!$98:$101,'802.11 WG Agenda'!#REF!,'802.11 WG Agenda'!#REF!</definedName>
    <definedName name="Z_B316FFF2_8282_4BB7_BE04_5FED6E033DE9_.wvu.PrintArea" localSheetId="3" hidden="1">' Agenda Graphic'!#REF!</definedName>
    <definedName name="Z_B316FFF2_8282_4BB7_BE04_5FED6E033DE9_.wvu.PrintArea" localSheetId="5" hidden="1">'802.11 WG Agenda'!$H$117:$N$195</definedName>
    <definedName name="Z_B316FFF2_8282_4BB7_BE04_5FED6E033DE9_.wvu.PrintArea" localSheetId="2" hidden="1">'Courtesy Notice'!$B$2:$P$35</definedName>
    <definedName name="Z_B316FFF2_8282_4BB7_BE04_5FED6E033DE9_.wvu.Rows" localSheetId="3" hidden="1">' Agenda Graphic'!#REF!</definedName>
  </definedNames>
  <calcPr calcId="145621" concurrentCalc="0"/>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workbook>
</file>

<file path=xl/calcChain.xml><?xml version="1.0" encoding="utf-8"?>
<calcChain xmlns="http://schemas.openxmlformats.org/spreadsheetml/2006/main">
  <c r="B61" i="419" l="1"/>
  <c r="B61" i="20"/>
  <c r="B61" i="21"/>
  <c r="B61" i="654"/>
  <c r="B61" i="724"/>
  <c r="B61" i="736"/>
  <c r="B61" i="746"/>
  <c r="B61" i="758"/>
  <c r="B61" i="762"/>
  <c r="B61" i="770"/>
  <c r="B61" i="756"/>
  <c r="B61" i="755"/>
  <c r="B61" i="757"/>
  <c r="B61" i="763"/>
  <c r="B61" i="764"/>
  <c r="B61" i="772"/>
  <c r="B61" i="773"/>
  <c r="B61" i="767"/>
  <c r="B61" i="429"/>
  <c r="B61" i="754"/>
  <c r="N224" i="724"/>
  <c r="N225" i="724"/>
  <c r="N226" i="724"/>
  <c r="N227" i="724"/>
  <c r="N228" i="724"/>
  <c r="N229" i="724"/>
  <c r="N230" i="724"/>
  <c r="N231" i="724"/>
  <c r="N232" i="724"/>
  <c r="N234" i="724"/>
  <c r="N235" i="724"/>
  <c r="N236" i="724"/>
  <c r="N237" i="724"/>
  <c r="N238" i="724"/>
  <c r="N239" i="724"/>
  <c r="N240" i="724"/>
  <c r="N241" i="724"/>
  <c r="N242" i="724"/>
  <c r="N243" i="724"/>
  <c r="N244" i="724"/>
  <c r="N245" i="724"/>
  <c r="N246" i="724"/>
  <c r="N247" i="724"/>
  <c r="N248" i="724"/>
  <c r="N249" i="724"/>
  <c r="N250" i="724"/>
  <c r="N251" i="724"/>
  <c r="N253" i="724"/>
  <c r="N254" i="724"/>
  <c r="N255" i="724"/>
  <c r="N259" i="724"/>
  <c r="N260" i="724"/>
  <c r="N261" i="724"/>
  <c r="N262" i="724"/>
  <c r="N263" i="724"/>
  <c r="N264" i="724"/>
  <c r="N265" i="724"/>
  <c r="N268" i="724"/>
  <c r="N271" i="724"/>
  <c r="N272" i="724"/>
  <c r="N273" i="724"/>
  <c r="N274" i="724"/>
  <c r="N275" i="724"/>
  <c r="N276" i="724"/>
  <c r="N277" i="724"/>
  <c r="N278" i="724"/>
  <c r="N279" i="724"/>
  <c r="N280" i="724"/>
  <c r="N281" i="724"/>
  <c r="N282" i="724"/>
  <c r="N283" i="724"/>
  <c r="N284" i="724"/>
  <c r="N285" i="724"/>
  <c r="N286" i="724"/>
  <c r="N287" i="724"/>
  <c r="N288" i="724"/>
  <c r="N289" i="724"/>
  <c r="N290" i="724"/>
  <c r="N291" i="724"/>
  <c r="N292" i="724"/>
  <c r="N293" i="724"/>
  <c r="N294" i="724"/>
  <c r="N295" i="724"/>
  <c r="N296" i="724"/>
  <c r="N297" i="724"/>
  <c r="N298" i="724"/>
  <c r="N300" i="724"/>
  <c r="N301" i="724"/>
  <c r="N302" i="724"/>
  <c r="N303" i="724"/>
  <c r="N304" i="724"/>
  <c r="N305" i="724"/>
  <c r="N306" i="724"/>
  <c r="N307" i="724"/>
  <c r="N308" i="724"/>
  <c r="N309" i="724"/>
  <c r="N310" i="724"/>
  <c r="N311" i="724"/>
  <c r="N313" i="724"/>
  <c r="N314" i="724"/>
  <c r="N315" i="724"/>
  <c r="N316" i="724"/>
  <c r="N317" i="724"/>
  <c r="N318" i="724"/>
  <c r="N319" i="724"/>
  <c r="N320" i="724"/>
  <c r="N321" i="724"/>
  <c r="N322" i="724"/>
  <c r="N323" i="724"/>
  <c r="N324" i="724"/>
  <c r="N325" i="724"/>
  <c r="N326" i="724"/>
  <c r="N327" i="724"/>
  <c r="N328" i="724"/>
  <c r="N329" i="724"/>
  <c r="N330" i="724"/>
  <c r="N331" i="724"/>
  <c r="G328" i="724"/>
  <c r="H328" i="724"/>
  <c r="G329" i="724"/>
  <c r="H329" i="724"/>
  <c r="G287" i="724"/>
  <c r="G288" i="724"/>
  <c r="G289" i="724"/>
  <c r="G290" i="724"/>
  <c r="G291" i="724"/>
  <c r="G292" i="724"/>
  <c r="G293" i="724"/>
  <c r="G294" i="724"/>
  <c r="N201" i="724"/>
  <c r="N202" i="724"/>
  <c r="N204" i="724"/>
  <c r="N212" i="724"/>
  <c r="N213" i="724"/>
  <c r="N214" i="724"/>
  <c r="N215" i="724"/>
  <c r="N216" i="724"/>
  <c r="N217" i="724"/>
  <c r="N221" i="724"/>
  <c r="N222" i="724"/>
  <c r="N223" i="724"/>
  <c r="G244" i="724"/>
  <c r="G245" i="724"/>
  <c r="G246" i="724"/>
  <c r="G247" i="724"/>
  <c r="G248" i="724"/>
  <c r="G249" i="724"/>
  <c r="G250" i="724"/>
  <c r="G251" i="724"/>
  <c r="M73" i="770"/>
  <c r="M74" i="770"/>
  <c r="M75" i="770"/>
  <c r="M76" i="770"/>
  <c r="M77" i="770"/>
  <c r="M78" i="770"/>
  <c r="M79" i="770"/>
  <c r="G17" i="770"/>
  <c r="G18" i="770"/>
  <c r="G19" i="770"/>
  <c r="G20" i="770"/>
  <c r="G21" i="770"/>
  <c r="G22" i="770"/>
  <c r="G23" i="770"/>
  <c r="G24" i="770"/>
  <c r="G30" i="770"/>
  <c r="G31" i="770"/>
  <c r="G32" i="770"/>
  <c r="G33" i="770"/>
  <c r="G38" i="770"/>
  <c r="G39" i="770"/>
  <c r="G40" i="770"/>
  <c r="G41" i="770"/>
  <c r="G45" i="770"/>
  <c r="G46" i="770"/>
  <c r="G47" i="770"/>
  <c r="G48" i="770"/>
  <c r="G52" i="770"/>
  <c r="G53" i="770"/>
  <c r="G54" i="770"/>
  <c r="G55" i="770"/>
  <c r="G59" i="770"/>
  <c r="G60" i="770"/>
  <c r="G61" i="770"/>
  <c r="G62" i="770"/>
  <c r="G66" i="770"/>
  <c r="G67" i="770"/>
  <c r="G68" i="770"/>
  <c r="G69" i="770"/>
  <c r="G73" i="770"/>
  <c r="G74" i="770"/>
  <c r="G75" i="770"/>
  <c r="G76" i="770"/>
  <c r="G77" i="770"/>
  <c r="G78" i="770"/>
  <c r="G79" i="770"/>
  <c r="M66" i="770"/>
  <c r="M67" i="770"/>
  <c r="M68" i="770"/>
  <c r="M69" i="770"/>
  <c r="M59" i="770"/>
  <c r="M60" i="770"/>
  <c r="M61" i="770"/>
  <c r="M62" i="770"/>
  <c r="M52" i="770"/>
  <c r="M53" i="770"/>
  <c r="M54" i="770"/>
  <c r="M55" i="770"/>
  <c r="M45" i="770"/>
  <c r="M46" i="770"/>
  <c r="M47" i="770"/>
  <c r="M48" i="770"/>
  <c r="M38" i="770"/>
  <c r="M39" i="770"/>
  <c r="M40" i="770"/>
  <c r="M41" i="770"/>
  <c r="M30" i="770"/>
  <c r="M31" i="770"/>
  <c r="M32" i="770"/>
  <c r="M33" i="770"/>
  <c r="M16" i="770"/>
  <c r="M17" i="770"/>
  <c r="M18" i="770"/>
  <c r="M19" i="770"/>
  <c r="M20" i="770"/>
  <c r="M21" i="770"/>
  <c r="M22" i="770"/>
  <c r="M23" i="770"/>
  <c r="M24" i="770"/>
  <c r="G8" i="770"/>
  <c r="L47" i="767"/>
  <c r="L48" i="767"/>
  <c r="L49" i="767"/>
  <c r="L52" i="767"/>
  <c r="L53" i="767"/>
  <c r="L54" i="767"/>
  <c r="L55" i="767"/>
  <c r="L56" i="767"/>
  <c r="L50" i="767"/>
  <c r="L51" i="767"/>
  <c r="L36" i="767"/>
  <c r="L37" i="767"/>
  <c r="L38" i="767"/>
  <c r="L41" i="767"/>
  <c r="L42" i="767"/>
  <c r="L39" i="767"/>
  <c r="L40" i="767"/>
  <c r="L24" i="767"/>
  <c r="L25" i="767"/>
  <c r="L26" i="767"/>
  <c r="L29" i="767"/>
  <c r="L30" i="767"/>
  <c r="L27" i="767"/>
  <c r="L28" i="767"/>
  <c r="L11" i="767"/>
  <c r="L12" i="767"/>
  <c r="L13" i="767"/>
  <c r="L14" i="767"/>
  <c r="L15" i="767"/>
  <c r="L16" i="767"/>
  <c r="L17" i="767"/>
  <c r="L18" i="767"/>
  <c r="L19" i="767"/>
  <c r="M39" i="756"/>
  <c r="M40" i="756"/>
  <c r="M41" i="756"/>
  <c r="M42" i="756"/>
  <c r="M43" i="756"/>
  <c r="M44" i="756"/>
  <c r="M45" i="756"/>
  <c r="M33" i="756"/>
  <c r="M34" i="756"/>
  <c r="M36" i="756"/>
  <c r="M35" i="756"/>
  <c r="M26" i="756"/>
  <c r="M27" i="756"/>
  <c r="M28" i="756"/>
  <c r="M29" i="756"/>
  <c r="M30" i="756"/>
  <c r="M20" i="756"/>
  <c r="M21" i="756"/>
  <c r="M22" i="756"/>
  <c r="M23" i="756"/>
  <c r="M12" i="756"/>
  <c r="M13" i="756"/>
  <c r="M14" i="756"/>
  <c r="M15" i="756"/>
  <c r="M16" i="756"/>
  <c r="M17" i="756"/>
  <c r="G13" i="756"/>
  <c r="G14" i="756"/>
  <c r="M60" i="763"/>
  <c r="M61" i="763"/>
  <c r="M62" i="763"/>
  <c r="M63" i="763"/>
  <c r="M64" i="763"/>
  <c r="M52" i="763"/>
  <c r="M53" i="763"/>
  <c r="M54" i="763"/>
  <c r="M55" i="763"/>
  <c r="M43" i="763"/>
  <c r="M44" i="763"/>
  <c r="M45" i="763"/>
  <c r="M46" i="763"/>
  <c r="M47" i="763"/>
  <c r="M34" i="763"/>
  <c r="M35" i="763"/>
  <c r="M36" i="763"/>
  <c r="M25" i="763"/>
  <c r="M26" i="763"/>
  <c r="M27" i="763"/>
  <c r="M12" i="763"/>
  <c r="M13" i="763"/>
  <c r="M14" i="763"/>
  <c r="M15" i="763"/>
  <c r="M16" i="763"/>
  <c r="M17" i="763"/>
  <c r="M18" i="763"/>
  <c r="M19" i="763"/>
  <c r="M10" i="758"/>
  <c r="M11" i="758"/>
  <c r="M12" i="758"/>
  <c r="M13" i="758"/>
  <c r="M14" i="758"/>
  <c r="M15" i="758"/>
  <c r="M16" i="758"/>
  <c r="M17" i="758"/>
  <c r="G10" i="758"/>
  <c r="M79" i="757"/>
  <c r="M80" i="757"/>
  <c r="M81" i="757"/>
  <c r="M82" i="757"/>
  <c r="M83" i="757"/>
  <c r="M84" i="757"/>
  <c r="M85" i="757"/>
  <c r="G79" i="757"/>
  <c r="G80" i="757"/>
  <c r="G81" i="757"/>
  <c r="G82" i="757"/>
  <c r="G83" i="757"/>
  <c r="G84" i="757"/>
  <c r="G85" i="757"/>
  <c r="M69" i="757"/>
  <c r="M70" i="757"/>
  <c r="M71" i="757"/>
  <c r="M72" i="757"/>
  <c r="M73" i="757"/>
  <c r="G69" i="757"/>
  <c r="G70" i="757"/>
  <c r="G71" i="757"/>
  <c r="G72" i="757"/>
  <c r="G73" i="757"/>
  <c r="M59" i="757"/>
  <c r="M60" i="757"/>
  <c r="M61" i="757"/>
  <c r="M62" i="757"/>
  <c r="M63" i="757"/>
  <c r="G59" i="757"/>
  <c r="G60" i="757"/>
  <c r="G61" i="757"/>
  <c r="G62" i="757"/>
  <c r="G63" i="757"/>
  <c r="M49" i="757"/>
  <c r="M50" i="757"/>
  <c r="M51" i="757"/>
  <c r="M52" i="757"/>
  <c r="M53" i="757"/>
  <c r="G49" i="757"/>
  <c r="G50" i="757"/>
  <c r="G51" i="757"/>
  <c r="G52" i="757"/>
  <c r="G53" i="757"/>
  <c r="M38" i="757"/>
  <c r="M39" i="757"/>
  <c r="M40" i="757"/>
  <c r="M41" i="757"/>
  <c r="M42" i="757"/>
  <c r="M43" i="757"/>
  <c r="G38" i="757"/>
  <c r="G39" i="757"/>
  <c r="G40" i="757"/>
  <c r="G41" i="757"/>
  <c r="G42" i="757"/>
  <c r="G43" i="757"/>
  <c r="M26" i="757"/>
  <c r="M27" i="757"/>
  <c r="M28" i="757"/>
  <c r="M29" i="757"/>
  <c r="M30" i="757"/>
  <c r="M31" i="757"/>
  <c r="M32" i="757"/>
  <c r="G26" i="757"/>
  <c r="G27" i="757"/>
  <c r="G28" i="757"/>
  <c r="G29" i="757"/>
  <c r="G30" i="757"/>
  <c r="G31" i="757"/>
  <c r="G32" i="757"/>
  <c r="M11" i="757"/>
  <c r="M12" i="757"/>
  <c r="M13" i="757"/>
  <c r="M14" i="757"/>
  <c r="M15" i="757"/>
  <c r="M16" i="757"/>
  <c r="M17" i="757"/>
  <c r="M18" i="757"/>
  <c r="M19" i="757"/>
  <c r="M20" i="757"/>
  <c r="G11" i="757"/>
  <c r="G12" i="757"/>
  <c r="G13" i="757"/>
  <c r="G14" i="757"/>
  <c r="G15" i="757"/>
  <c r="G16" i="757"/>
  <c r="G17" i="757"/>
  <c r="G18" i="757"/>
  <c r="G19" i="757"/>
  <c r="G20" i="757"/>
  <c r="M113" i="764"/>
  <c r="M114" i="764"/>
  <c r="M115" i="764"/>
  <c r="M116" i="764"/>
  <c r="M117" i="764"/>
  <c r="M118" i="764"/>
  <c r="G113" i="764"/>
  <c r="G114" i="764"/>
  <c r="G115" i="764"/>
  <c r="G116" i="764"/>
  <c r="G117" i="764"/>
  <c r="G118" i="764"/>
  <c r="M102" i="764"/>
  <c r="M103" i="764"/>
  <c r="M104" i="764"/>
  <c r="M105" i="764"/>
  <c r="M106" i="764"/>
  <c r="M107" i="764"/>
  <c r="G102" i="764"/>
  <c r="G103" i="764"/>
  <c r="G104" i="764"/>
  <c r="G105" i="764"/>
  <c r="M91" i="764"/>
  <c r="M92" i="764"/>
  <c r="M93" i="764"/>
  <c r="M94" i="764"/>
  <c r="M95" i="764"/>
  <c r="M96" i="764"/>
  <c r="G91" i="764"/>
  <c r="G92" i="764"/>
  <c r="G93" i="764"/>
  <c r="G94" i="764"/>
  <c r="M80" i="764"/>
  <c r="M81" i="764"/>
  <c r="M82" i="764"/>
  <c r="M83" i="764"/>
  <c r="M84" i="764"/>
  <c r="M85" i="764"/>
  <c r="G80" i="764"/>
  <c r="G81" i="764"/>
  <c r="G82" i="764"/>
  <c r="G83" i="764"/>
  <c r="M69" i="764"/>
  <c r="M70" i="764"/>
  <c r="M71" i="764"/>
  <c r="M72" i="764"/>
  <c r="G69" i="764"/>
  <c r="G70" i="764"/>
  <c r="G71" i="764"/>
  <c r="G72" i="764"/>
  <c r="M58" i="764"/>
  <c r="M59" i="764"/>
  <c r="M60" i="764"/>
  <c r="M61" i="764"/>
  <c r="G58" i="764"/>
  <c r="G59" i="764"/>
  <c r="G60" i="764"/>
  <c r="G61" i="764"/>
  <c r="M47" i="764"/>
  <c r="M48" i="764"/>
  <c r="M49" i="764"/>
  <c r="M50" i="764"/>
  <c r="M51" i="764"/>
  <c r="M52" i="764"/>
  <c r="G47" i="764"/>
  <c r="G48" i="764"/>
  <c r="G49" i="764"/>
  <c r="G50" i="764"/>
  <c r="M36" i="764"/>
  <c r="M37" i="764"/>
  <c r="M38" i="764"/>
  <c r="M39" i="764"/>
  <c r="M40" i="764"/>
  <c r="M41" i="764"/>
  <c r="G38" i="764"/>
  <c r="G36" i="764"/>
  <c r="M25" i="764"/>
  <c r="M26" i="764"/>
  <c r="M27" i="764"/>
  <c r="M28" i="764"/>
  <c r="M29" i="764"/>
  <c r="G25" i="764"/>
  <c r="G26" i="764"/>
  <c r="G27" i="764"/>
  <c r="G28" i="764"/>
  <c r="M12" i="764"/>
  <c r="M13" i="764"/>
  <c r="M14" i="764"/>
  <c r="M15" i="764"/>
  <c r="M16" i="764"/>
  <c r="M17" i="764"/>
  <c r="M11" i="746"/>
  <c r="M12" i="746"/>
  <c r="M13" i="746"/>
  <c r="M14" i="746"/>
  <c r="M15" i="746"/>
  <c r="M16" i="746"/>
  <c r="G11" i="746"/>
  <c r="G12" i="746"/>
  <c r="G13" i="746"/>
  <c r="G14" i="746"/>
  <c r="G15" i="746"/>
  <c r="G16" i="746"/>
  <c r="M12" i="736"/>
  <c r="M13" i="736"/>
  <c r="M14" i="736"/>
  <c r="M15" i="736"/>
  <c r="M16" i="736"/>
  <c r="M17" i="736"/>
  <c r="M18" i="736"/>
  <c r="M19" i="736"/>
  <c r="M20" i="736"/>
  <c r="M21" i="736"/>
  <c r="M22" i="736"/>
  <c r="L38" i="773"/>
  <c r="L39" i="773"/>
  <c r="L40" i="773"/>
  <c r="L41" i="773"/>
  <c r="L42" i="773"/>
  <c r="L43" i="773"/>
  <c r="L44" i="773"/>
  <c r="L45" i="773"/>
  <c r="F13" i="773"/>
  <c r="F14" i="773"/>
  <c r="F15" i="773"/>
  <c r="F16" i="773"/>
  <c r="F17" i="773"/>
  <c r="F18" i="773"/>
  <c r="F19" i="773"/>
  <c r="F20" i="773"/>
  <c r="F26" i="773"/>
  <c r="F27" i="773"/>
  <c r="F28" i="773"/>
  <c r="F29" i="773"/>
  <c r="F30" i="773"/>
  <c r="F31" i="773"/>
  <c r="F32" i="773"/>
  <c r="F33" i="773"/>
  <c r="F38" i="773"/>
  <c r="F39" i="773"/>
  <c r="F40" i="773"/>
  <c r="F41" i="773"/>
  <c r="F42" i="773"/>
  <c r="F43" i="773"/>
  <c r="F44" i="773"/>
  <c r="F45" i="773"/>
  <c r="L26" i="773"/>
  <c r="L27" i="773"/>
  <c r="L28" i="773"/>
  <c r="L29" i="773"/>
  <c r="L30" i="773"/>
  <c r="L31" i="773"/>
  <c r="L32" i="773"/>
  <c r="L33" i="773"/>
  <c r="L12" i="773"/>
  <c r="L13" i="773"/>
  <c r="L14" i="773"/>
  <c r="L15" i="773"/>
  <c r="L16" i="773"/>
  <c r="L17" i="773"/>
  <c r="L18" i="773"/>
  <c r="L19" i="773"/>
  <c r="L20" i="773"/>
  <c r="N107" i="724"/>
  <c r="N128" i="724"/>
  <c r="N129" i="724"/>
  <c r="N131" i="724"/>
  <c r="N132" i="724"/>
  <c r="N133" i="724"/>
  <c r="N134" i="724"/>
  <c r="N135" i="724"/>
  <c r="N136" i="724"/>
  <c r="N137" i="724"/>
  <c r="N138" i="724"/>
  <c r="N143" i="724"/>
  <c r="N144" i="724"/>
  <c r="N145" i="724"/>
  <c r="N146" i="724"/>
  <c r="N147" i="724"/>
  <c r="N148" i="724"/>
  <c r="N149" i="724"/>
  <c r="N150" i="724"/>
  <c r="N151" i="724"/>
  <c r="N152" i="724"/>
  <c r="N14" i="724"/>
  <c r="N15" i="724"/>
  <c r="N16" i="724"/>
  <c r="N17" i="724"/>
  <c r="N18" i="724"/>
  <c r="N19" i="724"/>
  <c r="N21" i="724"/>
  <c r="N23" i="724"/>
  <c r="N45" i="724"/>
  <c r="N46" i="724"/>
  <c r="N47" i="724"/>
  <c r="N48" i="724"/>
  <c r="N49" i="724"/>
  <c r="N50" i="724"/>
  <c r="N51" i="724"/>
  <c r="N52" i="724"/>
  <c r="N53" i="724"/>
  <c r="N54" i="724"/>
  <c r="N55" i="724"/>
  <c r="N56" i="724"/>
  <c r="N57" i="724"/>
  <c r="N58" i="724"/>
  <c r="N59" i="724"/>
  <c r="N60" i="724"/>
  <c r="N61" i="724"/>
  <c r="N66" i="724"/>
  <c r="N67" i="724"/>
  <c r="N68" i="724"/>
  <c r="N69" i="724"/>
  <c r="N70" i="724"/>
  <c r="N71" i="724"/>
  <c r="N72" i="724"/>
  <c r="N73" i="724"/>
  <c r="N74" i="724"/>
  <c r="N75" i="724"/>
  <c r="N77" i="724"/>
  <c r="N78" i="724"/>
  <c r="N80" i="724"/>
  <c r="N81" i="724"/>
  <c r="N82" i="724"/>
  <c r="N83" i="724"/>
  <c r="N84" i="724"/>
  <c r="N86" i="724"/>
  <c r="N87" i="724"/>
  <c r="N88" i="724"/>
  <c r="N89" i="724"/>
  <c r="N90" i="724"/>
  <c r="N91" i="724"/>
  <c r="N92" i="724"/>
  <c r="N93" i="724"/>
  <c r="N94" i="724"/>
  <c r="N95" i="724"/>
  <c r="N96" i="724"/>
  <c r="N97" i="724"/>
  <c r="N332" i="724"/>
  <c r="N333" i="724"/>
  <c r="N336" i="724"/>
  <c r="N337" i="724"/>
  <c r="N338" i="724"/>
  <c r="N339" i="724"/>
  <c r="N340" i="724"/>
  <c r="N341" i="724"/>
  <c r="N342" i="724"/>
  <c r="N344" i="724"/>
  <c r="N345" i="724"/>
  <c r="N346" i="724"/>
  <c r="N347" i="724"/>
  <c r="G149" i="724"/>
  <c r="G150" i="724"/>
  <c r="G151" i="724"/>
  <c r="G152" i="724"/>
  <c r="G153" i="724"/>
  <c r="N153" i="724"/>
  <c r="N156" i="724"/>
  <c r="N157" i="724"/>
  <c r="N158" i="724"/>
  <c r="N159" i="724"/>
  <c r="N160" i="724"/>
  <c r="N162" i="724"/>
  <c r="N163" i="724"/>
  <c r="N164" i="724"/>
  <c r="N165" i="724"/>
  <c r="N166" i="724"/>
  <c r="N167" i="724"/>
  <c r="N168" i="724"/>
  <c r="N169" i="724"/>
  <c r="N170" i="724"/>
  <c r="N109" i="724"/>
  <c r="N111" i="724"/>
  <c r="B58" i="747"/>
  <c r="O368" i="724"/>
  <c r="B61" i="745"/>
  <c r="G222" i="724"/>
  <c r="G223" i="724"/>
  <c r="G224" i="724"/>
  <c r="G225" i="724"/>
  <c r="G226" i="724"/>
  <c r="G227" i="724"/>
  <c r="G87" i="724"/>
  <c r="G88" i="724"/>
  <c r="G89" i="724"/>
  <c r="G90" i="724"/>
  <c r="G91" i="724"/>
  <c r="G92" i="724"/>
  <c r="G338" i="724"/>
  <c r="G339" i="724"/>
  <c r="G340" i="724"/>
  <c r="G341" i="724"/>
  <c r="G342" i="724"/>
  <c r="G273" i="724"/>
  <c r="G274" i="724"/>
  <c r="G275" i="724"/>
  <c r="G276" i="724"/>
  <c r="G277" i="724"/>
  <c r="G308" i="724"/>
  <c r="G309" i="724"/>
  <c r="G310" i="724"/>
  <c r="G311" i="724"/>
  <c r="G46" i="724"/>
  <c r="G47" i="724"/>
  <c r="G48" i="724"/>
  <c r="G49" i="724"/>
  <c r="G50" i="724"/>
  <c r="G51" i="724"/>
  <c r="G52" i="724"/>
  <c r="G53" i="724"/>
  <c r="G54" i="724"/>
  <c r="G55" i="724"/>
  <c r="G56" i="724"/>
  <c r="G57" i="724"/>
  <c r="G58" i="724"/>
  <c r="G59" i="724"/>
  <c r="G60" i="724"/>
  <c r="G61" i="724"/>
  <c r="F173" i="724"/>
  <c r="F174" i="724"/>
  <c r="F175" i="724"/>
  <c r="G20" i="754"/>
  <c r="G21" i="754"/>
  <c r="G22" i="754"/>
  <c r="G23" i="754"/>
  <c r="G24" i="754"/>
  <c r="M19" i="754"/>
  <c r="M20" i="754"/>
  <c r="M21" i="754"/>
  <c r="M22" i="754"/>
  <c r="M23" i="754"/>
  <c r="M24" i="754"/>
  <c r="G10" i="754"/>
  <c r="G11" i="754"/>
  <c r="G12" i="754"/>
  <c r="G13" i="754"/>
  <c r="G14" i="754"/>
  <c r="M9" i="754"/>
  <c r="M10" i="754"/>
  <c r="M11" i="754"/>
  <c r="M12" i="754"/>
  <c r="M13" i="754"/>
  <c r="M14" i="754"/>
  <c r="N356" i="724"/>
  <c r="F346" i="724"/>
  <c r="F347" i="724"/>
  <c r="F348" i="724"/>
  <c r="G333" i="724"/>
  <c r="H325" i="724"/>
  <c r="H326" i="724"/>
  <c r="H327" i="724"/>
  <c r="G322" i="724"/>
  <c r="G323" i="724"/>
  <c r="G324" i="724"/>
  <c r="G325" i="724"/>
  <c r="G326" i="724"/>
  <c r="G327" i="724"/>
  <c r="G315" i="724"/>
  <c r="G316" i="724"/>
  <c r="G317" i="724"/>
  <c r="G318" i="724"/>
  <c r="G302" i="724"/>
  <c r="G281" i="724"/>
  <c r="G282" i="724"/>
  <c r="G283" i="724"/>
  <c r="G254" i="724"/>
  <c r="G255" i="724"/>
  <c r="G236" i="724"/>
  <c r="G237" i="724"/>
  <c r="G238" i="724"/>
  <c r="G239" i="724"/>
  <c r="F205" i="724"/>
  <c r="F206" i="724"/>
  <c r="F207" i="724"/>
  <c r="F208" i="724"/>
  <c r="F209" i="724"/>
  <c r="F210" i="724"/>
  <c r="F211" i="724"/>
  <c r="F212" i="724"/>
  <c r="F213" i="724"/>
  <c r="F214" i="724"/>
  <c r="F215" i="724"/>
  <c r="F216" i="724"/>
  <c r="F217" i="724"/>
  <c r="E197" i="724"/>
  <c r="E196" i="724"/>
  <c r="E195" i="724"/>
  <c r="E192" i="724"/>
  <c r="E191" i="724"/>
  <c r="E190" i="724"/>
  <c r="N182" i="724"/>
  <c r="N184" i="724"/>
  <c r="F163" i="724"/>
  <c r="F164" i="724"/>
  <c r="F165" i="724"/>
  <c r="F166" i="724"/>
  <c r="F167" i="724"/>
  <c r="F168" i="724"/>
  <c r="F169" i="724"/>
  <c r="F170" i="724"/>
  <c r="F171" i="724"/>
  <c r="F156" i="724"/>
  <c r="F157" i="724"/>
  <c r="F158" i="724"/>
  <c r="F159" i="724"/>
  <c r="F160" i="724"/>
  <c r="G144" i="724"/>
  <c r="G145" i="724"/>
  <c r="F142" i="724"/>
  <c r="F132" i="724"/>
  <c r="F133" i="724"/>
  <c r="F134" i="724"/>
  <c r="F135" i="724"/>
  <c r="F136" i="724"/>
  <c r="F137" i="724"/>
  <c r="F138" i="724"/>
  <c r="E125" i="724"/>
  <c r="E124" i="724"/>
  <c r="E123" i="724"/>
  <c r="G100" i="724"/>
  <c r="G82" i="724"/>
  <c r="G83" i="724"/>
  <c r="G84" i="724"/>
  <c r="G67" i="724"/>
  <c r="G68" i="724"/>
  <c r="G69" i="724"/>
  <c r="G70" i="724"/>
  <c r="G71" i="724"/>
  <c r="G72" i="724"/>
  <c r="G73" i="724"/>
  <c r="G74" i="724"/>
  <c r="G75" i="724"/>
  <c r="G77" i="724"/>
  <c r="G78" i="724"/>
  <c r="G26" i="724"/>
  <c r="G27" i="724"/>
  <c r="E5" i="724"/>
  <c r="E119" i="724"/>
  <c r="E4" i="724"/>
  <c r="E118" i="724"/>
  <c r="E3" i="724"/>
  <c r="E117" i="724"/>
  <c r="F6" i="654"/>
  <c r="F4" i="654"/>
  <c r="N171" i="724"/>
  <c r="N172" i="724"/>
  <c r="N173" i="724"/>
  <c r="N174" i="724"/>
  <c r="N175" i="724"/>
  <c r="N177" i="724"/>
  <c r="N180" i="724"/>
  <c r="G228" i="724"/>
  <c r="G229" i="724"/>
  <c r="G230" i="724"/>
  <c r="G231" i="724"/>
  <c r="G232" i="724"/>
  <c r="N178" i="724"/>
  <c r="N179" i="724"/>
  <c r="N98" i="724"/>
  <c r="N99" i="724"/>
  <c r="N100" i="724"/>
  <c r="N101" i="724"/>
  <c r="N102" i="724"/>
  <c r="N103" i="724"/>
  <c r="N104" i="724"/>
  <c r="N105" i="724"/>
  <c r="N106" i="724"/>
  <c r="N348" i="724"/>
  <c r="N349" i="724"/>
  <c r="N350" i="724"/>
  <c r="N351" i="724"/>
  <c r="N352" i="724"/>
  <c r="N353" i="724"/>
  <c r="N354" i="724"/>
  <c r="N355" i="724"/>
  <c r="F9" i="654"/>
  <c r="R9" i="654"/>
  <c r="AB9" i="654"/>
  <c r="W9" i="654"/>
  <c r="H9" i="654"/>
  <c r="J12" i="724"/>
  <c r="J126" i="724"/>
  <c r="J198" i="724"/>
  <c r="B4" i="745"/>
  <c r="B4" i="747"/>
  <c r="B4" i="754"/>
  <c r="B4" i="429"/>
  <c r="B4" i="767"/>
  <c r="B4" i="773"/>
  <c r="B4" i="772"/>
  <c r="B4" i="764"/>
  <c r="B4" i="763"/>
  <c r="B4" i="757"/>
  <c r="B4" i="755"/>
  <c r="B4" i="756"/>
  <c r="B4" i="770"/>
  <c r="B4" i="762"/>
  <c r="B4" i="758"/>
  <c r="B4" i="746"/>
  <c r="B4" i="736"/>
  <c r="B4" i="724"/>
  <c r="B4" i="654"/>
  <c r="B4" i="21"/>
  <c r="B4" i="20"/>
  <c r="B3" i="745"/>
  <c r="B3" i="747"/>
  <c r="B3" i="754"/>
  <c r="B3" i="429"/>
  <c r="B3" i="767"/>
  <c r="B3" i="773"/>
  <c r="B3" i="772"/>
  <c r="B3" i="764"/>
  <c r="B3" i="763"/>
  <c r="B3" i="757"/>
  <c r="B3" i="755"/>
  <c r="B3" i="756"/>
  <c r="B3" i="770"/>
  <c r="B3" i="762"/>
  <c r="B3" i="758"/>
  <c r="B3" i="746"/>
  <c r="B3" i="736"/>
  <c r="B3" i="724"/>
  <c r="B3" i="654"/>
  <c r="B3" i="21"/>
  <c r="B3" i="419"/>
  <c r="B3" i="20"/>
</calcChain>
</file>

<file path=xl/sharedStrings.xml><?xml version="1.0" encoding="utf-8"?>
<sst xmlns="http://schemas.openxmlformats.org/spreadsheetml/2006/main" count="3374" uniqueCount="749">
  <si>
    <t>*</t>
  </si>
  <si>
    <t>Chair</t>
  </si>
  <si>
    <t>MI</t>
  </si>
  <si>
    <t>Modify and/or Approve Agenda</t>
  </si>
  <si>
    <t>All</t>
  </si>
  <si>
    <t>DT/MI</t>
  </si>
  <si>
    <t>-</t>
  </si>
  <si>
    <t xml:space="preserve"> </t>
  </si>
  <si>
    <t>Review progess</t>
  </si>
  <si>
    <t>Review progress</t>
  </si>
  <si>
    <t>Review critical regulatory issues</t>
  </si>
  <si>
    <t xml:space="preserve">OTHER ANNOUNCEMENTS - Social </t>
  </si>
  <si>
    <t>Other submissions to guide development of draft ammendment</t>
  </si>
  <si>
    <t xml:space="preserve">Forum to discuss any IEEE 802 issues related to ISO/IEC JTC1/SC6 </t>
  </si>
  <si>
    <t>Task Group ai</t>
  </si>
  <si>
    <t>Ecclesine</t>
  </si>
  <si>
    <t>TGai - Fast Initial Link Setup</t>
  </si>
  <si>
    <t xml:space="preserve">TGai </t>
  </si>
  <si>
    <t>AI</t>
  </si>
  <si>
    <t>AH</t>
  </si>
  <si>
    <t>TGah  AGENDA &amp; OBJECTIVES FOR THIS SESSION</t>
  </si>
  <si>
    <t>Task Group ah</t>
  </si>
  <si>
    <t>TGah</t>
  </si>
  <si>
    <t>TGah - Sub 1 GHz  (If Required)</t>
  </si>
  <si>
    <t>TGah - Sub 1 GHz   (If Required)</t>
  </si>
  <si>
    <t>Report on activities since last 802.11 session</t>
  </si>
  <si>
    <t>DT/ME</t>
  </si>
  <si>
    <t>IEEE 802.11ah MEETING CALLED TO ORDER</t>
  </si>
  <si>
    <t>Call for submissions, discussions and Approval of Agenda</t>
  </si>
  <si>
    <t>Call for submissions</t>
  </si>
  <si>
    <t>Adjurn for the week</t>
  </si>
  <si>
    <t>MI</t>
  </si>
  <si>
    <t>-</t>
  </si>
  <si>
    <t>ALL</t>
  </si>
  <si>
    <t>II</t>
  </si>
  <si>
    <t>RECESS UNTIL WEDNESDAY</t>
  </si>
  <si>
    <t>BLUETOOTH SIG</t>
  </si>
  <si>
    <t>-</t>
  </si>
  <si>
    <t>Presentation of submissions</t>
  </si>
  <si>
    <t>Halasz</t>
  </si>
  <si>
    <t>CALL FOR SECRETARY</t>
  </si>
  <si>
    <t>HALASZ</t>
  </si>
  <si>
    <t>Stephens/Ecclesine</t>
  </si>
  <si>
    <t xml:space="preserve">WORKING GROUP REPORTS:  </t>
  </si>
  <si>
    <t>DT</t>
  </si>
  <si>
    <t>MI</t>
  </si>
  <si>
    <t>II</t>
  </si>
  <si>
    <t>- Review regulatory updates</t>
  </si>
  <si>
    <t>MEETING CALL TO ORDER</t>
  </si>
  <si>
    <t>IEEE Std 802.11, 802.11a, 802.11b, 802.11b-Cor1, 802.11d, 802.11e, 802.11F, 802.11g, 802.11h, 802.11i, 802.11j, 802.11k, 802.11m, 802.11ma, 802.11mb, IEEE 802.11-REVma, IEEE 802.11-REVmb, 802.11n, 802.11p, 802.11r, 802.11s, 802.11T, 802.11u, 802.11v, 802.11w, 802.11y, 802.11z, 802.11aa, 802.11ac, 802.11ad, 802.11ae, 802.11af, 802.11.1 and 802.11.2 are trademarks of the IEEE. All other names or product names are the trademarks, service marks or registered trademarks of their respective holders.</t>
  </si>
  <si>
    <t>(Continued)</t>
  </si>
  <si>
    <t>TG Motions</t>
  </si>
  <si>
    <t>+</t>
  </si>
  <si>
    <t>WG PUBLICITY STATUS REPORT &amp; UPDATE</t>
  </si>
  <si>
    <t xml:space="preserve">WORKING GROUP REPORTS: </t>
  </si>
  <si>
    <t>Plan for the Friday EC</t>
  </si>
  <si>
    <t>Closing Reports</t>
  </si>
  <si>
    <t>Room requests for next meeting</t>
  </si>
  <si>
    <t>WNG MEETING CALLED TO ORDER</t>
  </si>
  <si>
    <t>Chaplin</t>
  </si>
  <si>
    <t>Motions</t>
  </si>
  <si>
    <t>TGAF TASK GROUP AGENDA &amp; OBJECTIVES FOR THIS SESSION</t>
  </si>
  <si>
    <t>IEEE 802.11 - TV White Spaces Task Group</t>
  </si>
  <si>
    <t>Task Group af</t>
  </si>
  <si>
    <t>MI</t>
  </si>
  <si>
    <t>*</t>
  </si>
  <si>
    <t>802.11ac - Very High Throughput</t>
  </si>
  <si>
    <t>Aboul-Magd</t>
  </si>
  <si>
    <t>CHAIR - Rich Kennedy (Research In Motion)</t>
  </si>
  <si>
    <t>REVIEW AND APPROVE THE AGENDA</t>
  </si>
  <si>
    <t>Review and approve any output document(s) to be sent to 802.18</t>
  </si>
  <si>
    <t>WG11 REGULATORY</t>
  </si>
  <si>
    <t>WG15 Liaison Report</t>
  </si>
  <si>
    <t>WG  VICE-CHAIR - Jon Rosdahl (CSR) -- WG  VICE-CHAIR - Adrian Stephens (Intel)</t>
  </si>
  <si>
    <t xml:space="preserve">   OBJECTIVES FOR THIS SESSION</t>
  </si>
  <si>
    <t>CAC - Chairs Advisory Committee</t>
  </si>
  <si>
    <t>Review TG/SG/SC Status</t>
  </si>
  <si>
    <t>Overview of hot items</t>
  </si>
  <si>
    <t>Jon Rosdahl - CSR</t>
  </si>
  <si>
    <t>Vice-Chair, IEEE 802.11 WLANs Working Group</t>
  </si>
  <si>
    <t>e-mail: jrosdahl@ieee.org</t>
  </si>
  <si>
    <t>Many companies have started a policy of putting Internet E-mail Confidentiality Disclaimers at the end of their emails. This is not allowed under IEEE rules of openness.</t>
  </si>
  <si>
    <t>802 Policy regarding restrictive notices:</t>
  </si>
  <si>
    <t>12:00 Hard Stop Time</t>
  </si>
  <si>
    <t>duration</t>
  </si>
  <si>
    <t>Any material that has such a "Confidentiality Disclaimer" on it is not acceptable. The purpose of such a disclaimer is to transfer some level of responsibility to the recipient for deciding whether or not it is appropriate to disclose, use, disseminate, copy, post or otherwise distribute, the material.</t>
  </si>
  <si>
    <t>IEEE 802 accepts no such responsibility. The most effective way for 802 to decline any such responsibility is to not accept material with such a disclaimer.</t>
  </si>
  <si>
    <t>Copyrighted works may be accepted as submissions for inclusions in drafts only with an appropriate release. Copyrighted works may be referenced in drafts and presentations if they are available on reasonable and non-discriminatory terms.</t>
  </si>
  <si>
    <t>IEEE 802 operates in an open manner. To that end, no material submitted to IEEE 802, or any of its sub-groups, will be accepted or considered if that material contains any statement that places any burden on the recipient(s) with respect to confidentiality or copyright. This policy specifically includes e-mail.</t>
  </si>
  <si>
    <t>Correspondence with 802 groups will not be confidential. It is very likely that any such correspondence (in addition to being discussed in open meetings) will be posted in the open portion of our web-site and thus will be disclosed, disseminated and distributed. Anyone who wishes to correspond with an 802 group must understand and accept this as a condition of sending us any documentation. Inclusion of any restrictive notice is contrary to, and negates, any indication of acceptance of the IEEE 802 policy of openness.</t>
  </si>
  <si>
    <t>Do Not send subscription requests directly to the email reflectors, see above information.</t>
  </si>
  <si>
    <t>To be added to the 802.11 reflectors please review:</t>
  </si>
  <si>
    <t>Below is an extract from the IEEE 802 Chair on this subject which details the policy.</t>
  </si>
  <si>
    <t>www.ieee802.org/11/</t>
  </si>
  <si>
    <t>IEEE 802.11 Web Site:</t>
  </si>
  <si>
    <t>www.802wirelessworld.com</t>
  </si>
  <si>
    <t>EMAIL REFLECTORS</t>
  </si>
  <si>
    <t>www.ieee802.org/11</t>
  </si>
  <si>
    <t>Recess and adjournment times are fixed</t>
  </si>
  <si>
    <t>Title</t>
  </si>
  <si>
    <t>Graphic</t>
  </si>
  <si>
    <t>Notice</t>
  </si>
  <si>
    <t>Officers</t>
  </si>
  <si>
    <t>Reference</t>
  </si>
  <si>
    <t>IEEE 802.11 &amp; Other Standards Bodies or Alliances administrative issues &amp; co-ordination</t>
  </si>
  <si>
    <t>MCCANN</t>
  </si>
  <si>
    <t>Meeting Call to Order</t>
  </si>
  <si>
    <t>CAC Co-ordination with WG Chair</t>
  </si>
  <si>
    <t>ADJOURN THIS SESSION</t>
  </si>
  <si>
    <t>WG, TG, SG, SC, AHC CHAIRS SESSION MINUTES &amp; REPORTS TO WG SECRETARY</t>
  </si>
  <si>
    <t>with WG Inter-Change Included</t>
  </si>
  <si>
    <t>KENNEDY</t>
  </si>
  <si>
    <t>Room Change Requests</t>
  </si>
  <si>
    <r>
      <t>I</t>
    </r>
    <r>
      <rPr>
        <b/>
        <sz val="12"/>
        <rFont val="Arial"/>
        <family val="2"/>
      </rPr>
      <t>EEE-SA ANTITRUST &amp; COMPETITION POLICY</t>
    </r>
  </si>
  <si>
    <r>
      <t>IEEE-SA LETTER OF ASSURANCE</t>
    </r>
    <r>
      <rPr>
        <sz val="12"/>
        <rFont val="Arial"/>
        <family val="2"/>
      </rPr>
      <t xml:space="preserve"> (LOA) FORM</t>
    </r>
  </si>
  <si>
    <r>
      <t>IEEE-SA LETTERS OF ASSURANCE (LOA) DATABASE</t>
    </r>
    <r>
      <rPr>
        <sz val="12"/>
        <rFont val="Arial"/>
        <family val="2"/>
      </rPr>
      <t xml:space="preserve"> SHOWING P802.11 LOAS ACCEPTED</t>
    </r>
    <r>
      <rPr>
        <sz val="12"/>
        <rFont val="Times New Roman"/>
        <family val="1"/>
      </rPr>
      <t/>
    </r>
  </si>
  <si>
    <r>
      <t>WG ANA - ASSIGNED NUMBERS AUTHORITY</t>
    </r>
    <r>
      <rPr>
        <sz val="12"/>
        <rFont val="Arial"/>
        <family val="2"/>
      </rPr>
      <t xml:space="preserve"> STATUS REPORT AND UPDATE</t>
    </r>
    <r>
      <rPr>
        <sz val="10"/>
        <rFont val="Arial"/>
        <family val="2"/>
      </rPr>
      <t/>
    </r>
  </si>
  <si>
    <t>WORKING GROUP JOINT INTER-CHANGE SESSION FOR GROUP DISCUSSION / ALIGNMENT</t>
  </si>
  <si>
    <t>II/MI</t>
  </si>
  <si>
    <t>WIRELESS LEADERSHIP MEETING</t>
  </si>
  <si>
    <t>SOCIAL EVENING</t>
  </si>
  <si>
    <t>OLD BUSINESS INCLUDING BUSINESS FROM MONDAY PLENARY</t>
  </si>
  <si>
    <t>Category  (* = on consent agenda)</t>
  </si>
  <si>
    <t>802.11 MEETING CALLED TO ORDER</t>
  </si>
  <si>
    <t>REVIEW WORKING GROUPS &amp; TECH. ADVISORY GROUPS, OBJECTIVES, ACTIVITIES, &amp; PLANS FOR THIS SESSION</t>
  </si>
  <si>
    <t>STUDY GROUP REPORTS:</t>
  </si>
  <si>
    <t>THURSDAY NIGHT WG CHAIRs ADVISORY COMMITTEE MEETING @ 19:30 HRS</t>
  </si>
  <si>
    <t>Guidance Timing</t>
  </si>
  <si>
    <t>WG</t>
  </si>
  <si>
    <t>ALL CHAIRS / VICE-CHAIRS</t>
  </si>
  <si>
    <t>STEPHENS</t>
  </si>
  <si>
    <t>Patents</t>
  </si>
  <si>
    <t>Ethics</t>
  </si>
  <si>
    <t>IEEE-SA PATENT POLICY</t>
  </si>
  <si>
    <t>IEEE CODE OF ETHICS</t>
  </si>
  <si>
    <t>IEEE-SA PATENT FAQ</t>
  </si>
  <si>
    <t>IEEE 802.11 WLANS WORKING GROUP POLICIES &amp; PROCEDURES</t>
  </si>
  <si>
    <r>
      <t>ALL CHAIRS SEE WG ADMIN CALENDAR</t>
    </r>
    <r>
      <rPr>
        <b/>
        <u/>
        <sz val="10"/>
        <color indexed="12"/>
        <rFont val="Arial"/>
        <family val="2"/>
      </rPr>
      <t/>
    </r>
  </si>
  <si>
    <t>WG OFFICIAL TIMELINE CHART CLOSING REPORT AND UPDATE</t>
  </si>
  <si>
    <t>STRAW POLL OF MEMBERSHIP REGARDING THIS SESSIONS LOCATION</t>
  </si>
  <si>
    <t>OLD BUSINESS FROM MONDAY &amp; WEDNESDAY PLENARIES</t>
  </si>
  <si>
    <t>CONTINUE MEETING OF 802.11 WG</t>
  </si>
  <si>
    <t>STANLEY</t>
  </si>
  <si>
    <t>`</t>
  </si>
  <si>
    <t>MYLES</t>
  </si>
  <si>
    <t>MID-SESSION PLENARY</t>
  </si>
  <si>
    <t>CLOSING PLENARY</t>
  </si>
  <si>
    <t>PERAHIA</t>
  </si>
  <si>
    <t>WG PUBLICITY (If Required)</t>
  </si>
  <si>
    <r>
      <t xml:space="preserve">To this end, all 802 chairs have been asked to </t>
    </r>
    <r>
      <rPr>
        <b/>
        <sz val="10"/>
        <rFont val="Arial"/>
        <family val="2"/>
      </rPr>
      <t>remove participation in a reflector if your emails contain the statement</t>
    </r>
    <r>
      <rPr>
        <sz val="10"/>
        <rFont val="Arial"/>
        <family val="2"/>
      </rPr>
      <t>. May we suggest that if you are effected you might start by talking to your IT department about removing any statements from those emails that go to the IEEE reflectors.</t>
    </r>
  </si>
  <si>
    <t>APPROVE OR MODIFY 802.11 WORKING GROUP AGENDA</t>
  </si>
  <si>
    <t>SUMMARY OF KEY WORKING GROUP / 802 EVENTS / ACTIVITIES</t>
  </si>
  <si>
    <t>07:00-08:00</t>
  </si>
  <si>
    <t>BEGIN MEETINGS OF 802.11 SUBGROUPS</t>
  </si>
  <si>
    <t>WNG SC</t>
  </si>
  <si>
    <t>Items in RED are fixed time subjects under Special Orders</t>
  </si>
  <si>
    <t>WEB SITE POSTING OF TENTATIVE OBJECTIVES &amp; AGENDAS</t>
  </si>
  <si>
    <t>McCann</t>
  </si>
  <si>
    <t>TELECONFERENCES</t>
  </si>
  <si>
    <t>FINAL REVISIONS OF OBJECTIVES &amp; AGENDAS TO WG CHAIR</t>
  </si>
  <si>
    <t>WG CHAIR</t>
  </si>
  <si>
    <t>BETWEEN MEETING CAC CONFERENCE CALLS #1 &amp; #2</t>
  </si>
  <si>
    <t>TENTATIVE OBJECTIVES &amp; AGENDAS FOR NEXT WG SESSION TO WG CHAIR</t>
  </si>
  <si>
    <t>REVIEW OBJECTIVES, ACTIVITIES, &amp; PLANS FROM THIS SESSION</t>
  </si>
  <si>
    <t>802.11 WG, TG, SG, SC EDITORS MEETING</t>
  </si>
  <si>
    <t>REPORTS FROM LIAISON REPRESENTATIVES</t>
  </si>
  <si>
    <t>802.11 WG CHAIRs ADVISORY COMMITTEE (CAC)</t>
  </si>
  <si>
    <t>Update timeline chart for all 802.11 WG PARs &amp; Projections for Completion</t>
  </si>
  <si>
    <t>Break</t>
  </si>
  <si>
    <t xml:space="preserve"> </t>
  </si>
  <si>
    <t xml:space="preserve"> -</t>
  </si>
  <si>
    <t>-</t>
  </si>
  <si>
    <t xml:space="preserve">ALL CHAIRS </t>
  </si>
  <si>
    <t>Adjourn</t>
  </si>
  <si>
    <t>MI</t>
  </si>
  <si>
    <t>DT</t>
  </si>
  <si>
    <t>II</t>
  </si>
  <si>
    <t>NEW BUSINESS</t>
  </si>
  <si>
    <t>ANNOUNCEMENTS</t>
  </si>
  <si>
    <t>ALL</t>
  </si>
  <si>
    <t>HARD STOP</t>
  </si>
  <si>
    <t>IEEE P802.11 Wireless LANs</t>
  </si>
  <si>
    <t>Submission</t>
  </si>
  <si>
    <t>Designator:</t>
  </si>
  <si>
    <t>Venue Date:</t>
  </si>
  <si>
    <t>First Author:</t>
  </si>
  <si>
    <t>Subject:</t>
  </si>
  <si>
    <t>Full Date:</t>
  </si>
  <si>
    <t>Author(s):</t>
  </si>
  <si>
    <t>Chair, IEEE 802.11 WLANs Working Group</t>
  </si>
  <si>
    <t>16:00-16:30</t>
  </si>
  <si>
    <t>16:30-17:00</t>
  </si>
  <si>
    <t>Address</t>
  </si>
  <si>
    <t xml:space="preserve">Phone: </t>
  </si>
  <si>
    <t xml:space="preserve">Fax: </t>
  </si>
  <si>
    <t>Abstract:</t>
  </si>
  <si>
    <t>References:</t>
  </si>
  <si>
    <t>ANY OTHER BUSINESS</t>
  </si>
  <si>
    <t>TASK GROUP REPORTS:</t>
  </si>
  <si>
    <t>WORKING GROUP REPORTS:</t>
  </si>
  <si>
    <t>WORKING GROUP MOTIONS:</t>
  </si>
  <si>
    <t>WG TECHNICAL EDITOR (If Required)</t>
  </si>
  <si>
    <t>WNG SC (If Required)</t>
  </si>
  <si>
    <t>802.11 WG CHAIRs ADVISORY COMMITTEE</t>
  </si>
  <si>
    <t>TASK GROUP MOTIONS:</t>
  </si>
  <si>
    <t>BEGIN MEETINGS OF 802.11 WG SUBGROUPS</t>
  </si>
  <si>
    <t>ME - Motion, External        MI - Motion, Internal         DT - Discussion Topic         II - Information Item</t>
  </si>
  <si>
    <t>http://www.ieee802.org/11/Reflector.html</t>
  </si>
  <si>
    <t>STRAW POLL OF NEW ATTENDEES</t>
  </si>
  <si>
    <t>10:30-11:00</t>
  </si>
  <si>
    <t>10:00-10:30</t>
  </si>
  <si>
    <t>11:00-11:30</t>
  </si>
  <si>
    <t>11:30-12:00</t>
  </si>
  <si>
    <t>12:00-12:30</t>
  </si>
  <si>
    <t>13:30-15:30</t>
  </si>
  <si>
    <t>15:30-16:00</t>
  </si>
  <si>
    <t>18:00-18:30</t>
  </si>
  <si>
    <t>18:30-19:00</t>
  </si>
  <si>
    <t>19:00-19:30</t>
  </si>
  <si>
    <t>19:30-20:00</t>
  </si>
  <si>
    <t>20:00-20:30</t>
  </si>
  <si>
    <t>20:30-21:00</t>
  </si>
  <si>
    <t>21:00-21:30</t>
  </si>
  <si>
    <t>Lunch Break</t>
  </si>
  <si>
    <t>All</t>
  </si>
  <si>
    <t>CHAPLIN</t>
  </si>
  <si>
    <t>09:00-09:30</t>
  </si>
  <si>
    <t>09:30-10:00</t>
  </si>
  <si>
    <t>08:30-09:00</t>
  </si>
  <si>
    <t>08:00-08:30</t>
  </si>
  <si>
    <t>17:00-17:30</t>
  </si>
  <si>
    <t>17:30-18:00</t>
  </si>
  <si>
    <t>WG TECHNICAL EDITOR STATUS REPORT &amp; UPDATE</t>
  </si>
  <si>
    <t>12:30-13:00</t>
  </si>
  <si>
    <t>13:00-13:30</t>
  </si>
  <si>
    <t>start time</t>
  </si>
  <si>
    <t>21:30-22:00</t>
  </si>
  <si>
    <t>22:00-22:30</t>
  </si>
  <si>
    <t>802.11 WG Communication &amp; Information</t>
  </si>
  <si>
    <t>IEEE 802.11 WORKING GROUP</t>
  </si>
  <si>
    <t>Start Time</t>
  </si>
  <si>
    <t>ARC SC - Architecture</t>
  </si>
  <si>
    <t>ARC SC - CLOSING REPORT &amp; NEXT MEETING OBJECTIVES</t>
  </si>
  <si>
    <t xml:space="preserve"> PREPARATION MEETING</t>
  </si>
  <si>
    <t>CHAIRS / WG SEC</t>
  </si>
  <si>
    <t>Cover</t>
  </si>
  <si>
    <t>TIME</t>
  </si>
  <si>
    <t>The graphic below describes this session of the IEEE P802.11 Working Group</t>
  </si>
  <si>
    <t>WNG SC - WIRELESS NEXT GENERATION</t>
  </si>
  <si>
    <t>Members Site: www.802wirelessworld.com</t>
  </si>
  <si>
    <t>Working Group</t>
  </si>
  <si>
    <t>ARC</t>
  </si>
  <si>
    <t>email: bkraemer@ieee.org</t>
  </si>
  <si>
    <t>WNG SC - CLOSING REPORT &amp; NEXT MEETING OBJECTIVES</t>
  </si>
  <si>
    <t>Affiliation</t>
  </si>
  <si>
    <t>Antitrust</t>
  </si>
  <si>
    <t>PatCom</t>
  </si>
  <si>
    <t>Patent FAQ</t>
  </si>
  <si>
    <t>Calendar</t>
  </si>
  <si>
    <t>REVIEW  SESSIONS</t>
  </si>
  <si>
    <t>LOA Form</t>
  </si>
  <si>
    <t>Items in BLUE are new or modified items added during session agenda setting or hyperlinks</t>
  </si>
  <si>
    <t>WIRELESS NETWORK UPDATE (If Required)</t>
  </si>
  <si>
    <t>SESSION COURTESY NOTICE</t>
  </si>
  <si>
    <t>WELCOME AND MEETING CALLED TO ORDER</t>
  </si>
  <si>
    <t>APPROVE OR MODIFY 802.11 SESSION AGENDA</t>
  </si>
  <si>
    <t>WG TECHNICAL EDITOR CLOSING REPORT &amp; UPDATE</t>
  </si>
  <si>
    <t>WG PUBLICITY CLOSING REPORT AND UPDATE</t>
  </si>
  <si>
    <t>WG DOCUMENTATION AND ATTENDENCE CLOSING REPORT AND UPDATE</t>
  </si>
  <si>
    <t>REVIEW IEEE, IEEE-SA, 802 LMSC, 802.11 POLICIES &amp; PROCEDURES (P&amp;Ps)</t>
  </si>
  <si>
    <t>CALL FOR ESSENTIAL PATENTS</t>
  </si>
  <si>
    <t>CALL FOR ESSENTIAL PATENTS AND POLICIES &amp; PROCEDURES REMINDER</t>
  </si>
  <si>
    <t>WG ASSIGNED NUMBERS AUTHORITY (If Required)</t>
  </si>
  <si>
    <t>EXTERNAL LIAISONS</t>
  </si>
  <si>
    <t>INTERNAL LIAISONS</t>
  </si>
  <si>
    <t>Bruce Kraemer - Chair, IEEE 802.11 WLANs Working Group</t>
  </si>
  <si>
    <t>bkraemer@ieee.org</t>
  </si>
  <si>
    <t>Plan for the week</t>
  </si>
  <si>
    <t>JTC1</t>
  </si>
  <si>
    <t>WG CHAIR - Bruce Kraemer (Marvell)</t>
  </si>
  <si>
    <t>Bruce Kraemer, Chair, IEEE 802.11 WLANs Working Group</t>
  </si>
  <si>
    <t>Bruce Kraemer - Marvell Semiconductor, Inc</t>
  </si>
  <si>
    <t>+1 (321) 751-3988</t>
  </si>
  <si>
    <t>Project Timeline &amp; Milestones</t>
  </si>
  <si>
    <t>This reflector is for official Technical business of the 802.11 Working Group, Standing Committees, Study Groups, and AdHoc Groups. WG Letter Ballots, Technical discussions and Questions, Comments on presentations and documents, meeting announcements, etc., are welcome. Commercial activities are not permitted.</t>
  </si>
  <si>
    <t>These reflectors are for official Technical business of each 802.11 Task Group community. Technical discussions and Questions, Comments on presentations and documents, are welcome. Commercial activities are not permitted.</t>
  </si>
  <si>
    <t>MT</t>
  </si>
  <si>
    <t>Dinner Break</t>
  </si>
  <si>
    <t>The Email Reflectors are closed and restricted to those on the list to reduce SPAM. Membership of all reflectors is strictly controlled and adheres to the current WG Policies and Procedures. To send to a list you must use your exact email address that is subscribed as the 'From' address.</t>
  </si>
  <si>
    <t>IMPORTANT MESSAGE:</t>
  </si>
  <si>
    <t>WG POLICIES &amp; PROCEDURES UPDATE AND CHANGE PROCESS</t>
  </si>
  <si>
    <t>OLD BUSINESS - Motions brought forward on behalf of Group</t>
  </si>
  <si>
    <t>TGad</t>
  </si>
  <si>
    <t>TGac</t>
  </si>
  <si>
    <t>Task Group ac</t>
  </si>
  <si>
    <t>Task Group ad</t>
  </si>
  <si>
    <t>Home Page</t>
  </si>
  <si>
    <t>ARC SC</t>
  </si>
  <si>
    <t>Aritecture Standing Committee</t>
  </si>
  <si>
    <t>^ - All time durations are estimates.</t>
  </si>
  <si>
    <t>Recess and adjournment times are fixed.</t>
  </si>
  <si>
    <t>WNG STANDING COMMITTEE AGENDA &amp; OBJECTIVES FOR THIS SESSION</t>
  </si>
  <si>
    <t>ROLL CALL</t>
  </si>
  <si>
    <t>REVIEW OBJECTIVES FOR THIS SESSION</t>
  </si>
  <si>
    <t>Meeting Logistics</t>
  </si>
  <si>
    <t>REVIEW IEEE/802 &amp; 802.11 POLICIES and RULES</t>
  </si>
  <si>
    <t xml:space="preserve">Updates </t>
  </si>
  <si>
    <t>Discussion and Approval of  AGENDA</t>
  </si>
  <si>
    <t xml:space="preserve">Presentation </t>
  </si>
  <si>
    <t xml:space="preserve"> - </t>
  </si>
  <si>
    <t>Recess</t>
  </si>
  <si>
    <t>ME</t>
  </si>
  <si>
    <t>All agenda items are General Orders, i.e. time is not fixed, unless otherwise noted</t>
  </si>
  <si>
    <t>* - consent agenda</t>
  </si>
  <si>
    <t>+ - special order, i.e. fixed time</t>
  </si>
  <si>
    <t>ME - Motion, External        MI - Motion, Internal</t>
  </si>
  <si>
    <t>DT- Discussion Topic           II - Information Item</t>
  </si>
  <si>
    <t>Meeting Call To Order</t>
  </si>
  <si>
    <t>Chair's Welcome, Status Update and Review of Objectives for the Session</t>
  </si>
  <si>
    <t>Approve or Modify Agenda</t>
  </si>
  <si>
    <t>Old Business</t>
  </si>
  <si>
    <t>New Business</t>
  </si>
  <si>
    <t xml:space="preserve">Adjourn </t>
  </si>
  <si>
    <t>Presentation</t>
  </si>
  <si>
    <t>Presentations</t>
  </si>
  <si>
    <t>IEEE IP Statement</t>
  </si>
  <si>
    <t>TGAD TASK GROUP AGENDA &amp; OBJECTIVES FOR THIS SESSION</t>
  </si>
  <si>
    <t>IEEE 802.11 - Very High Throughput 60 GHz Task Group</t>
  </si>
  <si>
    <t>TASK GROUP AC OBJECTIVES FOR THIS SESSION</t>
  </si>
  <si>
    <t>CHAIR - Osama Aboul-Magd</t>
  </si>
  <si>
    <t>TGac - VHT &lt;6GHz</t>
  </si>
  <si>
    <t>ABOUL-MADG</t>
  </si>
  <si>
    <t>TGac  (If Required)</t>
  </si>
  <si>
    <t>ABOUL-MAGD</t>
  </si>
  <si>
    <t>WG SECRETARY - STEPHEN MCCANN (RIM)</t>
  </si>
  <si>
    <t xml:space="preserve"> Patent Policy Slides</t>
  </si>
  <si>
    <t>Other Guidelines</t>
  </si>
  <si>
    <t>Start
 Time</t>
  </si>
  <si>
    <r>
      <t>WG REFLECTOR REQUESTS FROM MEMBERS</t>
    </r>
    <r>
      <rPr>
        <sz val="10"/>
        <rFont val="Arial"/>
        <family val="2"/>
      </rPr>
      <t/>
    </r>
  </si>
  <si>
    <t>TGad - VHT  60GHz</t>
  </si>
  <si>
    <t>AC</t>
  </si>
  <si>
    <t>REG</t>
  </si>
  <si>
    <t>TGaf</t>
  </si>
  <si>
    <t>CHAIR - Clint Chaplin (Samsung Electronics)</t>
  </si>
  <si>
    <t xml:space="preserve">Joint meetings </t>
  </si>
  <si>
    <t>TGaf - TV White Space</t>
  </si>
  <si>
    <t>Smart Grid</t>
  </si>
  <si>
    <t>Unscheduled Time</t>
  </si>
  <si>
    <t>STUDY GROUP MOTIONS:</t>
  </si>
  <si>
    <t>LIAISON REPORTS:</t>
  </si>
  <si>
    <t>Participants Made Aware of the Following and Understand:</t>
  </si>
  <si>
    <t>IEEE-STANDARDS ASSOCIATION (IEEE-SA) AFFILATION FAQ</t>
  </si>
  <si>
    <t>IEEE-SA STANDARDS BOARD PATENT COMMITTEE (PATCOM) INFORMATION</t>
  </si>
  <si>
    <t>IEEE 802 LAN / MAN STANDARDS COMMITTEE (LMSC) POLICIES &amp; PROCEDURES</t>
  </si>
  <si>
    <t>STANDING COMMITTEE REPORTS:</t>
  </si>
  <si>
    <t>STANDING COMMITTEE MOTIONS:</t>
  </si>
  <si>
    <t>Smt Grid</t>
  </si>
  <si>
    <t>AF</t>
  </si>
  <si>
    <t>INDIVIDUAL MOTIONS:</t>
  </si>
  <si>
    <t>ECCLESINE</t>
  </si>
  <si>
    <t xml:space="preserve">To Be Read &amp; Reviewed:  </t>
  </si>
  <si>
    <t>MANO</t>
  </si>
  <si>
    <t>802 ARCHITECTURE Status Report</t>
  </si>
  <si>
    <t>SPECIAL BUSINESS</t>
  </si>
  <si>
    <t>Completion time</t>
  </si>
  <si>
    <t>TGah - Sub 1 GHz</t>
  </si>
  <si>
    <r>
      <t>WG OFFICIAL TIMELINE CHART</t>
    </r>
    <r>
      <rPr>
        <b/>
        <sz val="12"/>
        <rFont val="Arial"/>
        <family val="2"/>
      </rPr>
      <t xml:space="preserve"> PLANNING</t>
    </r>
    <r>
      <rPr>
        <sz val="10"/>
        <rFont val="Arial"/>
        <family val="2"/>
      </rPr>
      <t/>
    </r>
  </si>
  <si>
    <t>Continue work on 802 Overview and Architecture document</t>
  </si>
  <si>
    <t>Consider other 802.11 Architecture discussions</t>
  </si>
  <si>
    <t>Call Meeting to Order</t>
  </si>
  <si>
    <t>Editor Report</t>
  </si>
  <si>
    <t>TG Motions and Presentations</t>
  </si>
  <si>
    <t xml:space="preserve"> TGac Meetings</t>
  </si>
  <si>
    <t>Ad Hoc Groups Reports and Pre-Motions</t>
  </si>
  <si>
    <t>Telecons and Ad Hoc meetings</t>
  </si>
  <si>
    <t>Review and Vote on Comment Resolutions</t>
  </si>
  <si>
    <t>Specification framework submissions</t>
  </si>
  <si>
    <t>Next Meeting reminder</t>
  </si>
  <si>
    <t>SHERLOCK</t>
  </si>
  <si>
    <t>Future Venues</t>
  </si>
  <si>
    <t>Recess until Wednesday at 16:00</t>
  </si>
  <si>
    <t>JTC1 SC AGENDA &amp; OBJECTIVES FOR THIS SESSION</t>
  </si>
  <si>
    <t>Regulatory SC  AGENDA &amp; OBJECTIVES FOR THIS SESSION</t>
  </si>
  <si>
    <t>WG21 Liaison Report</t>
  </si>
  <si>
    <t>Standing</t>
  </si>
  <si>
    <t>Committees</t>
  </si>
  <si>
    <t>TASK</t>
  </si>
  <si>
    <t>GROUPS</t>
  </si>
  <si>
    <t>Study</t>
  </si>
  <si>
    <t>Groups</t>
  </si>
  <si>
    <t>Review IEEE 802 &amp; 802.11 Policies and Rules</t>
  </si>
  <si>
    <t>Call for Essential Patents</t>
  </si>
  <si>
    <t>CHAIR - ANDREW MYLES (Cisco)</t>
  </si>
  <si>
    <t>REVIEW IEEE/802 &amp; 802.11 POLICIES and SC RULES</t>
  </si>
  <si>
    <t>Comment Resolution and Straw Polls</t>
  </si>
  <si>
    <t>:</t>
  </si>
  <si>
    <t>Recess until Tuesday at 13:30</t>
  </si>
  <si>
    <t>Wednesday Topics</t>
  </si>
  <si>
    <t>5488 Marvell Lane, Santa Clara, CA, 95054</t>
  </si>
  <si>
    <t>AI 1/2</t>
  </si>
  <si>
    <t>O &amp; A</t>
  </si>
  <si>
    <t>CHAIR - James Gilb           Vice Chair - Tim Godfrey</t>
  </si>
  <si>
    <t>Review Smart Grid Requirements and implications to 802  standard specifications</t>
  </si>
  <si>
    <t>802
Activities</t>
  </si>
  <si>
    <t>Update on teleconfernce activities</t>
  </si>
  <si>
    <t>Other topics for future discussion</t>
  </si>
  <si>
    <t>EXCTING global regulatory summaries!</t>
  </si>
  <si>
    <t>Presentations and Straw Polls</t>
  </si>
  <si>
    <t>TG Meeting Call to Order</t>
  </si>
  <si>
    <t>Chair's Status Update &amp; Review of IEEE 802 &amp; 802.11 Policies and Procedures (IP, Voting, Robert's Rules, etc)</t>
  </si>
  <si>
    <t>Draft text submissions</t>
  </si>
  <si>
    <t>Recess until Tuesday at 16:00</t>
  </si>
  <si>
    <t>IEEE 802.11ah Ad Hoc MEETINGs CALLED TO ORDER</t>
  </si>
  <si>
    <t>Coffee Break</t>
  </si>
  <si>
    <t>Chair's Welcome, Status Update and Review of Objectives for this meeting</t>
  </si>
  <si>
    <t>Recess until Thursday</t>
  </si>
  <si>
    <t>ROSDAHL/ROLFE</t>
  </si>
  <si>
    <t>HAMILTON</t>
  </si>
  <si>
    <t>Verilan report</t>
  </si>
  <si>
    <t>ALFVIN</t>
  </si>
  <si>
    <t>Address: 10871 N 5750 W, Highland, Utah, 84003</t>
  </si>
  <si>
    <t>Phone: +1 (801) 492-4023</t>
  </si>
  <si>
    <t>PAD SG</t>
  </si>
  <si>
    <t>MC</t>
  </si>
  <si>
    <t>AH
1/2</t>
  </si>
  <si>
    <t>802.24 Smart Grid AGENDA &amp; OBJECTIVES FOR THIS SESSION</t>
  </si>
  <si>
    <t>Rosdahl</t>
  </si>
  <si>
    <t>TG-REVmc - ACCUMULATED MAINTENANCE CHANGES</t>
  </si>
  <si>
    <t>NM</t>
  </si>
  <si>
    <t>REVmc</t>
  </si>
  <si>
    <t>GLK SG</t>
  </si>
  <si>
    <t>TGaj</t>
  </si>
  <si>
    <t>Sub 1 GHz</t>
  </si>
  <si>
    <t>PAD SG  AGENDA &amp; OBJECTIVES FOR THIS SESSION</t>
  </si>
  <si>
    <t>GLK SG  AGENDA &amp; OBJECTIVES FOR THIS SESSION</t>
  </si>
  <si>
    <t>Stephens</t>
  </si>
  <si>
    <t>Recess until Tuesday</t>
  </si>
  <si>
    <t>Task Group REVmc</t>
  </si>
  <si>
    <t>Task Group aj</t>
  </si>
  <si>
    <t>IEEE 802.11 WG 
CLOSING PLENARY</t>
  </si>
  <si>
    <t>Stephens / ALL</t>
  </si>
  <si>
    <t>GILB</t>
  </si>
  <si>
    <t>REVmc - Revision/Maintainance</t>
  </si>
  <si>
    <t>REVmc (if Required)</t>
  </si>
  <si>
    <t>WG11 REGULATORY (If Required)</t>
  </si>
  <si>
    <t>ARC SC  (If Required)</t>
  </si>
  <si>
    <t>REVmc (If Required)</t>
  </si>
  <si>
    <t>TGai - Fast Initial Link Setup (If Required)</t>
  </si>
  <si>
    <t>TGaj - China Mill-meter Wave (If Required)</t>
  </si>
  <si>
    <t xml:space="preserve">Next Meetings: </t>
  </si>
  <si>
    <t>WG TECHNICAL EDITOR  (If Required)</t>
  </si>
  <si>
    <t>REVIEW AND APPROVE PREVIOUS MINUTES</t>
  </si>
  <si>
    <t>Review of major decisions from previous meeting</t>
  </si>
  <si>
    <t>Technical Editor - Adrian Stephens (Intel)</t>
  </si>
  <si>
    <t>Review and process work items for maintenance/revision of the Standard</t>
  </si>
  <si>
    <t xml:space="preserve">APPROVE OR MODIFY AGENDA </t>
  </si>
  <si>
    <t>Review Plan of Record and Amendment Timelines</t>
  </si>
  <si>
    <t>Amendment incorporation into next draft</t>
  </si>
  <si>
    <t>Editor's report</t>
  </si>
  <si>
    <t>Comment Resolution</t>
  </si>
  <si>
    <t xml:space="preserve">Presentations </t>
  </si>
  <si>
    <t xml:space="preserve">Review Plan of Record and Amendment Timelines </t>
  </si>
  <si>
    <t xml:space="preserve">New Business </t>
  </si>
  <si>
    <t>Call for Secretary</t>
  </si>
  <si>
    <t>Call for Submissions and Essential Patents</t>
  </si>
  <si>
    <t>Adjourn for the week</t>
  </si>
  <si>
    <t>CHAIR - STEPHEN MCCANN (Research in Motion)</t>
  </si>
  <si>
    <t>CHAIR - Dave Halasz (Motorola Mobility)</t>
  </si>
  <si>
    <t xml:space="preserve">DT </t>
  </si>
  <si>
    <t>Discuss teleconferences &amp; Timeline</t>
  </si>
  <si>
    <t>TGAI (Fast Initial Link Setup)- AGENDA &amp; OBJECTIVES FOR THIS SESSION</t>
    <phoneticPr fontId="22" type="noConversion"/>
  </si>
  <si>
    <t>CHAIR  - Hiroshi Mano (ATRD Root,Lab)</t>
    <phoneticPr fontId="22" type="noConversion"/>
  </si>
  <si>
    <t>LB189 Comment resolutions</t>
  </si>
  <si>
    <t>Modify and approve Agenda</t>
  </si>
  <si>
    <t>IEEE IP Statement and required notices</t>
  </si>
  <si>
    <t>Comment resolutions</t>
  </si>
  <si>
    <t>Continue comment resolutions</t>
  </si>
  <si>
    <t>Plan for final meeting of the week</t>
  </si>
  <si>
    <t>- Action items</t>
  </si>
  <si>
    <t>CHAIR - Eldad Perahia / VICE-CHAIR - James Yee / Editor - Carlos Cordeiro</t>
  </si>
  <si>
    <t xml:space="preserve">Check with new 802.24 Website -- </t>
  </si>
  <si>
    <t>Jon Rosdahl - Vice-Chair IEEE 802.11 WLANS Working Group</t>
  </si>
  <si>
    <t>jrosdahl@ieee.org</t>
  </si>
  <si>
    <t>Adrian Stephens - Vice-Chair IEEE 802.11 WLANS Working Group</t>
  </si>
  <si>
    <t>adrian.p.stephens@intel.com</t>
  </si>
  <si>
    <t>total motions</t>
  </si>
  <si>
    <t>WG VOTER MEMBERSHIP SUMMARY    (11-12-0038)</t>
  </si>
  <si>
    <t>VOTER STATUS REQUESTS FOR WG VOTING MEMBERSHIP      (11-12-0038)</t>
  </si>
  <si>
    <t>WG ATTENDANCE PROCEDURES AND UPDATE       (11-12-0038)</t>
  </si>
  <si>
    <t>WG DOCUMENTATION SERVER AND UPDATE       (11-12-0038)</t>
  </si>
  <si>
    <t>TGaj - CMMW</t>
  </si>
  <si>
    <t>PENG</t>
  </si>
  <si>
    <t>EASTLAKE</t>
  </si>
  <si>
    <t>Plan for Awards for March 2013</t>
  </si>
  <si>
    <t>TGaj - China Milli-meter Wave</t>
  </si>
  <si>
    <t>JTC1 (If Required)</t>
  </si>
  <si>
    <t>GLK - General Link (If Required)</t>
  </si>
  <si>
    <t>TASK GROUP MC AGENDA &amp; OBJECTIVES FOR THIS SESSION</t>
  </si>
  <si>
    <t>IEEE 802.11mc Revision - Accumulated  Maintenance Changes</t>
  </si>
  <si>
    <t>O&amp;A</t>
  </si>
  <si>
    <t>stds-802-11@listserv.ieee.org</t>
  </si>
  <si>
    <t>stds-802-11-tgm@listserv.ieee.org</t>
  </si>
  <si>
    <t>stds-802-11-tgac@listserv.ieee.org</t>
  </si>
  <si>
    <t>stds-802-11-tgad@listserv.ieee.org</t>
  </si>
  <si>
    <t>stds-802-11-tgaf@listserv.ieee.org</t>
  </si>
  <si>
    <t>stds-802-11-tgah@listserv.ieee.org</t>
  </si>
  <si>
    <t>stds-802-11-tgai@listserv.ieee.org</t>
  </si>
  <si>
    <t>stds-802-11-tgaj@listserv.ieee.org</t>
  </si>
  <si>
    <t>KRAEMER</t>
  </si>
  <si>
    <t>KRAEMER / ALL</t>
  </si>
  <si>
    <t>AJ</t>
  </si>
  <si>
    <r>
      <t xml:space="preserve">  Xiaoming Peng (I</t>
    </r>
    <r>
      <rPr>
        <b/>
        <vertAlign val="superscript"/>
        <sz val="12"/>
        <color indexed="8"/>
        <rFont val="Arial"/>
        <family val="2"/>
      </rPr>
      <t>2</t>
    </r>
    <r>
      <rPr>
        <b/>
        <sz val="12"/>
        <color indexed="8"/>
        <rFont val="Arial"/>
        <family val="2"/>
      </rPr>
      <t>R)</t>
    </r>
  </si>
  <si>
    <t>802.11aj - China MilliMeter Wave (CMMW)</t>
  </si>
  <si>
    <t xml:space="preserve"> Task Group 802.11AJ AGENDA &amp; OBJECTIVES FOR THIS SESSION</t>
  </si>
  <si>
    <t>IEEE 802.11 General Link  Study Group</t>
  </si>
  <si>
    <t>Recess until Thursday 08:00</t>
  </si>
  <si>
    <t>IEEE 802.11 Pre-Association Discovery (PAD) Study Group</t>
  </si>
  <si>
    <t>Initial presentations</t>
  </si>
  <si>
    <t>Recess until Wednesday</t>
  </si>
  <si>
    <t>Discuss preparation for January 2013 meeting</t>
  </si>
  <si>
    <t>JTC1  ad hoc Meeting Call To Order</t>
  </si>
  <si>
    <t>Select secretary for session</t>
  </si>
  <si>
    <t>Roll Call</t>
  </si>
  <si>
    <t>Review IEEE 802 Policies and Rules</t>
  </si>
  <si>
    <t xml:space="preserve">Chair's Update </t>
  </si>
  <si>
    <t>Approve Agenda</t>
  </si>
  <si>
    <t>Approve previous minutes</t>
  </si>
  <si>
    <t>Review goals of JTC1 ad hoc</t>
  </si>
  <si>
    <t>Review status of liaisons previously sent to SC6</t>
  </si>
  <si>
    <t>?</t>
  </si>
  <si>
    <t>Consider other matters</t>
  </si>
  <si>
    <t>Consider any motions</t>
  </si>
  <si>
    <t>Robert Stacey</t>
  </si>
  <si>
    <t>Recess for Ad Hoc Group Meetings</t>
  </si>
  <si>
    <t>Chair  - Dorothy Stanley (Aruba Networks)</t>
  </si>
  <si>
    <t>Vice Chair (Issues Tracker) - Mark Hamilton (Polycom)</t>
  </si>
  <si>
    <t>Vice Chair/Secretary - Jon Rosdahl (CSR)</t>
  </si>
  <si>
    <t>Announcements, Status</t>
  </si>
  <si>
    <t>Plan for January 2013 session</t>
  </si>
  <si>
    <t>Review and Approve the comment spreadsheet</t>
  </si>
  <si>
    <t>Review and Approve speculative draft D2.1</t>
  </si>
  <si>
    <t>Review of IEEE 802 &amp; 802.11 Policies and Procedures (IP, Voting, Previous minutes, etc)</t>
  </si>
  <si>
    <t>Status update on 802.11ak/802.1Qbz on "802.11 bridging"</t>
  </si>
  <si>
    <t>MEETING CALLED TO ORDER</t>
    <phoneticPr fontId="21" type="noConversion"/>
  </si>
  <si>
    <t>Chairs</t>
    <phoneticPr fontId="21" type="noConversion"/>
  </si>
  <si>
    <t>Modify and/or Approve Agenda</t>
    <phoneticPr fontId="21" type="noConversion"/>
  </si>
  <si>
    <t>DT/MI</t>
    <phoneticPr fontId="21" type="noConversion"/>
  </si>
  <si>
    <t>Presentation of submissions</t>
    <phoneticPr fontId="21" type="noConversion"/>
  </si>
  <si>
    <t>KRAEMER/ALL</t>
  </si>
  <si>
    <t>LOAs received    (11-12-1211)</t>
  </si>
  <si>
    <t>Drafts for Sale in IEEE shop     (11-12-1211)</t>
  </si>
  <si>
    <t>Drafts to liaise with ISO/JTC1/SC6     (11-12-1211)</t>
  </si>
  <si>
    <t>SCHEDULED LUNCH BREAK</t>
  </si>
  <si>
    <t xml:space="preserve">PREDICTED RECESS FOR LUNCH </t>
  </si>
  <si>
    <t>Please note: Neither Lunch or Dinner is not provided under your registration fee at this WG Session. Please make your own personal arrangements.</t>
  </si>
  <si>
    <t xml:space="preserve">WFA - WI-FI ALLIANCE </t>
  </si>
  <si>
    <t xml:space="preserve">3GPP </t>
  </si>
  <si>
    <t>LANSFORD</t>
  </si>
  <si>
    <t>OTHER ANNOUNCEMENTS Philippe Chambelin</t>
  </si>
  <si>
    <t>Passing of Phillipe Chamberlin  moment of silence</t>
  </si>
  <si>
    <t>McCANN</t>
  </si>
  <si>
    <t>Meeting Registration</t>
  </si>
  <si>
    <t>IEEE Staff attendees</t>
  </si>
  <si>
    <t xml:space="preserve">Breakfast, Breaks, Social, Other Special Events </t>
  </si>
  <si>
    <t>802.24 Smart Grid meetings</t>
  </si>
  <si>
    <t>Meeting Decorum</t>
  </si>
  <si>
    <t>TVWS in Japan</t>
  </si>
  <si>
    <t>HARADA</t>
  </si>
  <si>
    <r>
      <t xml:space="preserve">TGac  (If Required)  </t>
    </r>
    <r>
      <rPr>
        <b/>
        <sz val="12"/>
        <color rgb="FF1F1FD1"/>
        <rFont val="Arial"/>
        <family val="2"/>
      </rPr>
      <t xml:space="preserve">               ad hoc</t>
    </r>
  </si>
  <si>
    <r>
      <t xml:space="preserve">TGaf (If Required)                 </t>
    </r>
    <r>
      <rPr>
        <b/>
        <sz val="12"/>
        <color rgb="FF1F1FD1"/>
        <rFont val="Arial"/>
        <family val="2"/>
      </rPr>
      <t>WG ballot</t>
    </r>
  </si>
  <si>
    <t>March 2013 Tutorials   (11-12-1211)</t>
  </si>
  <si>
    <t>OTHER ANNOUNCEMENTS   (11-12-1211)</t>
  </si>
  <si>
    <t xml:space="preserve">IEEE 802.18 RADIO REGULATORY TAG  </t>
  </si>
  <si>
    <t xml:space="preserve">PAD - Pre Association Discovery (If Required)              </t>
  </si>
  <si>
    <t>Call for 802.24 liaison</t>
  </si>
  <si>
    <t xml:space="preserve">Combined 802.11 WG January  2012  Plenary Session Agenda including 
Standing Committees, Task Groups, Study Groups, and Ad-Hoc Groups </t>
  </si>
  <si>
    <t>January</t>
  </si>
  <si>
    <t>R0</t>
  </si>
  <si>
    <t>doc.: IEEE 802.11-12/1432r0</t>
  </si>
  <si>
    <t>2012-December 16</t>
  </si>
  <si>
    <t>137th IEEE 802.11 WIRELESS LOCAL AREA NETWORKS SESSION</t>
  </si>
  <si>
    <t xml:space="preserve"> Hyatt Regency Vancouver, BC, CA
</t>
  </si>
  <si>
    <t>January 13-18, 2013</t>
  </si>
  <si>
    <t>AD</t>
  </si>
  <si>
    <t>AK</t>
  </si>
  <si>
    <t>AQ</t>
  </si>
  <si>
    <t>January '13</t>
  </si>
  <si>
    <t>Task Group ak</t>
  </si>
  <si>
    <t>Task Group aq</t>
  </si>
  <si>
    <t>stds-802-11-tgak@listserv.ieee.org</t>
  </si>
  <si>
    <t>stds-802-11-tgaq@listserv.ieee.org</t>
  </si>
  <si>
    <t>SUNDAY (13th)</t>
  </si>
  <si>
    <t>Monday (14th)</t>
  </si>
  <si>
    <t>TUESDAY (15th)</t>
  </si>
  <si>
    <t>WEDNESDAY (16th)</t>
  </si>
  <si>
    <t>THURSDAY (17th)</t>
  </si>
  <si>
    <t>FRIDAY (18th)</t>
  </si>
  <si>
    <t>JOINT WIRELESS MEETING</t>
  </si>
  <si>
    <t>IEEE 802.11 WG</t>
  </si>
  <si>
    <t>OPENING PLENARY</t>
  </si>
  <si>
    <t>1.2.1</t>
  </si>
  <si>
    <t>1.2.2</t>
  </si>
  <si>
    <t>TGak - General Link</t>
  </si>
  <si>
    <t>TGaq - Pre-Association Discovery</t>
  </si>
  <si>
    <t>Missing Chairs and Replacements (11-12-1433)</t>
  </si>
  <si>
    <t>Other WG meeting plans for the week  [18, 19, 20, 21, 22] (11-12-1434)</t>
  </si>
  <si>
    <t>Report on EXCOM  or Standards Board activities since November 2012   (11-12-1434)</t>
  </si>
  <si>
    <t>IEEE 802.19 COEXISTENCE WG (11-12/xxxx)</t>
  </si>
  <si>
    <t>IEEE 802.24 Smartgrid TAG (  )</t>
  </si>
  <si>
    <t>IETF - INTERNET ENGINEERING TASK FORCE  (11-12/xxx)</t>
  </si>
  <si>
    <t>March 2013 Tutorials</t>
  </si>
  <si>
    <t>Other special meeting notes</t>
  </si>
  <si>
    <t>REVIEW &amp; APPROVE WG MINUTES (DOC: 11-12-1288r0)  San Antonio,  (November 2012)</t>
  </si>
  <si>
    <t>FINANCIALS / YTD SUMMARY - 802.11 &amp; 802.15 JOINT TREASURY (11-12-1xxx)</t>
  </si>
  <si>
    <t>802.11 Topics for EC Approval in March 2013</t>
  </si>
  <si>
    <t>SCHEDULED  BREAK</t>
  </si>
  <si>
    <t>No Meeting --Awaiting announcement of Publication.</t>
  </si>
  <si>
    <t>IEEE 802.11 WG CLOSING PLENARY AGENDA - Friday, January 18, 2013 - 08:00-12:00</t>
  </si>
  <si>
    <t>IEEE 802.11 WG MID-SESSION PLENARY AGENDA - Wednesday, January  16, 2013 - 10:30-12:30</t>
  </si>
  <si>
    <t>IEEE 802.11 WG OPENING PLENARY AGENDA - Monday,  January 14th, 2013 - 09:00-10:00</t>
  </si>
  <si>
    <t>CHAIR PRO-TEM  - Donald E. Eastlake, 3rd (Huawei Technologies)</t>
  </si>
  <si>
    <t>Officer Elections</t>
  </si>
  <si>
    <t>Problem statements, use cases, and other technical presentations</t>
  </si>
  <si>
    <t>Review timeline, amendment schedule and plan of record</t>
  </si>
  <si>
    <t>Planning for January 2013 - March 2013</t>
  </si>
  <si>
    <t>TASK GROUP AK AGENDA - Monday January 14, 2013 - 10:30 - 12:30</t>
  </si>
  <si>
    <t>Election of Officers</t>
  </si>
  <si>
    <t>Presentation and discussion of Submissions</t>
  </si>
  <si>
    <t>Recess Until Tuesday 10:30</t>
  </si>
  <si>
    <t>TASK GROUP AK AGENDA - Tuesday January 15, 2013 - 10:30 - 12:30</t>
  </si>
  <si>
    <t>Discuss establishment of timeline, Preparation for March 2013 Meeting</t>
  </si>
  <si>
    <t>TASK GROUP AK AGENDA - Thursday, January 17, 2013 - 08:00 - 10:00</t>
  </si>
  <si>
    <t>Meeting (Joint with 802.1Qbz) Call To Order</t>
  </si>
  <si>
    <t>Chairs' Welcome, Status Update and Review of Objectives for the Session</t>
  </si>
  <si>
    <t>Schedule Teleconferences</t>
  </si>
  <si>
    <t>Prepare for IEEE Plenary March 2013</t>
  </si>
  <si>
    <t>WNG STANDING COMMITTEE AGENDA - Tuesday, January 15th,  2013 - 08:00-10:00</t>
  </si>
  <si>
    <t>Discussion on P1905.1</t>
  </si>
  <si>
    <t>802 Overview and Architecture Ballot - Figure B.6</t>
  </si>
  <si>
    <t>Chair - Mark Hamilton (SpectraLink)</t>
  </si>
  <si>
    <t>Submission of  specification text</t>
    <phoneticPr fontId="21" type="noConversion"/>
  </si>
  <si>
    <t>Creating Spec text</t>
    <phoneticPr fontId="21" type="noConversion"/>
  </si>
  <si>
    <t xml:space="preserve">TASK  GROUP AI AGENDA  - Monday,  Jan  14th,  2013 - 13:30-15:30  </t>
    <phoneticPr fontId="21" type="noConversion"/>
  </si>
  <si>
    <t>MI</t>
    <phoneticPr fontId="21" type="noConversion"/>
  </si>
  <si>
    <t>All</t>
    <phoneticPr fontId="21" type="noConversion"/>
  </si>
  <si>
    <t>Review and Approve the  San Antonio and Teleconference  meeting minutes</t>
    <phoneticPr fontId="21" type="noConversion"/>
  </si>
  <si>
    <t>Plan for the Week</t>
    <phoneticPr fontId="21" type="noConversion"/>
  </si>
  <si>
    <t>*</t>
    <phoneticPr fontId="21" type="noConversion"/>
  </si>
  <si>
    <t>Recess until  PM2</t>
    <phoneticPr fontId="21" type="noConversion"/>
  </si>
  <si>
    <t xml:space="preserve"> </t>
    <phoneticPr fontId="21" type="noConversion"/>
  </si>
  <si>
    <t>TASK  GROUP AI AGENDA - Monday,  Jan  14th,  2013 - 16:00-18:00</t>
    <phoneticPr fontId="21" type="noConversion"/>
  </si>
  <si>
    <t>IEE802.11ai MEETING CALLED TO ORDER</t>
    <phoneticPr fontId="21" type="noConversion"/>
  </si>
  <si>
    <t>Recess until Tuesday AM2</t>
    <phoneticPr fontId="21" type="noConversion"/>
  </si>
  <si>
    <t>TASK  GROUP AI AGENDA  - Tuesday,  Jan  15th, 2013 - 10:30-12:30</t>
    <phoneticPr fontId="21" type="noConversion"/>
  </si>
  <si>
    <t>DT</t>
    <phoneticPr fontId="21" type="noConversion"/>
  </si>
  <si>
    <t>Recess until PM1</t>
    <phoneticPr fontId="21" type="noConversion"/>
  </si>
  <si>
    <t xml:space="preserve">TASK  GROUP AI AGENDA - Tuesday, Jan 15th,  2013 - 13:30-15:30 </t>
    <phoneticPr fontId="21" type="noConversion"/>
  </si>
  <si>
    <t>IEEE802.11ai MEETING CALLED TO ORDER</t>
    <phoneticPr fontId="21" type="noConversion"/>
  </si>
  <si>
    <t>Recess until Wednesday AM1 /  Tuesday PM2 Adhoc</t>
    <phoneticPr fontId="21" type="noConversion"/>
  </si>
  <si>
    <t>TASK  GROUP AI AGENDA - Tuesday, Jan 15th ,  2013 - 16:00-18:00 (Adhoc1/2)</t>
    <phoneticPr fontId="21" type="noConversion"/>
  </si>
  <si>
    <t>Adhoc adjorm</t>
    <phoneticPr fontId="21" type="noConversion"/>
  </si>
  <si>
    <t>TASK  GROUP AI AGENDA - Tuesday, Jan 15th,  2013 - 16:00-18:00 (Adhoc 2/2)</t>
    <phoneticPr fontId="21" type="noConversion"/>
  </si>
  <si>
    <t xml:space="preserve">  </t>
    <phoneticPr fontId="21" type="noConversion"/>
  </si>
  <si>
    <t>TASK  GROUP AI AGENDA - Wednesday, Jan 16th,  2013 - 08:00-10:00</t>
    <phoneticPr fontId="21" type="noConversion"/>
  </si>
  <si>
    <t>Recess until   PM2</t>
    <phoneticPr fontId="21" type="noConversion"/>
  </si>
  <si>
    <t>TASK  GROUP AI AGENDA - Thursday, Jan 16th,  2013 - 16:00-18:00</t>
    <phoneticPr fontId="21" type="noConversion"/>
  </si>
  <si>
    <t>Recess until   Thursday AM2</t>
    <phoneticPr fontId="21" type="noConversion"/>
  </si>
  <si>
    <t>TASK  GROUP AI AGENDA - Thursday, Jan 17th,  2013 - 10:30-12:30</t>
    <phoneticPr fontId="21" type="noConversion"/>
  </si>
  <si>
    <t>Recess until PM2</t>
    <phoneticPr fontId="21" type="noConversion"/>
  </si>
  <si>
    <t>TASK  GROUP AI AGENDA - Thursday, Jan 17th,  2013 - 16:00-18:00</t>
    <phoneticPr fontId="21" type="noConversion"/>
  </si>
  <si>
    <t>TIME line of task group</t>
    <phoneticPr fontId="21" type="noConversion"/>
  </si>
  <si>
    <t xml:space="preserve">Plan for March &amp; Teleconference </t>
    <phoneticPr fontId="21" type="noConversion"/>
  </si>
  <si>
    <t>Chair</t>
    <phoneticPr fontId="21" type="noConversion"/>
  </si>
  <si>
    <t>JTC1 Ad Hoc AGENDA - 15/16/17 January 2013 - PM1</t>
  </si>
  <si>
    <t>Review proposed mechanism for SC6 NBs to participate in revisions</t>
  </si>
  <si>
    <t>Determine which 802.11 amenments to send to ISO</t>
  </si>
  <si>
    <t>Discuss Swiss NB interpetation of Graz motion</t>
  </si>
  <si>
    <t>Review status of 802.1X and 802.1AE ballots</t>
  </si>
  <si>
    <t xml:space="preserve">TGaf AGENDA - Monday January 14, 2013 - 10:30 -12:30 </t>
  </si>
  <si>
    <t>Review and Approve the November Meeting and Teleconference Minutes</t>
  </si>
  <si>
    <t>Review the results of LB189 and Comment Collection</t>
  </si>
  <si>
    <t>Comment Resolution Spreadsheet review</t>
  </si>
  <si>
    <t>Editorial Review</t>
  </si>
  <si>
    <t>TGaf AGENDA - Monday January 14, 2013 - 13:30-15:30</t>
  </si>
  <si>
    <t>Review and Adjust as required the Purpose, Principles and Vision/Outcome</t>
  </si>
  <si>
    <t>Regulatory update</t>
  </si>
  <si>
    <t>TGaf AGENDA - Tuesday January 15, 2013 - 8:00-12:30</t>
  </si>
  <si>
    <t>TGaf AGENDA - Wednesday January 16, 2013 - 08:00 -10:00</t>
  </si>
  <si>
    <t>TGaf AGENDA - Wednesday January 16, 2013 - 13:30 -15:30</t>
  </si>
  <si>
    <t>TGaf AGENDA - Thursday January 17, 2013 - 8:00 -10:00</t>
  </si>
  <si>
    <t>Completion of LB189 resolutions</t>
  </si>
  <si>
    <t>TGaf AGENDA - Thursday January 17, 2013 -13:30 -15:30</t>
  </si>
  <si>
    <t>Ask Editor to create D3.0 and plan for new letter ballot</t>
  </si>
  <si>
    <t>Plan for March and teleconferences</t>
  </si>
  <si>
    <t>Review the week's work and plan WG motions</t>
  </si>
  <si>
    <t>Regulatory SC AGENDA - Tuesday, January 15, 2013 -16:00-18:00</t>
  </si>
  <si>
    <t>TASK GROUP AH AGENDA - Monday, January 14th,  2013 - 16:00-18:00</t>
  </si>
  <si>
    <t>TASK GROUP AH AGENDA - Tuesday, January 15th,  2013 - 13:30-15:30</t>
  </si>
  <si>
    <t>TASK GROUP AH AGENDA - Tuesday, November 15th,  2013 - 16:00-18:00</t>
  </si>
  <si>
    <t>TASK GROUP AH AGENDA - Wednesday, January 16th,  2013 - 16:00-18:00</t>
  </si>
  <si>
    <t>Recess until Thursday at 8:00</t>
  </si>
  <si>
    <t>TASK GROUP AH AGENDA - Thursday, November 17th,  2013 - 8:00-10:00</t>
  </si>
  <si>
    <t>Recess until Thursday at 13:30</t>
  </si>
  <si>
    <t>TASK GROUP AH AGENDA - Thursday, January 17th,  2013 - 13:30-15:30</t>
  </si>
  <si>
    <t>Discuss goals for March 2013</t>
  </si>
  <si>
    <t>Complete comment Resolution on draft D4.0</t>
  </si>
  <si>
    <t>Add Hoc Group Meetings</t>
  </si>
  <si>
    <t>TASK GROUP AC AGENDA -  Monday January 14th 2013 - 10:30am-12:30pm</t>
  </si>
  <si>
    <t>Review from Last Meeting and Ad Hoc</t>
  </si>
  <si>
    <t>TASK GROUP AC AGENDA -  Tuesday January 15th 2013 - 08:00am-10:00am</t>
  </si>
  <si>
    <t>IPR Policies</t>
  </si>
  <si>
    <t>TASK GROUP AC AGENDA -  Tuesday January 15th, 2013 - 04:00pm-06:00pm</t>
  </si>
  <si>
    <t xml:space="preserve"> TASK GROUP AC AGENDA -  Wednesday January 16th, 2013 08:00am-10:00am</t>
  </si>
  <si>
    <t xml:space="preserve"> TASK GROUP AC AGENDA -  Thursday January 17th, 2013 08:00am-10:00am</t>
  </si>
  <si>
    <t>Scope and outline of task group objectives</t>
  </si>
  <si>
    <t>Timelines</t>
  </si>
  <si>
    <t>TASK GROUP AQ AGENDA - Monday, January 14, 2013 - 13:30 - 15:30</t>
  </si>
  <si>
    <t>Chair and officer elections</t>
  </si>
  <si>
    <t>Introduction to scope and task group objectives</t>
  </si>
  <si>
    <t>TASK GROUP AQ AGENDA - Tuesday, January 15, 2013 - 13:30 - 15:30</t>
  </si>
  <si>
    <t>TASK GROUP AQ AGENDA - Wednesday, January 16, 2013 - 13:30 - 15:30</t>
  </si>
  <si>
    <t>Presentations, liaisons (if any)</t>
  </si>
  <si>
    <t>TASK GROUP AQ AGENDA - Thursday, January 17, 2013 - 13:30 - 15:30</t>
  </si>
  <si>
    <t>Presentations and initial timeline</t>
  </si>
  <si>
    <t>Comment resolution and consideration of initial Letter Ballot</t>
  </si>
  <si>
    <t>TASK GROUP MC AGENDA - Monday January 14, 2013 - 13:30 - 15:30</t>
  </si>
  <si>
    <t>TASK GROUP MC AGENDA - Monday January 14, 2013 - 16:00 - 18:00</t>
  </si>
  <si>
    <t>TASK GROUP MC AGENDA - Tuesday January 15, 2013 - 10:30 - 12:30</t>
  </si>
  <si>
    <t>TASK GROUP MC AGENDA - Tuesday January 15, 2013 - 13:30 - 15:30</t>
  </si>
  <si>
    <t xml:space="preserve">Motions, Presentations </t>
  </si>
  <si>
    <t>TASK GROUP MC AGENDA - Wednesday January 16, 2013 - 13:30 - 15:30</t>
  </si>
  <si>
    <t>TASK GROUP MC AGENDA - Wednesday January 16, 2013 - 16:00 - 18:00</t>
  </si>
  <si>
    <t>TASK GROUP MC AGENDA - Thursday January 17, 2013 - 10:30 - 12:30</t>
  </si>
  <si>
    <t>TASK GROUP MC AGENDA - Thursday January 17, 2013 - 16:00 - 18:00</t>
  </si>
  <si>
    <t>Technical Advisory Group</t>
  </si>
  <si>
    <t>Technical Advisory  Group   AGENDA -  -January  2013</t>
  </si>
  <si>
    <t>ARC SC Agenda -  Wednesday Jan 16th 2013 - 8:00 - 10:00</t>
  </si>
  <si>
    <t>Discuss general links and 802.1 bridging Task groups</t>
  </si>
  <si>
    <t>TGaq - Pre Association Discovery</t>
  </si>
  <si>
    <t xml:space="preserve">WORKING GROUP GENERAL (If Required)                 </t>
  </si>
  <si>
    <r>
      <t xml:space="preserve">ARC SC  (If Required)                 </t>
    </r>
    <r>
      <rPr>
        <b/>
        <sz val="12"/>
        <color rgb="FF1F1FD1"/>
        <rFont val="Arial"/>
        <family val="2"/>
      </rPr>
      <t xml:space="preserve"> </t>
    </r>
  </si>
  <si>
    <t xml:space="preserve">TGaf  (If Required)  </t>
  </si>
  <si>
    <t xml:space="preserve">#137.5: Hotel Mercure, Shenzen China - January 23-24,  2013   802.11AJ Interim </t>
  </si>
  <si>
    <t xml:space="preserve">#138: Hotel Caribe, Orlando, Florida, US - March 17-22,  2012   802 Plenary </t>
  </si>
  <si>
    <t>WORKING GROUP GENERAL</t>
  </si>
  <si>
    <t>CAC AGENDA -  Sunday January 13, 2013 - 18:30 - 20:30</t>
  </si>
  <si>
    <t>CAC AGENDA -  Thursday January 17, 2013 - 19:30 - 21:00</t>
  </si>
  <si>
    <t>Tentative Agenda January 2013</t>
  </si>
  <si>
    <t xml:space="preserve"> January 13-18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</si>
</sst>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164" formatCode="General_)"/>
    <numFmt numFmtId="165" formatCode="hh:mm\ AM/PM_)"/>
    <numFmt numFmtId="166" formatCode="0.0"/>
    <numFmt numFmtId="167" formatCode="0.000"/>
    <numFmt numFmtId="168" formatCode="0.0000"/>
    <numFmt numFmtId="169" formatCode="_([$€]* #,##0.00_);_([$€]* \(#,##0.00\);_([$€]* &quot;-&quot;??_);_(@_)"/>
    <numFmt numFmtId="170" formatCode="hh:mm"/>
    <numFmt numFmtId="171" formatCode="h:mm;@"/>
    <numFmt numFmtId="172" formatCode="mm/dd/yy;@"/>
    <numFmt numFmtId="173" formatCode="hh:ss"/>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2"/>
      <name val="Courier"/>
      <family val="3"/>
    </font>
    <font>
      <b/>
      <sz val="10"/>
      <color indexed="10"/>
      <name val="Arial"/>
      <family val="2"/>
    </font>
    <font>
      <sz val="10"/>
      <name val="Arial"/>
      <family val="2"/>
    </font>
    <font>
      <sz val="12"/>
      <name val="Arial"/>
      <family val="2"/>
    </font>
    <font>
      <b/>
      <sz val="18"/>
      <name val="Arial"/>
      <family val="2"/>
    </font>
    <font>
      <b/>
      <sz val="14"/>
      <name val="Arial"/>
      <family val="2"/>
    </font>
    <font>
      <b/>
      <sz val="18"/>
      <color indexed="9"/>
      <name val="Arial"/>
      <family val="2"/>
    </font>
    <font>
      <b/>
      <sz val="18"/>
      <color indexed="8"/>
      <name val="Arial"/>
      <family val="2"/>
    </font>
    <font>
      <b/>
      <sz val="16"/>
      <color indexed="8"/>
      <name val="Arial"/>
      <family val="2"/>
    </font>
    <font>
      <sz val="10"/>
      <color indexed="8"/>
      <name val="Arial"/>
      <family val="2"/>
    </font>
    <font>
      <b/>
      <sz val="48"/>
      <name val="Arial"/>
      <family val="2"/>
    </font>
    <font>
      <b/>
      <sz val="36"/>
      <name val="Arial"/>
      <family val="2"/>
    </font>
    <font>
      <b/>
      <sz val="28"/>
      <name val="Arial"/>
      <family val="2"/>
    </font>
    <font>
      <b/>
      <sz val="14"/>
      <color indexed="9"/>
      <name val="Arial"/>
      <family val="2"/>
    </font>
    <font>
      <sz val="10"/>
      <color indexed="9"/>
      <name val="Arial"/>
      <family val="2"/>
    </font>
    <font>
      <b/>
      <sz val="12"/>
      <color indexed="9"/>
      <name val="Arial"/>
      <family val="2"/>
    </font>
    <font>
      <b/>
      <sz val="10"/>
      <name val="Arial"/>
      <family val="2"/>
    </font>
    <font>
      <b/>
      <sz val="12"/>
      <color indexed="8"/>
      <name val="Arial"/>
      <family val="2"/>
    </font>
    <font>
      <b/>
      <sz val="10"/>
      <color indexed="9"/>
      <name val="Arial"/>
      <family val="2"/>
    </font>
    <font>
      <b/>
      <sz val="10"/>
      <color indexed="8"/>
      <name val="Arial"/>
      <family val="2"/>
    </font>
    <font>
      <sz val="12"/>
      <color indexed="9"/>
      <name val="Arial"/>
      <family val="2"/>
    </font>
    <font>
      <b/>
      <sz val="12"/>
      <color indexed="10"/>
      <name val="Arial"/>
      <family val="2"/>
    </font>
    <font>
      <b/>
      <sz val="36"/>
      <color indexed="8"/>
      <name val="Arial"/>
      <family val="2"/>
    </font>
    <font>
      <b/>
      <sz val="24"/>
      <name val="Arial"/>
      <family val="2"/>
    </font>
    <font>
      <b/>
      <sz val="24"/>
      <color indexed="8"/>
      <name val="Arial"/>
      <family val="2"/>
    </font>
    <font>
      <b/>
      <sz val="24"/>
      <color indexed="9"/>
      <name val="Arial"/>
      <family val="2"/>
    </font>
    <font>
      <b/>
      <sz val="24"/>
      <color indexed="13"/>
      <name val="Arial"/>
      <family val="2"/>
    </font>
    <font>
      <b/>
      <sz val="26"/>
      <name val="Arial"/>
      <family val="2"/>
    </font>
    <font>
      <sz val="10"/>
      <color indexed="12"/>
      <name val="Arial"/>
      <family val="2"/>
    </font>
    <font>
      <b/>
      <sz val="12"/>
      <color indexed="9"/>
      <name val="Times New Roman"/>
      <family val="1"/>
    </font>
    <font>
      <b/>
      <sz val="36"/>
      <color indexed="9"/>
      <name val="Arial"/>
      <family val="2"/>
    </font>
    <font>
      <b/>
      <sz val="9"/>
      <color indexed="8"/>
      <name val="Arial"/>
      <family val="2"/>
    </font>
    <font>
      <b/>
      <sz val="26"/>
      <color indexed="8"/>
      <name val="Arial"/>
      <family val="2"/>
    </font>
    <font>
      <sz val="8"/>
      <name val="Arial"/>
      <family val="2"/>
    </font>
    <font>
      <b/>
      <sz val="26"/>
      <color indexed="9"/>
      <name val="Arial"/>
      <family val="2"/>
    </font>
    <font>
      <sz val="26"/>
      <color indexed="8"/>
      <name val="Arial"/>
      <family val="2"/>
    </font>
    <font>
      <sz val="26"/>
      <color indexed="9"/>
      <name val="Arial"/>
      <family val="2"/>
    </font>
    <font>
      <b/>
      <sz val="48"/>
      <color indexed="9"/>
      <name val="Arial"/>
      <family val="2"/>
    </font>
    <font>
      <b/>
      <sz val="28"/>
      <color indexed="9"/>
      <name val="Arial"/>
      <family val="2"/>
    </font>
    <font>
      <sz val="28"/>
      <color indexed="9"/>
      <name val="Arial"/>
      <family val="2"/>
    </font>
    <font>
      <sz val="8"/>
      <color indexed="63"/>
      <name val="Verdana"/>
      <family val="2"/>
    </font>
    <font>
      <sz val="12"/>
      <name val="Times New Roman"/>
      <family val="1"/>
    </font>
    <font>
      <b/>
      <sz val="12"/>
      <color indexed="12"/>
      <name val="Times New Roman"/>
      <family val="1"/>
    </font>
    <font>
      <b/>
      <sz val="72"/>
      <name val="Arial"/>
      <family val="2"/>
    </font>
    <font>
      <sz val="14"/>
      <name val="Arial"/>
      <family val="2"/>
    </font>
    <font>
      <b/>
      <shadow/>
      <sz val="10"/>
      <name val="Arial"/>
      <family val="2"/>
    </font>
    <font>
      <b/>
      <u/>
      <sz val="10"/>
      <color indexed="12"/>
      <name val="Arial"/>
      <family val="2"/>
    </font>
    <font>
      <b/>
      <u/>
      <sz val="16"/>
      <color indexed="12"/>
      <name val="Arial"/>
      <family val="2"/>
    </font>
    <font>
      <b/>
      <sz val="20"/>
      <name val="Arial"/>
      <family val="2"/>
    </font>
    <font>
      <b/>
      <sz val="22"/>
      <color indexed="9"/>
      <name val="Arial"/>
      <family val="2"/>
    </font>
    <font>
      <b/>
      <u/>
      <sz val="26"/>
      <color indexed="12"/>
      <name val="Arial"/>
      <family val="2"/>
    </font>
    <font>
      <sz val="10"/>
      <color indexed="9"/>
      <name val="Arial"/>
      <family val="2"/>
    </font>
    <font>
      <sz val="7.5"/>
      <name val="Arial"/>
      <family val="2"/>
    </font>
    <font>
      <u/>
      <sz val="14"/>
      <color indexed="12"/>
      <name val="Arial"/>
      <family val="2"/>
    </font>
    <font>
      <b/>
      <sz val="11"/>
      <color indexed="8"/>
      <name val="Arial"/>
      <family val="2"/>
    </font>
    <font>
      <sz val="8"/>
      <color indexed="8"/>
      <name val="Verdana"/>
      <family val="2"/>
    </font>
    <font>
      <sz val="12"/>
      <color indexed="14"/>
      <name val="Arial"/>
      <family val="2"/>
    </font>
    <font>
      <b/>
      <sz val="12"/>
      <color indexed="14"/>
      <name val="Arial"/>
      <family val="2"/>
    </font>
    <font>
      <sz val="10"/>
      <color indexed="14"/>
      <name val="Arial"/>
      <family val="2"/>
    </font>
    <font>
      <sz val="7.6"/>
      <color indexed="23"/>
      <name val="Verdana"/>
      <family val="2"/>
    </font>
    <font>
      <b/>
      <sz val="12"/>
      <color indexed="12"/>
      <name val="Arial"/>
      <family val="2"/>
    </font>
    <font>
      <u/>
      <sz val="10"/>
      <color indexed="12"/>
      <name val="Arial"/>
      <family val="2"/>
    </font>
    <font>
      <b/>
      <sz val="12"/>
      <color indexed="8"/>
      <name val="Arial"/>
      <family val="2"/>
    </font>
    <font>
      <sz val="8"/>
      <name val="Arial"/>
      <family val="2"/>
    </font>
    <font>
      <sz val="9"/>
      <name val="Arial"/>
      <family val="2"/>
    </font>
    <font>
      <u/>
      <sz val="18"/>
      <color indexed="12"/>
      <name val="Arial"/>
      <family val="2"/>
    </font>
    <font>
      <sz val="10"/>
      <name val="Arial"/>
      <family val="2"/>
    </font>
    <font>
      <b/>
      <sz val="9"/>
      <name val="Arial"/>
      <family val="2"/>
    </font>
    <font>
      <b/>
      <sz val="11"/>
      <name val="Arial"/>
      <family val="2"/>
    </font>
    <font>
      <b/>
      <u/>
      <sz val="12"/>
      <name val="Arial"/>
      <family val="2"/>
    </font>
    <font>
      <u/>
      <sz val="12"/>
      <name val="Arial"/>
      <family val="2"/>
    </font>
    <font>
      <b/>
      <sz val="12"/>
      <color indexed="48"/>
      <name val="Arial"/>
      <family val="2"/>
    </font>
    <font>
      <b/>
      <sz val="18"/>
      <color indexed="9"/>
      <name val="Tahoma"/>
      <family val="2"/>
    </font>
    <font>
      <b/>
      <sz val="16"/>
      <color indexed="9"/>
      <name val="Arial"/>
      <family val="2"/>
    </font>
    <font>
      <b/>
      <sz val="12"/>
      <color indexed="8"/>
      <name val="Times New Roman"/>
      <family val="1"/>
    </font>
    <font>
      <b/>
      <sz val="12"/>
      <name val="Times New Roman"/>
      <family val="1"/>
    </font>
    <font>
      <b/>
      <sz val="14"/>
      <color indexed="8"/>
      <name val="Arial"/>
      <family val="2"/>
    </font>
    <font>
      <sz val="12"/>
      <color indexed="8"/>
      <name val="Arial"/>
      <family val="2"/>
    </font>
    <font>
      <b/>
      <sz val="10"/>
      <name val="Times New Roman"/>
      <family val="1"/>
    </font>
    <font>
      <b/>
      <sz val="10"/>
      <name val="Arial"/>
      <family val="2"/>
    </font>
    <font>
      <sz val="10"/>
      <color indexed="9"/>
      <name val="Arial"/>
      <family val="2"/>
    </font>
    <font>
      <b/>
      <sz val="12"/>
      <color indexed="9"/>
      <name val="Arial"/>
      <family val="2"/>
    </font>
    <font>
      <sz val="11"/>
      <color indexed="9"/>
      <name val="Arial"/>
      <family val="2"/>
    </font>
    <font>
      <sz val="11"/>
      <name val="Arial"/>
      <family val="2"/>
    </font>
    <font>
      <sz val="11"/>
      <color indexed="8"/>
      <name val="Arial"/>
      <family val="2"/>
    </font>
    <font>
      <b/>
      <i/>
      <sz val="40"/>
      <color indexed="8"/>
      <name val="Papyrus"/>
      <family val="4"/>
    </font>
    <font>
      <b/>
      <i/>
      <sz val="36"/>
      <name val="Papyrus"/>
      <family val="4"/>
    </font>
    <font>
      <b/>
      <i/>
      <sz val="36"/>
      <color indexed="9"/>
      <name val="Castellar"/>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b/>
      <sz val="12"/>
      <color indexed="23"/>
      <name val="Arial"/>
      <family val="2"/>
    </font>
    <font>
      <b/>
      <sz val="11"/>
      <color indexed="23"/>
      <name val="Arial"/>
      <family val="2"/>
    </font>
    <font>
      <sz val="24"/>
      <name val="Arial"/>
      <family val="2"/>
    </font>
    <font>
      <b/>
      <sz val="24"/>
      <name val="Arial"/>
      <family val="2"/>
    </font>
    <font>
      <b/>
      <sz val="11"/>
      <color indexed="9"/>
      <name val="Arial"/>
      <family val="2"/>
    </font>
    <font>
      <sz val="8"/>
      <name val="Verdana"/>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color indexed="8"/>
      <name val="Arial"/>
      <family val="2"/>
    </font>
    <font>
      <sz val="11"/>
      <color theme="1"/>
      <name val="Calibri"/>
      <family val="2"/>
      <scheme val="minor"/>
    </font>
    <font>
      <b/>
      <sz val="12"/>
      <color theme="1"/>
      <name val="Arial"/>
      <family val="2"/>
    </font>
    <font>
      <b/>
      <sz val="12"/>
      <color theme="0"/>
      <name val="Arial"/>
      <family val="2"/>
    </font>
    <font>
      <b/>
      <sz val="14"/>
      <color theme="1"/>
      <name val="Arial"/>
      <family val="2"/>
    </font>
    <font>
      <b/>
      <sz val="12"/>
      <color theme="1"/>
      <name val="Times New Roman"/>
      <family val="1"/>
    </font>
    <font>
      <b/>
      <vertAlign val="superscript"/>
      <sz val="12"/>
      <color indexed="8"/>
      <name val="Arial"/>
      <family val="2"/>
    </font>
    <font>
      <sz val="11"/>
      <color rgb="FF9C0006"/>
      <name val="Calibri"/>
      <family val="2"/>
      <scheme val="minor"/>
    </font>
    <font>
      <b/>
      <sz val="14"/>
      <color theme="0"/>
      <name val="Arial"/>
      <family val="2"/>
    </font>
    <font>
      <b/>
      <sz val="11"/>
      <name val="Calibri"/>
      <family val="2"/>
      <scheme val="minor"/>
    </font>
    <font>
      <b/>
      <sz val="10"/>
      <color theme="1"/>
      <name val="Arial"/>
      <family val="2"/>
    </font>
    <font>
      <b/>
      <sz val="12"/>
      <color rgb="FF1033E0"/>
      <name val="Arial"/>
      <family val="2"/>
    </font>
    <font>
      <b/>
      <sz val="11"/>
      <color rgb="FF1033E0"/>
      <name val="Arial"/>
      <family val="2"/>
    </font>
    <font>
      <b/>
      <sz val="36"/>
      <color theme="1"/>
      <name val="Arial"/>
      <family val="2"/>
    </font>
    <font>
      <b/>
      <sz val="11"/>
      <color theme="1"/>
      <name val="Arial"/>
      <family val="2"/>
    </font>
    <font>
      <b/>
      <sz val="12"/>
      <color rgb="FF1F1FD1"/>
      <name val="Arial"/>
      <family val="2"/>
    </font>
    <font>
      <b/>
      <sz val="12"/>
      <color theme="0"/>
      <name val="Times New Roman"/>
      <family val="1"/>
    </font>
    <font>
      <b/>
      <sz val="28"/>
      <color theme="0"/>
      <name val="Arial"/>
      <family val="2"/>
    </font>
    <font>
      <b/>
      <sz val="10"/>
      <color theme="0" tint="-0.34998626667073579"/>
      <name val="Arial"/>
      <family val="2"/>
    </font>
    <font>
      <sz val="16"/>
      <name val="Times New Roman"/>
      <family val="1"/>
    </font>
    <font>
      <b/>
      <sz val="16"/>
      <name val="Times New Roman"/>
      <family val="1"/>
    </font>
    <font>
      <b/>
      <sz val="18"/>
      <name val="Times New Roman"/>
      <family val="1"/>
    </font>
    <font>
      <sz val="11"/>
      <color rgb="FF000000"/>
      <name val="Times New Roman"/>
      <family val="1"/>
    </font>
    <font>
      <sz val="16"/>
      <name val="Arial"/>
      <family val="2"/>
    </font>
    <font>
      <b/>
      <sz val="26"/>
      <color theme="1"/>
      <name val="Arial"/>
      <family val="2"/>
    </font>
    <font>
      <b/>
      <sz val="26"/>
      <color rgb="FF000000"/>
      <name val="Arial"/>
      <family val="2"/>
    </font>
    <font>
      <b/>
      <sz val="10"/>
      <color rgb="FFFF0000"/>
      <name val="Arial"/>
      <family val="2"/>
    </font>
    <font>
      <b/>
      <sz val="16"/>
      <color rgb="FF000000"/>
      <name val="Times New Roman"/>
      <family val="1"/>
    </font>
    <font>
      <b/>
      <sz val="14"/>
      <color rgb="FF1F1FD1"/>
      <name val="Arial"/>
      <family val="2"/>
    </font>
    <font>
      <sz val="10"/>
      <color theme="3" tint="-0.249977111117893"/>
      <name val="Arial"/>
      <family val="2"/>
    </font>
    <font>
      <b/>
      <sz val="12"/>
      <color rgb="FF0070C0"/>
      <name val="Arial"/>
      <family val="2"/>
    </font>
    <font>
      <b/>
      <sz val="36"/>
      <color theme="1" tint="4.9989318521683403E-2"/>
      <name val="Arial"/>
      <family val="2"/>
    </font>
    <font>
      <b/>
      <sz val="48"/>
      <color theme="0"/>
      <name val="Arial"/>
      <family val="2"/>
    </font>
    <font>
      <b/>
      <sz val="48"/>
      <color indexed="12"/>
      <name val="Arial"/>
      <family val="2"/>
    </font>
    <font>
      <b/>
      <sz val="48"/>
      <color indexed="8"/>
      <name val="Arial"/>
      <family val="2"/>
    </font>
    <font>
      <b/>
      <sz val="48"/>
      <color theme="1"/>
      <name val="Arial"/>
      <family val="2"/>
    </font>
    <font>
      <b/>
      <sz val="12"/>
      <color rgb="FFFF0000"/>
      <name val="Arial"/>
      <family val="2"/>
    </font>
  </fonts>
  <fills count="9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7"/>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23"/>
        <bgColor indexed="64"/>
      </patternFill>
    </fill>
    <fill>
      <patternFill patternType="solid">
        <fgColor indexed="21"/>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indexed="41"/>
        <bgColor indexed="64"/>
      </patternFill>
    </fill>
    <fill>
      <patternFill patternType="solid">
        <fgColor indexed="63"/>
        <bgColor indexed="64"/>
      </patternFill>
    </fill>
    <fill>
      <patternFill patternType="solid">
        <fgColor indexed="9"/>
        <bgColor indexed="31"/>
      </patternFill>
    </fill>
    <fill>
      <patternFill patternType="solid">
        <fgColor indexed="54"/>
        <bgColor indexed="64"/>
      </patternFill>
    </fill>
    <fill>
      <patternFill patternType="solid">
        <fgColor indexed="49"/>
        <bgColor indexed="64"/>
      </patternFill>
    </fill>
    <fill>
      <patternFill patternType="solid">
        <fgColor indexed="44"/>
        <bgColor indexed="64"/>
      </patternFill>
    </fill>
    <fill>
      <patternFill patternType="solid">
        <fgColor indexed="55"/>
        <bgColor indexed="64"/>
      </patternFill>
    </fill>
    <fill>
      <patternFill patternType="solid">
        <fgColor indexed="43"/>
        <bgColor indexed="26"/>
      </patternFill>
    </fill>
    <fill>
      <patternFill patternType="solid">
        <fgColor indexed="8"/>
        <bgColor indexed="58"/>
      </patternFill>
    </fill>
    <fill>
      <patternFill patternType="solid">
        <fgColor indexed="22"/>
        <bgColor indexed="58"/>
      </patternFill>
    </fill>
    <fill>
      <patternFill patternType="solid">
        <fgColor indexed="22"/>
        <bgColor indexed="31"/>
      </patternFill>
    </fill>
    <fill>
      <patternFill patternType="solid">
        <fgColor indexed="55"/>
        <bgColor indexed="58"/>
      </patternFill>
    </fill>
    <fill>
      <patternFill patternType="solid">
        <fgColor indexed="14"/>
        <bgColor indexed="64"/>
      </patternFill>
    </fill>
    <fill>
      <patternFill patternType="solid">
        <fgColor indexed="10"/>
        <bgColor indexed="64"/>
      </patternFill>
    </fill>
    <fill>
      <patternFill patternType="solid">
        <fgColor indexed="60"/>
        <bgColor indexed="64"/>
      </patternFill>
    </fill>
    <fill>
      <patternFill patternType="solid">
        <fgColor indexed="15"/>
        <bgColor indexed="64"/>
      </patternFill>
    </fill>
    <fill>
      <patternFill patternType="solid">
        <fgColor indexed="11"/>
        <bgColor indexed="64"/>
      </patternFill>
    </fill>
    <fill>
      <patternFill patternType="solid">
        <fgColor indexed="20"/>
        <bgColor indexed="64"/>
      </patternFill>
    </fill>
    <fill>
      <patternFill patternType="solid">
        <fgColor indexed="46"/>
        <bgColor indexed="64"/>
      </patternFill>
    </fill>
    <fill>
      <patternFill patternType="solid">
        <fgColor indexed="53"/>
        <bgColor indexed="64"/>
      </patternFill>
    </fill>
    <fill>
      <patternFill patternType="solid">
        <fgColor indexed="36"/>
        <bgColor indexed="22"/>
      </patternFill>
    </fill>
    <fill>
      <patternFill patternType="solid">
        <fgColor indexed="42"/>
        <bgColor indexed="64"/>
      </patternFill>
    </fill>
    <fill>
      <patternFill patternType="solid">
        <fgColor indexed="16"/>
        <bgColor indexed="64"/>
      </patternFill>
    </fill>
    <fill>
      <patternFill patternType="solid">
        <fgColor indexed="26"/>
        <bgColor indexed="64"/>
      </patternFill>
    </fill>
    <fill>
      <patternFill patternType="solid">
        <fgColor indexed="36"/>
        <bgColor indexed="64"/>
      </patternFill>
    </fill>
    <fill>
      <patternFill patternType="solid">
        <fgColor indexed="12"/>
        <bgColor indexed="64"/>
      </patternFill>
    </fill>
    <fill>
      <patternFill patternType="solid">
        <fgColor indexed="49"/>
        <bgColor indexed="40"/>
      </patternFill>
    </fill>
    <fill>
      <patternFill patternType="solid">
        <fgColor rgb="FFFFC7CE"/>
      </patternFill>
    </fill>
    <fill>
      <patternFill patternType="solid">
        <fgColor theme="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969696"/>
        <bgColor indexed="64"/>
      </patternFill>
    </fill>
    <fill>
      <patternFill patternType="solid">
        <fgColor rgb="FF9D9D9D"/>
        <bgColor indexed="64"/>
      </patternFill>
    </fill>
    <fill>
      <patternFill patternType="solid">
        <fgColor theme="1" tint="0.49998474074526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C00000"/>
        <bgColor indexed="64"/>
      </patternFill>
    </fill>
    <fill>
      <patternFill patternType="solid">
        <fgColor rgb="FF66CCFF"/>
        <bgColor indexed="64"/>
      </patternFill>
    </fill>
    <fill>
      <patternFill patternType="solid">
        <fgColor theme="0" tint="-0.14999847407452621"/>
        <bgColor indexed="58"/>
      </patternFill>
    </fill>
    <fill>
      <patternFill patternType="solid">
        <fgColor theme="0" tint="-0.14999847407452621"/>
        <bgColor indexed="31"/>
      </patternFill>
    </fill>
    <fill>
      <patternFill patternType="solid">
        <fgColor theme="6" tint="0.39997558519241921"/>
        <bgColor indexed="64"/>
      </patternFill>
    </fill>
    <fill>
      <patternFill patternType="solid">
        <fgColor rgb="FF1033E0"/>
        <bgColor indexed="64"/>
      </patternFill>
    </fill>
    <fill>
      <patternFill patternType="solid">
        <fgColor rgb="FF92D050"/>
        <bgColor indexed="64"/>
      </patternFill>
    </fill>
    <fill>
      <patternFill patternType="solid">
        <fgColor theme="0" tint="-0.499984740745262"/>
        <bgColor indexed="64"/>
      </patternFill>
    </fill>
    <fill>
      <patternFill patternType="solid">
        <fgColor rgb="FF1F1FD1"/>
        <bgColor indexed="64"/>
      </patternFill>
    </fill>
    <fill>
      <patternFill patternType="solid">
        <fgColor theme="9" tint="0.59999389629810485"/>
        <bgColor indexed="64"/>
      </patternFill>
    </fill>
    <fill>
      <patternFill patternType="solid">
        <fgColor theme="0"/>
        <bgColor indexed="22"/>
      </patternFill>
    </fill>
    <fill>
      <patternFill patternType="solid">
        <fgColor rgb="FF00B05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7" tint="0.79998168889431442"/>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8"/>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top style="medium">
        <color indexed="9"/>
      </top>
      <bottom/>
      <diagonal/>
    </border>
    <border>
      <left style="medium">
        <color indexed="64"/>
      </left>
      <right style="medium">
        <color indexed="64"/>
      </right>
      <top/>
      <bottom style="medium">
        <color indexed="64"/>
      </bottom>
      <diagonal/>
    </border>
    <border>
      <left style="medium">
        <color indexed="8"/>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style="thin">
        <color indexed="64"/>
      </bottom>
      <diagonal/>
    </border>
    <border>
      <left/>
      <right/>
      <top style="medium">
        <color indexed="8"/>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s>
  <cellStyleXfs count="110">
    <xf numFmtId="0" fontId="0" fillId="0" borderId="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2" fillId="4" borderId="0" applyNumberFormat="0" applyBorder="0" applyAlignment="0" applyProtection="0"/>
    <xf numFmtId="0" fontId="113" fillId="9" borderId="1" applyNumberFormat="0" applyAlignment="0" applyProtection="0"/>
    <xf numFmtId="0" fontId="104" fillId="23" borderId="2" applyNumberFormat="0" applyAlignment="0" applyProtection="0"/>
    <xf numFmtId="44" fontId="5" fillId="0" borderId="0" applyFont="0" applyFill="0" applyBorder="0" applyAlignment="0" applyProtection="0"/>
    <xf numFmtId="169" fontId="5" fillId="0" borderId="0" applyFont="0" applyFill="0" applyBorder="0" applyAlignment="0" applyProtection="0"/>
    <xf numFmtId="0" fontId="114" fillId="0" borderId="0" applyNumberFormat="0" applyFill="0" applyBorder="0" applyAlignment="0" applyProtection="0"/>
    <xf numFmtId="0" fontId="101" fillId="6" borderId="0" applyNumberFormat="0" applyBorder="0" applyAlignment="0" applyProtection="0"/>
    <xf numFmtId="0" fontId="101" fillId="6" borderId="0" applyNumberFormat="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8"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15" fillId="3" borderId="1" applyNumberFormat="0" applyAlignment="0" applyProtection="0"/>
    <xf numFmtId="0" fontId="103" fillId="0" borderId="6" applyNumberFormat="0" applyFill="0" applyAlignment="0" applyProtection="0"/>
    <xf numFmtId="0" fontId="116" fillId="12" borderId="0" applyNumberFormat="0" applyBorder="0" applyAlignment="0" applyProtection="0"/>
    <xf numFmtId="0" fontId="11" fillId="0" borderId="0"/>
    <xf numFmtId="0" fontId="5" fillId="0" borderId="0"/>
    <xf numFmtId="0" fontId="5" fillId="0" borderId="0"/>
    <xf numFmtId="0" fontId="121" fillId="0" borderId="0"/>
    <xf numFmtId="0" fontId="4" fillId="0" borderId="0"/>
    <xf numFmtId="164" fontId="9" fillId="0" borderId="0"/>
    <xf numFmtId="164" fontId="9" fillId="0" borderId="0"/>
    <xf numFmtId="164" fontId="9" fillId="0" borderId="0"/>
    <xf numFmtId="164" fontId="9" fillId="0" borderId="0"/>
    <xf numFmtId="0" fontId="75" fillId="24" borderId="0"/>
    <xf numFmtId="0" fontId="5" fillId="24" borderId="0"/>
    <xf numFmtId="0" fontId="112" fillId="5" borderId="7" applyNumberFormat="0" applyFont="0" applyAlignment="0" applyProtection="0"/>
    <xf numFmtId="0" fontId="5" fillId="5" borderId="7" applyNumberFormat="0" applyFont="0" applyAlignment="0" applyProtection="0"/>
    <xf numFmtId="0" fontId="117" fillId="9" borderId="8" applyNumberFormat="0" applyAlignment="0" applyProtection="0"/>
    <xf numFmtId="0" fontId="102" fillId="4" borderId="0" applyNumberFormat="0" applyBorder="0" applyAlignment="0" applyProtection="0"/>
    <xf numFmtId="0" fontId="97" fillId="0" borderId="0" applyNumberFormat="0" applyFill="0" applyBorder="0" applyAlignment="0" applyProtection="0"/>
    <xf numFmtId="0" fontId="118" fillId="0" borderId="9" applyNumberFormat="0" applyFill="0" applyAlignment="0" applyProtection="0"/>
    <xf numFmtId="0" fontId="97" fillId="0" borderId="0" applyNumberFormat="0" applyFill="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103" fillId="0" borderId="6" applyNumberFormat="0" applyFill="0" applyAlignment="0" applyProtection="0"/>
    <xf numFmtId="0" fontId="119" fillId="0" borderId="0" applyNumberFormat="0" applyFill="0" applyBorder="0" applyAlignment="0" applyProtection="0"/>
    <xf numFmtId="0" fontId="104" fillId="23" borderId="2" applyNumberFormat="0" applyAlignment="0" applyProtection="0"/>
    <xf numFmtId="169" fontId="5" fillId="0" borderId="0"/>
    <xf numFmtId="169" fontId="5" fillId="0" borderId="0"/>
    <xf numFmtId="0" fontId="3" fillId="0" borderId="0"/>
    <xf numFmtId="169" fontId="8" fillId="0" borderId="0" applyNumberFormat="0" applyFill="0" applyBorder="0" applyAlignment="0" applyProtection="0">
      <alignment vertical="top"/>
      <protection locked="0"/>
    </xf>
    <xf numFmtId="169" fontId="8" fillId="0" borderId="0" applyNumberFormat="0" applyFill="0" applyBorder="0" applyAlignment="0" applyProtection="0">
      <alignment vertical="top"/>
      <protection locked="0"/>
    </xf>
    <xf numFmtId="169" fontId="5" fillId="0" borderId="0"/>
    <xf numFmtId="169" fontId="3" fillId="0" borderId="0"/>
    <xf numFmtId="169" fontId="8" fillId="0" borderId="0" applyNumberFormat="0" applyFill="0" applyBorder="0" applyAlignment="0" applyProtection="0">
      <alignment vertical="top"/>
      <protection locked="0"/>
    </xf>
    <xf numFmtId="0" fontId="5" fillId="5" borderId="7" applyNumberFormat="0" applyFont="0" applyAlignment="0" applyProtection="0"/>
    <xf numFmtId="0" fontId="9" fillId="0" borderId="0"/>
    <xf numFmtId="0" fontId="127" fillId="60" borderId="0" applyNumberFormat="0" applyBorder="0" applyAlignment="0" applyProtection="0"/>
    <xf numFmtId="0" fontId="127" fillId="60" borderId="0" applyNumberFormat="0" applyBorder="0" applyAlignment="0" applyProtection="0"/>
    <xf numFmtId="0" fontId="2" fillId="0" borderId="0"/>
    <xf numFmtId="169" fontId="2" fillId="0" borderId="0"/>
    <xf numFmtId="164" fontId="9" fillId="0" borderId="0"/>
    <xf numFmtId="164" fontId="9" fillId="0" borderId="0"/>
    <xf numFmtId="0" fontId="1" fillId="0" borderId="0"/>
  </cellStyleXfs>
  <cellXfs count="1666">
    <xf numFmtId="0" fontId="0" fillId="0" borderId="0" xfId="0"/>
    <xf numFmtId="0" fontId="28" fillId="25" borderId="0" xfId="73" quotePrefix="1" applyNumberFormat="1" applyFont="1" applyFill="1" applyBorder="1" applyAlignment="1" applyProtection="1">
      <alignment horizontal="left" vertical="center"/>
    </xf>
    <xf numFmtId="164" fontId="28" fillId="25" borderId="0" xfId="73" applyNumberFormat="1" applyFont="1" applyFill="1" applyBorder="1" applyAlignment="1" applyProtection="1">
      <alignment horizontal="left" vertical="center"/>
    </xf>
    <xf numFmtId="164" fontId="25" fillId="25" borderId="0" xfId="73" applyFont="1" applyFill="1" applyBorder="1" applyAlignment="1">
      <alignment horizontal="left" vertical="center"/>
    </xf>
    <xf numFmtId="0" fontId="28" fillId="25" borderId="0" xfId="73" applyNumberFormat="1" applyFont="1" applyFill="1" applyBorder="1" applyAlignment="1" applyProtection="1">
      <alignment horizontal="left" vertical="center"/>
    </xf>
    <xf numFmtId="164" fontId="29" fillId="26" borderId="0" xfId="76" applyFont="1" applyFill="1" applyBorder="1" applyAlignment="1">
      <alignment horizontal="center" vertical="center"/>
    </xf>
    <xf numFmtId="0" fontId="6" fillId="0"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9" fillId="26" borderId="10" xfId="76" applyFont="1" applyFill="1" applyBorder="1" applyAlignment="1">
      <alignment horizontal="center" vertical="center"/>
    </xf>
    <xf numFmtId="164" fontId="28" fillId="0" borderId="0" xfId="73" applyNumberFormat="1" applyFont="1" applyFill="1" applyBorder="1" applyAlignment="1" applyProtection="1">
      <alignment horizontal="left" vertical="center"/>
    </xf>
    <xf numFmtId="0" fontId="6" fillId="0" borderId="0" xfId="0" applyFont="1" applyBorder="1" applyAlignment="1">
      <alignment vertical="center"/>
    </xf>
    <xf numFmtId="0" fontId="6" fillId="0" borderId="0" xfId="0" applyFont="1" applyAlignment="1">
      <alignment vertical="center"/>
    </xf>
    <xf numFmtId="0" fontId="7" fillId="0" borderId="0" xfId="0" applyFont="1" applyAlignment="1">
      <alignment vertical="center"/>
    </xf>
    <xf numFmtId="0" fontId="32" fillId="0" borderId="0" xfId="0" applyFont="1" applyAlignment="1">
      <alignment vertical="center"/>
    </xf>
    <xf numFmtId="0" fontId="6" fillId="0" borderId="0" xfId="0" applyFont="1" applyFill="1" applyBorder="1" applyAlignment="1">
      <alignment horizontal="right" vertical="center"/>
    </xf>
    <xf numFmtId="0" fontId="32" fillId="0" borderId="0" xfId="0" applyFont="1" applyAlignment="1">
      <alignment horizontal="right" vertical="center"/>
    </xf>
    <xf numFmtId="0" fontId="7" fillId="0" borderId="0" xfId="0" applyFont="1" applyAlignment="1">
      <alignment horizontal="right" vertical="center"/>
    </xf>
    <xf numFmtId="168" fontId="13" fillId="0" borderId="0" xfId="0" applyNumberFormat="1" applyFont="1" applyAlignment="1">
      <alignment horizontal="center" vertical="center"/>
    </xf>
    <xf numFmtId="0" fontId="28" fillId="27"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5" fillId="27" borderId="0" xfId="73" applyFont="1" applyFill="1" applyBorder="1" applyAlignment="1">
      <alignment horizontal="left" vertical="center"/>
    </xf>
    <xf numFmtId="164" fontId="22" fillId="25" borderId="0" xfId="73" applyFont="1" applyFill="1" applyBorder="1" applyAlignment="1">
      <alignment horizontal="center" vertical="center"/>
    </xf>
    <xf numFmtId="164" fontId="39" fillId="26" borderId="0" xfId="73" applyFont="1" applyFill="1" applyBorder="1" applyAlignment="1">
      <alignment vertical="center"/>
    </xf>
    <xf numFmtId="164" fontId="23" fillId="26" borderId="0" xfId="73" applyFont="1" applyFill="1" applyBorder="1" applyAlignment="1">
      <alignment horizontal="center" vertical="center"/>
    </xf>
    <xf numFmtId="164" fontId="25" fillId="25" borderId="0" xfId="73" applyFont="1" applyFill="1" applyBorder="1" applyAlignment="1">
      <alignment vertical="center"/>
    </xf>
    <xf numFmtId="164" fontId="25" fillId="27" borderId="0" xfId="73" applyFont="1" applyFill="1" applyBorder="1" applyAlignment="1">
      <alignment vertical="center"/>
    </xf>
    <xf numFmtId="164" fontId="28" fillId="25" borderId="10" xfId="73" applyNumberFormat="1" applyFont="1" applyFill="1" applyBorder="1" applyAlignment="1" applyProtection="1">
      <alignment horizontal="left" vertical="center"/>
    </xf>
    <xf numFmtId="0" fontId="26" fillId="27" borderId="0" xfId="73" applyNumberFormat="1" applyFont="1" applyFill="1" applyBorder="1" applyAlignment="1">
      <alignment horizontal="left" vertical="center"/>
    </xf>
    <xf numFmtId="164" fontId="26" fillId="27" borderId="0" xfId="73" quotePrefix="1" applyFont="1" applyFill="1" applyBorder="1" applyAlignment="1">
      <alignment horizontal="left" vertical="center"/>
    </xf>
    <xf numFmtId="0" fontId="28" fillId="25" borderId="10" xfId="73" applyNumberFormat="1" applyFont="1" applyFill="1" applyBorder="1" applyAlignment="1" applyProtection="1">
      <alignment horizontal="left" vertical="center"/>
    </xf>
    <xf numFmtId="0" fontId="6" fillId="27" borderId="0" xfId="0" applyFont="1" applyFill="1" applyBorder="1" applyAlignment="1">
      <alignment vertical="center"/>
    </xf>
    <xf numFmtId="0" fontId="32" fillId="0" borderId="0" xfId="0" applyFont="1" applyAlignment="1">
      <alignment horizontal="center" vertical="center"/>
    </xf>
    <xf numFmtId="167" fontId="15" fillId="28" borderId="0" xfId="0" applyNumberFormat="1" applyFont="1" applyFill="1" applyBorder="1" applyAlignment="1">
      <alignment horizontal="center" vertical="center"/>
    </xf>
    <xf numFmtId="167" fontId="16" fillId="28" borderId="0" xfId="0" applyNumberFormat="1" applyFont="1" applyFill="1" applyBorder="1" applyAlignment="1">
      <alignment horizontal="center" vertical="center"/>
    </xf>
    <xf numFmtId="164" fontId="28" fillId="26" borderId="0" xfId="73" applyNumberFormat="1" applyFont="1" applyFill="1" applyBorder="1" applyAlignment="1" applyProtection="1">
      <alignment horizontal="left" vertical="center"/>
    </xf>
    <xf numFmtId="0" fontId="32" fillId="28" borderId="0" xfId="0" applyFont="1" applyFill="1" applyBorder="1" applyAlignment="1">
      <alignment vertical="center"/>
    </xf>
    <xf numFmtId="164" fontId="22" fillId="27" borderId="0" xfId="73" quotePrefix="1" applyFont="1" applyFill="1" applyBorder="1" applyAlignment="1">
      <alignment horizontal="center" vertical="center"/>
    </xf>
    <xf numFmtId="0" fontId="0" fillId="27" borderId="0" xfId="0" applyFill="1" applyAlignment="1">
      <alignment vertical="center"/>
    </xf>
    <xf numFmtId="164" fontId="23" fillId="26" borderId="11" xfId="73" applyFont="1" applyFill="1" applyBorder="1" applyAlignment="1">
      <alignment horizontal="center" vertical="center"/>
    </xf>
    <xf numFmtId="0" fontId="28" fillId="26" borderId="0" xfId="73" applyNumberFormat="1" applyFont="1" applyFill="1" applyBorder="1" applyAlignment="1" applyProtection="1">
      <alignment horizontal="left" vertical="center"/>
    </xf>
    <xf numFmtId="0" fontId="50" fillId="0" borderId="0" xfId="0" applyFont="1"/>
    <xf numFmtId="0" fontId="50" fillId="0" borderId="12" xfId="0" applyFont="1" applyBorder="1"/>
    <xf numFmtId="0" fontId="50" fillId="0" borderId="0" xfId="0" applyFont="1" applyBorder="1"/>
    <xf numFmtId="0" fontId="51" fillId="0" borderId="0" xfId="0" applyFont="1" applyBorder="1"/>
    <xf numFmtId="164" fontId="28" fillId="26" borderId="0" xfId="73" applyFont="1" applyFill="1" applyBorder="1" applyAlignment="1">
      <alignment horizontal="left" vertical="center"/>
    </xf>
    <xf numFmtId="0" fontId="34" fillId="27" borderId="0" xfId="61" applyFont="1" applyFill="1" applyAlignment="1" applyProtection="1">
      <alignment horizontal="center" vertical="center"/>
    </xf>
    <xf numFmtId="0" fontId="49" fillId="0" borderId="0" xfId="0" applyFont="1" applyAlignment="1">
      <alignment vertical="center"/>
    </xf>
    <xf numFmtId="0" fontId="0" fillId="0" borderId="0" xfId="0" applyAlignment="1">
      <alignment vertical="center"/>
    </xf>
    <xf numFmtId="0" fontId="0" fillId="27" borderId="0" xfId="0" applyFill="1" applyBorder="1" applyAlignment="1">
      <alignment vertical="center"/>
    </xf>
    <xf numFmtId="0" fontId="50" fillId="27" borderId="0" xfId="0" applyFont="1" applyFill="1"/>
    <xf numFmtId="0" fontId="50" fillId="27" borderId="0" xfId="0" applyFont="1" applyFill="1" applyBorder="1"/>
    <xf numFmtId="0" fontId="50" fillId="27" borderId="0" xfId="0" applyFont="1" applyFill="1" applyBorder="1" applyAlignment="1">
      <alignment vertical="top"/>
    </xf>
    <xf numFmtId="0" fontId="0" fillId="29" borderId="14" xfId="0" applyFill="1" applyBorder="1" applyAlignment="1">
      <alignment vertical="center"/>
    </xf>
    <xf numFmtId="0" fontId="0" fillId="29" borderId="15" xfId="0" applyFill="1" applyBorder="1" applyAlignment="1">
      <alignment vertical="center"/>
    </xf>
    <xf numFmtId="0" fontId="0" fillId="29" borderId="0" xfId="0" applyFill="1" applyBorder="1" applyAlignment="1">
      <alignment vertical="center"/>
    </xf>
    <xf numFmtId="0" fontId="14" fillId="0" borderId="0" xfId="0" applyFont="1"/>
    <xf numFmtId="0" fontId="47" fillId="26" borderId="16" xfId="0" applyFont="1" applyFill="1" applyBorder="1" applyAlignment="1">
      <alignment horizontal="left" vertical="center" indent="13"/>
    </xf>
    <xf numFmtId="0" fontId="48" fillId="26" borderId="17" xfId="0" applyFont="1" applyFill="1" applyBorder="1" applyAlignment="1">
      <alignment horizontal="left"/>
    </xf>
    <xf numFmtId="0" fontId="0" fillId="27" borderId="18" xfId="0" applyFill="1" applyBorder="1" applyAlignment="1">
      <alignment vertical="center"/>
    </xf>
    <xf numFmtId="0" fontId="0" fillId="27" borderId="14" xfId="0" applyFill="1" applyBorder="1" applyAlignment="1">
      <alignment vertical="center"/>
    </xf>
    <xf numFmtId="0" fontId="11" fillId="27" borderId="14" xfId="0" applyFont="1" applyFill="1" applyBorder="1" applyAlignment="1">
      <alignment vertical="center"/>
    </xf>
    <xf numFmtId="0" fontId="18" fillId="27" borderId="0" xfId="0" applyFont="1" applyFill="1" applyAlignment="1">
      <alignment vertical="center"/>
    </xf>
    <xf numFmtId="0" fontId="18" fillId="27" borderId="0" xfId="0" applyFont="1" applyFill="1"/>
    <xf numFmtId="0" fontId="18" fillId="27" borderId="0" xfId="0" applyFont="1" applyFill="1" applyAlignment="1">
      <alignment wrapText="1"/>
    </xf>
    <xf numFmtId="0" fontId="6" fillId="0" borderId="0" xfId="0" applyFont="1" applyBorder="1" applyAlignment="1">
      <alignment horizontal="right" vertical="top" wrapText="1"/>
    </xf>
    <xf numFmtId="0" fontId="53" fillId="0" borderId="0" xfId="0" applyFont="1" applyBorder="1" applyAlignment="1">
      <alignment horizontal="right" wrapText="1"/>
    </xf>
    <xf numFmtId="0" fontId="23" fillId="27" borderId="0" xfId="0" applyFont="1" applyFill="1" applyBorder="1" applyAlignment="1">
      <alignment horizontal="center" vertical="center" wrapText="1"/>
    </xf>
    <xf numFmtId="170" fontId="29" fillId="26" borderId="19" xfId="76" applyNumberFormat="1" applyFont="1" applyFill="1" applyBorder="1" applyAlignment="1">
      <alignment horizontal="center" vertical="center"/>
    </xf>
    <xf numFmtId="170" fontId="29" fillId="26" borderId="20" xfId="76" applyNumberFormat="1" applyFont="1" applyFill="1" applyBorder="1" applyAlignment="1">
      <alignment horizontal="center" vertical="center"/>
    </xf>
    <xf numFmtId="0" fontId="32" fillId="28" borderId="14" xfId="0" applyFont="1" applyFill="1" applyBorder="1" applyAlignment="1">
      <alignment vertical="center"/>
    </xf>
    <xf numFmtId="0" fontId="0" fillId="27" borderId="0" xfId="0" applyFill="1" applyAlignment="1">
      <alignment vertical="center" wrapText="1"/>
    </xf>
    <xf numFmtId="0" fontId="61" fillId="0" borderId="0" xfId="0" applyFont="1" applyAlignment="1">
      <alignment wrapText="1"/>
    </xf>
    <xf numFmtId="0" fontId="61" fillId="0" borderId="0" xfId="0" applyFont="1" applyAlignment="1">
      <alignment vertical="top"/>
    </xf>
    <xf numFmtId="0" fontId="62" fillId="0" borderId="0" xfId="61" applyFont="1" applyBorder="1" applyAlignment="1" applyProtection="1">
      <alignment horizontal="left" wrapText="1" indent="1"/>
    </xf>
    <xf numFmtId="0" fontId="10" fillId="27" borderId="0" xfId="0" applyFont="1" applyFill="1" applyBorder="1" applyAlignment="1">
      <alignment horizontal="justify" vertical="top" wrapText="1"/>
    </xf>
    <xf numFmtId="0" fontId="18" fillId="27" borderId="21" xfId="0" applyFont="1" applyFill="1" applyBorder="1" applyAlignment="1">
      <alignment vertical="top"/>
    </xf>
    <xf numFmtId="0" fontId="55" fillId="27" borderId="22" xfId="61" applyFont="1" applyFill="1" applyBorder="1" applyAlignment="1" applyProtection="1">
      <alignment horizontal="justify" vertical="center" wrapText="1"/>
    </xf>
    <xf numFmtId="0" fontId="64" fillId="0" borderId="0" xfId="0" applyFont="1"/>
    <xf numFmtId="0" fontId="48" fillId="26" borderId="23" xfId="0" applyFont="1" applyFill="1" applyBorder="1" applyAlignment="1">
      <alignment horizontal="left"/>
    </xf>
    <xf numFmtId="0" fontId="32" fillId="0" borderId="0" xfId="0" applyFont="1" applyBorder="1" applyAlignment="1">
      <alignment vertical="center"/>
    </xf>
    <xf numFmtId="1" fontId="65" fillId="0" borderId="0" xfId="73" applyNumberFormat="1" applyFont="1" applyBorder="1" applyAlignment="1">
      <alignment horizontal="center" vertical="center"/>
    </xf>
    <xf numFmtId="1" fontId="65" fillId="27" borderId="0" xfId="73" applyNumberFormat="1" applyFont="1" applyFill="1" applyBorder="1" applyAlignment="1">
      <alignment horizontal="center" vertical="center"/>
    </xf>
    <xf numFmtId="1" fontId="66" fillId="27" borderId="0" xfId="73" applyNumberFormat="1" applyFont="1" applyFill="1" applyBorder="1" applyAlignment="1">
      <alignment horizontal="center" vertical="center"/>
    </xf>
    <xf numFmtId="1" fontId="65" fillId="0" borderId="0" xfId="73" applyNumberFormat="1" applyFont="1" applyFill="1" applyBorder="1" applyAlignment="1">
      <alignment horizontal="center" vertical="center"/>
    </xf>
    <xf numFmtId="1" fontId="65" fillId="27" borderId="0" xfId="76" applyNumberFormat="1" applyFont="1" applyFill="1" applyBorder="1" applyAlignment="1">
      <alignment horizontal="center" vertical="center"/>
    </xf>
    <xf numFmtId="1" fontId="67" fillId="0" borderId="0" xfId="73" applyNumberFormat="1" applyFont="1" applyFill="1" applyBorder="1" applyAlignment="1">
      <alignment horizontal="center" vertical="center"/>
    </xf>
    <xf numFmtId="164" fontId="17" fillId="31" borderId="11" xfId="73" applyFont="1" applyFill="1" applyBorder="1" applyAlignment="1">
      <alignment horizontal="center" vertical="center"/>
    </xf>
    <xf numFmtId="0" fontId="28" fillId="26" borderId="11" xfId="73" applyNumberFormat="1" applyFont="1" applyFill="1" applyBorder="1" applyAlignment="1" applyProtection="1">
      <alignment horizontal="left" vertical="center"/>
    </xf>
    <xf numFmtId="164" fontId="28" fillId="26" borderId="11" xfId="73" applyNumberFormat="1" applyFont="1" applyFill="1" applyBorder="1" applyAlignment="1" applyProtection="1">
      <alignment horizontal="left" vertical="center"/>
    </xf>
    <xf numFmtId="164" fontId="28" fillId="26" borderId="11" xfId="73" applyFont="1" applyFill="1" applyBorder="1" applyAlignment="1">
      <alignment horizontal="left" vertical="center"/>
    </xf>
    <xf numFmtId="0" fontId="28" fillId="26" borderId="10" xfId="73" applyNumberFormat="1" applyFont="1" applyFill="1" applyBorder="1" applyAlignment="1" applyProtection="1">
      <alignment horizontal="left" vertical="center"/>
    </xf>
    <xf numFmtId="164" fontId="28" fillId="26" borderId="10" xfId="73" applyNumberFormat="1" applyFont="1" applyFill="1" applyBorder="1" applyAlignment="1" applyProtection="1">
      <alignment horizontal="left" vertical="center"/>
    </xf>
    <xf numFmtId="164" fontId="25" fillId="26" borderId="10" xfId="73" applyFont="1" applyFill="1" applyBorder="1" applyAlignment="1">
      <alignment horizontal="left" vertical="center"/>
    </xf>
    <xf numFmtId="1" fontId="69" fillId="27" borderId="0" xfId="73" applyNumberFormat="1" applyFont="1" applyFill="1" applyBorder="1" applyAlignment="1">
      <alignment horizontal="center" vertical="center"/>
    </xf>
    <xf numFmtId="0" fontId="52" fillId="26" borderId="24" xfId="0" applyFont="1" applyFill="1" applyBorder="1" applyAlignment="1">
      <alignment vertical="center"/>
    </xf>
    <xf numFmtId="168" fontId="13" fillId="0" borderId="0" xfId="0" applyNumberFormat="1" applyFont="1" applyBorder="1" applyAlignment="1">
      <alignment horizontal="center" vertical="center"/>
    </xf>
    <xf numFmtId="167" fontId="15" fillId="28" borderId="14" xfId="0" applyNumberFormat="1" applyFont="1" applyFill="1" applyBorder="1" applyAlignment="1">
      <alignment horizontal="center" vertical="center"/>
    </xf>
    <xf numFmtId="164" fontId="5" fillId="27" borderId="0" xfId="73" applyFont="1" applyFill="1" applyBorder="1" applyAlignment="1">
      <alignment horizontal="left" vertical="center"/>
    </xf>
    <xf numFmtId="164" fontId="5" fillId="25" borderId="0" xfId="73" applyFont="1" applyFill="1" applyBorder="1" applyAlignment="1">
      <alignment horizontal="left" vertical="center"/>
    </xf>
    <xf numFmtId="0" fontId="7" fillId="0" borderId="0" xfId="69" applyFont="1" applyFill="1" applyBorder="1" applyAlignment="1">
      <alignment vertical="center"/>
    </xf>
    <xf numFmtId="0" fontId="21" fillId="27" borderId="24" xfId="0" applyFont="1" applyFill="1" applyBorder="1" applyAlignment="1">
      <alignment horizontal="center" vertical="center"/>
    </xf>
    <xf numFmtId="167" fontId="16" fillId="28" borderId="14" xfId="0" applyNumberFormat="1" applyFont="1" applyFill="1" applyBorder="1" applyAlignment="1">
      <alignment horizontal="center" vertical="center"/>
    </xf>
    <xf numFmtId="0" fontId="32" fillId="28" borderId="15" xfId="0" applyFont="1" applyFill="1" applyBorder="1" applyAlignment="1">
      <alignment vertical="center"/>
    </xf>
    <xf numFmtId="167" fontId="16" fillId="28" borderId="25" xfId="0" applyNumberFormat="1" applyFont="1" applyFill="1" applyBorder="1" applyAlignment="1">
      <alignment horizontal="center" vertical="center"/>
    </xf>
    <xf numFmtId="167" fontId="16" fillId="28" borderId="12" xfId="0" applyNumberFormat="1" applyFont="1" applyFill="1" applyBorder="1" applyAlignment="1">
      <alignment horizontal="center" vertical="center"/>
    </xf>
    <xf numFmtId="0" fontId="32" fillId="28" borderId="25" xfId="0" applyFont="1" applyFill="1" applyBorder="1" applyAlignment="1">
      <alignment vertical="center"/>
    </xf>
    <xf numFmtId="0" fontId="32" fillId="28" borderId="12" xfId="0" applyFont="1" applyFill="1" applyBorder="1" applyAlignment="1">
      <alignment vertical="center"/>
    </xf>
    <xf numFmtId="0" fontId="32" fillId="28" borderId="26" xfId="0" applyFont="1" applyFill="1" applyBorder="1" applyAlignment="1">
      <alignment vertical="center"/>
    </xf>
    <xf numFmtId="0" fontId="5" fillId="0" borderId="0" xfId="73" applyNumberFormat="1" applyFont="1" applyBorder="1" applyAlignment="1">
      <alignment horizontal="left" vertical="center"/>
    </xf>
    <xf numFmtId="164" fontId="5" fillId="0" borderId="0" xfId="73" applyFont="1" applyBorder="1" applyAlignment="1">
      <alignment horizontal="left" vertical="center"/>
    </xf>
    <xf numFmtId="1" fontId="65" fillId="27" borderId="0" xfId="69" applyNumberFormat="1" applyFont="1" applyFill="1" applyAlignment="1">
      <alignment horizontal="center"/>
    </xf>
    <xf numFmtId="0" fontId="5" fillId="31" borderId="10" xfId="69" applyFill="1" applyBorder="1" applyAlignment="1">
      <alignment vertical="center"/>
    </xf>
    <xf numFmtId="0" fontId="12" fillId="31" borderId="10" xfId="69" applyFont="1" applyFill="1" applyBorder="1" applyAlignment="1"/>
    <xf numFmtId="170" fontId="12" fillId="31" borderId="20" xfId="69" applyNumberFormat="1" applyFont="1" applyFill="1" applyBorder="1" applyAlignment="1"/>
    <xf numFmtId="1" fontId="66" fillId="27" borderId="0" xfId="69" applyNumberFormat="1" applyFont="1" applyFill="1" applyAlignment="1">
      <alignment horizontal="center" vertical="center"/>
    </xf>
    <xf numFmtId="1" fontId="65" fillId="0" borderId="0" xfId="69" applyNumberFormat="1" applyFont="1" applyFill="1" applyBorder="1" applyAlignment="1">
      <alignment horizontal="center" vertical="center"/>
    </xf>
    <xf numFmtId="0" fontId="30" fillId="30" borderId="28" xfId="69" quotePrefix="1" applyFont="1" applyFill="1" applyBorder="1" applyAlignment="1">
      <alignment horizontal="center" vertical="center"/>
    </xf>
    <xf numFmtId="0" fontId="30" fillId="30" borderId="0" xfId="69" applyFont="1" applyFill="1" applyBorder="1" applyAlignment="1">
      <alignment vertical="center"/>
    </xf>
    <xf numFmtId="0" fontId="25" fillId="30" borderId="0" xfId="69" applyFont="1" applyFill="1" applyBorder="1" applyAlignment="1">
      <alignment vertical="center"/>
    </xf>
    <xf numFmtId="0" fontId="30" fillId="30" borderId="29" xfId="69" quotePrefix="1" applyFont="1" applyFill="1" applyBorder="1" applyAlignment="1">
      <alignment horizontal="center" vertical="center"/>
    </xf>
    <xf numFmtId="0" fontId="30" fillId="30" borderId="10" xfId="69" applyFont="1" applyFill="1" applyBorder="1" applyAlignment="1">
      <alignment vertical="center"/>
    </xf>
    <xf numFmtId="0" fontId="25" fillId="30" borderId="10" xfId="69" applyFont="1" applyFill="1" applyBorder="1" applyAlignment="1">
      <alignment vertical="center"/>
    </xf>
    <xf numFmtId="1" fontId="65" fillId="27" borderId="0" xfId="69" applyNumberFormat="1" applyFont="1" applyFill="1" applyBorder="1" applyAlignment="1">
      <alignment horizontal="center" vertical="center"/>
    </xf>
    <xf numFmtId="1" fontId="67" fillId="27" borderId="0" xfId="69" applyNumberFormat="1" applyFont="1" applyFill="1" applyBorder="1" applyAlignment="1">
      <alignment horizontal="center" vertical="center"/>
    </xf>
    <xf numFmtId="1" fontId="67" fillId="0" borderId="0" xfId="69" applyNumberFormat="1" applyFont="1" applyFill="1" applyBorder="1" applyAlignment="1">
      <alignment horizontal="center" vertical="center"/>
    </xf>
    <xf numFmtId="1" fontId="37" fillId="0" borderId="0" xfId="69" applyNumberFormat="1" applyFont="1" applyFill="1" applyBorder="1" applyAlignment="1">
      <alignment horizontal="center" vertical="center"/>
    </xf>
    <xf numFmtId="164" fontId="5" fillId="31" borderId="30" xfId="73" applyFont="1" applyFill="1" applyBorder="1" applyAlignment="1">
      <alignment horizontal="left" vertical="center"/>
    </xf>
    <xf numFmtId="164" fontId="18" fillId="31" borderId="30" xfId="73" applyFont="1" applyFill="1" applyBorder="1" applyAlignment="1">
      <alignment horizontal="left" vertical="center"/>
    </xf>
    <xf numFmtId="164" fontId="18" fillId="26" borderId="11" xfId="73" applyFont="1" applyFill="1" applyBorder="1" applyAlignment="1">
      <alignment horizontal="left" vertical="center"/>
    </xf>
    <xf numFmtId="164" fontId="18" fillId="26" borderId="0" xfId="73" applyFont="1" applyFill="1" applyBorder="1" applyAlignment="1">
      <alignment horizontal="left" vertical="center"/>
    </xf>
    <xf numFmtId="164" fontId="5" fillId="26" borderId="10" xfId="73" applyFont="1" applyFill="1" applyBorder="1" applyAlignment="1">
      <alignment horizontal="left" vertical="center"/>
    </xf>
    <xf numFmtId="0" fontId="5" fillId="27" borderId="0" xfId="73" applyNumberFormat="1" applyFont="1" applyFill="1" applyBorder="1" applyAlignment="1">
      <alignment horizontal="left" vertical="center"/>
    </xf>
    <xf numFmtId="0" fontId="33" fillId="30" borderId="0" xfId="0" applyFont="1" applyFill="1" applyBorder="1" applyAlignment="1">
      <alignment vertical="center" wrapText="1"/>
    </xf>
    <xf numFmtId="0" fontId="0" fillId="27" borderId="0" xfId="0" applyFill="1"/>
    <xf numFmtId="0" fontId="6" fillId="25" borderId="0" xfId="0" applyFont="1" applyFill="1" applyBorder="1" applyAlignment="1">
      <alignment vertical="center"/>
    </xf>
    <xf numFmtId="0" fontId="0" fillId="25" borderId="0" xfId="0" applyFill="1"/>
    <xf numFmtId="170" fontId="25" fillId="25" borderId="0" xfId="0" applyNumberFormat="1" applyFont="1" applyFill="1" applyBorder="1" applyAlignment="1">
      <alignment horizontal="center" vertical="center"/>
    </xf>
    <xf numFmtId="164" fontId="25" fillId="25" borderId="0" xfId="73" applyFont="1" applyFill="1" applyBorder="1" applyAlignment="1">
      <alignment horizontal="righ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0" fillId="0" borderId="0" xfId="0" applyFill="1"/>
    <xf numFmtId="170" fontId="25" fillId="27" borderId="0" xfId="73" applyNumberFormat="1" applyFont="1" applyFill="1" applyBorder="1" applyAlignment="1" applyProtection="1">
      <alignment horizontal="center" vertical="center"/>
    </xf>
    <xf numFmtId="164" fontId="25" fillId="27" borderId="0" xfId="73" applyNumberFormat="1" applyFont="1" applyFill="1" applyBorder="1" applyAlignment="1" applyProtection="1">
      <alignment horizontal="right" vertical="center"/>
    </xf>
    <xf numFmtId="0" fontId="25" fillId="25" borderId="0" xfId="0" applyFont="1" applyFill="1" applyBorder="1" applyAlignment="1">
      <alignment vertical="center"/>
    </xf>
    <xf numFmtId="164" fontId="28" fillId="25" borderId="0" xfId="0" applyNumberFormat="1" applyFont="1" applyFill="1" applyBorder="1" applyAlignment="1" applyProtection="1">
      <alignment vertical="center" wrapText="1"/>
    </xf>
    <xf numFmtId="171" fontId="25"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horizontal="right" vertical="center"/>
    </xf>
    <xf numFmtId="171" fontId="25" fillId="0" borderId="0" xfId="73" applyNumberFormat="1" applyFont="1" applyFill="1" applyBorder="1" applyAlignment="1" applyProtection="1">
      <alignment horizontal="center" vertical="center"/>
    </xf>
    <xf numFmtId="0" fontId="0" fillId="0" borderId="0" xfId="0" applyAlignment="1">
      <alignment horizontal="right"/>
    </xf>
    <xf numFmtId="0" fontId="18" fillId="27" borderId="0" xfId="0" applyFont="1" applyFill="1" applyBorder="1" applyAlignment="1">
      <alignment horizontal="left" vertical="top" wrapText="1"/>
    </xf>
    <xf numFmtId="0" fontId="8" fillId="0" borderId="21" xfId="61" applyBorder="1" applyAlignment="1" applyProtection="1">
      <alignment vertical="top"/>
    </xf>
    <xf numFmtId="164" fontId="25" fillId="0" borderId="0" xfId="73" applyFont="1" applyFill="1" applyBorder="1" applyAlignment="1">
      <alignment horizontal="left" vertical="center"/>
    </xf>
    <xf numFmtId="164" fontId="25" fillId="0" borderId="0" xfId="73" applyNumberFormat="1" applyFont="1" applyFill="1" applyBorder="1" applyAlignment="1" applyProtection="1">
      <alignment horizontal="left" vertical="center"/>
    </xf>
    <xf numFmtId="0" fontId="25" fillId="0" borderId="0" xfId="73" applyNumberFormat="1" applyFont="1" applyFill="1" applyBorder="1" applyAlignment="1" applyProtection="1">
      <alignment horizontal="left" vertical="center"/>
    </xf>
    <xf numFmtId="164" fontId="63" fillId="27" borderId="0" xfId="73" quotePrefix="1" applyFont="1" applyFill="1" applyBorder="1" applyAlignment="1">
      <alignment horizontal="left" vertical="center"/>
    </xf>
    <xf numFmtId="0" fontId="25" fillId="0" borderId="0" xfId="0" applyFont="1"/>
    <xf numFmtId="0" fontId="77" fillId="0" borderId="0" xfId="0" applyFont="1"/>
    <xf numFmtId="0" fontId="7" fillId="0" borderId="0" xfId="0" applyFont="1"/>
    <xf numFmtId="164" fontId="5" fillId="0" borderId="0" xfId="73" applyFont="1" applyFill="1" applyBorder="1" applyAlignment="1">
      <alignment horizontal="left" vertical="center"/>
    </xf>
    <xf numFmtId="0" fontId="7" fillId="0" borderId="0" xfId="73" applyNumberFormat="1" applyFont="1" applyFill="1" applyBorder="1" applyAlignment="1">
      <alignment horizontal="left" vertical="center"/>
    </xf>
    <xf numFmtId="164" fontId="7" fillId="0" borderId="0" xfId="73" quotePrefix="1" applyFont="1" applyFill="1" applyBorder="1" applyAlignment="1">
      <alignment horizontal="left" vertical="center"/>
    </xf>
    <xf numFmtId="0" fontId="7" fillId="0" borderId="32" xfId="69" quotePrefix="1" applyNumberFormat="1" applyFont="1" applyFill="1" applyBorder="1" applyAlignment="1" applyProtection="1">
      <alignment horizontal="left" vertical="center"/>
    </xf>
    <xf numFmtId="0" fontId="7" fillId="0" borderId="11" xfId="69" quotePrefix="1" applyNumberFormat="1" applyFont="1" applyFill="1" applyBorder="1" applyAlignment="1" applyProtection="1">
      <alignment horizontal="left" vertical="center"/>
    </xf>
    <xf numFmtId="0" fontId="7" fillId="0" borderId="11" xfId="69" applyFont="1" applyFill="1" applyBorder="1" applyAlignment="1">
      <alignment horizontal="left" vertical="center"/>
    </xf>
    <xf numFmtId="164" fontId="7" fillId="32" borderId="11" xfId="73" applyNumberFormat="1" applyFont="1" applyFill="1" applyBorder="1" applyAlignment="1" applyProtection="1">
      <alignment horizontal="left" vertical="center"/>
    </xf>
    <xf numFmtId="164" fontId="7" fillId="0" borderId="11" xfId="69" applyNumberFormat="1" applyFont="1" applyFill="1" applyBorder="1" applyAlignment="1" applyProtection="1">
      <alignment horizontal="left" vertical="center"/>
    </xf>
    <xf numFmtId="170" fontId="7" fillId="0" borderId="33" xfId="69" applyNumberFormat="1" applyFont="1" applyFill="1" applyBorder="1" applyAlignment="1" applyProtection="1">
      <alignment horizontal="center" vertical="center"/>
    </xf>
    <xf numFmtId="0" fontId="7" fillId="0" borderId="29" xfId="73" applyNumberFormat="1" applyFont="1" applyFill="1" applyBorder="1" applyAlignment="1">
      <alignment horizontal="left" vertical="center"/>
    </xf>
    <xf numFmtId="0" fontId="7" fillId="0" borderId="10" xfId="73" applyNumberFormat="1" applyFont="1" applyFill="1" applyBorder="1" applyAlignment="1">
      <alignment horizontal="left" vertical="center"/>
    </xf>
    <xf numFmtId="164" fontId="7" fillId="0" borderId="10" xfId="73" applyFont="1" applyFill="1" applyBorder="1" applyAlignment="1">
      <alignment horizontal="left" vertical="center"/>
    </xf>
    <xf numFmtId="164" fontId="7" fillId="0" borderId="10" xfId="73" applyNumberFormat="1" applyFont="1" applyFill="1" applyBorder="1" applyAlignment="1" applyProtection="1">
      <alignment horizontal="left" vertical="center" indent="2"/>
    </xf>
    <xf numFmtId="164" fontId="7" fillId="0" borderId="10" xfId="73"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xf>
    <xf numFmtId="170" fontId="7" fillId="0" borderId="20" xfId="69" applyNumberFormat="1" applyFont="1" applyFill="1" applyBorder="1" applyAlignment="1" applyProtection="1">
      <alignment horizontal="center" vertical="center"/>
    </xf>
    <xf numFmtId="0" fontId="7" fillId="0" borderId="0" xfId="76" quotePrefix="1" applyNumberFormat="1" applyFont="1" applyFill="1" applyBorder="1" applyAlignment="1" applyProtection="1">
      <alignment horizontal="left" vertical="center"/>
    </xf>
    <xf numFmtId="164" fontId="7" fillId="0" borderId="0" xfId="76" applyFont="1" applyFill="1" applyBorder="1" applyAlignment="1">
      <alignment horizontal="left" vertical="center"/>
    </xf>
    <xf numFmtId="164" fontId="7" fillId="0" borderId="0" xfId="76" applyNumberFormat="1" applyFont="1" applyFill="1" applyBorder="1" applyAlignment="1" applyProtection="1">
      <alignment horizontal="left" vertical="center" wrapText="1"/>
    </xf>
    <xf numFmtId="164" fontId="7" fillId="0" borderId="0" xfId="76" applyNumberFormat="1" applyFont="1" applyFill="1" applyBorder="1" applyAlignment="1" applyProtection="1">
      <alignment horizontal="left" vertical="center"/>
    </xf>
    <xf numFmtId="170" fontId="7" fillId="0" borderId="0" xfId="69" applyNumberFormat="1" applyFont="1" applyFill="1" applyBorder="1" applyAlignment="1" applyProtection="1">
      <alignment horizontal="center" vertical="center"/>
    </xf>
    <xf numFmtId="0" fontId="7" fillId="0" borderId="11" xfId="76" applyNumberFormat="1" applyFont="1" applyFill="1" applyBorder="1" applyAlignment="1" applyProtection="1">
      <alignment horizontal="left" vertical="center"/>
    </xf>
    <xf numFmtId="164" fontId="7" fillId="0" borderId="11" xfId="76" applyFont="1" applyFill="1" applyBorder="1" applyAlignment="1">
      <alignment horizontal="left" vertical="center"/>
    </xf>
    <xf numFmtId="164" fontId="7" fillId="32" borderId="11" xfId="76" applyNumberFormat="1" applyFont="1" applyFill="1" applyBorder="1" applyAlignment="1" applyProtection="1">
      <alignment horizontal="left" vertical="center"/>
    </xf>
    <xf numFmtId="164" fontId="7" fillId="0" borderId="11" xfId="76" applyNumberFormat="1" applyFont="1" applyFill="1" applyBorder="1" applyAlignment="1" applyProtection="1">
      <alignment horizontal="left" vertical="center"/>
    </xf>
    <xf numFmtId="170" fontId="7" fillId="0" borderId="33" xfId="76" applyNumberFormat="1" applyFont="1" applyFill="1" applyBorder="1" applyAlignment="1" applyProtection="1">
      <alignment horizontal="center" vertical="center"/>
    </xf>
    <xf numFmtId="164" fontId="7" fillId="0" borderId="0" xfId="73" applyNumberFormat="1" applyFont="1" applyFill="1" applyBorder="1" applyAlignment="1" applyProtection="1">
      <alignment horizontal="left" vertical="center" indent="2"/>
    </xf>
    <xf numFmtId="164" fontId="7" fillId="0" borderId="0" xfId="73" applyNumberFormat="1" applyFont="1" applyFill="1" applyBorder="1" applyAlignment="1" applyProtection="1">
      <alignment horizontal="left" vertical="center"/>
    </xf>
    <xf numFmtId="170" fontId="7" fillId="0" borderId="19" xfId="73" applyNumberFormat="1" applyFont="1" applyFill="1" applyBorder="1" applyAlignment="1" applyProtection="1">
      <alignment horizontal="center" vertical="center"/>
    </xf>
    <xf numFmtId="164" fontId="7" fillId="0" borderId="31" xfId="61" applyNumberFormat="1" applyFont="1" applyFill="1" applyBorder="1" applyAlignment="1" applyProtection="1">
      <alignment horizontal="left" vertical="center" indent="2"/>
    </xf>
    <xf numFmtId="164" fontId="78" fillId="0" borderId="0" xfId="61" applyNumberFormat="1" applyFont="1" applyFill="1" applyBorder="1" applyAlignment="1" applyProtection="1">
      <alignment horizontal="left" vertical="center" indent="2"/>
    </xf>
    <xf numFmtId="0" fontId="7" fillId="0" borderId="10" xfId="76" applyNumberFormat="1" applyFont="1" applyFill="1" applyBorder="1" applyAlignment="1" applyProtection="1">
      <alignment horizontal="left" vertical="center"/>
    </xf>
    <xf numFmtId="164" fontId="7" fillId="0" borderId="10" xfId="76" applyFont="1" applyFill="1" applyBorder="1" applyAlignment="1">
      <alignment horizontal="left" vertical="center"/>
    </xf>
    <xf numFmtId="0" fontId="7" fillId="0" borderId="0" xfId="76" applyNumberFormat="1" applyFont="1" applyFill="1" applyBorder="1" applyAlignment="1" applyProtection="1">
      <alignment horizontal="left" vertical="center"/>
    </xf>
    <xf numFmtId="170" fontId="7" fillId="0" borderId="0" xfId="76" applyNumberFormat="1" applyFont="1" applyFill="1" applyBorder="1" applyAlignment="1" applyProtection="1">
      <alignment horizontal="center" vertical="center"/>
    </xf>
    <xf numFmtId="164" fontId="7" fillId="0" borderId="32" xfId="73" applyFont="1" applyFill="1" applyBorder="1" applyAlignment="1">
      <alignment horizontal="left" vertical="center"/>
    </xf>
    <xf numFmtId="0" fontId="7" fillId="0" borderId="11" xfId="76" quotePrefix="1" applyNumberFormat="1" applyFont="1" applyFill="1" applyBorder="1" applyAlignment="1" applyProtection="1">
      <alignment horizontal="left" vertical="center"/>
    </xf>
    <xf numFmtId="164" fontId="7" fillId="0" borderId="11" xfId="73" applyNumberFormat="1" applyFont="1" applyFill="1" applyBorder="1" applyAlignment="1" applyProtection="1">
      <alignment horizontal="left" vertical="center"/>
    </xf>
    <xf numFmtId="164" fontId="7" fillId="0" borderId="28" xfId="73" applyFont="1" applyFill="1" applyBorder="1" applyAlignment="1">
      <alignment horizontal="left" vertical="center"/>
    </xf>
    <xf numFmtId="170" fontId="7" fillId="0" borderId="19" xfId="69" applyNumberFormat="1" applyFont="1" applyFill="1" applyBorder="1" applyAlignment="1" applyProtection="1">
      <alignment horizontal="center" vertical="center"/>
    </xf>
    <xf numFmtId="170" fontId="7" fillId="0" borderId="19" xfId="76" applyNumberFormat="1" applyFont="1" applyFill="1" applyBorder="1" applyAlignment="1" applyProtection="1">
      <alignment horizontal="center" vertical="center"/>
    </xf>
    <xf numFmtId="0" fontId="7" fillId="0" borderId="0" xfId="69" applyFont="1" applyFill="1" applyBorder="1" applyAlignment="1">
      <alignment horizontal="left" vertical="center"/>
    </xf>
    <xf numFmtId="0" fontId="7" fillId="0" borderId="0" xfId="69" applyFont="1" applyFill="1" applyBorder="1" applyAlignment="1">
      <alignment horizontal="left" vertical="center" indent="4"/>
    </xf>
    <xf numFmtId="164" fontId="7" fillId="0" borderId="0" xfId="76" applyFont="1" applyFill="1" applyBorder="1" applyAlignment="1">
      <alignment horizontal="center" vertical="center"/>
    </xf>
    <xf numFmtId="164" fontId="7" fillId="0" borderId="29" xfId="73" applyFont="1" applyFill="1" applyBorder="1" applyAlignment="1">
      <alignment horizontal="left" vertical="center"/>
    </xf>
    <xf numFmtId="0" fontId="7" fillId="0" borderId="10" xfId="69" applyFont="1" applyFill="1" applyBorder="1" applyAlignment="1">
      <alignment horizontal="left" vertical="center"/>
    </xf>
    <xf numFmtId="164" fontId="7" fillId="0" borderId="10" xfId="76" applyFont="1" applyFill="1" applyBorder="1" applyAlignment="1">
      <alignment horizontal="center" vertical="center"/>
    </xf>
    <xf numFmtId="164" fontId="7" fillId="0" borderId="0" xfId="73" applyFont="1" applyFill="1" applyBorder="1" applyAlignment="1">
      <alignment horizontal="left" vertical="center"/>
    </xf>
    <xf numFmtId="0" fontId="7" fillId="0" borderId="0" xfId="69" applyFont="1" applyFill="1" applyAlignment="1">
      <alignment horizontal="left" vertical="center" indent="4"/>
    </xf>
    <xf numFmtId="0" fontId="7" fillId="0" borderId="0" xfId="69" applyFont="1" applyFill="1" applyAlignment="1">
      <alignment horizontal="left" vertical="center"/>
    </xf>
    <xf numFmtId="0" fontId="7" fillId="0" borderId="11" xfId="73" quotePrefix="1" applyNumberFormat="1" applyFont="1" applyFill="1" applyBorder="1" applyAlignment="1" applyProtection="1">
      <alignment horizontal="left" vertical="center"/>
    </xf>
    <xf numFmtId="164" fontId="7" fillId="32" borderId="11" xfId="73" applyFont="1" applyFill="1" applyBorder="1" applyAlignment="1">
      <alignment horizontal="left" vertical="center"/>
    </xf>
    <xf numFmtId="0" fontId="7" fillId="0" borderId="0" xfId="73" quotePrefix="1" applyNumberFormat="1" applyFont="1" applyFill="1" applyBorder="1" applyAlignment="1" applyProtection="1">
      <alignment horizontal="left" vertical="center"/>
    </xf>
    <xf numFmtId="0" fontId="7" fillId="0" borderId="10" xfId="73" applyNumberFormat="1" applyFont="1" applyFill="1" applyBorder="1" applyAlignment="1" applyProtection="1">
      <alignment horizontal="left" vertical="center"/>
    </xf>
    <xf numFmtId="170" fontId="7" fillId="0" borderId="20" xfId="76" applyNumberFormat="1" applyFont="1" applyFill="1" applyBorder="1" applyAlignment="1" applyProtection="1">
      <alignment horizontal="center" vertical="center"/>
    </xf>
    <xf numFmtId="164" fontId="12" fillId="0" borderId="0" xfId="73" applyFont="1" applyFill="1" applyBorder="1" applyAlignment="1">
      <alignment horizontal="left" vertical="center"/>
    </xf>
    <xf numFmtId="0" fontId="7" fillId="0" borderId="0" xfId="73" applyNumberFormat="1" applyFont="1" applyFill="1" applyBorder="1" applyAlignment="1" applyProtection="1">
      <alignment horizontal="left" vertical="center"/>
    </xf>
    <xf numFmtId="164" fontId="7" fillId="0" borderId="0" xfId="73" applyFont="1" applyFill="1" applyBorder="1" applyAlignment="1">
      <alignment horizontal="left" vertical="center" indent="2"/>
    </xf>
    <xf numFmtId="164" fontId="7" fillId="0" borderId="0" xfId="69" applyNumberFormat="1" applyFont="1" applyFill="1" applyBorder="1" applyAlignment="1" applyProtection="1">
      <alignment horizontal="left" vertical="center"/>
    </xf>
    <xf numFmtId="170" fontId="7" fillId="0" borderId="0" xfId="73" applyNumberFormat="1" applyFont="1" applyFill="1" applyBorder="1" applyAlignment="1" applyProtection="1">
      <alignment horizontal="center" vertical="center"/>
    </xf>
    <xf numFmtId="164" fontId="7" fillId="32" borderId="11" xfId="69" applyNumberFormat="1" applyFont="1" applyFill="1" applyBorder="1" applyAlignment="1" applyProtection="1">
      <alignment horizontal="left" vertical="center"/>
    </xf>
    <xf numFmtId="164" fontId="7" fillId="0" borderId="11" xfId="69" quotePrefix="1" applyNumberFormat="1" applyFont="1" applyFill="1" applyBorder="1" applyAlignment="1" applyProtection="1">
      <alignment horizontal="left" vertical="center"/>
    </xf>
    <xf numFmtId="164" fontId="7" fillId="0" borderId="11" xfId="73" applyFont="1" applyFill="1" applyBorder="1" applyAlignment="1">
      <alignment horizontal="left" vertical="center"/>
    </xf>
    <xf numFmtId="164" fontId="7" fillId="0" borderId="21" xfId="76" applyNumberFormat="1" applyFont="1" applyFill="1" applyBorder="1" applyAlignment="1" applyProtection="1">
      <alignment horizontal="left" vertical="center"/>
    </xf>
    <xf numFmtId="170" fontId="7" fillId="0" borderId="21" xfId="69" applyNumberFormat="1" applyFont="1" applyFill="1" applyBorder="1" applyAlignment="1" applyProtection="1">
      <alignment horizontal="center" vertical="center"/>
    </xf>
    <xf numFmtId="164" fontId="7" fillId="0" borderId="31" xfId="73" applyFont="1" applyFill="1" applyBorder="1" applyAlignment="1">
      <alignment horizontal="left" vertical="center"/>
    </xf>
    <xf numFmtId="164" fontId="12" fillId="0" borderId="30" xfId="73" applyFont="1" applyFill="1" applyBorder="1" applyAlignment="1">
      <alignment horizontal="left" vertical="center"/>
    </xf>
    <xf numFmtId="170" fontId="7" fillId="0" borderId="22" xfId="69" applyNumberFormat="1" applyFont="1" applyFill="1" applyBorder="1" applyAlignment="1" applyProtection="1">
      <alignment horizontal="center" vertical="center"/>
    </xf>
    <xf numFmtId="164" fontId="7" fillId="0" borderId="21" xfId="73" applyFont="1" applyFill="1" applyBorder="1" applyAlignment="1">
      <alignment horizontal="left" vertical="center"/>
    </xf>
    <xf numFmtId="164" fontId="12" fillId="0" borderId="10" xfId="73" applyFont="1" applyFill="1" applyBorder="1" applyAlignment="1">
      <alignment horizontal="left" vertical="center"/>
    </xf>
    <xf numFmtId="164" fontId="25" fillId="0" borderId="0" xfId="73" applyFont="1" applyBorder="1" applyAlignment="1">
      <alignment horizontal="right" vertical="center"/>
    </xf>
    <xf numFmtId="164" fontId="17" fillId="31" borderId="11" xfId="73" applyFont="1" applyFill="1" applyBorder="1" applyAlignment="1">
      <alignment horizontal="right" vertical="center"/>
    </xf>
    <xf numFmtId="0" fontId="12" fillId="31" borderId="10" xfId="69" applyFont="1" applyFill="1" applyBorder="1" applyAlignment="1">
      <alignment horizontal="right"/>
    </xf>
    <xf numFmtId="164" fontId="23" fillId="26" borderId="0" xfId="73" applyFont="1" applyFill="1" applyBorder="1" applyAlignment="1">
      <alignment horizontal="right" vertical="center"/>
    </xf>
    <xf numFmtId="0" fontId="25" fillId="30" borderId="0" xfId="69" applyFont="1" applyFill="1" applyBorder="1" applyAlignment="1">
      <alignment horizontal="right" vertical="center"/>
    </xf>
    <xf numFmtId="0" fontId="25" fillId="30" borderId="10" xfId="69" applyFont="1" applyFill="1" applyBorder="1" applyAlignment="1">
      <alignment horizontal="right" vertical="center"/>
    </xf>
    <xf numFmtId="164" fontId="40" fillId="24" borderId="11" xfId="73" applyFont="1" applyFill="1" applyBorder="1" applyAlignment="1">
      <alignment horizontal="right" vertical="center" wrapText="1"/>
    </xf>
    <xf numFmtId="164" fontId="40" fillId="24" borderId="10" xfId="73" applyFont="1" applyFill="1" applyBorder="1" applyAlignment="1">
      <alignment horizontal="right" vertical="center" wrapText="1"/>
    </xf>
    <xf numFmtId="164" fontId="25" fillId="31" borderId="30" xfId="73" applyFont="1" applyFill="1" applyBorder="1" applyAlignment="1">
      <alignment horizontal="right" vertical="center"/>
    </xf>
    <xf numFmtId="164" fontId="25" fillId="25" borderId="10" xfId="73" applyFont="1" applyFill="1" applyBorder="1" applyAlignment="1">
      <alignment horizontal="right" vertical="center"/>
    </xf>
    <xf numFmtId="164" fontId="25" fillId="27" borderId="0" xfId="73" applyFont="1" applyFill="1" applyBorder="1" applyAlignment="1">
      <alignment horizontal="right" vertical="center"/>
    </xf>
    <xf numFmtId="164" fontId="28" fillId="26" borderId="11" xfId="73" applyFont="1" applyFill="1" applyBorder="1" applyAlignment="1">
      <alignment horizontal="right" vertical="center"/>
    </xf>
    <xf numFmtId="164" fontId="28" fillId="26" borderId="0" xfId="73" applyFont="1" applyFill="1" applyBorder="1" applyAlignment="1">
      <alignment horizontal="right" vertical="center"/>
    </xf>
    <xf numFmtId="164" fontId="25" fillId="26" borderId="10" xfId="73" applyFont="1" applyFill="1" applyBorder="1" applyAlignment="1">
      <alignment horizontal="right" vertical="center"/>
    </xf>
    <xf numFmtId="164" fontId="22" fillId="27" borderId="0" xfId="73" quotePrefix="1" applyFont="1" applyFill="1" applyBorder="1" applyAlignment="1">
      <alignment horizontal="right" vertical="center"/>
    </xf>
    <xf numFmtId="164" fontId="7" fillId="0" borderId="11" xfId="69" applyNumberFormat="1" applyFont="1" applyFill="1" applyBorder="1" applyAlignment="1" applyProtection="1">
      <alignment horizontal="right" vertical="center"/>
    </xf>
    <xf numFmtId="164" fontId="7" fillId="0" borderId="10" xfId="73" applyNumberFormat="1" applyFont="1" applyFill="1" applyBorder="1" applyAlignment="1" applyProtection="1">
      <alignment horizontal="right" vertical="center"/>
    </xf>
    <xf numFmtId="164" fontId="7" fillId="0" borderId="0" xfId="76" applyNumberFormat="1" applyFont="1" applyFill="1" applyBorder="1" applyAlignment="1" applyProtection="1">
      <alignment horizontal="right" vertical="center"/>
    </xf>
    <xf numFmtId="164" fontId="7" fillId="0" borderId="0" xfId="73" applyNumberFormat="1" applyFont="1" applyFill="1" applyBorder="1" applyAlignment="1" applyProtection="1">
      <alignment horizontal="right" vertical="center"/>
    </xf>
    <xf numFmtId="164" fontId="7" fillId="0" borderId="10" xfId="76" applyNumberFormat="1" applyFont="1" applyFill="1" applyBorder="1" applyAlignment="1" applyProtection="1">
      <alignment horizontal="right" vertical="center"/>
    </xf>
    <xf numFmtId="164" fontId="7" fillId="0" borderId="30" xfId="73" applyFont="1" applyFill="1" applyBorder="1" applyAlignment="1">
      <alignment horizontal="right" vertical="center"/>
    </xf>
    <xf numFmtId="164" fontId="7" fillId="0" borderId="0" xfId="73" applyFont="1" applyFill="1" applyBorder="1" applyAlignment="1">
      <alignment horizontal="right" vertical="center"/>
    </xf>
    <xf numFmtId="164" fontId="7" fillId="0" borderId="10" xfId="73" applyFont="1" applyFill="1" applyBorder="1" applyAlignment="1">
      <alignment horizontal="right" vertical="center"/>
    </xf>
    <xf numFmtId="164" fontId="25" fillId="0" borderId="0" xfId="73" applyFont="1" applyFill="1" applyBorder="1" applyAlignment="1">
      <alignment horizontal="right" vertical="center"/>
    </xf>
    <xf numFmtId="164" fontId="23" fillId="26" borderId="11" xfId="73" applyFont="1" applyFill="1" applyBorder="1" applyAlignment="1">
      <alignment horizontal="right" vertical="center"/>
    </xf>
    <xf numFmtId="0" fontId="7" fillId="0" borderId="0" xfId="0" applyFont="1" applyAlignment="1">
      <alignment horizontal="right"/>
    </xf>
    <xf numFmtId="164" fontId="29" fillId="26" borderId="0" xfId="76" applyFont="1" applyFill="1" applyBorder="1" applyAlignment="1">
      <alignment horizontal="right" vertical="center"/>
    </xf>
    <xf numFmtId="164" fontId="29" fillId="26" borderId="10" xfId="76" applyFont="1" applyFill="1" applyBorder="1" applyAlignment="1">
      <alignment horizontal="right" vertical="center"/>
    </xf>
    <xf numFmtId="164" fontId="7" fillId="0" borderId="30" xfId="76" applyNumberFormat="1" applyFont="1" applyFill="1" applyBorder="1" applyAlignment="1" applyProtection="1">
      <alignment horizontal="right" vertical="center"/>
    </xf>
    <xf numFmtId="170" fontId="7" fillId="0" borderId="30" xfId="69" applyNumberFormat="1" applyFont="1" applyFill="1" applyBorder="1" applyAlignment="1" applyProtection="1">
      <alignment horizontal="center" vertical="center"/>
    </xf>
    <xf numFmtId="170" fontId="7" fillId="0" borderId="30" xfId="76" applyNumberFormat="1" applyFont="1" applyFill="1" applyBorder="1" applyAlignment="1" applyProtection="1">
      <alignment horizontal="center" vertical="center"/>
    </xf>
    <xf numFmtId="0" fontId="7" fillId="32" borderId="11" xfId="69" applyFont="1" applyFill="1" applyBorder="1" applyAlignment="1">
      <alignment horizontal="left" vertical="center"/>
    </xf>
    <xf numFmtId="164" fontId="7" fillId="0" borderId="0" xfId="69" applyNumberFormat="1" applyFont="1" applyFill="1" applyBorder="1" applyAlignment="1" applyProtection="1">
      <alignment vertical="center"/>
    </xf>
    <xf numFmtId="164" fontId="78" fillId="0" borderId="21" xfId="61" applyNumberFormat="1" applyFont="1" applyFill="1" applyBorder="1" applyAlignment="1" applyProtection="1">
      <alignment horizontal="left" vertical="center" indent="2"/>
    </xf>
    <xf numFmtId="0" fontId="7"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indent="2"/>
    </xf>
    <xf numFmtId="0" fontId="26" fillId="27" borderId="0" xfId="69" applyNumberFormat="1" applyFont="1" applyFill="1" applyBorder="1" applyAlignment="1" applyProtection="1">
      <alignment horizontal="left" vertical="center"/>
    </xf>
    <xf numFmtId="164" fontId="26" fillId="27" borderId="0" xfId="69" applyNumberFormat="1" applyFont="1" applyFill="1" applyBorder="1" applyAlignment="1" applyProtection="1">
      <alignment horizontal="left" vertical="center"/>
    </xf>
    <xf numFmtId="164" fontId="7" fillId="27" borderId="0" xfId="69" applyNumberFormat="1" applyFont="1" applyFill="1" applyBorder="1" applyAlignment="1" applyProtection="1">
      <alignment horizontal="right" vertical="center"/>
    </xf>
    <xf numFmtId="170" fontId="24" fillId="27" borderId="0" xfId="69" applyNumberFormat="1" applyFont="1" applyFill="1" applyBorder="1" applyAlignment="1" applyProtection="1">
      <alignment horizontal="center" vertical="center"/>
    </xf>
    <xf numFmtId="0" fontId="7" fillId="0" borderId="30" xfId="69" applyNumberFormat="1" applyFont="1" applyFill="1" applyBorder="1" applyAlignment="1" applyProtection="1">
      <alignment horizontal="left" vertical="center"/>
    </xf>
    <xf numFmtId="0" fontId="7" fillId="0" borderId="30" xfId="69" applyFont="1" applyFill="1" applyBorder="1" applyAlignment="1">
      <alignment horizontal="left" vertical="center"/>
    </xf>
    <xf numFmtId="164" fontId="7" fillId="0" borderId="30" xfId="69" applyNumberFormat="1" applyFont="1" applyFill="1" applyBorder="1" applyAlignment="1" applyProtection="1">
      <alignment horizontal="left" vertical="center"/>
    </xf>
    <xf numFmtId="164" fontId="7" fillId="0" borderId="30" xfId="69" applyNumberFormat="1" applyFont="1" applyFill="1" applyBorder="1" applyAlignment="1" applyProtection="1">
      <alignment horizontal="right" vertical="center"/>
    </xf>
    <xf numFmtId="0" fontId="7" fillId="0" borderId="0" xfId="69" applyNumberFormat="1" applyFont="1" applyFill="1" applyBorder="1" applyAlignment="1" applyProtection="1">
      <alignment horizontal="left" vertical="center"/>
    </xf>
    <xf numFmtId="164" fontId="7" fillId="0" borderId="0" xfId="69" applyNumberFormat="1" applyFont="1" applyFill="1" applyBorder="1" applyAlignment="1" applyProtection="1">
      <alignment horizontal="right" vertical="center"/>
    </xf>
    <xf numFmtId="0" fontId="7" fillId="0" borderId="11" xfId="69" applyNumberFormat="1" applyFont="1" applyFill="1" applyBorder="1" applyAlignment="1" applyProtection="1">
      <alignment horizontal="left" vertical="center"/>
    </xf>
    <xf numFmtId="164" fontId="79" fillId="0" borderId="0" xfId="61" applyNumberFormat="1" applyFont="1" applyFill="1" applyBorder="1" applyAlignment="1" applyProtection="1">
      <alignment horizontal="left" vertical="center" indent="4"/>
    </xf>
    <xf numFmtId="170" fontId="7" fillId="0" borderId="20" xfId="73" applyNumberFormat="1" applyFont="1" applyFill="1" applyBorder="1" applyAlignment="1" applyProtection="1">
      <alignment horizontal="center" vertical="center"/>
    </xf>
    <xf numFmtId="0" fontId="7" fillId="27" borderId="0" xfId="69" applyFont="1" applyFill="1" applyBorder="1" applyAlignment="1">
      <alignment horizontal="left" vertical="center"/>
    </xf>
    <xf numFmtId="164" fontId="7" fillId="0" borderId="0" xfId="69" applyNumberFormat="1" applyFont="1" applyFill="1" applyBorder="1" applyAlignment="1" applyProtection="1">
      <alignment horizontal="left" vertical="center" indent="4"/>
    </xf>
    <xf numFmtId="164" fontId="7" fillId="0" borderId="0" xfId="76" applyFont="1" applyFill="1" applyBorder="1" applyAlignment="1">
      <alignment horizontal="right" vertical="center"/>
    </xf>
    <xf numFmtId="164" fontId="7" fillId="0" borderId="0" xfId="73" applyFont="1" applyFill="1" applyBorder="1" applyAlignment="1">
      <alignment horizontal="left" vertical="center" indent="4"/>
    </xf>
    <xf numFmtId="164" fontId="7" fillId="0" borderId="10" xfId="69"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xf>
    <xf numFmtId="170" fontId="7" fillId="27" borderId="0" xfId="76" applyNumberFormat="1" applyFont="1" applyFill="1" applyBorder="1" applyAlignment="1" applyProtection="1">
      <alignment horizontal="center" vertical="center"/>
    </xf>
    <xf numFmtId="0" fontId="26" fillId="25" borderId="11" xfId="76" applyNumberFormat="1" applyFont="1" applyFill="1" applyBorder="1" applyAlignment="1" applyProtection="1">
      <alignment horizontal="left" vertical="center"/>
    </xf>
    <xf numFmtId="164" fontId="7" fillId="25" borderId="11" xfId="73" applyFont="1" applyFill="1" applyBorder="1" applyAlignment="1">
      <alignment horizontal="left" vertical="center"/>
    </xf>
    <xf numFmtId="164" fontId="26" fillId="31" borderId="31" xfId="76" applyNumberFormat="1" applyFont="1" applyFill="1" applyBorder="1" applyAlignment="1" applyProtection="1">
      <alignment horizontal="left" vertical="center"/>
    </xf>
    <xf numFmtId="164" fontId="26" fillId="31" borderId="30" xfId="69" applyNumberFormat="1" applyFont="1" applyFill="1" applyBorder="1" applyAlignment="1" applyProtection="1">
      <alignment horizontal="left" vertical="center"/>
    </xf>
    <xf numFmtId="164" fontId="26" fillId="31" borderId="22" xfId="69" quotePrefix="1" applyNumberFormat="1" applyFont="1" applyFill="1" applyBorder="1" applyAlignment="1" applyProtection="1">
      <alignment horizontal="left" vertical="center"/>
    </xf>
    <xf numFmtId="164" fontId="7" fillId="25" borderId="11" xfId="69" applyNumberFormat="1" applyFont="1" applyFill="1" applyBorder="1" applyAlignment="1" applyProtection="1">
      <alignment horizontal="right" vertical="center"/>
    </xf>
    <xf numFmtId="0" fontId="80" fillId="0" borderId="0" xfId="0" applyFont="1"/>
    <xf numFmtId="0" fontId="7" fillId="33" borderId="0" xfId="0" applyFont="1" applyFill="1"/>
    <xf numFmtId="0" fontId="30" fillId="30" borderId="0" xfId="69" quotePrefix="1" applyFont="1" applyFill="1" applyBorder="1" applyAlignment="1">
      <alignment horizontal="center" vertical="center"/>
    </xf>
    <xf numFmtId="0" fontId="30" fillId="30" borderId="10" xfId="69" quotePrefix="1" applyFont="1" applyFill="1" applyBorder="1" applyAlignment="1">
      <alignment horizontal="center" vertical="center"/>
    </xf>
    <xf numFmtId="0" fontId="5" fillId="30" borderId="0" xfId="73" applyNumberFormat="1" applyFont="1" applyFill="1" applyBorder="1" applyAlignment="1">
      <alignment horizontal="left" vertical="center"/>
    </xf>
    <xf numFmtId="164" fontId="7" fillId="0" borderId="28" xfId="76" applyFont="1" applyFill="1" applyBorder="1" applyAlignment="1">
      <alignment horizontal="left" vertical="center"/>
    </xf>
    <xf numFmtId="164" fontId="7" fillId="0" borderId="29" xfId="76" applyFont="1" applyFill="1" applyBorder="1" applyAlignment="1">
      <alignment horizontal="left" vertical="center"/>
    </xf>
    <xf numFmtId="164" fontId="7" fillId="0" borderId="32" xfId="76" applyFont="1" applyFill="1" applyBorder="1" applyAlignment="1">
      <alignment horizontal="left" vertical="center"/>
    </xf>
    <xf numFmtId="0" fontId="7" fillId="0" borderId="32" xfId="69" applyFont="1" applyFill="1" applyBorder="1" applyAlignment="1">
      <alignment horizontal="left" vertical="center"/>
    </xf>
    <xf numFmtId="0" fontId="7" fillId="0" borderId="28" xfId="69" applyFont="1" applyFill="1" applyBorder="1" applyAlignment="1">
      <alignment horizontal="left" vertical="center"/>
    </xf>
    <xf numFmtId="164" fontId="24" fillId="26" borderId="28" xfId="76" applyFont="1" applyFill="1" applyBorder="1" applyAlignment="1">
      <alignment horizontal="left" vertical="center"/>
    </xf>
    <xf numFmtId="164" fontId="24" fillId="26" borderId="0" xfId="76" applyFont="1" applyFill="1" applyBorder="1" applyAlignment="1">
      <alignment horizontal="left" vertical="center"/>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0" fontId="24" fillId="27" borderId="0" xfId="61" applyFont="1" applyFill="1" applyAlignment="1" applyProtection="1">
      <alignment horizontal="center" vertical="center"/>
    </xf>
    <xf numFmtId="164" fontId="26" fillId="31" borderId="32" xfId="73" applyFont="1" applyFill="1" applyBorder="1" applyAlignment="1">
      <alignment horizontal="center" vertical="center"/>
    </xf>
    <xf numFmtId="164" fontId="26" fillId="31" borderId="11" xfId="73" applyFont="1" applyFill="1" applyBorder="1" applyAlignment="1">
      <alignment horizontal="center" vertical="center"/>
    </xf>
    <xf numFmtId="0" fontId="7" fillId="31" borderId="29" xfId="69" applyFont="1" applyFill="1" applyBorder="1" applyAlignment="1">
      <alignment vertical="center"/>
    </xf>
    <xf numFmtId="0" fontId="7" fillId="31" borderId="10" xfId="69" applyFont="1" applyFill="1" applyBorder="1" applyAlignment="1">
      <alignment vertical="center"/>
    </xf>
    <xf numFmtId="164" fontId="24" fillId="26" borderId="28" xfId="73" applyFont="1" applyFill="1" applyBorder="1" applyAlignment="1">
      <alignment horizontal="center" vertical="center"/>
    </xf>
    <xf numFmtId="164" fontId="24" fillId="26" borderId="0" xfId="73" applyFont="1" applyFill="1" applyBorder="1" applyAlignment="1">
      <alignment horizontal="center" vertical="center"/>
    </xf>
    <xf numFmtId="0" fontId="7" fillId="0" borderId="28" xfId="73" applyNumberFormat="1" applyFont="1" applyFill="1" applyBorder="1" applyAlignment="1">
      <alignment horizontal="left" vertical="center"/>
    </xf>
    <xf numFmtId="164" fontId="7" fillId="0" borderId="28" xfId="69" applyNumberFormat="1" applyFont="1" applyFill="1" applyBorder="1" applyAlignment="1" applyProtection="1">
      <alignment vertical="center"/>
    </xf>
    <xf numFmtId="0" fontId="7" fillId="0" borderId="29" xfId="69" applyNumberFormat="1" applyFont="1" applyFill="1" applyBorder="1" applyAlignment="1" applyProtection="1">
      <alignment horizontal="left" vertical="center"/>
    </xf>
    <xf numFmtId="0" fontId="7" fillId="0" borderId="31" xfId="69" applyNumberFormat="1" applyFont="1" applyFill="1" applyBorder="1" applyAlignment="1" applyProtection="1">
      <alignment horizontal="left" vertical="center"/>
    </xf>
    <xf numFmtId="0" fontId="7" fillId="0" borderId="32" xfId="69" applyNumberFormat="1" applyFont="1" applyFill="1" applyBorder="1" applyAlignment="1" applyProtection="1">
      <alignment horizontal="left" vertical="center"/>
    </xf>
    <xf numFmtId="0" fontId="7" fillId="0" borderId="28" xfId="73" quotePrefix="1" applyNumberFormat="1" applyFont="1" applyFill="1" applyBorder="1" applyAlignment="1" applyProtection="1">
      <alignment horizontal="left" vertical="center"/>
    </xf>
    <xf numFmtId="0" fontId="7" fillId="0" borderId="28" xfId="69" applyNumberFormat="1" applyFont="1" applyFill="1" applyBorder="1" applyAlignment="1" applyProtection="1">
      <alignment horizontal="left" vertical="center"/>
    </xf>
    <xf numFmtId="0" fontId="7" fillId="0" borderId="32" xfId="73" quotePrefix="1" applyNumberFormat="1" applyFont="1" applyFill="1" applyBorder="1" applyAlignment="1" applyProtection="1">
      <alignment horizontal="left" vertical="center"/>
    </xf>
    <xf numFmtId="0" fontId="7" fillId="0" borderId="28" xfId="73" applyNumberFormat="1" applyFont="1" applyFill="1" applyBorder="1" applyAlignment="1" applyProtection="1">
      <alignment horizontal="left" vertical="center"/>
    </xf>
    <xf numFmtId="0" fontId="26" fillId="25" borderId="32" xfId="76" applyNumberFormat="1" applyFont="1" applyFill="1" applyBorder="1" applyAlignment="1" applyProtection="1">
      <alignment horizontal="left" vertical="center"/>
    </xf>
    <xf numFmtId="0" fontId="26" fillId="25" borderId="28" xfId="73" quotePrefix="1" applyNumberFormat="1" applyFont="1" applyFill="1" applyBorder="1" applyAlignment="1" applyProtection="1">
      <alignment horizontal="left" vertical="center"/>
    </xf>
    <xf numFmtId="0" fontId="26" fillId="25" borderId="0" xfId="73" quotePrefix="1" applyNumberFormat="1" applyFont="1" applyFill="1" applyBorder="1" applyAlignment="1" applyProtection="1">
      <alignment horizontal="left" vertical="center"/>
    </xf>
    <xf numFmtId="0" fontId="26" fillId="25" borderId="28" xfId="73" applyNumberFormat="1" applyFont="1" applyFill="1" applyBorder="1" applyAlignment="1" applyProtection="1">
      <alignment horizontal="left" vertical="center"/>
    </xf>
    <xf numFmtId="0" fontId="26" fillId="25" borderId="0" xfId="73" applyNumberFormat="1" applyFont="1" applyFill="1" applyBorder="1" applyAlignment="1" applyProtection="1">
      <alignment horizontal="left" vertical="center"/>
    </xf>
    <xf numFmtId="0" fontId="26" fillId="25" borderId="29" xfId="73" applyNumberFormat="1" applyFont="1" applyFill="1" applyBorder="1" applyAlignment="1" applyProtection="1">
      <alignment horizontal="left" vertical="center"/>
    </xf>
    <xf numFmtId="0" fontId="26" fillId="25" borderId="10" xfId="73" applyNumberFormat="1" applyFont="1" applyFill="1" applyBorder="1" applyAlignment="1" applyProtection="1">
      <alignment horizontal="left" vertical="center"/>
    </xf>
    <xf numFmtId="164" fontId="26" fillId="26" borderId="32" xfId="73" applyFont="1" applyFill="1" applyBorder="1" applyAlignment="1">
      <alignment horizontal="left" vertical="center"/>
    </xf>
    <xf numFmtId="164" fontId="26" fillId="26" borderId="11" xfId="73" applyFont="1" applyFill="1" applyBorder="1" applyAlignment="1">
      <alignment horizontal="left" vertical="center"/>
    </xf>
    <xf numFmtId="164" fontId="26" fillId="26" borderId="28" xfId="73" applyFont="1" applyFill="1" applyBorder="1" applyAlignment="1">
      <alignment horizontal="left" vertical="center"/>
    </xf>
    <xf numFmtId="164" fontId="26" fillId="26" borderId="0" xfId="73" applyFont="1" applyFill="1" applyBorder="1" applyAlignment="1">
      <alignment horizontal="left" vertical="center"/>
    </xf>
    <xf numFmtId="164" fontId="7" fillId="26" borderId="29" xfId="73" applyFont="1" applyFill="1" applyBorder="1" applyAlignment="1">
      <alignment horizontal="left" vertical="center"/>
    </xf>
    <xf numFmtId="164" fontId="7" fillId="26" borderId="10" xfId="73" applyFont="1" applyFill="1" applyBorder="1" applyAlignment="1">
      <alignment horizontal="left" vertical="center"/>
    </xf>
    <xf numFmtId="164" fontId="7" fillId="27" borderId="0" xfId="73" applyFont="1" applyFill="1" applyBorder="1" applyAlignment="1">
      <alignment horizontal="left" vertical="center"/>
    </xf>
    <xf numFmtId="164" fontId="24" fillId="26" borderId="28" xfId="73" applyFont="1" applyFill="1" applyBorder="1" applyAlignment="1">
      <alignment vertical="center"/>
    </xf>
    <xf numFmtId="164" fontId="24" fillId="26" borderId="0" xfId="73" applyFont="1" applyFill="1" applyBorder="1" applyAlignment="1">
      <alignment vertical="center"/>
    </xf>
    <xf numFmtId="164" fontId="24" fillId="27" borderId="0" xfId="73" quotePrefix="1" applyFont="1" applyFill="1" applyBorder="1" applyAlignment="1">
      <alignment horizontal="center" vertical="center"/>
    </xf>
    <xf numFmtId="164" fontId="24" fillId="26" borderId="32" xfId="73" applyFont="1" applyFill="1" applyBorder="1" applyAlignment="1">
      <alignment horizontal="center" vertical="center"/>
    </xf>
    <xf numFmtId="164" fontId="24" fillId="26" borderId="11" xfId="73" applyFont="1" applyFill="1" applyBorder="1" applyAlignment="1">
      <alignment horizontal="center" vertical="center"/>
    </xf>
    <xf numFmtId="166" fontId="7" fillId="0" borderId="0" xfId="0" applyNumberFormat="1" applyFont="1"/>
    <xf numFmtId="164" fontId="7" fillId="0" borderId="0" xfId="73" applyFont="1" applyBorder="1" applyAlignment="1">
      <alignment horizontal="left" vertical="center"/>
    </xf>
    <xf numFmtId="166" fontId="7" fillId="0" borderId="0" xfId="73" applyNumberFormat="1" applyFont="1" applyFill="1" applyBorder="1" applyAlignment="1">
      <alignment horizontal="left" vertical="center"/>
    </xf>
    <xf numFmtId="164" fontId="5" fillId="30" borderId="0" xfId="73" applyFont="1" applyFill="1" applyBorder="1" applyAlignment="1">
      <alignment horizontal="left" vertical="center"/>
    </xf>
    <xf numFmtId="170" fontId="12" fillId="0" borderId="0" xfId="73" applyNumberFormat="1" applyFont="1" applyBorder="1" applyAlignment="1">
      <alignment horizontal="center" vertical="center"/>
    </xf>
    <xf numFmtId="170" fontId="26" fillId="31" borderId="33" xfId="73" applyNumberFormat="1" applyFont="1" applyFill="1" applyBorder="1" applyAlignment="1">
      <alignment horizontal="center" vertical="center"/>
    </xf>
    <xf numFmtId="170" fontId="29" fillId="26" borderId="19" xfId="73" applyNumberFormat="1" applyFont="1" applyFill="1" applyBorder="1" applyAlignment="1">
      <alignment horizontal="center" vertical="center"/>
    </xf>
    <xf numFmtId="170" fontId="7" fillId="30" borderId="19" xfId="69" applyNumberFormat="1" applyFont="1" applyFill="1" applyBorder="1" applyAlignment="1">
      <alignment vertical="center"/>
    </xf>
    <xf numFmtId="170" fontId="7" fillId="30" borderId="20" xfId="69" applyNumberFormat="1" applyFont="1" applyFill="1" applyBorder="1" applyAlignment="1">
      <alignment vertical="center"/>
    </xf>
    <xf numFmtId="170" fontId="24" fillId="25" borderId="19" xfId="73" applyNumberFormat="1" applyFont="1" applyFill="1" applyBorder="1" applyAlignment="1" applyProtection="1">
      <alignment horizontal="center" vertical="center"/>
    </xf>
    <xf numFmtId="170" fontId="7" fillId="31" borderId="22" xfId="69" applyNumberFormat="1" applyFont="1" applyFill="1" applyBorder="1" applyAlignment="1" applyProtection="1">
      <alignment horizontal="center" vertical="center"/>
    </xf>
    <xf numFmtId="170" fontId="7" fillId="25" borderId="19" xfId="69" applyNumberFormat="1" applyFont="1" applyFill="1" applyBorder="1" applyAlignment="1" applyProtection="1">
      <alignment horizontal="center" vertical="center"/>
    </xf>
    <xf numFmtId="170" fontId="7" fillId="31" borderId="21" xfId="69" applyNumberFormat="1" applyFont="1" applyFill="1" applyBorder="1" applyAlignment="1" applyProtection="1">
      <alignment horizontal="center" vertical="center"/>
    </xf>
    <xf numFmtId="170" fontId="7" fillId="27" borderId="0" xfId="69" applyNumberFormat="1" applyFont="1" applyFill="1" applyBorder="1" applyAlignment="1" applyProtection="1">
      <alignment horizontal="center" vertical="center"/>
    </xf>
    <xf numFmtId="170" fontId="26" fillId="26" borderId="33" xfId="69" applyNumberFormat="1" applyFont="1" applyFill="1" applyBorder="1" applyAlignment="1" applyProtection="1">
      <alignment horizontal="center" vertical="center"/>
    </xf>
    <xf numFmtId="170" fontId="26" fillId="26" borderId="19" xfId="69" applyNumberFormat="1" applyFont="1" applyFill="1" applyBorder="1" applyAlignment="1" applyProtection="1">
      <alignment horizontal="center" vertical="center"/>
    </xf>
    <xf numFmtId="170" fontId="7" fillId="26" borderId="20" xfId="69" applyNumberFormat="1" applyFont="1" applyFill="1" applyBorder="1" applyAlignment="1" applyProtection="1">
      <alignment horizontal="center" vertical="center"/>
    </xf>
    <xf numFmtId="170" fontId="12" fillId="27" borderId="0" xfId="73" applyNumberFormat="1" applyFont="1" applyFill="1" applyBorder="1" applyAlignment="1">
      <alignment horizontal="center" vertical="center"/>
    </xf>
    <xf numFmtId="170" fontId="24" fillId="27" borderId="0" xfId="73" quotePrefix="1" applyNumberFormat="1" applyFont="1" applyFill="1" applyBorder="1" applyAlignment="1">
      <alignment horizontal="center" vertical="center"/>
    </xf>
    <xf numFmtId="0" fontId="12" fillId="0" borderId="0" xfId="0" applyFont="1"/>
    <xf numFmtId="170" fontId="29" fillId="26" borderId="33" xfId="73" applyNumberFormat="1" applyFont="1" applyFill="1" applyBorder="1" applyAlignment="1">
      <alignment horizontal="center" vertical="center"/>
    </xf>
    <xf numFmtId="171" fontId="7" fillId="0" borderId="0" xfId="0" applyNumberFormat="1" applyFont="1"/>
    <xf numFmtId="171" fontId="7" fillId="0" borderId="0" xfId="0" quotePrefix="1" applyNumberFormat="1" applyFont="1" applyAlignment="1">
      <alignment horizontal="right"/>
    </xf>
    <xf numFmtId="170" fontId="24" fillId="26" borderId="19" xfId="76" applyNumberFormat="1" applyFont="1" applyFill="1" applyBorder="1" applyAlignment="1" applyProtection="1">
      <alignment horizontal="center" vertical="center"/>
    </xf>
    <xf numFmtId="0"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right" vertical="center"/>
    </xf>
    <xf numFmtId="0" fontId="32" fillId="0" borderId="10" xfId="0" applyFont="1" applyBorder="1" applyAlignment="1">
      <alignment vertical="center"/>
    </xf>
    <xf numFmtId="0" fontId="25" fillId="24" borderId="36" xfId="0" applyFont="1" applyFill="1" applyBorder="1" applyAlignment="1">
      <alignment horizontal="center" vertical="center"/>
    </xf>
    <xf numFmtId="0" fontId="38" fillId="34" borderId="0" xfId="0" applyFont="1" applyFill="1" applyBorder="1" applyAlignment="1">
      <alignment vertical="center"/>
    </xf>
    <xf numFmtId="0" fontId="0" fillId="34" borderId="0" xfId="0" applyFill="1"/>
    <xf numFmtId="0" fontId="38" fillId="34" borderId="0" xfId="0" applyFont="1" applyFill="1" applyBorder="1" applyAlignment="1">
      <alignment horizontal="center" vertical="center"/>
    </xf>
    <xf numFmtId="166" fontId="7" fillId="0" borderId="10" xfId="73" applyNumberFormat="1" applyFont="1" applyFill="1" applyBorder="1" applyAlignment="1">
      <alignment horizontal="left" vertical="center"/>
    </xf>
    <xf numFmtId="0" fontId="82" fillId="0" borderId="0" xfId="0" applyFont="1" applyFill="1" applyBorder="1" applyAlignment="1">
      <alignment vertical="center"/>
    </xf>
    <xf numFmtId="0" fontId="30" fillId="30" borderId="0" xfId="0" applyFont="1" applyFill="1" applyAlignment="1">
      <alignment horizontal="left"/>
    </xf>
    <xf numFmtId="0" fontId="83" fillId="25" borderId="0" xfId="0" applyFont="1" applyFill="1" applyBorder="1" applyAlignment="1">
      <alignment vertical="center"/>
    </xf>
    <xf numFmtId="164" fontId="5" fillId="25" borderId="0" xfId="73" applyFont="1" applyFill="1" applyBorder="1" applyAlignment="1">
      <alignment vertical="center"/>
    </xf>
    <xf numFmtId="0" fontId="83" fillId="35" borderId="0" xfId="0"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84" fillId="36" borderId="0" xfId="69" applyFont="1" applyFill="1" applyBorder="1" applyAlignment="1">
      <alignment vertical="center"/>
    </xf>
    <xf numFmtId="20" fontId="84" fillId="36" borderId="0" xfId="69" applyNumberFormat="1" applyFont="1" applyFill="1" applyBorder="1" applyAlignment="1">
      <alignment horizontal="center" vertical="center"/>
    </xf>
    <xf numFmtId="0" fontId="85" fillId="25" borderId="0" xfId="69" applyFont="1" applyFill="1" applyBorder="1" applyAlignment="1">
      <alignment horizontal="center" vertical="center"/>
    </xf>
    <xf numFmtId="0" fontId="18" fillId="37" borderId="0" xfId="69" applyFont="1" applyFill="1" applyAlignment="1">
      <alignment vertical="center"/>
    </xf>
    <xf numFmtId="0" fontId="7" fillId="27" borderId="0" xfId="69" applyFont="1" applyFill="1" applyBorder="1" applyAlignment="1">
      <alignment vertical="center"/>
    </xf>
    <xf numFmtId="0" fontId="28" fillId="25" borderId="0" xfId="75" applyNumberFormat="1" applyFont="1" applyFill="1" applyAlignment="1" applyProtection="1">
      <alignment horizontal="left" vertical="center"/>
      <protection locked="0"/>
    </xf>
    <xf numFmtId="170" fontId="24" fillId="30" borderId="0" xfId="69" applyNumberFormat="1" applyFont="1" applyFill="1" applyAlignment="1">
      <alignment horizontal="center" vertical="center"/>
    </xf>
    <xf numFmtId="0" fontId="25" fillId="27" borderId="0" xfId="69" applyFont="1" applyFill="1" applyAlignment="1" applyProtection="1">
      <alignment vertical="center" wrapText="1"/>
      <protection locked="0"/>
    </xf>
    <xf numFmtId="164" fontId="22" fillId="25" borderId="0" xfId="73" quotePrefix="1" applyFont="1" applyFill="1" applyBorder="1" applyAlignment="1">
      <alignment horizontal="center" vertical="center"/>
    </xf>
    <xf numFmtId="170" fontId="22" fillId="25" borderId="0" xfId="73" quotePrefix="1" applyNumberFormat="1" applyFont="1" applyFill="1" applyBorder="1" applyAlignment="1">
      <alignment horizontal="center" vertical="center"/>
    </xf>
    <xf numFmtId="49" fontId="28" fillId="27" borderId="0" xfId="73" applyNumberFormat="1" applyFont="1" applyFill="1" applyBorder="1" applyAlignment="1" applyProtection="1">
      <alignment horizontal="left" vertical="center"/>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170" fontId="5" fillId="26" borderId="0" xfId="69" applyNumberFormat="1" applyFill="1" applyAlignment="1">
      <alignment horizontal="center"/>
    </xf>
    <xf numFmtId="0" fontId="28" fillId="0" borderId="0" xfId="73" applyNumberFormat="1" applyFont="1" applyFill="1" applyBorder="1" applyAlignment="1" applyProtection="1">
      <alignment horizontal="left" vertical="center"/>
      <protection locked="0"/>
    </xf>
    <xf numFmtId="0" fontId="7" fillId="26" borderId="0" xfId="69" applyFont="1" applyFill="1" applyBorder="1" applyAlignment="1">
      <alignment vertical="center"/>
    </xf>
    <xf numFmtId="164" fontId="28" fillId="43" borderId="0" xfId="73" applyNumberFormat="1" applyFont="1" applyFill="1" applyBorder="1" applyAlignment="1" applyProtection="1">
      <alignment horizontal="left" vertical="center"/>
    </xf>
    <xf numFmtId="164" fontId="25" fillId="0" borderId="0" xfId="73" applyFont="1" applyFill="1" applyBorder="1" applyAlignment="1">
      <alignment vertical="center"/>
    </xf>
    <xf numFmtId="0" fontId="84" fillId="26" borderId="0" xfId="69" applyFont="1" applyFill="1" applyBorder="1" applyAlignment="1">
      <alignment vertical="center"/>
    </xf>
    <xf numFmtId="20" fontId="84" fillId="26" borderId="0" xfId="69" applyNumberFormat="1" applyFont="1" applyFill="1" applyBorder="1" applyAlignment="1">
      <alignment horizontal="center" vertical="center"/>
    </xf>
    <xf numFmtId="0" fontId="12" fillId="30" borderId="0" xfId="69" applyFont="1" applyFill="1" applyAlignment="1">
      <alignment vertical="center"/>
    </xf>
    <xf numFmtId="164" fontId="30" fillId="40" borderId="0" xfId="73" applyNumberFormat="1" applyFont="1" applyFill="1" applyBorder="1" applyAlignment="1" applyProtection="1">
      <alignment horizontal="left" vertical="center"/>
      <protection locked="0"/>
    </xf>
    <xf numFmtId="0" fontId="28" fillId="26" borderId="0" xfId="73" applyNumberFormat="1" applyFont="1" applyFill="1" applyAlignment="1" applyProtection="1">
      <alignment horizontal="left" vertical="center"/>
      <protection locked="0"/>
    </xf>
    <xf numFmtId="164" fontId="28" fillId="26" borderId="0" xfId="73" applyNumberFormat="1" applyFont="1" applyFill="1" applyAlignment="1" applyProtection="1">
      <alignment horizontal="left" vertical="center"/>
      <protection locked="0"/>
    </xf>
    <xf numFmtId="0" fontId="25" fillId="26" borderId="0" xfId="69" applyFont="1" applyFill="1" applyAlignment="1" applyProtection="1">
      <alignment vertical="center" wrapText="1"/>
      <protection locked="0"/>
    </xf>
    <xf numFmtId="164" fontId="25" fillId="26" borderId="0" xfId="73" applyNumberFormat="1" applyFont="1" applyFill="1" applyAlignment="1" applyProtection="1">
      <alignment vertical="center"/>
      <protection locked="0"/>
    </xf>
    <xf numFmtId="170" fontId="25" fillId="26" borderId="0" xfId="73" applyNumberFormat="1" applyFont="1" applyFill="1" applyAlignment="1" applyProtection="1">
      <alignment horizontal="center" vertical="center"/>
      <protection locked="0"/>
    </xf>
    <xf numFmtId="164" fontId="22" fillId="44" borderId="0" xfId="73" applyNumberFormat="1" applyFont="1" applyFill="1" applyBorder="1" applyAlignment="1" applyProtection="1">
      <alignment horizontal="center" vertical="center" wrapText="1"/>
    </xf>
    <xf numFmtId="170" fontId="22" fillId="44" borderId="0" xfId="73" applyNumberFormat="1" applyFont="1" applyFill="1" applyBorder="1" applyAlignment="1" applyProtection="1">
      <alignment horizontal="center" vertical="center" wrapText="1"/>
    </xf>
    <xf numFmtId="0" fontId="28" fillId="39" borderId="0" xfId="73" applyNumberFormat="1" applyFont="1" applyFill="1" applyAlignment="1" applyProtection="1">
      <alignment horizontal="left" vertical="center"/>
      <protection locked="0"/>
    </xf>
    <xf numFmtId="164" fontId="28" fillId="39" borderId="0" xfId="73" applyNumberFormat="1" applyFont="1" applyFill="1" applyAlignment="1" applyProtection="1">
      <alignment horizontal="left" vertical="center"/>
      <protection locked="0"/>
    </xf>
    <xf numFmtId="164" fontId="25" fillId="39" borderId="0" xfId="73" applyNumberFormat="1" applyFont="1" applyFill="1" applyAlignment="1" applyProtection="1">
      <alignment vertical="center"/>
      <protection locked="0"/>
    </xf>
    <xf numFmtId="0" fontId="28" fillId="39" borderId="0" xfId="73" quotePrefix="1" applyNumberFormat="1" applyFont="1" applyFill="1" applyAlignment="1" applyProtection="1">
      <alignment horizontal="left" vertical="center"/>
      <protection locked="0"/>
    </xf>
    <xf numFmtId="170" fontId="86" fillId="27" borderId="0" xfId="76" applyNumberFormat="1" applyFont="1" applyFill="1" applyBorder="1" applyAlignment="1">
      <alignment horizontal="center" vertical="center"/>
    </xf>
    <xf numFmtId="170" fontId="83" fillId="27" borderId="0" xfId="69" applyNumberFormat="1" applyFont="1" applyFill="1" applyBorder="1" applyAlignment="1">
      <alignment horizontal="center" vertical="center"/>
    </xf>
    <xf numFmtId="0" fontId="6" fillId="26" borderId="0" xfId="77" applyFont="1" applyFill="1" applyBorder="1" applyAlignment="1">
      <alignment vertical="center"/>
    </xf>
    <xf numFmtId="0" fontId="6" fillId="26" borderId="0" xfId="77" applyFont="1" applyFill="1" applyBorder="1" applyAlignment="1">
      <alignment horizontal="center" vertical="center"/>
    </xf>
    <xf numFmtId="170" fontId="6" fillId="26" borderId="0" xfId="77" applyNumberFormat="1" applyFont="1" applyFill="1" applyBorder="1" applyAlignment="1">
      <alignment horizontal="center" vertical="center"/>
    </xf>
    <xf numFmtId="0" fontId="84" fillId="25" borderId="0" xfId="77" applyFont="1" applyFill="1" applyBorder="1" applyAlignment="1">
      <alignment vertical="center"/>
    </xf>
    <xf numFmtId="0" fontId="14" fillId="25" borderId="0" xfId="77" applyFont="1" applyFill="1" applyBorder="1" applyAlignment="1">
      <alignment vertical="center"/>
    </xf>
    <xf numFmtId="170" fontId="84" fillId="25" borderId="0" xfId="77" applyNumberFormat="1" applyFont="1" applyFill="1" applyBorder="1" applyAlignment="1">
      <alignment horizontal="center" vertical="center"/>
    </xf>
    <xf numFmtId="0" fontId="84" fillId="27" borderId="0" xfId="77" applyFont="1" applyFill="1" applyBorder="1" applyAlignment="1">
      <alignment vertical="center"/>
    </xf>
    <xf numFmtId="170" fontId="84" fillId="27" borderId="0" xfId="77" applyNumberFormat="1" applyFont="1" applyFill="1" applyBorder="1" applyAlignment="1">
      <alignment horizontal="center" vertical="center"/>
    </xf>
    <xf numFmtId="0" fontId="7" fillId="43" borderId="0" xfId="0" applyFont="1" applyFill="1" applyBorder="1" applyAlignment="1">
      <alignment vertical="center"/>
    </xf>
    <xf numFmtId="0" fontId="7" fillId="27" borderId="0" xfId="0" applyFont="1" applyFill="1" applyBorder="1" applyAlignment="1">
      <alignment vertical="center"/>
    </xf>
    <xf numFmtId="0" fontId="7" fillId="25" borderId="0" xfId="0"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7" applyFont="1" applyFill="1" applyBorder="1" applyAlignment="1">
      <alignment vertical="center"/>
    </xf>
    <xf numFmtId="0" fontId="27" fillId="26" borderId="0" xfId="73" applyNumberFormat="1" applyFont="1" applyFill="1" applyAlignment="1" applyProtection="1">
      <alignment horizontal="left" vertical="center"/>
      <protection locked="0"/>
    </xf>
    <xf numFmtId="164" fontId="27" fillId="26" borderId="0" xfId="73" applyNumberFormat="1" applyFont="1" applyFill="1" applyAlignment="1" applyProtection="1">
      <alignment horizontal="left" vertical="center"/>
      <protection locked="0"/>
    </xf>
    <xf numFmtId="0" fontId="27" fillId="26" borderId="0" xfId="77" applyFont="1" applyFill="1" applyAlignment="1" applyProtection="1">
      <alignment vertical="center" wrapText="1"/>
      <protection locked="0"/>
    </xf>
    <xf numFmtId="164" fontId="27" fillId="26" borderId="0" xfId="73" applyNumberFormat="1" applyFont="1" applyFill="1" applyAlignment="1" applyProtection="1">
      <alignment vertical="center"/>
      <protection locked="0"/>
    </xf>
    <xf numFmtId="170" fontId="27" fillId="26" borderId="0" xfId="73" applyNumberFormat="1" applyFont="1" applyFill="1" applyAlignment="1" applyProtection="1">
      <alignment horizontal="center" vertical="center"/>
      <protection locked="0"/>
    </xf>
    <xf numFmtId="164" fontId="25" fillId="39" borderId="0" xfId="73" applyNumberFormat="1" applyFont="1" applyFill="1" applyAlignment="1" applyProtection="1">
      <alignment horizontal="left" vertical="center"/>
      <protection locked="0"/>
    </xf>
    <xf numFmtId="0" fontId="25" fillId="0" borderId="0" xfId="0" applyFont="1" applyFill="1" applyBorder="1" applyAlignment="1">
      <alignment vertical="center"/>
    </xf>
    <xf numFmtId="0" fontId="84" fillId="0" borderId="0" xfId="0" applyFont="1" applyFill="1" applyBorder="1" applyAlignment="1">
      <alignment horizontal="left"/>
    </xf>
    <xf numFmtId="164" fontId="26" fillId="27" borderId="0" xfId="73" applyFont="1" applyFill="1" applyBorder="1" applyAlignment="1">
      <alignment horizontal="left" vertical="center"/>
    </xf>
    <xf numFmtId="164" fontId="7" fillId="31" borderId="31" xfId="73" applyFont="1" applyFill="1" applyBorder="1" applyAlignment="1">
      <alignment horizontal="left" vertical="center"/>
    </xf>
    <xf numFmtId="164" fontId="26" fillId="31" borderId="31" xfId="73" applyFont="1" applyFill="1" applyBorder="1" applyAlignment="1">
      <alignment horizontal="left" vertical="center"/>
    </xf>
    <xf numFmtId="0" fontId="7" fillId="0" borderId="0" xfId="0" applyFont="1" applyFill="1"/>
    <xf numFmtId="171" fontId="7" fillId="0" borderId="0" xfId="0" applyNumberFormat="1" applyFont="1" applyFill="1"/>
    <xf numFmtId="164" fontId="76" fillId="24" borderId="36" xfId="73" applyFont="1" applyFill="1" applyBorder="1" applyAlignment="1">
      <alignment horizontal="center" vertical="center" wrapText="1"/>
    </xf>
    <xf numFmtId="0" fontId="7" fillId="0" borderId="0" xfId="0" applyFont="1" applyAlignment="1">
      <alignment wrapText="1"/>
    </xf>
    <xf numFmtId="0" fontId="25" fillId="0" borderId="0" xfId="0" applyFont="1" applyFill="1"/>
    <xf numFmtId="0" fontId="31" fillId="28" borderId="0" xfId="61" applyFont="1" applyFill="1" applyBorder="1" applyAlignment="1" applyProtection="1">
      <alignment vertical="center" wrapText="1"/>
    </xf>
    <xf numFmtId="0" fontId="31" fillId="28" borderId="12" xfId="61" applyFont="1" applyFill="1" applyBorder="1" applyAlignment="1" applyProtection="1">
      <alignment vertical="center" wrapText="1"/>
    </xf>
    <xf numFmtId="0" fontId="31" fillId="28" borderId="25" xfId="61" applyFont="1" applyFill="1" applyBorder="1" applyAlignment="1" applyProtection="1">
      <alignment vertical="center" wrapText="1"/>
    </xf>
    <xf numFmtId="0" fontId="84" fillId="0" borderId="0" xfId="77" applyFont="1" applyFill="1" applyBorder="1" applyAlignment="1">
      <alignment vertical="center"/>
    </xf>
    <xf numFmtId="0" fontId="14" fillId="0" borderId="0" xfId="77" applyFont="1" applyFill="1" applyBorder="1" applyAlignment="1">
      <alignment vertical="center"/>
    </xf>
    <xf numFmtId="170" fontId="84" fillId="0" borderId="0" xfId="77" applyNumberFormat="1" applyFont="1" applyFill="1" applyBorder="1" applyAlignment="1">
      <alignment horizontal="center" vertical="center"/>
    </xf>
    <xf numFmtId="164" fontId="28" fillId="25" borderId="0" xfId="0" applyNumberFormat="1" applyFont="1" applyFill="1" applyAlignment="1" applyProtection="1">
      <alignment horizontal="left" vertical="center"/>
      <protection locked="0"/>
    </xf>
    <xf numFmtId="2" fontId="7" fillId="0" borderId="0" xfId="0" applyNumberFormat="1" applyFont="1"/>
    <xf numFmtId="164" fontId="80"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right" vertical="center"/>
    </xf>
    <xf numFmtId="0" fontId="77" fillId="0" borderId="0" xfId="0" applyFont="1" applyFill="1"/>
    <xf numFmtId="0" fontId="27" fillId="29" borderId="15" xfId="0" applyFont="1" applyFill="1" applyBorder="1" applyAlignment="1">
      <alignment vertical="center"/>
    </xf>
    <xf numFmtId="0" fontId="26" fillId="0" borderId="0" xfId="0" applyFont="1"/>
    <xf numFmtId="164" fontId="26" fillId="0" borderId="0" xfId="69" applyNumberFormat="1" applyFont="1" applyFill="1" applyBorder="1" applyAlignment="1" applyProtection="1">
      <alignment vertical="center"/>
    </xf>
    <xf numFmtId="49" fontId="26" fillId="0" borderId="0" xfId="61" applyNumberFormat="1" applyFont="1" applyFill="1" applyBorder="1" applyAlignment="1" applyProtection="1">
      <alignment vertical="center"/>
    </xf>
    <xf numFmtId="49" fontId="26" fillId="0" borderId="0" xfId="61" applyNumberFormat="1" applyFont="1" applyFill="1" applyBorder="1" applyAlignment="1" applyProtection="1">
      <alignment horizontal="left" vertical="center"/>
    </xf>
    <xf numFmtId="164" fontId="26" fillId="0" borderId="0" xfId="73" applyNumberFormat="1" applyFont="1" applyFill="1" applyBorder="1" applyAlignment="1" applyProtection="1">
      <alignment vertical="center"/>
    </xf>
    <xf numFmtId="0" fontId="38" fillId="45" borderId="0" xfId="77" applyFont="1" applyFill="1" applyBorder="1" applyAlignment="1">
      <alignment vertical="center"/>
    </xf>
    <xf numFmtId="0" fontId="83" fillId="25" borderId="0" xfId="0" applyNumberFormat="1" applyFont="1" applyFill="1" applyBorder="1" applyAlignment="1">
      <alignment vertical="center"/>
    </xf>
    <xf numFmtId="0" fontId="83" fillId="35" borderId="0" xfId="0" applyNumberFormat="1" applyFont="1" applyFill="1" applyBorder="1" applyAlignment="1">
      <alignment vertical="center"/>
    </xf>
    <xf numFmtId="0" fontId="84" fillId="46" borderId="0" xfId="69" applyFont="1" applyFill="1" applyBorder="1" applyAlignment="1">
      <alignment vertical="center"/>
    </xf>
    <xf numFmtId="20" fontId="84" fillId="46" borderId="0" xfId="69" applyNumberFormat="1" applyFont="1" applyFill="1" applyBorder="1" applyAlignment="1">
      <alignment horizontal="center" vertical="center"/>
    </xf>
    <xf numFmtId="0" fontId="84" fillId="46" borderId="0" xfId="69" applyFont="1" applyFill="1" applyBorder="1" applyAlignment="1">
      <alignment horizontal="center" vertical="center"/>
    </xf>
    <xf numFmtId="2" fontId="7" fillId="0" borderId="10" xfId="73" applyNumberFormat="1" applyFont="1" applyFill="1" applyBorder="1" applyAlignment="1">
      <alignment horizontal="left" vertical="center"/>
    </xf>
    <xf numFmtId="164" fontId="7" fillId="0" borderId="10" xfId="76" applyNumberFormat="1" applyFont="1" applyFill="1" applyBorder="1" applyAlignment="1" applyProtection="1">
      <alignment horizontal="left" vertical="center"/>
    </xf>
    <xf numFmtId="0" fontId="85" fillId="45" borderId="0" xfId="77" applyFont="1" applyFill="1" applyBorder="1" applyAlignment="1">
      <alignment horizontal="center" vertical="center"/>
    </xf>
    <xf numFmtId="0" fontId="7" fillId="0" borderId="10" xfId="0" applyFont="1" applyBorder="1" applyAlignment="1">
      <alignment wrapText="1"/>
    </xf>
    <xf numFmtId="171" fontId="26" fillId="31" borderId="21" xfId="76" applyNumberFormat="1" applyFont="1" applyFill="1" applyBorder="1" applyAlignment="1" applyProtection="1">
      <alignment horizontal="center" vertical="center"/>
    </xf>
    <xf numFmtId="164" fontId="7" fillId="25" borderId="0" xfId="73" applyNumberFormat="1" applyFont="1" applyFill="1" applyBorder="1" applyAlignment="1" applyProtection="1">
      <alignment horizontal="left" vertical="center"/>
    </xf>
    <xf numFmtId="164" fontId="12" fillId="31" borderId="30" xfId="73" applyFont="1" applyFill="1" applyBorder="1" applyAlignment="1">
      <alignment horizontal="left" vertical="center"/>
    </xf>
    <xf numFmtId="164" fontId="12" fillId="25" borderId="0" xfId="73" applyFont="1" applyFill="1" applyBorder="1" applyAlignment="1">
      <alignment horizontal="left" vertical="center"/>
    </xf>
    <xf numFmtId="164" fontId="86" fillId="31" borderId="22" xfId="73" applyFont="1" applyFill="1" applyBorder="1" applyAlignment="1">
      <alignment horizontal="left" vertical="center"/>
    </xf>
    <xf numFmtId="164" fontId="12" fillId="0" borderId="0" xfId="73" applyFont="1" applyBorder="1" applyAlignment="1">
      <alignment horizontal="left" vertical="center"/>
    </xf>
    <xf numFmtId="164" fontId="29" fillId="26" borderId="0" xfId="73" applyFont="1" applyFill="1" applyBorder="1" applyAlignment="1">
      <alignment horizontal="center" vertical="center"/>
    </xf>
    <xf numFmtId="164" fontId="71" fillId="27" borderId="0" xfId="73" quotePrefix="1" applyFont="1" applyFill="1" applyBorder="1" applyAlignment="1">
      <alignment horizontal="left" vertical="center"/>
    </xf>
    <xf numFmtId="164" fontId="86" fillId="26" borderId="11" xfId="73" applyFont="1" applyFill="1" applyBorder="1" applyAlignment="1">
      <alignment horizontal="left" vertical="center"/>
    </xf>
    <xf numFmtId="164" fontId="86" fillId="26" borderId="0" xfId="73" applyFont="1" applyFill="1" applyBorder="1" applyAlignment="1">
      <alignment horizontal="left" vertical="center"/>
    </xf>
    <xf numFmtId="164" fontId="12" fillId="26" borderId="10" xfId="73" applyFont="1" applyFill="1" applyBorder="1" applyAlignment="1">
      <alignment horizontal="left" vertical="center"/>
    </xf>
    <xf numFmtId="164" fontId="12" fillId="27" borderId="0" xfId="73" applyFont="1" applyFill="1" applyBorder="1" applyAlignment="1">
      <alignment horizontal="left" vertical="center"/>
    </xf>
    <xf numFmtId="164" fontId="29" fillId="26" borderId="11" xfId="73" applyFont="1" applyFill="1" applyBorder="1" applyAlignment="1">
      <alignment horizontal="center" vertical="center"/>
    </xf>
    <xf numFmtId="0" fontId="7" fillId="0" borderId="0" xfId="0" applyFont="1" applyFill="1" applyAlignment="1">
      <alignment wrapText="1"/>
    </xf>
    <xf numFmtId="0" fontId="7" fillId="0" borderId="0" xfId="73" applyNumberFormat="1" applyFont="1" applyFill="1" applyBorder="1" applyAlignment="1" applyProtection="1">
      <alignment horizontal="right" vertical="center"/>
    </xf>
    <xf numFmtId="0" fontId="7" fillId="0" borderId="0" xfId="73" applyNumberFormat="1" applyFont="1" applyFill="1" applyBorder="1" applyAlignment="1">
      <alignment horizontal="right" vertical="center"/>
    </xf>
    <xf numFmtId="0" fontId="0" fillId="30" borderId="0" xfId="0" applyFill="1"/>
    <xf numFmtId="0" fontId="38" fillId="47" borderId="0" xfId="77" applyFont="1" applyFill="1" applyBorder="1" applyAlignment="1">
      <alignment vertical="center"/>
    </xf>
    <xf numFmtId="170" fontId="38" fillId="47" borderId="0" xfId="77" applyNumberFormat="1" applyFont="1" applyFill="1" applyBorder="1" applyAlignment="1">
      <alignment horizontal="center" vertical="center"/>
    </xf>
    <xf numFmtId="0" fontId="38" fillId="47" borderId="0" xfId="77" applyFont="1" applyFill="1" applyBorder="1" applyAlignment="1">
      <alignment horizontal="center" vertical="center"/>
    </xf>
    <xf numFmtId="0" fontId="22" fillId="47" borderId="0" xfId="77" applyFont="1" applyFill="1" applyBorder="1" applyAlignment="1">
      <alignment horizontal="center" vertical="center"/>
    </xf>
    <xf numFmtId="0" fontId="89" fillId="47" borderId="0" xfId="77" applyFont="1" applyFill="1" applyAlignment="1">
      <alignment vertical="center"/>
    </xf>
    <xf numFmtId="0" fontId="7" fillId="29" borderId="15" xfId="0" applyFont="1" applyFill="1" applyBorder="1" applyAlignment="1">
      <alignment vertical="center"/>
    </xf>
    <xf numFmtId="0" fontId="24" fillId="45" borderId="38" xfId="61" applyFont="1" applyFill="1" applyBorder="1" applyAlignment="1" applyProtection="1">
      <alignment horizontal="center" vertical="center"/>
    </xf>
    <xf numFmtId="0" fontId="24" fillId="46" borderId="0" xfId="61" applyFont="1" applyFill="1" applyBorder="1" applyAlignment="1" applyProtection="1">
      <alignment horizontal="center" vertical="center"/>
    </xf>
    <xf numFmtId="0" fontId="24" fillId="29" borderId="15" xfId="0" applyFont="1" applyFill="1" applyBorder="1" applyAlignment="1">
      <alignment vertical="center"/>
    </xf>
    <xf numFmtId="0" fontId="92" fillId="29" borderId="15" xfId="0" applyFont="1" applyFill="1" applyBorder="1" applyAlignment="1">
      <alignment vertical="center"/>
    </xf>
    <xf numFmtId="0" fontId="93" fillId="31" borderId="38" xfId="61" applyFont="1" applyFill="1" applyBorder="1" applyAlignment="1" applyProtection="1">
      <alignment horizontal="center" vertical="center"/>
    </xf>
    <xf numFmtId="0" fontId="93" fillId="48" borderId="38" xfId="61" applyFont="1" applyFill="1" applyBorder="1" applyAlignment="1" applyProtection="1">
      <alignment horizontal="center" vertical="center"/>
    </xf>
    <xf numFmtId="0" fontId="93" fillId="27" borderId="38" xfId="61" applyFont="1" applyFill="1" applyBorder="1" applyAlignment="1" applyProtection="1">
      <alignment horizontal="center" vertical="center"/>
    </xf>
    <xf numFmtId="0" fontId="91" fillId="46" borderId="38" xfId="61" applyFont="1" applyFill="1" applyBorder="1" applyAlignment="1" applyProtection="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0" fontId="84" fillId="52" borderId="0" xfId="69" applyFont="1" applyFill="1" applyBorder="1" applyAlignment="1">
      <alignment vertical="center"/>
    </xf>
    <xf numFmtId="164" fontId="69" fillId="0" borderId="10" xfId="73" applyFont="1" applyBorder="1" applyAlignment="1">
      <alignment horizontal="left" vertical="center"/>
    </xf>
    <xf numFmtId="164" fontId="69" fillId="0" borderId="10" xfId="76" applyNumberFormat="1" applyFont="1" applyFill="1" applyBorder="1" applyAlignment="1" applyProtection="1">
      <alignment horizontal="left" vertical="center"/>
    </xf>
    <xf numFmtId="0" fontId="73" fillId="27" borderId="40" xfId="0" applyFont="1" applyFill="1" applyBorder="1"/>
    <xf numFmtId="0" fontId="18" fillId="0" borderId="0" xfId="0" applyFont="1"/>
    <xf numFmtId="0" fontId="31" fillId="31" borderId="10" xfId="0" applyFont="1" applyFill="1" applyBorder="1" applyAlignment="1">
      <alignment horizontal="left" vertical="center"/>
    </xf>
    <xf numFmtId="0" fontId="33" fillId="28" borderId="39" xfId="0" applyFont="1" applyFill="1" applyBorder="1" applyAlignment="1">
      <alignment vertical="center" wrapText="1"/>
    </xf>
    <xf numFmtId="0" fontId="35" fillId="28" borderId="39" xfId="0" applyFont="1" applyFill="1" applyBorder="1" applyAlignment="1">
      <alignment vertical="center" wrapText="1"/>
    </xf>
    <xf numFmtId="0" fontId="20" fillId="28" borderId="0" xfId="0" applyFont="1" applyFill="1" applyBorder="1" applyAlignment="1"/>
    <xf numFmtId="0" fontId="19" fillId="31" borderId="11" xfId="0" applyFont="1" applyFill="1" applyBorder="1" applyAlignment="1">
      <alignment vertical="center" wrapText="1"/>
    </xf>
    <xf numFmtId="0" fontId="19" fillId="31" borderId="0" xfId="0" applyFont="1" applyFill="1" applyBorder="1" applyAlignment="1">
      <alignment vertical="center" wrapText="1"/>
    </xf>
    <xf numFmtId="0" fontId="84" fillId="36" borderId="0" xfId="69" applyFont="1" applyFill="1" applyBorder="1" applyAlignment="1">
      <alignment horizontal="center" vertical="center"/>
    </xf>
    <xf numFmtId="0" fontId="38" fillId="49" borderId="0" xfId="0" applyFont="1" applyFill="1" applyBorder="1" applyAlignment="1">
      <alignment vertical="center"/>
    </xf>
    <xf numFmtId="18" fontId="38" fillId="49" borderId="0" xfId="0" applyNumberFormat="1" applyFont="1" applyFill="1" applyBorder="1" applyAlignment="1">
      <alignment vertical="center"/>
    </xf>
    <xf numFmtId="0" fontId="38" fillId="49" borderId="0" xfId="0" applyFont="1" applyFill="1" applyBorder="1" applyAlignment="1">
      <alignment horizontal="center" vertical="center"/>
    </xf>
    <xf numFmtId="0" fontId="85" fillId="49" borderId="0" xfId="0" applyFont="1" applyFill="1" applyBorder="1" applyAlignment="1">
      <alignment horizontal="center" vertical="center"/>
    </xf>
    <xf numFmtId="0" fontId="26" fillId="0" borderId="0" xfId="69" applyFont="1" applyFill="1" applyBorder="1" applyAlignment="1">
      <alignment horizontal="left" vertical="center"/>
    </xf>
    <xf numFmtId="164" fontId="26" fillId="0" borderId="0" xfId="76" applyFont="1" applyFill="1" applyBorder="1" applyAlignment="1">
      <alignment horizontal="center" vertical="center"/>
    </xf>
    <xf numFmtId="164" fontId="26" fillId="0" borderId="0" xfId="69" applyNumberFormat="1" applyFont="1" applyFill="1" applyBorder="1" applyAlignment="1" applyProtection="1">
      <alignment horizontal="left" vertical="center"/>
    </xf>
    <xf numFmtId="0" fontId="63" fillId="0" borderId="0" xfId="0" applyFont="1"/>
    <xf numFmtId="164" fontId="7" fillId="33" borderId="0" xfId="69" applyNumberFormat="1" applyFont="1" applyFill="1" applyBorder="1" applyAlignment="1" applyProtection="1">
      <alignment horizontal="left" vertical="center" indent="2"/>
    </xf>
    <xf numFmtId="0" fontId="7" fillId="32" borderId="0" xfId="0" applyFont="1" applyFill="1"/>
    <xf numFmtId="164" fontId="7" fillId="33" borderId="0" xfId="73" applyNumberFormat="1" applyFont="1" applyFill="1" applyBorder="1" applyAlignment="1" applyProtection="1">
      <alignment horizontal="left" vertical="center" indent="2"/>
    </xf>
    <xf numFmtId="164" fontId="7" fillId="33" borderId="10" xfId="73" applyNumberFormat="1" applyFont="1" applyFill="1" applyBorder="1" applyAlignment="1" applyProtection="1">
      <alignment horizontal="left" vertical="center" indent="2"/>
    </xf>
    <xf numFmtId="0" fontId="20" fillId="28" borderId="39" xfId="0" applyFont="1" applyFill="1" applyBorder="1" applyAlignment="1"/>
    <xf numFmtId="0" fontId="25" fillId="28" borderId="39" xfId="0" applyFont="1" applyFill="1" applyBorder="1" applyAlignment="1"/>
    <xf numFmtId="0" fontId="33" fillId="28" borderId="39" xfId="0" applyFont="1" applyFill="1" applyBorder="1" applyAlignment="1">
      <alignment horizontal="center" vertical="center" wrapText="1"/>
    </xf>
    <xf numFmtId="167" fontId="16" fillId="28" borderId="39" xfId="0" applyNumberFormat="1" applyFont="1" applyFill="1" applyBorder="1" applyAlignment="1">
      <alignment horizontal="center" vertical="center"/>
    </xf>
    <xf numFmtId="0" fontId="69" fillId="0" borderId="0" xfId="0" applyFont="1"/>
    <xf numFmtId="0" fontId="69" fillId="0" borderId="0" xfId="0" applyFont="1" applyAlignment="1">
      <alignment horizontal="right"/>
    </xf>
    <xf numFmtId="0" fontId="43" fillId="28" borderId="0" xfId="0" applyFont="1" applyFill="1" applyBorder="1" applyAlignment="1">
      <alignment vertical="center" wrapText="1"/>
    </xf>
    <xf numFmtId="20" fontId="84" fillId="52" borderId="0" xfId="69" applyNumberFormat="1" applyFont="1" applyFill="1" applyBorder="1" applyAlignment="1">
      <alignment horizontal="center" vertical="center"/>
    </xf>
    <xf numFmtId="0" fontId="5" fillId="29" borderId="15" xfId="0" applyFont="1" applyFill="1" applyBorder="1" applyAlignment="1">
      <alignment vertical="center"/>
    </xf>
    <xf numFmtId="0" fontId="28" fillId="0" borderId="0" xfId="74" applyNumberFormat="1" applyFont="1" applyFill="1" applyAlignment="1" applyProtection="1">
      <alignment horizontal="left" vertical="center"/>
      <protection locked="0"/>
    </xf>
    <xf numFmtId="164" fontId="28" fillId="0" borderId="0" xfId="74" applyNumberFormat="1" applyFont="1" applyFill="1" applyAlignment="1" applyProtection="1">
      <alignment horizontal="left" vertical="center"/>
      <protection locked="0"/>
    </xf>
    <xf numFmtId="164" fontId="25" fillId="0" borderId="0" xfId="74" applyNumberFormat="1" applyFont="1" applyFill="1" applyAlignment="1" applyProtection="1">
      <alignment vertical="center"/>
      <protection locked="0"/>
    </xf>
    <xf numFmtId="20" fontId="25" fillId="0" borderId="0" xfId="74" applyNumberFormat="1" applyFont="1" applyFill="1" applyAlignment="1" applyProtection="1">
      <alignment horizontal="center" vertical="center"/>
      <protection locked="0"/>
    </xf>
    <xf numFmtId="0" fontId="28" fillId="26" borderId="0" xfId="74" applyNumberFormat="1" applyFont="1" applyFill="1" applyAlignment="1" applyProtection="1">
      <alignment horizontal="left" vertical="center"/>
      <protection locked="0"/>
    </xf>
    <xf numFmtId="164" fontId="28" fillId="26" borderId="0" xfId="74" applyNumberFormat="1" applyFont="1" applyFill="1" applyAlignment="1" applyProtection="1">
      <alignment horizontal="left" vertical="center"/>
      <protection locked="0"/>
    </xf>
    <xf numFmtId="164" fontId="25" fillId="26" borderId="0" xfId="74" applyNumberFormat="1" applyFont="1" applyFill="1" applyAlignment="1" applyProtection="1">
      <alignment vertical="center"/>
      <protection locked="0"/>
    </xf>
    <xf numFmtId="20" fontId="25" fillId="26" borderId="0" xfId="74" applyNumberFormat="1" applyFont="1" applyFill="1" applyAlignment="1" applyProtection="1">
      <alignment horizontal="center" vertical="center"/>
      <protection locked="0"/>
    </xf>
    <xf numFmtId="164" fontId="25" fillId="27" borderId="0" xfId="75" applyFont="1" applyFill="1" applyAlignment="1" applyProtection="1">
      <alignment horizontal="left" vertical="center"/>
      <protection locked="0"/>
    </xf>
    <xf numFmtId="0" fontId="14" fillId="25" borderId="0" xfId="69" applyFont="1" applyFill="1" applyBorder="1" applyAlignment="1">
      <alignment vertical="center"/>
    </xf>
    <xf numFmtId="20" fontId="5" fillId="25" borderId="0" xfId="69" applyNumberFormat="1" applyFill="1" applyAlignment="1">
      <alignment horizontal="center"/>
    </xf>
    <xf numFmtId="164" fontId="26" fillId="0" borderId="0" xfId="73" applyNumberFormat="1" applyFont="1" applyFill="1" applyBorder="1" applyAlignment="1" applyProtection="1">
      <alignment horizontal="right" vertical="center"/>
    </xf>
    <xf numFmtId="0" fontId="26" fillId="0" borderId="0" xfId="0" applyFont="1" applyAlignment="1">
      <alignment horizontal="right"/>
    </xf>
    <xf numFmtId="171" fontId="26" fillId="0" borderId="0" xfId="0" applyNumberFormat="1" applyFont="1"/>
    <xf numFmtId="1" fontId="0" fillId="0" borderId="0" xfId="0" applyNumberFormat="1"/>
    <xf numFmtId="164" fontId="7" fillId="33" borderId="0" xfId="73" quotePrefix="1" applyNumberFormat="1" applyFont="1" applyFill="1" applyBorder="1" applyAlignment="1" applyProtection="1">
      <alignment horizontal="left" vertical="center" indent="1"/>
    </xf>
    <xf numFmtId="0" fontId="83" fillId="53" borderId="0" xfId="69" applyFont="1" applyFill="1" applyBorder="1" applyAlignment="1">
      <alignment vertical="center"/>
    </xf>
    <xf numFmtId="170" fontId="83" fillId="53" borderId="0" xfId="69" applyNumberFormat="1" applyFont="1" applyFill="1" applyBorder="1" applyAlignment="1">
      <alignment horizontal="center" vertical="center"/>
    </xf>
    <xf numFmtId="0" fontId="83" fillId="53" borderId="0" xfId="69" applyFont="1" applyFill="1" applyBorder="1" applyAlignment="1">
      <alignment horizontal="center" vertical="center"/>
    </xf>
    <xf numFmtId="0" fontId="26" fillId="0" borderId="0" xfId="0" applyFont="1" applyFill="1"/>
    <xf numFmtId="164" fontId="69" fillId="0" borderId="0" xfId="73" applyFont="1" applyBorder="1" applyAlignment="1">
      <alignment horizontal="left" vertical="center"/>
    </xf>
    <xf numFmtId="0" fontId="7" fillId="0" borderId="0" xfId="0" applyFont="1" applyBorder="1"/>
    <xf numFmtId="0" fontId="77" fillId="0" borderId="0" xfId="0" applyFont="1" applyBorder="1"/>
    <xf numFmtId="0" fontId="7" fillId="0" borderId="0" xfId="0" applyFont="1" applyBorder="1" applyAlignment="1">
      <alignment wrapText="1"/>
    </xf>
    <xf numFmtId="0" fontId="5" fillId="27" borderId="0" xfId="69" applyFill="1" applyBorder="1" applyAlignment="1">
      <alignment vertical="center"/>
    </xf>
    <xf numFmtId="0" fontId="5" fillId="27" borderId="27" xfId="69" applyFill="1" applyBorder="1" applyAlignment="1">
      <alignment vertical="center"/>
    </xf>
    <xf numFmtId="0" fontId="5" fillId="27" borderId="0" xfId="69" applyFont="1" applyFill="1" applyBorder="1" applyAlignment="1">
      <alignment vertical="center"/>
    </xf>
    <xf numFmtId="0" fontId="18" fillId="27" borderId="0" xfId="69" applyFont="1" applyFill="1" applyBorder="1" applyAlignment="1">
      <alignment vertical="center"/>
    </xf>
    <xf numFmtId="0" fontId="37" fillId="27" borderId="0" xfId="69" applyFont="1" applyFill="1" applyBorder="1" applyAlignment="1">
      <alignment vertical="center"/>
    </xf>
    <xf numFmtId="0" fontId="106" fillId="0" borderId="0" xfId="0" applyFont="1"/>
    <xf numFmtId="0" fontId="107" fillId="0" borderId="0" xfId="0" applyFont="1"/>
    <xf numFmtId="0" fontId="106" fillId="0" borderId="0" xfId="0" applyFont="1" applyAlignment="1">
      <alignment wrapText="1"/>
    </xf>
    <xf numFmtId="164" fontId="26" fillId="0" borderId="0" xfId="73" applyFont="1" applyBorder="1" applyAlignment="1">
      <alignment horizontal="left" vertical="center"/>
    </xf>
    <xf numFmtId="164" fontId="7" fillId="0" borderId="10" xfId="76" applyFont="1" applyFill="1" applyBorder="1" applyAlignment="1">
      <alignment horizontal="right" vertical="center"/>
    </xf>
    <xf numFmtId="164" fontId="106" fillId="0" borderId="0" xfId="76" applyFont="1" applyFill="1" applyBorder="1" applyAlignment="1">
      <alignment horizontal="center" vertical="center"/>
    </xf>
    <xf numFmtId="0" fontId="36" fillId="54" borderId="42" xfId="0" applyFont="1" applyFill="1" applyBorder="1" applyAlignment="1">
      <alignment horizontal="center" vertical="center"/>
    </xf>
    <xf numFmtId="0" fontId="33" fillId="25" borderId="18" xfId="0" quotePrefix="1" applyFont="1" applyFill="1" applyBorder="1" applyAlignment="1">
      <alignment horizontal="center" vertical="center" wrapText="1"/>
    </xf>
    <xf numFmtId="0" fontId="32" fillId="28" borderId="39" xfId="0" applyFont="1" applyFill="1" applyBorder="1" applyAlignment="1">
      <alignment vertical="center"/>
    </xf>
    <xf numFmtId="0" fontId="33" fillId="25" borderId="44" xfId="0" quotePrefix="1" applyFont="1" applyFill="1" applyBorder="1" applyAlignment="1">
      <alignment horizontal="center" vertical="center" wrapText="1"/>
    </xf>
    <xf numFmtId="0" fontId="33" fillId="54" borderId="44" xfId="0" quotePrefix="1"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3" fillId="28" borderId="15" xfId="0" applyFont="1" applyFill="1" applyBorder="1" applyAlignment="1">
      <alignment vertical="center" wrapText="1"/>
    </xf>
    <xf numFmtId="0" fontId="32" fillId="54" borderId="44"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28" borderId="46" xfId="0" applyFont="1" applyFill="1" applyBorder="1" applyAlignment="1">
      <alignment vertical="center" wrapText="1"/>
    </xf>
    <xf numFmtId="0" fontId="33" fillId="25" borderId="47" xfId="0" applyFont="1" applyFill="1" applyBorder="1" applyAlignment="1">
      <alignment horizontal="center" vertical="center" wrapText="1"/>
    </xf>
    <xf numFmtId="0" fontId="35" fillId="28" borderId="46" xfId="0" applyFont="1" applyFill="1" applyBorder="1" applyAlignment="1">
      <alignment vertical="center" wrapText="1"/>
    </xf>
    <xf numFmtId="0" fontId="33" fillId="39" borderId="14" xfId="0" applyFont="1" applyFill="1" applyBorder="1" applyAlignment="1">
      <alignment horizontal="center" vertical="center" wrapText="1"/>
    </xf>
    <xf numFmtId="0" fontId="31" fillId="28" borderId="14" xfId="61" applyFont="1" applyFill="1" applyBorder="1" applyAlignment="1" applyProtection="1">
      <alignment vertical="center" wrapText="1"/>
    </xf>
    <xf numFmtId="0" fontId="108" fillId="0" borderId="0" xfId="0" applyFont="1"/>
    <xf numFmtId="0" fontId="108" fillId="27" borderId="0" xfId="0" applyFont="1" applyFill="1" applyAlignment="1">
      <alignment vertical="center"/>
    </xf>
    <xf numFmtId="0" fontId="109" fillId="0" borderId="0" xfId="0" applyFont="1" applyAlignment="1">
      <alignment vertical="center"/>
    </xf>
    <xf numFmtId="0" fontId="109" fillId="0" borderId="0" xfId="0" applyFont="1" applyAlignment="1">
      <alignment horizontal="right" vertical="center"/>
    </xf>
    <xf numFmtId="0" fontId="110" fillId="55" borderId="37" xfId="61" applyFont="1" applyFill="1" applyBorder="1" applyAlignment="1" applyProtection="1">
      <alignment horizontal="center" vertical="center"/>
    </xf>
    <xf numFmtId="0" fontId="110" fillId="26" borderId="38" xfId="61" applyFont="1" applyFill="1" applyBorder="1" applyAlignment="1" applyProtection="1">
      <alignment horizontal="center" vertical="center"/>
    </xf>
    <xf numFmtId="0" fontId="28" fillId="27" borderId="0" xfId="75" quotePrefix="1" applyNumberFormat="1" applyFont="1" applyFill="1" applyAlignment="1" applyProtection="1">
      <alignment horizontal="left" vertical="center"/>
      <protection locked="0"/>
    </xf>
    <xf numFmtId="0" fontId="88" fillId="0" borderId="0" xfId="0" applyFont="1"/>
    <xf numFmtId="164" fontId="7" fillId="0" borderId="11" xfId="76" applyNumberFormat="1" applyFont="1" applyFill="1" applyBorder="1" applyAlignment="1" applyProtection="1">
      <alignment horizontal="right" vertical="center"/>
    </xf>
    <xf numFmtId="0" fontId="7" fillId="0" borderId="11" xfId="69" applyFont="1" applyFill="1" applyBorder="1" applyAlignment="1">
      <alignment vertical="center"/>
    </xf>
    <xf numFmtId="164" fontId="7" fillId="0" borderId="0" xfId="61" applyNumberFormat="1" applyFont="1" applyFill="1" applyBorder="1" applyAlignment="1" applyProtection="1">
      <alignment horizontal="left" vertical="center" indent="2"/>
    </xf>
    <xf numFmtId="0" fontId="106" fillId="0" borderId="0" xfId="0" applyFont="1" applyAlignment="1">
      <alignment horizontal="right"/>
    </xf>
    <xf numFmtId="164" fontId="7" fillId="0" borderId="0" xfId="69" applyNumberFormat="1" applyFont="1" applyFill="1" applyBorder="1" applyAlignment="1" applyProtection="1">
      <alignment horizontal="left" vertical="center" indent="2"/>
    </xf>
    <xf numFmtId="164" fontId="25" fillId="0" borderId="30" xfId="69" applyNumberFormat="1" applyFont="1" applyFill="1" applyBorder="1" applyAlignment="1" applyProtection="1">
      <alignment horizontal="left" vertical="center"/>
    </xf>
    <xf numFmtId="164" fontId="7" fillId="0" borderId="0" xfId="73" applyNumberFormat="1" applyFont="1" applyFill="1" applyBorder="1" applyAlignment="1" applyProtection="1">
      <alignment horizontal="left" vertical="center" indent="1"/>
    </xf>
    <xf numFmtId="164" fontId="79" fillId="0" borderId="0" xfId="61" applyNumberFormat="1" applyFont="1" applyFill="1" applyBorder="1" applyAlignment="1" applyProtection="1">
      <alignment horizontal="left" vertical="center" indent="3"/>
    </xf>
    <xf numFmtId="164" fontId="79" fillId="0" borderId="0" xfId="61" applyNumberFormat="1" applyFont="1" applyFill="1" applyBorder="1" applyAlignment="1" applyProtection="1">
      <alignment horizontal="left" vertical="center" indent="2"/>
    </xf>
    <xf numFmtId="0" fontId="84" fillId="0" borderId="0" xfId="0" applyFont="1" applyFill="1" applyBorder="1" applyAlignment="1">
      <alignment vertical="center"/>
    </xf>
    <xf numFmtId="0" fontId="0" fillId="29" borderId="14" xfId="0" applyFill="1" applyBorder="1"/>
    <xf numFmtId="164" fontId="78" fillId="0" borderId="0" xfId="61" applyNumberFormat="1" applyFont="1" applyFill="1" applyBorder="1" applyAlignment="1" applyProtection="1">
      <alignment horizontal="left" vertical="center"/>
    </xf>
    <xf numFmtId="164" fontId="69" fillId="0" borderId="10" xfId="76" quotePrefix="1" applyFont="1" applyFill="1" applyBorder="1" applyAlignment="1">
      <alignment horizontal="center" vertical="center"/>
    </xf>
    <xf numFmtId="164" fontId="7" fillId="0" borderId="10" xfId="76" applyNumberFormat="1" applyFont="1" applyFill="1" applyBorder="1" applyAlignment="1" applyProtection="1">
      <alignment horizontal="left" vertical="center" indent="2"/>
    </xf>
    <xf numFmtId="164" fontId="28" fillId="0" borderId="0" xfId="73" applyNumberFormat="1" applyFont="1" applyFill="1" applyBorder="1" applyAlignment="1" applyProtection="1">
      <alignment horizontal="center" vertical="center"/>
    </xf>
    <xf numFmtId="164" fontId="25" fillId="0" borderId="0" xfId="73" applyNumberFormat="1" applyFont="1" applyFill="1" applyBorder="1" applyAlignment="1" applyProtection="1">
      <alignment vertical="center"/>
    </xf>
    <xf numFmtId="165" fontId="25" fillId="0" borderId="0" xfId="73" applyNumberFormat="1" applyFont="1" applyFill="1" applyBorder="1" applyAlignment="1" applyProtection="1">
      <alignment vertical="center"/>
    </xf>
    <xf numFmtId="164" fontId="25" fillId="0" borderId="0" xfId="73" applyFont="1" applyFill="1" applyAlignment="1" applyProtection="1">
      <alignment horizontal="left" vertical="center"/>
      <protection locked="0"/>
    </xf>
    <xf numFmtId="164" fontId="25" fillId="0" borderId="0" xfId="73" quotePrefix="1" applyFont="1" applyFill="1" applyAlignment="1" applyProtection="1">
      <alignment horizontal="left" vertical="center"/>
      <protection locked="0"/>
    </xf>
    <xf numFmtId="0" fontId="28" fillId="39" borderId="0" xfId="75" quotePrefix="1" applyNumberFormat="1" applyFont="1" applyFill="1" applyAlignment="1" applyProtection="1">
      <alignment horizontal="left" vertical="center"/>
      <protection locked="0"/>
    </xf>
    <xf numFmtId="164" fontId="25" fillId="39" borderId="0" xfId="75" applyFont="1" applyFill="1" applyAlignment="1" applyProtection="1">
      <alignment vertical="center"/>
      <protection locked="0"/>
    </xf>
    <xf numFmtId="164" fontId="25" fillId="39" borderId="0" xfId="75" applyNumberFormat="1" applyFont="1" applyFill="1" applyAlignment="1" applyProtection="1">
      <alignment horizontal="left" vertical="center"/>
      <protection locked="0"/>
    </xf>
    <xf numFmtId="164" fontId="28" fillId="39" borderId="0" xfId="75" applyNumberFormat="1" applyFont="1" applyFill="1" applyAlignment="1" applyProtection="1">
      <alignment horizontal="left" vertical="center"/>
      <protection locked="0"/>
    </xf>
    <xf numFmtId="164" fontId="25" fillId="39" borderId="0" xfId="75" applyNumberFormat="1" applyFont="1" applyFill="1" applyAlignment="1" applyProtection="1">
      <alignment vertical="center"/>
      <protection locked="0"/>
    </xf>
    <xf numFmtId="20" fontId="25" fillId="39" borderId="0" xfId="75" applyNumberFormat="1" applyFont="1" applyFill="1" applyAlignment="1" applyProtection="1">
      <alignment horizontal="center" vertical="center"/>
      <protection locked="0"/>
    </xf>
    <xf numFmtId="164" fontId="25" fillId="39" borderId="0" xfId="75" applyFont="1" applyFill="1" applyAlignment="1" applyProtection="1">
      <alignment horizontal="left" vertical="center"/>
      <protection locked="0"/>
    </xf>
    <xf numFmtId="0" fontId="111" fillId="0" borderId="0" xfId="0" applyFont="1"/>
    <xf numFmtId="0" fontId="18" fillId="30" borderId="0" xfId="0" applyFont="1" applyFill="1"/>
    <xf numFmtId="164" fontId="25" fillId="27" borderId="0" xfId="73" quotePrefix="1" applyFont="1" applyFill="1" applyAlignment="1" applyProtection="1">
      <alignment horizontal="left" vertical="center"/>
      <protection locked="0"/>
    </xf>
    <xf numFmtId="0" fontId="5" fillId="0" borderId="0" xfId="0" quotePrefix="1" applyFont="1"/>
    <xf numFmtId="1" fontId="65" fillId="0" borderId="28" xfId="73" applyNumberFormat="1" applyFont="1" applyFill="1" applyBorder="1" applyAlignment="1">
      <alignment horizontal="center" vertical="center"/>
    </xf>
    <xf numFmtId="1" fontId="65" fillId="27" borderId="28" xfId="69" applyNumberFormat="1" applyFont="1" applyFill="1" applyBorder="1" applyAlignment="1">
      <alignment horizontal="center" vertical="center"/>
    </xf>
    <xf numFmtId="0" fontId="0" fillId="28" borderId="0" xfId="0" applyFill="1"/>
    <xf numFmtId="0" fontId="0" fillId="28" borderId="0" xfId="0" applyFill="1" applyBorder="1"/>
    <xf numFmtId="0" fontId="41" fillId="28" borderId="0" xfId="0" applyFont="1" applyFill="1" applyBorder="1" applyAlignment="1">
      <alignment vertical="center" wrapText="1"/>
    </xf>
    <xf numFmtId="0" fontId="32" fillId="28" borderId="0" xfId="0" applyFont="1" applyFill="1" applyBorder="1" applyAlignment="1">
      <alignment vertical="center" wrapText="1"/>
    </xf>
    <xf numFmtId="0" fontId="20" fillId="28" borderId="0" xfId="0" applyFont="1" applyFill="1" applyBorder="1" applyAlignment="1">
      <alignment vertical="center" wrapText="1"/>
    </xf>
    <xf numFmtId="164" fontId="25" fillId="27" borderId="0" xfId="73" applyNumberFormat="1" applyFont="1" applyFill="1" applyAlignment="1" applyProtection="1">
      <alignment vertical="center"/>
      <protection locked="0"/>
    </xf>
    <xf numFmtId="164" fontId="25" fillId="27" borderId="0" xfId="73" applyNumberFormat="1" applyFont="1" applyFill="1" applyAlignment="1" applyProtection="1">
      <alignment horizontal="left" vertical="center"/>
      <protection locked="0"/>
    </xf>
    <xf numFmtId="0" fontId="25" fillId="27" borderId="0" xfId="69" applyFont="1" applyFill="1"/>
    <xf numFmtId="170" fontId="83" fillId="39" borderId="0" xfId="69" applyNumberFormat="1" applyFont="1" applyFill="1" applyBorder="1" applyAlignment="1">
      <alignment horizontal="center" vertical="center"/>
    </xf>
    <xf numFmtId="0" fontId="6" fillId="26" borderId="0" xfId="0" applyFont="1" applyFill="1" applyBorder="1" applyAlignment="1">
      <alignment vertical="center"/>
    </xf>
    <xf numFmtId="0" fontId="25" fillId="25"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vertical="center"/>
    </xf>
    <xf numFmtId="165" fontId="25" fillId="25" borderId="0" xfId="73" applyNumberFormat="1" applyFont="1" applyFill="1" applyBorder="1" applyAlignment="1" applyProtection="1">
      <alignmen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84" fillId="25" borderId="0" xfId="0" applyFont="1" applyFill="1" applyBorder="1" applyAlignment="1">
      <alignment vertical="center"/>
    </xf>
    <xf numFmtId="0" fontId="6" fillId="27" borderId="0" xfId="0" applyFont="1" applyFill="1" applyBorder="1" applyAlignment="1">
      <alignment vertical="center"/>
    </xf>
    <xf numFmtId="0" fontId="7" fillId="39" borderId="0" xfId="69" applyFont="1" applyFill="1" applyBorder="1" applyAlignment="1">
      <alignment vertical="center"/>
    </xf>
    <xf numFmtId="170" fontId="25" fillId="39" borderId="0" xfId="73" applyNumberFormat="1" applyFont="1" applyFill="1" applyAlignment="1" applyProtection="1">
      <alignment horizontal="center" vertical="center"/>
      <protection locked="0"/>
    </xf>
    <xf numFmtId="164" fontId="28" fillId="39" borderId="0" xfId="73" quotePrefix="1" applyNumberFormat="1" applyFont="1" applyFill="1" applyAlignment="1" applyProtection="1">
      <alignment horizontal="left" vertical="center"/>
      <protection locked="0"/>
    </xf>
    <xf numFmtId="164" fontId="28" fillId="27" borderId="0" xfId="73" quotePrefix="1" applyNumberFormat="1" applyFont="1" applyFill="1" applyAlignment="1" applyProtection="1">
      <alignment horizontal="left" vertical="center"/>
      <protection locked="0"/>
    </xf>
    <xf numFmtId="0" fontId="28" fillId="27" borderId="0" xfId="73" quotePrefix="1" applyNumberFormat="1" applyFont="1" applyFill="1" applyAlignment="1" applyProtection="1">
      <alignment horizontal="left" vertical="center"/>
      <protection locked="0"/>
    </xf>
    <xf numFmtId="164" fontId="25" fillId="39" borderId="0" xfId="73" applyFont="1" applyFill="1" applyAlignment="1" applyProtection="1">
      <alignment horizontal="left" vertical="center"/>
      <protection locked="0"/>
    </xf>
    <xf numFmtId="164" fontId="28" fillId="0" borderId="0" xfId="76" applyFont="1" applyFill="1" applyBorder="1" applyAlignment="1">
      <alignment horizontal="left" vertical="center"/>
    </xf>
    <xf numFmtId="164" fontId="28" fillId="0" borderId="0" xfId="76" applyNumberFormat="1" applyFont="1" applyFill="1" applyBorder="1" applyAlignment="1" applyProtection="1">
      <alignment horizontal="center" vertical="center"/>
    </xf>
    <xf numFmtId="0" fontId="0" fillId="25" borderId="0" xfId="0" applyFill="1"/>
    <xf numFmtId="49" fontId="28" fillId="0" borderId="0" xfId="73" applyNumberFormat="1" applyFont="1" applyFill="1" applyBorder="1" applyAlignment="1" applyProtection="1">
      <alignment horizontal="left" vertical="center"/>
    </xf>
    <xf numFmtId="164" fontId="5" fillId="0" borderId="0" xfId="73" applyFont="1" applyFill="1" applyBorder="1" applyAlignment="1">
      <alignment vertical="center"/>
    </xf>
    <xf numFmtId="0" fontId="83" fillId="0" borderId="0" xfId="69" applyFont="1" applyFill="1" applyBorder="1" applyAlignment="1">
      <alignment vertical="center"/>
    </xf>
    <xf numFmtId="0" fontId="120" fillId="0" borderId="0" xfId="0" applyFont="1"/>
    <xf numFmtId="0" fontId="89" fillId="56" borderId="0" xfId="77" applyFont="1" applyFill="1" applyAlignment="1">
      <alignment vertical="center"/>
    </xf>
    <xf numFmtId="0" fontId="24" fillId="56" borderId="0" xfId="0" quotePrefix="1" applyFont="1" applyFill="1" applyAlignment="1">
      <alignment horizontal="center" vertical="center"/>
    </xf>
    <xf numFmtId="0" fontId="24" fillId="56" borderId="0" xfId="77" applyFont="1" applyFill="1" applyAlignment="1">
      <alignment horizontal="left" vertical="center"/>
    </xf>
    <xf numFmtId="0" fontId="24" fillId="56" borderId="0" xfId="77" applyFont="1" applyFill="1" applyAlignment="1">
      <alignment vertical="center"/>
    </xf>
    <xf numFmtId="0" fontId="90" fillId="56" borderId="0" xfId="77" applyFont="1" applyFill="1" applyAlignment="1">
      <alignment horizontal="center" vertical="center"/>
    </xf>
    <xf numFmtId="0" fontId="0" fillId="0" borderId="0" xfId="0"/>
    <xf numFmtId="0" fontId="24" fillId="26" borderId="48" xfId="61" applyFont="1" applyFill="1" applyBorder="1" applyAlignment="1" applyProtection="1">
      <alignment horizontal="center" vertical="center"/>
    </xf>
    <xf numFmtId="0" fontId="0" fillId="29" borderId="0" xfId="0" applyFill="1" applyBorder="1"/>
    <xf numFmtId="0" fontId="0" fillId="29" borderId="15" xfId="0" applyFill="1" applyBorder="1"/>
    <xf numFmtId="0" fontId="122" fillId="61" borderId="0" xfId="61" applyFont="1" applyFill="1" applyBorder="1" applyAlignment="1" applyProtection="1">
      <alignment horizontal="center" vertical="center"/>
    </xf>
    <xf numFmtId="0" fontId="122" fillId="61" borderId="0" xfId="0" applyFont="1" applyFill="1" applyBorder="1" applyAlignment="1">
      <alignment horizontal="center" vertical="center"/>
    </xf>
    <xf numFmtId="0" fontId="24" fillId="36" borderId="46" xfId="61" applyFont="1" applyFill="1" applyBorder="1" applyAlignment="1" applyProtection="1">
      <alignment horizontal="center" vertical="center"/>
    </xf>
    <xf numFmtId="0" fontId="26" fillId="51" borderId="48" xfId="61" applyFont="1" applyFill="1" applyBorder="1" applyAlignment="1" applyProtection="1">
      <alignment horizontal="center" vertical="center"/>
    </xf>
    <xf numFmtId="0" fontId="93" fillId="51" borderId="48" xfId="61" applyFont="1" applyFill="1" applyBorder="1" applyAlignment="1" applyProtection="1">
      <alignment horizontal="center" vertical="center"/>
    </xf>
    <xf numFmtId="0" fontId="84" fillId="63" borderId="0" xfId="69" applyFont="1" applyFill="1" applyBorder="1" applyAlignment="1">
      <alignment vertical="center"/>
    </xf>
    <xf numFmtId="20" fontId="84" fillId="63" borderId="0" xfId="69" applyNumberFormat="1" applyFont="1" applyFill="1" applyBorder="1" applyAlignment="1">
      <alignment horizontal="center" vertical="center"/>
    </xf>
    <xf numFmtId="0" fontId="85" fillId="63" borderId="0" xfId="69" applyFont="1" applyFill="1" applyBorder="1" applyAlignment="1">
      <alignment horizontal="center" vertical="center"/>
    </xf>
    <xf numFmtId="164" fontId="28" fillId="0" borderId="0" xfId="73" applyNumberFormat="1" applyFont="1" applyFill="1" applyBorder="1" applyAlignment="1" applyProtection="1">
      <alignment horizontal="left" vertical="center"/>
      <protection locked="0"/>
    </xf>
    <xf numFmtId="173" fontId="5" fillId="0" borderId="0" xfId="69" applyNumberFormat="1"/>
    <xf numFmtId="0" fontId="5" fillId="37" borderId="0" xfId="69" applyFill="1"/>
    <xf numFmtId="0" fontId="5" fillId="30" borderId="0" xfId="69" applyFill="1"/>
    <xf numFmtId="0" fontId="5" fillId="26" borderId="0" xfId="69" applyFill="1" applyBorder="1" applyAlignment="1">
      <alignment vertical="center"/>
    </xf>
    <xf numFmtId="0" fontId="7" fillId="64" borderId="0" xfId="69" applyFont="1" applyFill="1" applyBorder="1" applyAlignment="1">
      <alignment vertical="center"/>
    </xf>
    <xf numFmtId="164" fontId="25" fillId="64" borderId="0" xfId="73" applyFont="1" applyFill="1" applyAlignment="1" applyProtection="1">
      <alignment horizontal="left" vertical="center"/>
      <protection locked="0"/>
    </xf>
    <xf numFmtId="164" fontId="28"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vertical="center"/>
      <protection locked="0"/>
    </xf>
    <xf numFmtId="0" fontId="5" fillId="64" borderId="0" xfId="69" applyFill="1"/>
    <xf numFmtId="164" fontId="25" fillId="65" borderId="0" xfId="73" applyNumberFormat="1" applyFont="1" applyFill="1" applyAlignment="1" applyProtection="1">
      <alignment vertical="center"/>
      <protection locked="0"/>
    </xf>
    <xf numFmtId="20" fontId="25" fillId="65" borderId="0" xfId="73" applyNumberFormat="1" applyFont="1" applyFill="1" applyAlignment="1" applyProtection="1">
      <alignment horizontal="center" vertical="center"/>
      <protection locked="0"/>
    </xf>
    <xf numFmtId="0" fontId="5" fillId="65" borderId="0" xfId="69" applyFill="1"/>
    <xf numFmtId="0" fontId="7" fillId="65" borderId="0" xfId="69" applyFont="1" applyFill="1" applyBorder="1" applyAlignment="1">
      <alignment vertical="center"/>
    </xf>
    <xf numFmtId="164" fontId="25" fillId="65" borderId="0" xfId="73" applyFont="1" applyFill="1" applyAlignment="1" applyProtection="1">
      <alignment horizontal="left" vertical="center"/>
      <protection locked="0"/>
    </xf>
    <xf numFmtId="164" fontId="25" fillId="0" borderId="0" xfId="73" applyFont="1" applyFill="1" applyBorder="1" applyAlignment="1" applyProtection="1">
      <alignment vertical="center"/>
      <protection locked="0"/>
    </xf>
    <xf numFmtId="20" fontId="25" fillId="0" borderId="0" xfId="73" applyNumberFormat="1" applyFont="1" applyFill="1" applyBorder="1" applyAlignment="1" applyProtection="1">
      <alignment horizontal="center" vertical="center"/>
      <protection locked="0"/>
    </xf>
    <xf numFmtId="20" fontId="28" fillId="0" borderId="0" xfId="76" applyNumberFormat="1" applyFont="1" applyFill="1" applyBorder="1" applyAlignment="1" applyProtection="1">
      <alignment horizontal="center" vertical="center"/>
    </xf>
    <xf numFmtId="20" fontId="83" fillId="0" borderId="0" xfId="69" applyNumberFormat="1" applyFont="1" applyFill="1" applyBorder="1" applyAlignment="1">
      <alignment horizontal="center" vertical="center"/>
    </xf>
    <xf numFmtId="164" fontId="28" fillId="67" borderId="0" xfId="73" applyNumberFormat="1" applyFont="1" applyFill="1" applyBorder="1" applyAlignment="1" applyProtection="1">
      <alignment horizontal="center" vertical="center"/>
    </xf>
    <xf numFmtId="164" fontId="25" fillId="67" borderId="0" xfId="73" applyNumberFormat="1" applyFont="1" applyFill="1" applyBorder="1" applyAlignment="1" applyProtection="1">
      <alignment vertical="center"/>
    </xf>
    <xf numFmtId="170" fontId="0" fillId="0" borderId="0" xfId="0" applyNumberFormat="1" applyAlignment="1">
      <alignment horizontal="center"/>
    </xf>
    <xf numFmtId="170" fontId="83" fillId="35" borderId="0" xfId="0" applyNumberFormat="1" applyFont="1" applyFill="1" applyBorder="1" applyAlignment="1">
      <alignment horizontal="center" vertical="center"/>
    </xf>
    <xf numFmtId="170" fontId="83" fillId="25" borderId="0" xfId="0" applyNumberFormat="1" applyFont="1" applyFill="1" applyBorder="1" applyAlignment="1">
      <alignment horizontal="center" vertical="center"/>
    </xf>
    <xf numFmtId="0" fontId="5" fillId="30" borderId="0" xfId="69" applyFill="1" applyAlignment="1">
      <alignment vertical="center"/>
    </xf>
    <xf numFmtId="0" fontId="24" fillId="30" borderId="0" xfId="69" applyFont="1" applyFill="1" applyAlignment="1">
      <alignment horizontal="left" vertical="center"/>
    </xf>
    <xf numFmtId="0" fontId="24" fillId="30" borderId="0" xfId="69" applyFont="1" applyFill="1" applyAlignment="1">
      <alignment vertical="center"/>
    </xf>
    <xf numFmtId="20" fontId="24" fillId="30" borderId="0" xfId="69" applyNumberFormat="1" applyFont="1" applyFill="1" applyAlignment="1">
      <alignment horizontal="center" vertical="center"/>
    </xf>
    <xf numFmtId="0" fontId="6" fillId="26" borderId="0" xfId="69" applyFont="1" applyFill="1" applyBorder="1" applyAlignment="1">
      <alignment vertical="center"/>
    </xf>
    <xf numFmtId="0" fontId="6" fillId="26" borderId="0" xfId="69" applyFont="1" applyFill="1" applyBorder="1" applyAlignment="1">
      <alignment horizontal="center" vertical="center"/>
    </xf>
    <xf numFmtId="20" fontId="6" fillId="26" borderId="0" xfId="69" applyNumberFormat="1" applyFont="1" applyFill="1" applyBorder="1" applyAlignment="1">
      <alignment horizontal="center" vertical="center"/>
    </xf>
    <xf numFmtId="164" fontId="5" fillId="25" borderId="0" xfId="75" applyFont="1" applyFill="1" applyBorder="1" applyAlignment="1">
      <alignment horizontal="left" vertical="center"/>
    </xf>
    <xf numFmtId="164" fontId="22" fillId="25" borderId="0" xfId="75" applyFont="1" applyFill="1" applyBorder="1" applyAlignment="1">
      <alignment horizontal="center" vertical="center"/>
    </xf>
    <xf numFmtId="164" fontId="22" fillId="25" borderId="0" xfId="75" quotePrefix="1" applyFont="1" applyFill="1" applyBorder="1" applyAlignment="1">
      <alignment horizontal="center" vertical="center"/>
    </xf>
    <xf numFmtId="20" fontId="22" fillId="25" borderId="0" xfId="75" quotePrefix="1" applyNumberFormat="1" applyFont="1" applyFill="1" applyBorder="1" applyAlignment="1">
      <alignment horizontal="center" vertical="center"/>
    </xf>
    <xf numFmtId="0" fontId="28" fillId="27" borderId="0" xfId="75" applyNumberFormat="1" applyFont="1" applyFill="1" applyAlignment="1" applyProtection="1">
      <alignment horizontal="left" vertical="center"/>
      <protection locked="0"/>
    </xf>
    <xf numFmtId="0" fontId="28" fillId="25" borderId="0" xfId="75" quotePrefix="1" applyNumberFormat="1" applyFont="1" applyFill="1" applyAlignment="1" applyProtection="1">
      <alignment horizontal="left" vertical="center"/>
      <protection locked="0"/>
    </xf>
    <xf numFmtId="0" fontId="28" fillId="0" borderId="0" xfId="75" quotePrefix="1" applyNumberFormat="1" applyFont="1" applyFill="1" applyAlignment="1" applyProtection="1">
      <alignment horizontal="left" vertical="center"/>
      <protection locked="0"/>
    </xf>
    <xf numFmtId="0" fontId="6" fillId="41" borderId="0" xfId="69" applyFont="1" applyFill="1" applyBorder="1" applyAlignment="1">
      <alignment vertical="center"/>
    </xf>
    <xf numFmtId="164" fontId="6" fillId="41" borderId="0" xfId="69" applyNumberFormat="1" applyFont="1" applyFill="1" applyBorder="1" applyAlignment="1">
      <alignment vertical="center"/>
    </xf>
    <xf numFmtId="20" fontId="6" fillId="41" borderId="0" xfId="69" applyNumberFormat="1" applyFont="1" applyFill="1" applyBorder="1" applyAlignment="1">
      <alignment horizontal="center" vertical="center"/>
    </xf>
    <xf numFmtId="20" fontId="5" fillId="26" borderId="0" xfId="69" applyNumberFormat="1" applyFill="1" applyAlignment="1">
      <alignment horizontal="center"/>
    </xf>
    <xf numFmtId="0" fontId="28" fillId="25" borderId="0" xfId="74" applyNumberFormat="1" applyFont="1" applyFill="1" applyAlignment="1" applyProtection="1">
      <alignment horizontal="left" vertical="center"/>
      <protection locked="0"/>
    </xf>
    <xf numFmtId="164" fontId="28" fillId="25" borderId="0" xfId="74" applyNumberFormat="1" applyFont="1" applyFill="1" applyAlignment="1" applyProtection="1">
      <alignment horizontal="left" vertical="center"/>
      <protection locked="0"/>
    </xf>
    <xf numFmtId="164" fontId="25" fillId="25" borderId="0" xfId="74" applyNumberFormat="1" applyFont="1" applyFill="1" applyAlignment="1" applyProtection="1">
      <alignment vertical="center"/>
      <protection locked="0"/>
    </xf>
    <xf numFmtId="20" fontId="25" fillId="25" borderId="0" xfId="74" applyNumberFormat="1" applyFont="1" applyFill="1" applyAlignment="1" applyProtection="1">
      <alignment horizontal="center" vertical="center"/>
      <protection locked="0"/>
    </xf>
    <xf numFmtId="0" fontId="25" fillId="67" borderId="0" xfId="0" applyFont="1" applyFill="1" applyBorder="1" applyAlignment="1">
      <alignment vertical="center"/>
    </xf>
    <xf numFmtId="164" fontId="25" fillId="67" borderId="0" xfId="73" applyFont="1" applyFill="1" applyBorder="1" applyAlignment="1">
      <alignment vertical="center"/>
    </xf>
    <xf numFmtId="164" fontId="28" fillId="67" borderId="0" xfId="73" applyNumberFormat="1" applyFont="1" applyFill="1" applyBorder="1" applyAlignment="1" applyProtection="1">
      <alignment horizontal="left" vertical="center"/>
    </xf>
    <xf numFmtId="0" fontId="6" fillId="66" borderId="0" xfId="0" applyFont="1" applyFill="1" applyBorder="1" applyAlignment="1">
      <alignment horizontal="center" vertical="center"/>
    </xf>
    <xf numFmtId="0" fontId="6" fillId="66" borderId="0" xfId="0" applyFont="1" applyFill="1" applyBorder="1" applyAlignment="1">
      <alignment vertical="center"/>
    </xf>
    <xf numFmtId="0" fontId="7" fillId="0" borderId="0" xfId="69" applyFont="1" applyFill="1" applyBorder="1" applyAlignment="1">
      <alignment vertical="center"/>
    </xf>
    <xf numFmtId="0" fontId="5" fillId="26" borderId="0" xfId="69" applyFill="1"/>
    <xf numFmtId="0" fontId="30" fillId="30" borderId="0" xfId="69" applyFont="1" applyFill="1" applyAlignment="1">
      <alignment horizontal="center" vertical="center"/>
    </xf>
    <xf numFmtId="0" fontId="30" fillId="40" borderId="0" xfId="69" applyFont="1" applyFill="1" applyBorder="1" applyAlignment="1">
      <alignment horizontal="left" vertical="center"/>
    </xf>
    <xf numFmtId="0" fontId="24" fillId="40" borderId="0" xfId="69" applyFont="1" applyFill="1" applyBorder="1" applyAlignment="1">
      <alignment horizontal="left" vertical="center"/>
    </xf>
    <xf numFmtId="0" fontId="24" fillId="40" borderId="0" xfId="69" applyFont="1" applyFill="1" applyBorder="1" applyAlignment="1">
      <alignment vertical="center"/>
    </xf>
    <xf numFmtId="20" fontId="24" fillId="40" borderId="0" xfId="69" applyNumberFormat="1" applyFont="1" applyFill="1" applyBorder="1" applyAlignment="1">
      <alignment horizontal="center" vertical="center"/>
    </xf>
    <xf numFmtId="164" fontId="22" fillId="42" borderId="0" xfId="73" applyNumberFormat="1" applyFont="1" applyFill="1" applyBorder="1" applyAlignment="1" applyProtection="1">
      <alignment horizontal="center" vertical="center" wrapText="1"/>
    </xf>
    <xf numFmtId="20" fontId="22" fillId="42" borderId="0" xfId="73" applyNumberFormat="1" applyFont="1" applyFill="1" applyBorder="1" applyAlignment="1" applyProtection="1">
      <alignment horizontal="center" vertical="center" wrapText="1"/>
    </xf>
    <xf numFmtId="164" fontId="22" fillId="0" borderId="0" xfId="73" applyFont="1" applyFill="1" applyBorder="1" applyAlignment="1">
      <alignment horizontal="center" vertical="center"/>
    </xf>
    <xf numFmtId="164" fontId="25" fillId="0" borderId="0" xfId="73" applyNumberFormat="1" applyFont="1" applyFill="1" applyAlignment="1" applyProtection="1">
      <alignment vertical="center"/>
      <protection locked="0"/>
    </xf>
    <xf numFmtId="20" fontId="25" fillId="0" borderId="0" xfId="73" applyNumberFormat="1" applyFont="1" applyFill="1" applyAlignment="1" applyProtection="1">
      <alignment horizontal="center" vertical="center"/>
      <protection locked="0"/>
    </xf>
    <xf numFmtId="0" fontId="5" fillId="0" borderId="0" xfId="69" applyFill="1"/>
    <xf numFmtId="164" fontId="25" fillId="0" borderId="0" xfId="73" applyNumberFormat="1" applyFont="1" applyFill="1" applyBorder="1" applyAlignment="1" applyProtection="1">
      <alignment horizontal="left" vertical="center"/>
      <protection locked="0"/>
    </xf>
    <xf numFmtId="0" fontId="25" fillId="0" borderId="0" xfId="69" applyFont="1" applyFill="1" applyBorder="1" applyAlignment="1" applyProtection="1">
      <alignment vertical="center" wrapText="1"/>
      <protection locked="0"/>
    </xf>
    <xf numFmtId="0" fontId="25" fillId="25" borderId="0" xfId="69" applyFont="1" applyFill="1" applyBorder="1" applyAlignment="1" applyProtection="1">
      <alignment vertical="center" wrapText="1"/>
      <protection locked="0"/>
    </xf>
    <xf numFmtId="0" fontId="25" fillId="0" borderId="0" xfId="69" applyFont="1" applyFill="1" applyAlignment="1" applyProtection="1">
      <alignment vertical="center" wrapText="1"/>
      <protection locked="0"/>
    </xf>
    <xf numFmtId="0" fontId="84" fillId="0" borderId="0" xfId="69" applyFont="1" applyFill="1" applyBorder="1" applyAlignment="1">
      <alignment vertical="center"/>
    </xf>
    <xf numFmtId="20" fontId="84" fillId="0" borderId="0" xfId="69" applyNumberFormat="1" applyFont="1" applyFill="1" applyBorder="1" applyAlignment="1">
      <alignment horizontal="center" vertical="center"/>
    </xf>
    <xf numFmtId="0" fontId="87" fillId="42" borderId="0" xfId="69" applyFont="1" applyFill="1" applyBorder="1" applyAlignment="1">
      <alignment vertical="center"/>
    </xf>
    <xf numFmtId="0" fontId="5" fillId="25" borderId="0" xfId="69" applyFill="1" applyBorder="1" applyAlignment="1">
      <alignment vertical="center"/>
    </xf>
    <xf numFmtId="0" fontId="25" fillId="0" borderId="0" xfId="73" applyNumberFormat="1" applyFont="1" applyFill="1" applyBorder="1" applyAlignment="1" applyProtection="1">
      <alignment horizontal="left" vertical="center"/>
      <protection locked="0"/>
    </xf>
    <xf numFmtId="164" fontId="25" fillId="27" borderId="0" xfId="73" applyFont="1" applyFill="1" applyAlignment="1" applyProtection="1">
      <alignment horizontal="left" vertical="center"/>
      <protection locked="0"/>
    </xf>
    <xf numFmtId="164" fontId="25" fillId="25" borderId="0" xfId="73" applyNumberFormat="1" applyFont="1" applyFill="1" applyBorder="1" applyAlignment="1" applyProtection="1">
      <alignment horizontal="left" vertical="center"/>
      <protection locked="0"/>
    </xf>
    <xf numFmtId="164" fontId="28" fillId="0" borderId="0" xfId="73" quotePrefix="1" applyFont="1" applyFill="1" applyBorder="1" applyAlignment="1">
      <alignment horizontal="left" vertical="center"/>
    </xf>
    <xf numFmtId="164" fontId="25" fillId="0" borderId="0" xfId="73" applyNumberFormat="1" applyFont="1" applyFill="1" applyBorder="1" applyAlignment="1" applyProtection="1">
      <alignment vertical="center"/>
      <protection locked="0"/>
    </xf>
    <xf numFmtId="164" fontId="86" fillId="27" borderId="0" xfId="76" applyFont="1" applyFill="1" applyBorder="1" applyAlignment="1">
      <alignment horizontal="left" vertical="center"/>
    </xf>
    <xf numFmtId="164" fontId="25" fillId="27" borderId="0" xfId="73" applyFont="1" applyFill="1" applyBorder="1" applyAlignment="1">
      <alignment vertical="center"/>
    </xf>
    <xf numFmtId="164" fontId="25" fillId="39" borderId="0" xfId="73" applyFont="1" applyFill="1" applyBorder="1" applyAlignment="1">
      <alignment vertical="center"/>
    </xf>
    <xf numFmtId="49" fontId="28" fillId="39" borderId="0" xfId="73" applyNumberFormat="1" applyFont="1" applyFill="1" applyBorder="1" applyAlignment="1" applyProtection="1">
      <alignment horizontal="left" vertical="center"/>
    </xf>
    <xf numFmtId="0" fontId="28" fillId="27" borderId="0" xfId="76" applyNumberFormat="1" applyFont="1" applyFill="1" applyBorder="1" applyAlignment="1" applyProtection="1">
      <alignment horizontal="left" vertical="center"/>
    </xf>
    <xf numFmtId="164" fontId="5" fillId="27" borderId="0" xfId="73" applyFont="1" applyFill="1" applyBorder="1" applyAlignment="1">
      <alignment vertical="center"/>
    </xf>
    <xf numFmtId="49" fontId="28" fillId="27" borderId="0" xfId="73" applyNumberFormat="1" applyFont="1" applyFill="1" applyBorder="1" applyAlignment="1" applyProtection="1">
      <alignment horizontal="left" vertical="center"/>
    </xf>
    <xf numFmtId="0" fontId="83" fillId="39" borderId="0" xfId="69" applyFont="1" applyFill="1" applyBorder="1" applyAlignment="1">
      <alignment vertical="center"/>
    </xf>
    <xf numFmtId="164" fontId="5" fillId="39" borderId="0" xfId="73" applyFont="1" applyFill="1" applyBorder="1" applyAlignment="1">
      <alignment vertical="center"/>
    </xf>
    <xf numFmtId="0" fontId="83" fillId="27" borderId="0" xfId="69" applyFont="1" applyFill="1" applyBorder="1" applyAlignment="1">
      <alignment vertical="center"/>
    </xf>
    <xf numFmtId="0" fontId="5" fillId="39" borderId="0" xfId="69" applyFill="1"/>
    <xf numFmtId="0" fontId="5" fillId="25" borderId="0" xfId="69" applyFill="1"/>
    <xf numFmtId="0" fontId="7" fillId="0" borderId="0" xfId="69" applyFont="1" applyFill="1" applyBorder="1" applyAlignment="1">
      <alignment horizontal="left" vertical="center"/>
    </xf>
    <xf numFmtId="0" fontId="25" fillId="25" borderId="0" xfId="69" applyFont="1" applyFill="1"/>
    <xf numFmtId="0" fontId="25" fillId="25" borderId="0" xfId="69" applyFont="1" applyFill="1" applyAlignment="1" applyProtection="1">
      <alignment vertical="center" wrapText="1"/>
      <protection locked="0"/>
    </xf>
    <xf numFmtId="165" fontId="25" fillId="67" borderId="0" xfId="73" applyNumberFormat="1" applyFont="1" applyFill="1" applyBorder="1" applyAlignment="1" applyProtection="1">
      <alignment vertical="center"/>
    </xf>
    <xf numFmtId="0" fontId="25" fillId="64" borderId="0" xfId="0" applyFont="1" applyFill="1" applyBorder="1" applyAlignment="1">
      <alignment vertical="center"/>
    </xf>
    <xf numFmtId="164" fontId="28" fillId="64" borderId="0" xfId="73" applyNumberFormat="1" applyFont="1" applyFill="1" applyBorder="1" applyAlignment="1" applyProtection="1">
      <alignment horizontal="left" vertical="center"/>
    </xf>
    <xf numFmtId="164" fontId="25" fillId="64" borderId="0" xfId="73" applyFont="1" applyFill="1" applyBorder="1" applyAlignment="1">
      <alignment vertical="center"/>
    </xf>
    <xf numFmtId="164" fontId="28" fillId="64" borderId="0" xfId="73" applyNumberFormat="1" applyFont="1" applyFill="1" applyBorder="1" applyAlignment="1" applyProtection="1">
      <alignment horizontal="center" vertical="center"/>
    </xf>
    <xf numFmtId="164" fontId="25" fillId="64" borderId="0" xfId="73" applyNumberFormat="1" applyFont="1" applyFill="1" applyBorder="1" applyAlignment="1" applyProtection="1">
      <alignment vertical="center"/>
    </xf>
    <xf numFmtId="165" fontId="25" fillId="64" borderId="0" xfId="73" applyNumberFormat="1" applyFont="1" applyFill="1" applyBorder="1" applyAlignment="1" applyProtection="1">
      <alignment vertical="center"/>
    </xf>
    <xf numFmtId="164" fontId="25" fillId="64" borderId="0" xfId="73" applyFont="1" applyFill="1" applyBorder="1" applyAlignment="1">
      <alignment horizontal="left" vertical="center"/>
    </xf>
    <xf numFmtId="0" fontId="25" fillId="67" borderId="0" xfId="0" applyFont="1" applyFill="1" applyBorder="1" applyAlignment="1">
      <alignment horizontal="left" vertical="center"/>
    </xf>
    <xf numFmtId="0" fontId="25" fillId="67" borderId="0" xfId="0" applyFont="1" applyFill="1" applyBorder="1" applyAlignment="1">
      <alignment horizontal="center" vertical="center"/>
    </xf>
    <xf numFmtId="0" fontId="25" fillId="68" borderId="0" xfId="0" applyFont="1" applyFill="1" applyBorder="1" applyAlignment="1">
      <alignment vertical="center"/>
    </xf>
    <xf numFmtId="164" fontId="28" fillId="68" borderId="0" xfId="73" applyNumberFormat="1" applyFont="1" applyFill="1" applyBorder="1" applyAlignment="1" applyProtection="1">
      <alignment horizontal="left" vertical="center"/>
    </xf>
    <xf numFmtId="164" fontId="25" fillId="68" borderId="0" xfId="73" applyFont="1" applyFill="1" applyBorder="1" applyAlignment="1">
      <alignment vertical="center"/>
    </xf>
    <xf numFmtId="164" fontId="28" fillId="68" borderId="0" xfId="73" applyNumberFormat="1" applyFont="1" applyFill="1" applyBorder="1" applyAlignment="1" applyProtection="1">
      <alignment horizontal="center" vertical="center"/>
    </xf>
    <xf numFmtId="164" fontId="25" fillId="68" borderId="0" xfId="73" applyNumberFormat="1" applyFont="1" applyFill="1" applyBorder="1" applyAlignment="1" applyProtection="1">
      <alignment vertical="center"/>
    </xf>
    <xf numFmtId="165" fontId="25" fillId="68" borderId="0" xfId="73" applyNumberFormat="1" applyFont="1" applyFill="1" applyBorder="1" applyAlignment="1" applyProtection="1">
      <alignment vertical="center"/>
    </xf>
    <xf numFmtId="0" fontId="25" fillId="68" borderId="0" xfId="0" applyFont="1" applyFill="1" applyBorder="1"/>
    <xf numFmtId="0" fontId="25" fillId="68" borderId="0" xfId="0" applyFont="1" applyFill="1" applyBorder="1" applyAlignment="1">
      <alignment horizontal="left"/>
    </xf>
    <xf numFmtId="0" fontId="25" fillId="68" borderId="0" xfId="0" applyFont="1" applyFill="1" applyBorder="1" applyAlignment="1">
      <alignment horizontal="center"/>
    </xf>
    <xf numFmtId="0" fontId="25" fillId="67" borderId="0" xfId="0" applyFont="1" applyFill="1" applyBorder="1"/>
    <xf numFmtId="0" fontId="25" fillId="67" borderId="0" xfId="0" applyFont="1" applyFill="1" applyBorder="1" applyAlignment="1">
      <alignment horizontal="left"/>
    </xf>
    <xf numFmtId="0" fontId="25" fillId="67" borderId="0" xfId="0" applyFont="1" applyFill="1" applyBorder="1" applyAlignment="1">
      <alignment horizontal="center"/>
    </xf>
    <xf numFmtId="0" fontId="84" fillId="66" borderId="0" xfId="0" applyFont="1" applyFill="1" applyBorder="1" applyAlignment="1">
      <alignment horizontal="left"/>
    </xf>
    <xf numFmtId="0" fontId="84" fillId="66" borderId="0" xfId="0" applyFont="1" applyFill="1" applyBorder="1" applyAlignment="1">
      <alignment vertical="center"/>
    </xf>
    <xf numFmtId="0" fontId="84" fillId="64" borderId="0" xfId="0" applyFont="1" applyFill="1" applyBorder="1" applyAlignment="1">
      <alignment vertical="center"/>
    </xf>
    <xf numFmtId="0" fontId="84" fillId="67" borderId="0" xfId="0" applyFont="1" applyFill="1" applyBorder="1" applyAlignment="1">
      <alignment vertical="center"/>
    </xf>
    <xf numFmtId="0" fontId="84" fillId="68" borderId="0" xfId="0" applyFont="1" applyFill="1" applyBorder="1" applyAlignment="1">
      <alignment vertical="center"/>
    </xf>
    <xf numFmtId="0" fontId="6" fillId="64" borderId="0" xfId="0" applyFont="1" applyFill="1" applyBorder="1" applyAlignment="1">
      <alignment vertical="center"/>
    </xf>
    <xf numFmtId="164" fontId="22" fillId="67" borderId="0" xfId="73" applyFont="1" applyFill="1" applyBorder="1" applyAlignment="1">
      <alignment vertical="center"/>
    </xf>
    <xf numFmtId="0" fontId="84" fillId="64" borderId="0" xfId="0" applyFont="1" applyFill="1" applyBorder="1" applyAlignment="1">
      <alignment horizontal="left"/>
    </xf>
    <xf numFmtId="0" fontId="84" fillId="67" borderId="0" xfId="0" applyFont="1" applyFill="1" applyBorder="1" applyAlignment="1">
      <alignment horizontal="left"/>
    </xf>
    <xf numFmtId="0" fontId="84" fillId="68" borderId="0" xfId="0" applyFont="1" applyFill="1" applyBorder="1" applyAlignment="1">
      <alignment horizontal="left"/>
    </xf>
    <xf numFmtId="20" fontId="25" fillId="64" borderId="0" xfId="73" applyNumberFormat="1" applyFont="1" applyFill="1" applyAlignment="1" applyProtection="1">
      <alignment horizontal="center" vertical="center"/>
      <protection locked="0"/>
    </xf>
    <xf numFmtId="0" fontId="7" fillId="69" borderId="0" xfId="69" applyFont="1" applyFill="1" applyBorder="1" applyAlignment="1">
      <alignment vertical="center"/>
    </xf>
    <xf numFmtId="164" fontId="28" fillId="69" borderId="0" xfId="73" applyNumberFormat="1" applyFont="1" applyFill="1" applyBorder="1" applyAlignment="1" applyProtection="1">
      <alignment horizontal="left" vertical="center"/>
      <protection locked="0"/>
    </xf>
    <xf numFmtId="170" fontId="25" fillId="70" borderId="0" xfId="73" applyNumberFormat="1" applyFont="1" applyFill="1" applyAlignment="1" applyProtection="1">
      <alignment horizontal="center" vertical="center"/>
      <protection locked="0"/>
    </xf>
    <xf numFmtId="164" fontId="28" fillId="64" borderId="0" xfId="73" applyNumberFormat="1" applyFont="1" applyFill="1" applyBorder="1" applyAlignment="1" applyProtection="1">
      <alignment horizontal="left" vertical="center"/>
      <protection locked="0"/>
    </xf>
    <xf numFmtId="164" fontId="25" fillId="64" borderId="0" xfId="73" applyNumberFormat="1" applyFont="1" applyFill="1" applyBorder="1" applyAlignment="1" applyProtection="1">
      <alignment vertical="center"/>
      <protection locked="0"/>
    </xf>
    <xf numFmtId="170" fontId="25" fillId="64" borderId="0" xfId="73" applyNumberFormat="1" applyFont="1" applyFill="1" applyAlignment="1" applyProtection="1">
      <alignment horizontal="center" vertical="center"/>
      <protection locked="0"/>
    </xf>
    <xf numFmtId="164" fontId="28" fillId="69" borderId="0" xfId="73" quotePrefix="1" applyNumberFormat="1" applyFont="1" applyFill="1" applyBorder="1" applyAlignment="1" applyProtection="1">
      <alignment horizontal="left" vertical="center"/>
      <protection locked="0"/>
    </xf>
    <xf numFmtId="0" fontId="25" fillId="64" borderId="0" xfId="69" applyFont="1" applyFill="1" applyBorder="1" applyAlignment="1" applyProtection="1">
      <alignment vertical="center" wrapText="1"/>
      <protection locked="0"/>
    </xf>
    <xf numFmtId="164" fontId="130" fillId="27" borderId="0" xfId="73" applyFont="1" applyFill="1" applyAlignment="1" applyProtection="1">
      <alignment horizontal="left" vertical="center"/>
      <protection locked="0"/>
    </xf>
    <xf numFmtId="0" fontId="28" fillId="64" borderId="0" xfId="73" quotePrefix="1" applyNumberFormat="1" applyFont="1" applyFill="1" applyAlignment="1" applyProtection="1">
      <alignment horizontal="left" vertical="center"/>
      <protection locked="0"/>
    </xf>
    <xf numFmtId="164" fontId="25" fillId="71" borderId="0" xfId="73" applyFont="1" applyFill="1" applyAlignment="1" applyProtection="1">
      <alignment horizontal="left" vertical="center"/>
      <protection locked="0"/>
    </xf>
    <xf numFmtId="164" fontId="28" fillId="71" borderId="0" xfId="73" quotePrefix="1" applyNumberFormat="1" applyFont="1" applyFill="1" applyAlignment="1" applyProtection="1">
      <alignment horizontal="left" vertical="center"/>
      <protection locked="0"/>
    </xf>
    <xf numFmtId="164" fontId="130" fillId="39" borderId="0" xfId="73" applyFont="1" applyFill="1" applyAlignment="1" applyProtection="1">
      <alignment horizontal="left" vertical="center"/>
      <protection locked="0"/>
    </xf>
    <xf numFmtId="170" fontId="25" fillId="71" borderId="0" xfId="73" applyNumberFormat="1" applyFont="1" applyFill="1" applyAlignment="1" applyProtection="1">
      <alignment horizontal="center" vertical="center"/>
      <protection locked="0"/>
    </xf>
    <xf numFmtId="164" fontId="130" fillId="39" borderId="0" xfId="73" applyFont="1" applyFill="1" applyBorder="1" applyAlignment="1">
      <alignment vertical="center"/>
    </xf>
    <xf numFmtId="164" fontId="28" fillId="72" borderId="0" xfId="75" applyNumberFormat="1" applyFont="1" applyFill="1" applyAlignment="1" applyProtection="1">
      <alignment horizontal="left" vertical="center"/>
      <protection locked="0"/>
    </xf>
    <xf numFmtId="164" fontId="7" fillId="0" borderId="0" xfId="98" applyNumberFormat="1" applyFont="1" applyFill="1" applyBorder="1" applyAlignment="1" applyProtection="1">
      <alignment horizontal="left" vertical="center"/>
    </xf>
    <xf numFmtId="1" fontId="7" fillId="0" borderId="0" xfId="76" applyNumberFormat="1" applyFont="1" applyFill="1" applyBorder="1" applyAlignment="1">
      <alignment horizontal="center" vertical="center"/>
    </xf>
    <xf numFmtId="0" fontId="0" fillId="0" borderId="0" xfId="0"/>
    <xf numFmtId="0" fontId="33" fillId="73" borderId="44" xfId="0" applyFont="1" applyFill="1" applyBorder="1" applyAlignment="1">
      <alignment horizontal="center" vertical="center" wrapText="1"/>
    </xf>
    <xf numFmtId="0" fontId="0" fillId="0" borderId="0" xfId="0"/>
    <xf numFmtId="0" fontId="0" fillId="0" borderId="0" xfId="0"/>
    <xf numFmtId="0" fontId="0" fillId="0" borderId="0" xfId="0"/>
    <xf numFmtId="2" fontId="7" fillId="0" borderId="0" xfId="73" applyNumberFormat="1" applyFont="1" applyFill="1" applyBorder="1" applyAlignment="1">
      <alignment horizontal="left" vertical="center"/>
    </xf>
    <xf numFmtId="0" fontId="0" fillId="0" borderId="0" xfId="0"/>
    <xf numFmtId="0" fontId="132" fillId="0" borderId="0" xfId="0" applyFont="1"/>
    <xf numFmtId="0" fontId="131" fillId="0" borderId="0" xfId="0" applyFont="1" applyAlignment="1">
      <alignment wrapText="1"/>
    </xf>
    <xf numFmtId="0" fontId="131" fillId="0" borderId="0" xfId="0" applyFont="1" applyAlignment="1">
      <alignment horizontal="right"/>
    </xf>
    <xf numFmtId="164" fontId="131" fillId="0" borderId="0" xfId="73" applyFont="1" applyBorder="1" applyAlignment="1">
      <alignment horizontal="left" vertical="center"/>
    </xf>
    <xf numFmtId="171" fontId="25" fillId="65" borderId="0" xfId="73" applyNumberFormat="1" applyFont="1" applyFill="1" applyBorder="1" applyAlignment="1" applyProtection="1">
      <alignment horizontal="center" vertical="center"/>
    </xf>
    <xf numFmtId="0" fontId="26" fillId="56" borderId="0" xfId="0" applyFont="1" applyFill="1" applyAlignment="1">
      <alignment horizontal="left" vertical="center"/>
    </xf>
    <xf numFmtId="0" fontId="124" fillId="62" borderId="21" xfId="61" applyFont="1" applyFill="1" applyBorder="1" applyAlignment="1" applyProtection="1">
      <alignment horizontal="center" vertical="center"/>
    </xf>
    <xf numFmtId="164" fontId="25" fillId="27" borderId="0" xfId="73" applyFont="1" applyFill="1" applyBorder="1" applyAlignment="1">
      <alignment horizontal="center" vertical="center"/>
    </xf>
    <xf numFmtId="164" fontId="25" fillId="0" borderId="0" xfId="73" applyNumberFormat="1" applyFont="1" applyFill="1" applyBorder="1" applyAlignment="1" applyProtection="1">
      <alignment horizontal="right" vertical="center"/>
    </xf>
    <xf numFmtId="164" fontId="28" fillId="65" borderId="0" xfId="73" applyNumberFormat="1" applyFont="1" applyFill="1" applyBorder="1" applyAlignment="1" applyProtection="1">
      <alignment horizontal="left" vertical="center"/>
    </xf>
    <xf numFmtId="164" fontId="25" fillId="65" borderId="0" xfId="73" applyFont="1" applyFill="1" applyBorder="1" applyAlignment="1">
      <alignment vertical="center"/>
    </xf>
    <xf numFmtId="164" fontId="25" fillId="65" borderId="0" xfId="73" applyFont="1" applyFill="1" applyBorder="1" applyAlignment="1">
      <alignment horizontal="center" vertical="center"/>
    </xf>
    <xf numFmtId="164" fontId="25" fillId="65" borderId="0" xfId="73" applyNumberFormat="1" applyFont="1" applyFill="1" applyBorder="1" applyAlignment="1" applyProtection="1">
      <alignment horizontal="right" vertical="center"/>
    </xf>
    <xf numFmtId="0" fontId="0" fillId="65" borderId="0" xfId="0" applyFill="1"/>
    <xf numFmtId="0" fontId="25" fillId="65" borderId="0" xfId="0" applyFont="1" applyFill="1"/>
    <xf numFmtId="164" fontId="28" fillId="65" borderId="0" xfId="73" applyNumberFormat="1" applyFont="1" applyFill="1" applyBorder="1" applyAlignment="1" applyProtection="1">
      <alignment horizontal="center" vertical="center"/>
    </xf>
    <xf numFmtId="164" fontId="22" fillId="26" borderId="0" xfId="73" applyFont="1" applyFill="1" applyBorder="1" applyAlignment="1">
      <alignment vertical="center"/>
    </xf>
    <xf numFmtId="0" fontId="26" fillId="45" borderId="0" xfId="77" applyFont="1" applyFill="1" applyBorder="1" applyAlignment="1">
      <alignment vertical="center"/>
    </xf>
    <xf numFmtId="0" fontId="5" fillId="0" borderId="0" xfId="69"/>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0" fontId="18" fillId="29" borderId="0" xfId="61" applyFont="1" applyFill="1" applyBorder="1" applyAlignment="1" applyProtection="1">
      <alignment horizontal="center" vertical="center"/>
    </xf>
    <xf numFmtId="0" fontId="18" fillId="30" borderId="0" xfId="78" applyFont="1" applyFill="1" applyAlignment="1">
      <alignment vertical="center"/>
    </xf>
    <xf numFmtId="0" fontId="24" fillId="30" borderId="0" xfId="78" applyFont="1" applyFill="1" applyAlignment="1">
      <alignment horizontal="left" vertical="center"/>
    </xf>
    <xf numFmtId="0" fontId="24" fillId="30" borderId="0" xfId="78" applyFont="1" applyFill="1" applyAlignment="1">
      <alignment vertical="center"/>
    </xf>
    <xf numFmtId="0" fontId="26" fillId="30" borderId="0" xfId="78" applyFont="1" applyFill="1" applyAlignment="1">
      <alignment horizontal="center" vertical="center"/>
    </xf>
    <xf numFmtId="164" fontId="28" fillId="65" borderId="0" xfId="73" applyNumberFormat="1" applyFont="1" applyFill="1" applyAlignment="1" applyProtection="1">
      <alignment horizontal="left" vertical="center"/>
      <protection locked="0"/>
    </xf>
    <xf numFmtId="164" fontId="28" fillId="66" borderId="0" xfId="73" applyNumberFormat="1" applyFont="1" applyFill="1" applyBorder="1" applyAlignment="1" applyProtection="1">
      <alignment horizontal="left" vertical="center"/>
    </xf>
    <xf numFmtId="0" fontId="25" fillId="66" borderId="0" xfId="0" applyFont="1" applyFill="1" applyBorder="1" applyAlignment="1">
      <alignment vertical="center"/>
    </xf>
    <xf numFmtId="164" fontId="28" fillId="25" borderId="0" xfId="0" applyNumberFormat="1" applyFont="1" applyFill="1" applyBorder="1" applyAlignment="1" applyProtection="1">
      <alignment horizontal="left" vertical="center" wrapText="1"/>
    </xf>
    <xf numFmtId="0" fontId="6" fillId="26" borderId="0" xfId="0" applyFont="1" applyFill="1" applyBorder="1" applyAlignment="1">
      <alignment horizontal="center" vertical="center"/>
    </xf>
    <xf numFmtId="0" fontId="30" fillId="30" borderId="0" xfId="0" applyFont="1" applyFill="1"/>
    <xf numFmtId="164" fontId="25" fillId="66" borderId="0" xfId="73" applyFont="1" applyFill="1" applyBorder="1" applyAlignment="1">
      <alignment vertical="center"/>
    </xf>
    <xf numFmtId="169" fontId="30" fillId="30" borderId="0" xfId="98" quotePrefix="1" applyFont="1" applyFill="1" applyAlignment="1">
      <alignment horizontal="center" vertical="center"/>
    </xf>
    <xf numFmtId="169" fontId="7" fillId="27" borderId="0" xfId="98" applyFont="1" applyFill="1" applyBorder="1" applyAlignment="1">
      <alignment vertical="center"/>
    </xf>
    <xf numFmtId="169" fontId="7" fillId="25" borderId="0" xfId="98" applyFont="1" applyFill="1" applyBorder="1" applyAlignment="1">
      <alignment vertical="center"/>
    </xf>
    <xf numFmtId="169" fontId="24" fillId="30" borderId="0" xfId="98" applyFont="1" applyFill="1" applyAlignment="1">
      <alignment horizontal="left" vertical="center"/>
    </xf>
    <xf numFmtId="169" fontId="24" fillId="30" borderId="0" xfId="98" applyFont="1" applyFill="1" applyAlignment="1">
      <alignment vertical="center"/>
    </xf>
    <xf numFmtId="169" fontId="7" fillId="0" borderId="0" xfId="98" applyFont="1" applyFill="1" applyBorder="1" applyAlignment="1">
      <alignment vertical="center"/>
    </xf>
    <xf numFmtId="20" fontId="24" fillId="30" borderId="0" xfId="98" applyNumberFormat="1" applyFont="1" applyFill="1" applyAlignment="1">
      <alignment horizontal="center" vertical="center"/>
    </xf>
    <xf numFmtId="169" fontId="5" fillId="30" borderId="0" xfId="98" applyFill="1" applyAlignment="1">
      <alignment vertical="center"/>
    </xf>
    <xf numFmtId="164" fontId="25" fillId="27" borderId="0" xfId="75" applyFont="1" applyFill="1" applyAlignment="1" applyProtection="1">
      <alignment vertical="center"/>
      <protection locked="0"/>
    </xf>
    <xf numFmtId="164" fontId="28" fillId="27" borderId="0" xfId="75" applyNumberFormat="1" applyFont="1" applyFill="1" applyAlignment="1" applyProtection="1">
      <alignment horizontal="left" vertical="center"/>
      <protection locked="0"/>
    </xf>
    <xf numFmtId="164" fontId="25" fillId="27" borderId="0" xfId="75" applyNumberFormat="1" applyFont="1" applyFill="1" applyAlignment="1" applyProtection="1">
      <alignment vertical="center"/>
      <protection locked="0"/>
    </xf>
    <xf numFmtId="20" fontId="25" fillId="27" borderId="0" xfId="75" applyNumberFormat="1" applyFont="1" applyFill="1" applyAlignment="1" applyProtection="1">
      <alignment horizontal="center" vertical="center"/>
      <protection locked="0"/>
    </xf>
    <xf numFmtId="164" fontId="25" fillId="25" borderId="0" xfId="75" applyFont="1" applyFill="1" applyAlignment="1" applyProtection="1">
      <alignment vertical="center"/>
      <protection locked="0"/>
    </xf>
    <xf numFmtId="164" fontId="28" fillId="25" borderId="0" xfId="75" applyNumberFormat="1" applyFont="1" applyFill="1" applyAlignment="1" applyProtection="1">
      <alignment horizontal="left" vertical="center"/>
      <protection locked="0"/>
    </xf>
    <xf numFmtId="164" fontId="25" fillId="25" borderId="0" xfId="75" applyNumberFormat="1" applyFont="1" applyFill="1" applyAlignment="1" applyProtection="1">
      <alignment vertical="center"/>
      <protection locked="0"/>
    </xf>
    <xf numFmtId="20" fontId="25" fillId="25" borderId="0" xfId="75" applyNumberFormat="1" applyFont="1" applyFill="1" applyAlignment="1" applyProtection="1">
      <alignment horizontal="center" vertical="center"/>
      <protection locked="0"/>
    </xf>
    <xf numFmtId="164" fontId="25" fillId="0" borderId="0" xfId="75" applyFont="1" applyFill="1" applyAlignment="1" applyProtection="1">
      <alignment vertical="center"/>
      <protection locked="0"/>
    </xf>
    <xf numFmtId="164" fontId="25" fillId="0" borderId="0" xfId="75" applyNumberFormat="1" applyFont="1" applyFill="1" applyAlignment="1" applyProtection="1">
      <alignment horizontal="left" vertical="center"/>
      <protection locked="0"/>
    </xf>
    <xf numFmtId="164" fontId="28" fillId="0" borderId="0" xfId="75" applyNumberFormat="1" applyFont="1" applyFill="1" applyAlignment="1" applyProtection="1">
      <alignment horizontal="left" vertical="center"/>
      <protection locked="0"/>
    </xf>
    <xf numFmtId="164" fontId="25" fillId="0" borderId="0" xfId="75" applyNumberFormat="1" applyFont="1" applyFill="1" applyAlignment="1" applyProtection="1">
      <alignment vertical="center"/>
      <protection locked="0"/>
    </xf>
    <xf numFmtId="20" fontId="25" fillId="0" borderId="0" xfId="75" applyNumberFormat="1" applyFont="1" applyFill="1" applyAlignment="1" applyProtection="1">
      <alignment horizontal="center" vertical="center"/>
      <protection locked="0"/>
    </xf>
    <xf numFmtId="164" fontId="28" fillId="25" borderId="0" xfId="75" quotePrefix="1" applyNumberFormat="1" applyFont="1" applyFill="1" applyAlignment="1" applyProtection="1">
      <alignment horizontal="left" vertical="center"/>
      <protection locked="0"/>
    </xf>
    <xf numFmtId="164" fontId="25" fillId="25" borderId="0" xfId="75" applyNumberFormat="1" applyFont="1" applyFill="1" applyAlignment="1" applyProtection="1">
      <alignment horizontal="left" vertical="center"/>
      <protection locked="0"/>
    </xf>
    <xf numFmtId="164" fontId="25" fillId="0" borderId="0" xfId="75" quotePrefix="1" applyNumberFormat="1" applyFont="1" applyFill="1" applyAlignment="1" applyProtection="1">
      <alignment horizontal="left" vertical="center"/>
      <protection locked="0"/>
    </xf>
    <xf numFmtId="164" fontId="25" fillId="25" borderId="0" xfId="75" applyFont="1" applyFill="1" applyAlignment="1" applyProtection="1">
      <alignment horizontal="left" vertical="center"/>
      <protection locked="0"/>
    </xf>
    <xf numFmtId="164" fontId="25" fillId="0" borderId="0" xfId="75" applyFont="1" applyFill="1" applyAlignment="1" applyProtection="1">
      <alignment horizontal="left" vertical="center"/>
      <protection locked="0"/>
    </xf>
    <xf numFmtId="164" fontId="28" fillId="0" borderId="0" xfId="75" quotePrefix="1" applyNumberFormat="1" applyFont="1" applyFill="1" applyAlignment="1" applyProtection="1">
      <alignment horizontal="left" vertical="center"/>
      <protection locked="0"/>
    </xf>
    <xf numFmtId="164" fontId="86" fillId="35" borderId="0" xfId="102" applyNumberFormat="1" applyFont="1" applyFill="1" applyBorder="1" applyAlignment="1">
      <alignment horizontal="left" vertical="center"/>
    </xf>
    <xf numFmtId="0" fontId="86" fillId="35" borderId="0" xfId="102" applyNumberFormat="1" applyFont="1" applyFill="1" applyBorder="1" applyAlignment="1">
      <alignment horizontal="center" vertical="center"/>
    </xf>
    <xf numFmtId="164" fontId="28" fillId="35" borderId="0" xfId="75" applyNumberFormat="1" applyFont="1" applyFill="1" applyBorder="1" applyAlignment="1" applyProtection="1">
      <alignment horizontal="left" vertical="center"/>
    </xf>
    <xf numFmtId="164" fontId="25" fillId="35" borderId="0" xfId="75" applyFont="1" applyFill="1" applyBorder="1" applyAlignment="1">
      <alignment vertical="center"/>
    </xf>
    <xf numFmtId="164" fontId="86" fillId="25" borderId="0" xfId="102" applyNumberFormat="1" applyFont="1" applyFill="1" applyBorder="1" applyAlignment="1">
      <alignment horizontal="left" vertical="center"/>
    </xf>
    <xf numFmtId="0" fontId="28" fillId="25" borderId="0" xfId="102" applyNumberFormat="1" applyFont="1" applyFill="1" applyBorder="1" applyAlignment="1" applyProtection="1">
      <alignment horizontal="left" vertical="center"/>
    </xf>
    <xf numFmtId="164" fontId="25" fillId="25" borderId="0" xfId="75" applyFont="1" applyFill="1" applyBorder="1" applyAlignment="1">
      <alignment vertical="center"/>
    </xf>
    <xf numFmtId="0" fontId="28" fillId="35" borderId="0" xfId="102" applyNumberFormat="1" applyFont="1" applyFill="1" applyBorder="1" applyAlignment="1" applyProtection="1">
      <alignment horizontal="left" vertical="center"/>
    </xf>
    <xf numFmtId="164" fontId="5" fillId="35" borderId="0" xfId="75" applyFont="1" applyFill="1" applyBorder="1" applyAlignment="1">
      <alignment vertical="center"/>
    </xf>
    <xf numFmtId="164" fontId="5" fillId="25" borderId="0" xfId="75" applyFont="1" applyFill="1" applyBorder="1" applyAlignment="1">
      <alignment vertical="center"/>
    </xf>
    <xf numFmtId="169" fontId="30" fillId="30" borderId="0" xfId="98" quotePrefix="1" applyFont="1" applyFill="1" applyAlignment="1">
      <alignment horizontal="left" vertical="center"/>
    </xf>
    <xf numFmtId="20" fontId="129" fillId="65" borderId="0" xfId="104" applyNumberFormat="1" applyFont="1" applyFill="1" applyAlignment="1" applyProtection="1">
      <alignment horizontal="center" vertical="center"/>
      <protection locked="0"/>
    </xf>
    <xf numFmtId="164" fontId="28" fillId="66" borderId="0" xfId="73" applyNumberFormat="1" applyFont="1" applyFill="1" applyBorder="1" applyAlignment="1" applyProtection="1">
      <alignment horizontal="center" vertical="center"/>
    </xf>
    <xf numFmtId="164" fontId="25" fillId="66" borderId="0" xfId="73" applyNumberFormat="1" applyFont="1" applyFill="1" applyBorder="1" applyAlignment="1" applyProtection="1">
      <alignment vertical="center"/>
    </xf>
    <xf numFmtId="165" fontId="25" fillId="66" borderId="0" xfId="73" applyNumberFormat="1" applyFont="1" applyFill="1" applyBorder="1" applyAlignment="1" applyProtection="1">
      <alignment vertical="center"/>
    </xf>
    <xf numFmtId="0" fontId="84" fillId="65" borderId="0" xfId="0" applyFont="1" applyFill="1" applyBorder="1" applyAlignment="1">
      <alignment vertical="center"/>
    </xf>
    <xf numFmtId="0" fontId="25" fillId="65" borderId="0" xfId="0" applyFont="1" applyFill="1" applyBorder="1" applyAlignment="1">
      <alignment vertical="center"/>
    </xf>
    <xf numFmtId="164" fontId="25" fillId="65" borderId="0" xfId="73" applyNumberFormat="1" applyFont="1" applyFill="1" applyBorder="1" applyAlignment="1" applyProtection="1">
      <alignment vertical="center"/>
    </xf>
    <xf numFmtId="165" fontId="25" fillId="65" borderId="0" xfId="73" applyNumberFormat="1" applyFont="1" applyFill="1" applyBorder="1" applyAlignment="1" applyProtection="1">
      <alignment vertical="center"/>
    </xf>
    <xf numFmtId="0" fontId="7" fillId="0" borderId="10" xfId="69" applyFont="1" applyFill="1" applyBorder="1" applyAlignment="1">
      <alignment vertical="center"/>
    </xf>
    <xf numFmtId="164" fontId="28" fillId="0" borderId="0" xfId="73" quotePrefix="1" applyNumberFormat="1" applyFont="1" applyFill="1" applyAlignment="1" applyProtection="1">
      <alignment horizontal="left" vertical="center"/>
      <protection locked="0"/>
    </xf>
    <xf numFmtId="164" fontId="25" fillId="64" borderId="0" xfId="73" applyNumberFormat="1" applyFont="1" applyFill="1" applyBorder="1" applyAlignment="1" applyProtection="1">
      <alignment horizontal="left" vertical="center"/>
      <protection locked="0"/>
    </xf>
    <xf numFmtId="164" fontId="28" fillId="64" borderId="0" xfId="73" quotePrefix="1" applyNumberFormat="1" applyFont="1" applyFill="1" applyBorder="1" applyAlignment="1" applyProtection="1">
      <alignment horizontal="left" vertical="center"/>
      <protection locked="0"/>
    </xf>
    <xf numFmtId="0" fontId="87" fillId="77" borderId="0" xfId="69" applyFont="1" applyFill="1" applyBorder="1" applyAlignment="1">
      <alignment vertical="center"/>
    </xf>
    <xf numFmtId="0" fontId="5" fillId="74" borderId="0" xfId="69" applyFill="1" applyBorder="1" applyAlignment="1">
      <alignment vertical="center"/>
    </xf>
    <xf numFmtId="164" fontId="22" fillId="77" borderId="0" xfId="73" applyNumberFormat="1" applyFont="1" applyFill="1" applyBorder="1" applyAlignment="1" applyProtection="1">
      <alignment horizontal="center" vertical="center" wrapText="1"/>
    </xf>
    <xf numFmtId="20" fontId="22" fillId="77" borderId="0" xfId="73" applyNumberFormat="1" applyFont="1" applyFill="1" applyBorder="1" applyAlignment="1" applyProtection="1">
      <alignment horizontal="center" vertical="center" wrapText="1"/>
    </xf>
    <xf numFmtId="0" fontId="7" fillId="74" borderId="0" xfId="69" applyFont="1" applyFill="1" applyBorder="1" applyAlignment="1">
      <alignment vertical="center"/>
    </xf>
    <xf numFmtId="0" fontId="28" fillId="74" borderId="0" xfId="73" quotePrefix="1" applyNumberFormat="1" applyFont="1" applyFill="1" applyAlignment="1" applyProtection="1">
      <alignment horizontal="left" vertical="center"/>
      <protection locked="0"/>
    </xf>
    <xf numFmtId="164" fontId="25" fillId="74" borderId="0" xfId="73" applyFont="1" applyFill="1" applyAlignment="1" applyProtection="1">
      <alignment vertical="center"/>
      <protection locked="0"/>
    </xf>
    <xf numFmtId="164" fontId="25" fillId="74" borderId="0" xfId="73" quotePrefix="1" applyNumberFormat="1" applyFont="1" applyFill="1" applyAlignment="1" applyProtection="1">
      <alignment horizontal="left" vertical="center"/>
      <protection locked="0"/>
    </xf>
    <xf numFmtId="164" fontId="28" fillId="74" borderId="0" xfId="73" applyNumberFormat="1" applyFont="1" applyFill="1" applyAlignment="1" applyProtection="1">
      <alignment horizontal="left" vertical="center"/>
      <protection locked="0"/>
    </xf>
    <xf numFmtId="164" fontId="25" fillId="74" borderId="0" xfId="73" applyNumberFormat="1" applyFont="1" applyFill="1" applyAlignment="1" applyProtection="1">
      <alignment vertical="center"/>
      <protection locked="0"/>
    </xf>
    <xf numFmtId="20" fontId="25" fillId="74" borderId="0" xfId="73" applyNumberFormat="1" applyFont="1" applyFill="1" applyAlignment="1" applyProtection="1">
      <alignment horizontal="center" vertical="center"/>
      <protection locked="0"/>
    </xf>
    <xf numFmtId="0" fontId="5" fillId="74" borderId="0" xfId="69" applyFill="1"/>
    <xf numFmtId="164" fontId="25" fillId="74" borderId="0" xfId="73" applyNumberFormat="1" applyFont="1" applyFill="1" applyAlignment="1" applyProtection="1">
      <alignment horizontal="left" vertical="center"/>
      <protection locked="0"/>
    </xf>
    <xf numFmtId="0" fontId="25" fillId="74" borderId="0" xfId="69" applyFont="1" applyFill="1" applyBorder="1" applyAlignment="1" applyProtection="1">
      <alignment vertical="center" wrapText="1"/>
      <protection locked="0"/>
    </xf>
    <xf numFmtId="164" fontId="25" fillId="74" borderId="0" xfId="73" applyFont="1" applyFill="1" applyAlignment="1" applyProtection="1">
      <alignment horizontal="left" vertical="center"/>
      <protection locked="0"/>
    </xf>
    <xf numFmtId="0" fontId="28" fillId="74" borderId="0" xfId="73" applyNumberFormat="1" applyFont="1" applyFill="1" applyBorder="1" applyAlignment="1" applyProtection="1">
      <alignment horizontal="left" vertical="center"/>
      <protection locked="0"/>
    </xf>
    <xf numFmtId="164" fontId="28" fillId="74" borderId="0" xfId="73" applyNumberFormat="1" applyFont="1" applyFill="1" applyBorder="1" applyAlignment="1" applyProtection="1">
      <alignment horizontal="left" vertical="center"/>
      <protection locked="0"/>
    </xf>
    <xf numFmtId="164" fontId="25" fillId="74" borderId="0" xfId="73" applyNumberFormat="1" applyFont="1" applyFill="1" applyBorder="1" applyAlignment="1" applyProtection="1">
      <alignment vertical="center"/>
      <protection locked="0"/>
    </xf>
    <xf numFmtId="164" fontId="28" fillId="78" borderId="0" xfId="73" applyNumberFormat="1" applyFont="1" applyFill="1" applyBorder="1" applyAlignment="1" applyProtection="1">
      <alignment horizontal="left" vertical="center"/>
    </xf>
    <xf numFmtId="164" fontId="28" fillId="78" borderId="0" xfId="73" applyNumberFormat="1" applyFont="1" applyFill="1" applyBorder="1" applyAlignment="1" applyProtection="1">
      <alignment horizontal="left" vertical="center"/>
      <protection locked="0"/>
    </xf>
    <xf numFmtId="164" fontId="25" fillId="78" borderId="0" xfId="73" applyNumberFormat="1" applyFont="1" applyFill="1" applyBorder="1" applyAlignment="1" applyProtection="1">
      <alignment vertical="center"/>
      <protection locked="0"/>
    </xf>
    <xf numFmtId="20" fontId="25" fillId="78" borderId="0" xfId="73" applyNumberFormat="1" applyFont="1" applyFill="1" applyBorder="1" applyAlignment="1" applyProtection="1">
      <alignment horizontal="center" vertical="center"/>
      <protection locked="0"/>
    </xf>
    <xf numFmtId="164" fontId="25" fillId="78" borderId="0" xfId="73" applyFont="1" applyFill="1" applyBorder="1" applyAlignment="1">
      <alignment vertical="center"/>
    </xf>
    <xf numFmtId="164" fontId="86" fillId="78" borderId="0" xfId="76" applyFont="1" applyFill="1" applyBorder="1" applyAlignment="1">
      <alignment horizontal="center" vertical="center"/>
    </xf>
    <xf numFmtId="20" fontId="86" fillId="78" borderId="0" xfId="76" applyNumberFormat="1" applyFont="1" applyFill="1" applyBorder="1" applyAlignment="1">
      <alignment horizontal="center" vertical="center"/>
    </xf>
    <xf numFmtId="164" fontId="5" fillId="78" borderId="0" xfId="73" applyFont="1" applyFill="1" applyBorder="1" applyAlignment="1">
      <alignment vertical="center"/>
    </xf>
    <xf numFmtId="164" fontId="86" fillId="78" borderId="0" xfId="76" applyFont="1" applyFill="1" applyBorder="1" applyAlignment="1">
      <alignment horizontal="left" vertical="center"/>
    </xf>
    <xf numFmtId="0" fontId="83" fillId="78" borderId="0" xfId="69" applyFont="1" applyFill="1" applyBorder="1" applyAlignment="1">
      <alignment vertical="center"/>
    </xf>
    <xf numFmtId="20" fontId="83" fillId="78" borderId="0" xfId="69" applyNumberFormat="1" applyFont="1" applyFill="1" applyBorder="1" applyAlignment="1">
      <alignment horizontal="center" vertical="center"/>
    </xf>
    <xf numFmtId="169" fontId="122" fillId="61" borderId="0" xfId="100" applyFont="1" applyFill="1" applyBorder="1" applyAlignment="1" applyProtection="1">
      <alignment horizontal="center" vertical="center"/>
    </xf>
    <xf numFmtId="169" fontId="122" fillId="49" borderId="39" xfId="100" applyFont="1" applyFill="1" applyBorder="1" applyAlignment="1" applyProtection="1">
      <alignment horizontal="center"/>
    </xf>
    <xf numFmtId="0" fontId="7" fillId="0" borderId="39" xfId="100" applyNumberFormat="1" applyFont="1" applyFill="1" applyBorder="1" applyAlignment="1" applyProtection="1">
      <alignment horizontal="center"/>
    </xf>
    <xf numFmtId="0" fontId="122" fillId="0" borderId="0" xfId="0" applyFont="1"/>
    <xf numFmtId="164" fontId="122" fillId="0" borderId="0" xfId="69" applyNumberFormat="1" applyFont="1" applyFill="1" applyBorder="1" applyAlignment="1" applyProtection="1">
      <alignment horizontal="left" vertical="center"/>
    </xf>
    <xf numFmtId="0" fontId="122" fillId="0" borderId="0" xfId="0" applyFont="1" applyAlignment="1">
      <alignment wrapText="1"/>
    </xf>
    <xf numFmtId="0" fontId="122" fillId="0" borderId="0" xfId="0" applyFont="1" applyAlignment="1">
      <alignment horizontal="right"/>
    </xf>
    <xf numFmtId="164" fontId="122" fillId="0" borderId="0" xfId="73" applyNumberFormat="1" applyFont="1" applyFill="1" applyBorder="1" applyAlignment="1" applyProtection="1">
      <alignment horizontal="left" vertical="center"/>
    </xf>
    <xf numFmtId="164" fontId="122" fillId="0" borderId="0" xfId="98" applyNumberFormat="1" applyFont="1" applyFill="1" applyBorder="1" applyAlignment="1" applyProtection="1">
      <alignment horizontal="left" vertical="center"/>
    </xf>
    <xf numFmtId="1" fontId="122" fillId="0" borderId="0" xfId="76" applyNumberFormat="1" applyFont="1" applyFill="1" applyBorder="1" applyAlignment="1">
      <alignment horizontal="center" vertical="center"/>
    </xf>
    <xf numFmtId="0" fontId="134" fillId="0" borderId="0" xfId="0" applyFont="1"/>
    <xf numFmtId="164" fontId="122" fillId="0" borderId="0" xfId="76" applyFont="1" applyFill="1" applyBorder="1" applyAlignment="1">
      <alignment horizontal="center" vertical="center"/>
    </xf>
    <xf numFmtId="0" fontId="122" fillId="0" borderId="0" xfId="69" applyFont="1" applyFill="1" applyBorder="1" applyAlignment="1">
      <alignment vertical="center"/>
    </xf>
    <xf numFmtId="164" fontId="122" fillId="0" borderId="0" xfId="73" applyNumberFormat="1" applyFont="1" applyFill="1" applyBorder="1" applyAlignment="1" applyProtection="1">
      <alignment horizontal="right" vertical="center"/>
    </xf>
    <xf numFmtId="164" fontId="122" fillId="0" borderId="0" xfId="76" applyNumberFormat="1" applyFont="1" applyFill="1" applyBorder="1" applyAlignment="1" applyProtection="1">
      <alignment horizontal="right" vertical="center"/>
    </xf>
    <xf numFmtId="0" fontId="0" fillId="0" borderId="0" xfId="0"/>
    <xf numFmtId="164" fontId="7" fillId="0" borderId="0" xfId="73" applyFont="1" applyBorder="1" applyAlignment="1">
      <alignment horizontal="right" vertical="center"/>
    </xf>
    <xf numFmtId="0" fontId="0" fillId="0" borderId="0" xfId="0"/>
    <xf numFmtId="164" fontId="135" fillId="0" borderId="0" xfId="69" applyNumberFormat="1" applyFont="1" applyFill="1" applyBorder="1" applyAlignment="1" applyProtection="1">
      <alignment horizontal="left" vertical="center"/>
    </xf>
    <xf numFmtId="164" fontId="131" fillId="0" borderId="0" xfId="69" applyNumberFormat="1" applyFont="1" applyFill="1" applyBorder="1" applyAlignment="1" applyProtection="1">
      <alignment horizontal="left" vertical="center" indent="4"/>
    </xf>
    <xf numFmtId="1" fontId="7" fillId="0" borderId="0" xfId="76" applyNumberFormat="1" applyFont="1" applyFill="1" applyBorder="1" applyAlignment="1">
      <alignment horizontal="right" vertical="center"/>
    </xf>
    <xf numFmtId="0" fontId="0" fillId="0" borderId="0" xfId="0"/>
    <xf numFmtId="0" fontId="45" fillId="0" borderId="0" xfId="61" applyFont="1" applyFill="1" applyBorder="1" applyAlignment="1" applyProtection="1">
      <alignment horizontal="center" vertical="center" wrapText="1"/>
    </xf>
    <xf numFmtId="0" fontId="0" fillId="0" borderId="0" xfId="0"/>
    <xf numFmtId="0" fontId="43" fillId="28" borderId="27" xfId="0" applyFont="1" applyFill="1" applyBorder="1" applyAlignment="1">
      <alignment vertical="center" wrapText="1"/>
    </xf>
    <xf numFmtId="0" fontId="43" fillId="28" borderId="13" xfId="0" applyFont="1" applyFill="1" applyBorder="1" applyAlignment="1">
      <alignment vertical="center" wrapText="1"/>
    </xf>
    <xf numFmtId="0" fontId="33" fillId="39" borderId="44" xfId="0" applyFont="1" applyFill="1" applyBorder="1" applyAlignment="1">
      <alignment horizontal="center" vertical="center" wrapText="1"/>
    </xf>
    <xf numFmtId="0" fontId="33" fillId="30" borderId="32" xfId="0" applyFont="1" applyFill="1" applyBorder="1" applyAlignment="1">
      <alignment vertical="center" wrapText="1"/>
    </xf>
    <xf numFmtId="0" fontId="33" fillId="30" borderId="11" xfId="0" applyFont="1" applyFill="1" applyBorder="1" applyAlignment="1">
      <alignment vertical="center" wrapText="1"/>
    </xf>
    <xf numFmtId="0" fontId="33" fillId="30" borderId="28" xfId="0" applyFont="1" applyFill="1" applyBorder="1" applyAlignment="1">
      <alignment vertical="center" wrapText="1"/>
    </xf>
    <xf numFmtId="0" fontId="33" fillId="30" borderId="29" xfId="0" applyFont="1" applyFill="1" applyBorder="1" applyAlignment="1">
      <alignment vertical="center" wrapText="1"/>
    </xf>
    <xf numFmtId="0" fontId="33" fillId="24" borderId="31" xfId="0" applyFont="1" applyFill="1" applyBorder="1" applyAlignment="1">
      <alignment vertical="center" wrapText="1"/>
    </xf>
    <xf numFmtId="0" fontId="33" fillId="24" borderId="30" xfId="0" applyFont="1" applyFill="1" applyBorder="1" applyAlignment="1">
      <alignment vertical="center" wrapText="1"/>
    </xf>
    <xf numFmtId="0" fontId="33" fillId="24" borderId="22" xfId="0" applyFont="1" applyFill="1" applyBorder="1" applyAlignment="1">
      <alignment vertical="center" wrapText="1"/>
    </xf>
    <xf numFmtId="167" fontId="15" fillId="28" borderId="15" xfId="0" applyNumberFormat="1" applyFont="1" applyFill="1" applyBorder="1" applyAlignment="1">
      <alignment horizontal="center" vertical="center"/>
    </xf>
    <xf numFmtId="0" fontId="33" fillId="30" borderId="47" xfId="0" applyFont="1" applyFill="1" applyBorder="1" applyAlignment="1">
      <alignment vertical="center" wrapText="1"/>
    </xf>
    <xf numFmtId="0" fontId="33" fillId="30" borderId="62" xfId="0" applyFont="1" applyFill="1" applyBorder="1" applyAlignment="1">
      <alignment vertical="center" wrapText="1"/>
    </xf>
    <xf numFmtId="0" fontId="33" fillId="30" borderId="63" xfId="0" applyFont="1" applyFill="1" applyBorder="1" applyAlignment="1">
      <alignment vertical="center" wrapText="1"/>
    </xf>
    <xf numFmtId="167" fontId="16" fillId="28" borderId="15" xfId="0" applyNumberFormat="1" applyFont="1" applyFill="1" applyBorder="1" applyAlignment="1">
      <alignment horizontal="center" vertical="center"/>
    </xf>
    <xf numFmtId="167" fontId="16" fillId="28" borderId="26" xfId="0" applyNumberFormat="1" applyFont="1" applyFill="1" applyBorder="1" applyAlignment="1">
      <alignment horizontal="center" vertical="center"/>
    </xf>
    <xf numFmtId="0" fontId="33" fillId="30" borderId="19" xfId="0" applyFont="1" applyFill="1" applyBorder="1" applyAlignment="1">
      <alignment vertical="center" wrapText="1"/>
    </xf>
    <xf numFmtId="0" fontId="125" fillId="79" borderId="0" xfId="69" applyFont="1" applyFill="1" applyBorder="1" applyAlignment="1">
      <alignment vertical="center"/>
    </xf>
    <xf numFmtId="0" fontId="36" fillId="24" borderId="36" xfId="0" applyFont="1" applyFill="1" applyBorder="1" applyAlignment="1">
      <alignment horizontal="center" vertical="center"/>
    </xf>
    <xf numFmtId="0" fontId="53" fillId="31" borderId="37" xfId="61" applyFont="1" applyFill="1" applyBorder="1" applyAlignment="1" applyProtection="1">
      <alignment horizontal="center" vertical="center"/>
    </xf>
    <xf numFmtId="169" fontId="7" fillId="38" borderId="38" xfId="61" applyNumberFormat="1" applyFont="1" applyFill="1" applyBorder="1" applyAlignment="1" applyProtection="1">
      <alignment horizontal="center" vertical="center"/>
    </xf>
    <xf numFmtId="0" fontId="123" fillId="50" borderId="39" xfId="100" applyNumberFormat="1" applyFont="1" applyFill="1" applyBorder="1" applyAlignment="1" applyProtection="1">
      <alignment horizontal="center"/>
    </xf>
    <xf numFmtId="0" fontId="7" fillId="52" borderId="21" xfId="61" applyNumberFormat="1" applyFont="1" applyFill="1" applyBorder="1" applyAlignment="1" applyProtection="1">
      <alignment horizontal="center" vertical="center"/>
    </xf>
    <xf numFmtId="169" fontId="7" fillId="33" borderId="23" xfId="61" applyNumberFormat="1" applyFont="1" applyFill="1" applyBorder="1" applyAlignment="1" applyProtection="1">
      <alignment horizontal="center" vertical="center"/>
    </xf>
    <xf numFmtId="169" fontId="7" fillId="63" borderId="23" xfId="61" applyNumberFormat="1" applyFont="1" applyFill="1" applyBorder="1" applyAlignment="1" applyProtection="1">
      <alignment horizontal="center" vertical="center"/>
    </xf>
    <xf numFmtId="0" fontId="136" fillId="83" borderId="0" xfId="69" applyFont="1" applyFill="1" applyBorder="1" applyAlignment="1">
      <alignment vertical="center"/>
    </xf>
    <xf numFmtId="20" fontId="136" fillId="83" borderId="0" xfId="69" applyNumberFormat="1" applyFont="1" applyFill="1" applyBorder="1" applyAlignment="1">
      <alignment horizontal="center" vertical="center"/>
    </xf>
    <xf numFmtId="0" fontId="123" fillId="83" borderId="23" xfId="61" applyFont="1" applyFill="1" applyBorder="1" applyAlignment="1" applyProtection="1">
      <alignment horizontal="center" vertical="center"/>
    </xf>
    <xf numFmtId="0" fontId="7" fillId="79" borderId="23" xfId="61" applyFont="1" applyFill="1" applyBorder="1" applyAlignment="1" applyProtection="1">
      <alignment horizontal="center" vertical="center"/>
    </xf>
    <xf numFmtId="0" fontId="7" fillId="51" borderId="38" xfId="61" applyFont="1" applyFill="1" applyBorder="1" applyAlignment="1" applyProtection="1">
      <alignment horizontal="center" vertical="center"/>
    </xf>
    <xf numFmtId="0" fontId="18" fillId="27" borderId="21" xfId="0" applyFont="1" applyFill="1" applyBorder="1" applyAlignment="1">
      <alignment vertical="top"/>
    </xf>
    <xf numFmtId="0" fontId="7" fillId="47" borderId="0" xfId="61" applyFont="1" applyFill="1" applyBorder="1" applyAlignment="1" applyProtection="1">
      <alignment horizontal="center" vertical="center"/>
    </xf>
    <xf numFmtId="0" fontId="0" fillId="0" borderId="0" xfId="0"/>
    <xf numFmtId="0" fontId="58" fillId="28" borderId="0" xfId="0" applyFont="1" applyFill="1" applyBorder="1" applyAlignment="1">
      <alignment vertical="center" wrapText="1"/>
    </xf>
    <xf numFmtId="0" fontId="74" fillId="0" borderId="0" xfId="61" applyFont="1" applyBorder="1" applyAlignment="1" applyProtection="1">
      <alignment horizontal="center"/>
    </xf>
    <xf numFmtId="0" fontId="26" fillId="0" borderId="21" xfId="0" applyFont="1" applyBorder="1"/>
    <xf numFmtId="164" fontId="138" fillId="0" borderId="0" xfId="73" applyFont="1" applyBorder="1" applyAlignment="1">
      <alignment horizontal="left" vertical="center"/>
    </xf>
    <xf numFmtId="0" fontId="7" fillId="84" borderId="0" xfId="0" applyFont="1" applyFill="1"/>
    <xf numFmtId="170" fontId="7" fillId="27" borderId="0" xfId="76" applyNumberFormat="1" applyFont="1" applyFill="1" applyBorder="1" applyAlignment="1" applyProtection="1">
      <alignment horizontal="left" vertical="center"/>
    </xf>
    <xf numFmtId="0" fontId="139" fillId="27" borderId="0" xfId="0" applyFont="1" applyFill="1" applyAlignment="1">
      <alignment horizontal="left"/>
    </xf>
    <xf numFmtId="0" fontId="140" fillId="0" borderId="0" xfId="0" applyFont="1" applyAlignment="1">
      <alignment horizontal="left"/>
    </xf>
    <xf numFmtId="0" fontId="139" fillId="0" borderId="0" xfId="0" applyFont="1" applyAlignment="1">
      <alignment horizontal="left"/>
    </xf>
    <xf numFmtId="49" fontId="140" fillId="0" borderId="0" xfId="0" applyNumberFormat="1" applyFont="1" applyAlignment="1">
      <alignment horizontal="left"/>
    </xf>
    <xf numFmtId="49" fontId="139" fillId="0" borderId="0" xfId="0" applyNumberFormat="1" applyFont="1" applyAlignment="1">
      <alignment horizontal="left"/>
    </xf>
    <xf numFmtId="49" fontId="140" fillId="0" borderId="0" xfId="0" applyNumberFormat="1" applyFont="1" applyBorder="1" applyAlignment="1">
      <alignment horizontal="left"/>
    </xf>
    <xf numFmtId="0" fontId="139" fillId="0" borderId="0" xfId="0" applyFont="1" applyBorder="1" applyAlignment="1">
      <alignment horizontal="left"/>
    </xf>
    <xf numFmtId="0" fontId="12" fillId="27" borderId="0" xfId="0" applyFont="1" applyFill="1" applyAlignment="1">
      <alignment vertical="center"/>
    </xf>
    <xf numFmtId="0" fontId="50" fillId="27" borderId="0" xfId="0" applyFont="1" applyFill="1" applyAlignment="1">
      <alignment horizontal="left"/>
    </xf>
    <xf numFmtId="0" fontId="50" fillId="0" borderId="0" xfId="0" applyFont="1" applyAlignment="1">
      <alignment horizontal="left"/>
    </xf>
    <xf numFmtId="49" fontId="84" fillId="0" borderId="0" xfId="0" quotePrefix="1" applyNumberFormat="1" applyFont="1" applyAlignment="1">
      <alignment horizontal="left"/>
    </xf>
    <xf numFmtId="49" fontId="50" fillId="0" borderId="0" xfId="0" applyNumberFormat="1" applyFont="1" applyAlignment="1">
      <alignment horizontal="left"/>
    </xf>
    <xf numFmtId="0" fontId="50" fillId="0" borderId="12" xfId="0" applyFont="1" applyBorder="1" applyAlignment="1">
      <alignment horizontal="left"/>
    </xf>
    <xf numFmtId="0" fontId="50" fillId="0" borderId="0" xfId="0" applyFont="1" applyBorder="1" applyAlignment="1">
      <alignment horizontal="left"/>
    </xf>
    <xf numFmtId="0" fontId="141" fillId="0" borderId="0" xfId="0" applyFont="1" applyAlignment="1">
      <alignment horizontal="left"/>
    </xf>
    <xf numFmtId="0" fontId="140" fillId="27" borderId="0" xfId="0" applyFont="1" applyFill="1" applyAlignment="1">
      <alignment horizontal="right"/>
    </xf>
    <xf numFmtId="0" fontId="140" fillId="27" borderId="0" xfId="0" applyFont="1" applyFill="1" applyAlignment="1">
      <alignment horizontal="left"/>
    </xf>
    <xf numFmtId="0" fontId="140" fillId="27" borderId="12" xfId="0" applyFont="1" applyFill="1" applyBorder="1" applyAlignment="1">
      <alignment horizontal="left"/>
    </xf>
    <xf numFmtId="0" fontId="140" fillId="27" borderId="0" xfId="0" applyFont="1" applyFill="1" applyBorder="1" applyAlignment="1">
      <alignment horizontal="left"/>
    </xf>
    <xf numFmtId="0" fontId="26" fillId="37" borderId="0" xfId="69" applyFont="1" applyFill="1" applyAlignment="1">
      <alignment vertical="center"/>
    </xf>
    <xf numFmtId="0" fontId="27" fillId="38" borderId="0" xfId="63" applyFont="1" applyFill="1" applyAlignment="1" applyProtection="1">
      <alignment vertical="center"/>
    </xf>
    <xf numFmtId="0" fontId="83" fillId="38" borderId="0" xfId="69" applyFont="1" applyFill="1" applyBorder="1" applyAlignment="1">
      <alignment horizontal="left" vertical="center"/>
    </xf>
    <xf numFmtId="0" fontId="83" fillId="38" borderId="0" xfId="69" applyFont="1" applyFill="1" applyBorder="1" applyAlignment="1">
      <alignment vertical="center"/>
    </xf>
    <xf numFmtId="0" fontId="83" fillId="38" borderId="0" xfId="69" applyFont="1" applyFill="1" applyBorder="1" applyAlignment="1">
      <alignment horizontal="center" vertical="center"/>
    </xf>
    <xf numFmtId="18" fontId="83" fillId="38" borderId="0" xfId="69" applyNumberFormat="1" applyFont="1" applyFill="1" applyBorder="1" applyAlignment="1">
      <alignment vertical="center"/>
    </xf>
    <xf numFmtId="0" fontId="18" fillId="37" borderId="0" xfId="69" applyFont="1" applyFill="1"/>
    <xf numFmtId="0" fontId="18" fillId="30" borderId="0" xfId="69" applyFont="1" applyFill="1"/>
    <xf numFmtId="0" fontId="30" fillId="30" borderId="0" xfId="69" applyFont="1" applyFill="1" applyAlignment="1">
      <alignment horizontal="center" wrapText="1"/>
    </xf>
    <xf numFmtId="164" fontId="30" fillId="30" borderId="0" xfId="69" applyNumberFormat="1" applyFont="1" applyFill="1" applyAlignment="1">
      <alignment horizontal="left"/>
    </xf>
    <xf numFmtId="0" fontId="30" fillId="30" borderId="0" xfId="69" applyFont="1" applyFill="1" applyAlignment="1">
      <alignment horizontal="left" wrapText="1"/>
    </xf>
    <xf numFmtId="0" fontId="30" fillId="30" borderId="0" xfId="69" applyFont="1" applyFill="1" applyAlignment="1">
      <alignment wrapText="1"/>
    </xf>
    <xf numFmtId="0" fontId="26" fillId="30" borderId="0" xfId="69" applyFont="1" applyFill="1" applyAlignment="1">
      <alignment horizontal="center"/>
    </xf>
    <xf numFmtId="0" fontId="30" fillId="30" borderId="0" xfId="69" applyFont="1" applyFill="1" applyAlignment="1">
      <alignment horizontal="left"/>
    </xf>
    <xf numFmtId="0" fontId="12" fillId="30" borderId="0" xfId="69" applyFont="1" applyFill="1"/>
    <xf numFmtId="0" fontId="30" fillId="26" borderId="0" xfId="69" applyFont="1" applyFill="1" applyBorder="1" applyAlignment="1">
      <alignment vertical="center"/>
    </xf>
    <xf numFmtId="0" fontId="30" fillId="26" borderId="0" xfId="69" applyFont="1" applyFill="1" applyAlignment="1">
      <alignment wrapText="1"/>
    </xf>
    <xf numFmtId="0" fontId="30" fillId="26" borderId="0" xfId="69" applyFont="1" applyFill="1" applyAlignment="1">
      <alignment horizontal="left"/>
    </xf>
    <xf numFmtId="0" fontId="30" fillId="26" borderId="0" xfId="69" applyFont="1" applyFill="1" applyAlignment="1">
      <alignment horizontal="left" wrapText="1"/>
    </xf>
    <xf numFmtId="164" fontId="25" fillId="25" borderId="0" xfId="107" applyFont="1" applyFill="1" applyBorder="1" applyAlignment="1">
      <alignment horizontal="center" vertical="center"/>
    </xf>
    <xf numFmtId="0" fontId="84" fillId="27" borderId="0" xfId="69" applyFont="1" applyFill="1" applyBorder="1" applyAlignment="1">
      <alignment vertical="center"/>
    </xf>
    <xf numFmtId="0" fontId="25" fillId="27" borderId="0" xfId="69" applyFont="1" applyFill="1" applyAlignment="1">
      <alignment wrapText="1"/>
    </xf>
    <xf numFmtId="0" fontId="25" fillId="27" borderId="0" xfId="69" applyFont="1" applyFill="1" applyAlignment="1">
      <alignment horizontal="left" wrapText="1"/>
    </xf>
    <xf numFmtId="0" fontId="25" fillId="27" borderId="0" xfId="69" applyFont="1" applyFill="1" applyBorder="1" applyAlignment="1">
      <alignment horizontal="center" vertical="center"/>
    </xf>
    <xf numFmtId="165" fontId="25" fillId="27" borderId="0" xfId="107" applyNumberFormat="1" applyFont="1" applyFill="1" applyAlignment="1" applyProtection="1">
      <alignment vertical="center"/>
    </xf>
    <xf numFmtId="0" fontId="84" fillId="25" borderId="0" xfId="69" applyFont="1" applyFill="1" applyBorder="1" applyAlignment="1">
      <alignment vertical="center"/>
    </xf>
    <xf numFmtId="0" fontId="25" fillId="25" borderId="0" xfId="69" applyFont="1" applyFill="1" applyAlignment="1">
      <alignment horizontal="left" wrapText="1"/>
    </xf>
    <xf numFmtId="0" fontId="25" fillId="25" borderId="0" xfId="69" applyFont="1" applyFill="1" applyAlignment="1">
      <alignment wrapText="1"/>
    </xf>
    <xf numFmtId="0" fontId="25" fillId="25" borderId="0" xfId="69" applyFont="1" applyFill="1" applyBorder="1" applyAlignment="1">
      <alignment horizontal="center" vertical="center"/>
    </xf>
    <xf numFmtId="165" fontId="25" fillId="25" borderId="0" xfId="107" applyNumberFormat="1" applyFont="1" applyFill="1" applyAlignment="1" applyProtection="1">
      <alignment vertical="center"/>
    </xf>
    <xf numFmtId="0" fontId="28" fillId="27" borderId="0" xfId="69" applyFont="1" applyFill="1" applyBorder="1" applyAlignment="1">
      <alignment vertical="center"/>
    </xf>
    <xf numFmtId="0" fontId="28" fillId="27" borderId="0" xfId="69" applyFont="1" applyFill="1" applyBorder="1" applyAlignment="1">
      <alignment horizontal="center" vertical="center"/>
    </xf>
    <xf numFmtId="0" fontId="28" fillId="25" borderId="0" xfId="69" applyFont="1" applyFill="1" applyBorder="1" applyAlignment="1">
      <alignment vertical="center"/>
    </xf>
    <xf numFmtId="0" fontId="28" fillId="25" borderId="0" xfId="69" applyFont="1" applyFill="1" applyBorder="1" applyAlignment="1">
      <alignment horizontal="center" vertical="center"/>
    </xf>
    <xf numFmtId="165" fontId="28" fillId="27" borderId="0" xfId="107" applyNumberFormat="1" applyFont="1" applyFill="1" applyAlignment="1" applyProtection="1">
      <alignment vertical="center"/>
    </xf>
    <xf numFmtId="0" fontId="28" fillId="25" borderId="0" xfId="69" applyFont="1" applyFill="1" applyAlignment="1">
      <alignment vertical="center"/>
    </xf>
    <xf numFmtId="164" fontId="28" fillId="25" borderId="0" xfId="107" applyNumberFormat="1" applyFont="1" applyFill="1" applyAlignment="1" applyProtection="1">
      <alignment horizontal="left" vertical="center"/>
    </xf>
    <xf numFmtId="164" fontId="28" fillId="25" borderId="0" xfId="107" applyFont="1" applyFill="1" applyAlignment="1">
      <alignment horizontal="left" vertical="center"/>
    </xf>
    <xf numFmtId="164" fontId="28" fillId="25" borderId="0" xfId="107" applyFont="1" applyFill="1" applyAlignment="1">
      <alignment vertical="center"/>
    </xf>
    <xf numFmtId="165" fontId="28" fillId="25" borderId="0" xfId="107" applyNumberFormat="1" applyFont="1" applyFill="1" applyAlignment="1" applyProtection="1">
      <alignment vertical="center"/>
    </xf>
    <xf numFmtId="0" fontId="28" fillId="27" borderId="0" xfId="69" applyFont="1" applyFill="1" applyAlignment="1">
      <alignment vertical="center"/>
    </xf>
    <xf numFmtId="164" fontId="28" fillId="27" borderId="0" xfId="107" applyNumberFormat="1" applyFont="1" applyFill="1" applyAlignment="1" applyProtection="1">
      <alignment horizontal="left" vertical="center"/>
    </xf>
    <xf numFmtId="164" fontId="28" fillId="27" borderId="0" xfId="107" applyFont="1" applyFill="1" applyAlignment="1">
      <alignment horizontal="left" vertical="center"/>
    </xf>
    <xf numFmtId="164" fontId="28" fillId="27" borderId="0" xfId="107" applyFont="1" applyFill="1" applyAlignment="1">
      <alignment vertical="center"/>
    </xf>
    <xf numFmtId="0" fontId="25" fillId="0" borderId="0" xfId="69" applyFont="1" applyFill="1" applyAlignment="1">
      <alignment horizontal="left" wrapText="1"/>
    </xf>
    <xf numFmtId="0" fontId="25" fillId="65" borderId="0" xfId="69" applyFont="1" applyFill="1" applyAlignment="1">
      <alignment horizontal="left" wrapText="1"/>
    </xf>
    <xf numFmtId="165" fontId="25" fillId="65" borderId="0" xfId="107" applyNumberFormat="1" applyFont="1" applyFill="1" applyAlignment="1" applyProtection="1">
      <alignment vertical="center"/>
    </xf>
    <xf numFmtId="0" fontId="25" fillId="25" borderId="0" xfId="69" applyFont="1" applyFill="1" applyAlignment="1" applyProtection="1">
      <alignment wrapText="1"/>
      <protection locked="0"/>
    </xf>
    <xf numFmtId="164" fontId="28" fillId="35" borderId="0" xfId="107" applyNumberFormat="1" applyFont="1" applyFill="1" applyBorder="1" applyAlignment="1" applyProtection="1">
      <alignment horizontal="left" vertical="center"/>
    </xf>
    <xf numFmtId="164" fontId="25" fillId="35" borderId="0" xfId="107" applyFont="1" applyFill="1" applyBorder="1" applyAlignment="1">
      <alignment vertical="center"/>
    </xf>
    <xf numFmtId="170" fontId="86" fillId="35" borderId="0" xfId="108" applyNumberFormat="1" applyFont="1" applyFill="1" applyBorder="1" applyAlignment="1">
      <alignment horizontal="center" vertical="center"/>
    </xf>
    <xf numFmtId="0" fontId="28" fillId="35" borderId="0" xfId="108" applyNumberFormat="1" applyFont="1" applyFill="1" applyBorder="1" applyAlignment="1" applyProtection="1">
      <alignment horizontal="left" vertical="center"/>
    </xf>
    <xf numFmtId="164" fontId="86" fillId="35" borderId="0" xfId="108" applyFont="1" applyFill="1" applyBorder="1" applyAlignment="1">
      <alignment horizontal="left" vertical="center"/>
    </xf>
    <xf numFmtId="164" fontId="25" fillId="39" borderId="0" xfId="107" applyFont="1" applyFill="1" applyBorder="1" applyAlignment="1">
      <alignment vertical="center"/>
    </xf>
    <xf numFmtId="170" fontId="83" fillId="35" borderId="0" xfId="69" applyNumberFormat="1" applyFont="1" applyFill="1" applyBorder="1" applyAlignment="1">
      <alignment horizontal="center" vertical="center"/>
    </xf>
    <xf numFmtId="164" fontId="22" fillId="0" borderId="64" xfId="73" applyFont="1" applyFill="1" applyBorder="1" applyAlignment="1">
      <alignment horizontal="center" vertical="center"/>
    </xf>
    <xf numFmtId="0" fontId="28" fillId="0" borderId="64" xfId="73" applyNumberFormat="1" applyFont="1" applyFill="1" applyBorder="1" applyAlignment="1" applyProtection="1">
      <alignment horizontal="left" vertical="center"/>
      <protection locked="0"/>
    </xf>
    <xf numFmtId="164" fontId="25" fillId="0" borderId="64" xfId="73" applyFont="1" applyFill="1" applyBorder="1" applyAlignment="1" applyProtection="1">
      <alignment vertical="center"/>
      <protection locked="0"/>
    </xf>
    <xf numFmtId="164" fontId="28" fillId="0" borderId="64" xfId="73" applyNumberFormat="1" applyFont="1" applyFill="1" applyBorder="1" applyAlignment="1" applyProtection="1">
      <alignment horizontal="left" vertical="center"/>
      <protection locked="0"/>
    </xf>
    <xf numFmtId="164" fontId="25" fillId="0" borderId="64" xfId="73" applyNumberFormat="1" applyFont="1" applyFill="1" applyBorder="1" applyAlignment="1" applyProtection="1">
      <alignment vertical="center"/>
      <protection locked="0"/>
    </xf>
    <xf numFmtId="20" fontId="25" fillId="0" borderId="64" xfId="73" applyNumberFormat="1" applyFont="1" applyFill="1" applyBorder="1" applyAlignment="1" applyProtection="1">
      <alignment horizontal="center" vertical="center"/>
      <protection locked="0"/>
    </xf>
    <xf numFmtId="0" fontId="5" fillId="0" borderId="64" xfId="69" applyFill="1" applyBorder="1"/>
    <xf numFmtId="164" fontId="22" fillId="74" borderId="64" xfId="73" applyFont="1" applyFill="1" applyBorder="1" applyAlignment="1">
      <alignment horizontal="center" vertical="center"/>
    </xf>
    <xf numFmtId="0" fontId="28" fillId="74" borderId="64" xfId="73" applyNumberFormat="1" applyFont="1" applyFill="1" applyBorder="1" applyAlignment="1" applyProtection="1">
      <alignment horizontal="left" vertical="center"/>
      <protection locked="0"/>
    </xf>
    <xf numFmtId="164" fontId="25" fillId="74" borderId="64" xfId="73" applyFont="1" applyFill="1" applyBorder="1" applyAlignment="1" applyProtection="1">
      <alignment vertical="center"/>
      <protection locked="0"/>
    </xf>
    <xf numFmtId="164" fontId="28" fillId="74" borderId="64" xfId="73" applyNumberFormat="1" applyFont="1" applyFill="1" applyBorder="1" applyAlignment="1" applyProtection="1">
      <alignment horizontal="left" vertical="center"/>
      <protection locked="0"/>
    </xf>
    <xf numFmtId="164" fontId="25" fillId="74" borderId="64" xfId="73" applyNumberFormat="1" applyFont="1" applyFill="1" applyBorder="1" applyAlignment="1" applyProtection="1">
      <alignment vertical="center"/>
      <protection locked="0"/>
    </xf>
    <xf numFmtId="20" fontId="25" fillId="74" borderId="64" xfId="73" applyNumberFormat="1" applyFont="1" applyFill="1" applyBorder="1" applyAlignment="1" applyProtection="1">
      <alignment horizontal="center" vertical="center"/>
      <protection locked="0"/>
    </xf>
    <xf numFmtId="0" fontId="5" fillId="74" borderId="64" xfId="69" applyFill="1" applyBorder="1"/>
    <xf numFmtId="0" fontId="7" fillId="64" borderId="64" xfId="69" applyFont="1" applyFill="1" applyBorder="1" applyAlignment="1">
      <alignment vertical="center"/>
    </xf>
    <xf numFmtId="0" fontId="28" fillId="64" borderId="64" xfId="73" applyNumberFormat="1" applyFont="1" applyFill="1" applyBorder="1" applyAlignment="1" applyProtection="1">
      <alignment horizontal="left" vertical="center"/>
      <protection locked="0"/>
    </xf>
    <xf numFmtId="164" fontId="25" fillId="64" borderId="64" xfId="73" applyFont="1" applyFill="1" applyBorder="1" applyAlignment="1" applyProtection="1">
      <alignment vertical="center"/>
      <protection locked="0"/>
    </xf>
    <xf numFmtId="164" fontId="25" fillId="64" borderId="64" xfId="73" quotePrefix="1" applyNumberFormat="1" applyFont="1" applyFill="1" applyBorder="1" applyAlignment="1" applyProtection="1">
      <alignment horizontal="left" vertical="center"/>
      <protection locked="0"/>
    </xf>
    <xf numFmtId="164" fontId="28" fillId="64" borderId="64" xfId="73" applyNumberFormat="1" applyFont="1" applyFill="1" applyBorder="1" applyAlignment="1" applyProtection="1">
      <alignment horizontal="left" vertical="center"/>
      <protection locked="0"/>
    </xf>
    <xf numFmtId="164" fontId="25" fillId="64" borderId="64" xfId="73" applyNumberFormat="1" applyFont="1" applyFill="1" applyBorder="1" applyAlignment="1" applyProtection="1">
      <alignment vertical="center"/>
      <protection locked="0"/>
    </xf>
    <xf numFmtId="20" fontId="25" fillId="64" borderId="64" xfId="73" applyNumberFormat="1" applyFont="1" applyFill="1" applyBorder="1" applyAlignment="1" applyProtection="1">
      <alignment horizontal="center" vertical="center"/>
      <protection locked="0"/>
    </xf>
    <xf numFmtId="0" fontId="5" fillId="64" borderId="64" xfId="69" applyFill="1" applyBorder="1"/>
    <xf numFmtId="0" fontId="7" fillId="74" borderId="64" xfId="69" applyFont="1" applyFill="1" applyBorder="1" applyAlignment="1">
      <alignment vertical="center"/>
    </xf>
    <xf numFmtId="164" fontId="25" fillId="74" borderId="64" xfId="73" applyNumberFormat="1" applyFont="1" applyFill="1" applyBorder="1" applyAlignment="1" applyProtection="1">
      <alignment horizontal="left" vertical="center"/>
      <protection locked="0"/>
    </xf>
    <xf numFmtId="0" fontId="25" fillId="74" borderId="64" xfId="69" applyFont="1" applyFill="1" applyBorder="1" applyAlignment="1" applyProtection="1">
      <alignment vertical="center" wrapText="1"/>
      <protection locked="0"/>
    </xf>
    <xf numFmtId="164" fontId="25" fillId="64" borderId="64" xfId="73" applyNumberFormat="1" applyFont="1" applyFill="1" applyBorder="1" applyAlignment="1" applyProtection="1">
      <alignment horizontal="left" vertical="center"/>
      <protection locked="0"/>
    </xf>
    <xf numFmtId="0" fontId="25" fillId="64" borderId="64" xfId="0" applyFont="1" applyFill="1" applyBorder="1"/>
    <xf numFmtId="0" fontId="28" fillId="74" borderId="64" xfId="73" quotePrefix="1" applyNumberFormat="1" applyFont="1" applyFill="1" applyBorder="1" applyAlignment="1" applyProtection="1">
      <alignment horizontal="left" vertical="center"/>
      <protection locked="0"/>
    </xf>
    <xf numFmtId="164" fontId="25" fillId="74" borderId="64" xfId="73" quotePrefix="1" applyNumberFormat="1" applyFont="1" applyFill="1" applyBorder="1" applyAlignment="1" applyProtection="1">
      <alignment horizontal="left" vertical="center"/>
      <protection locked="0"/>
    </xf>
    <xf numFmtId="0" fontId="28" fillId="64" borderId="64" xfId="73" quotePrefix="1" applyNumberFormat="1" applyFont="1" applyFill="1" applyBorder="1" applyAlignment="1" applyProtection="1">
      <alignment horizontal="left" vertical="center"/>
      <protection locked="0"/>
    </xf>
    <xf numFmtId="0" fontId="25" fillId="64" borderId="64" xfId="69" applyFont="1" applyFill="1" applyBorder="1" applyAlignment="1" applyProtection="1">
      <alignment vertical="center" wrapText="1"/>
      <protection locked="0"/>
    </xf>
    <xf numFmtId="0" fontId="25" fillId="0" borderId="64" xfId="69" applyFont="1" applyFill="1" applyBorder="1" applyAlignment="1" applyProtection="1">
      <alignment vertical="center" wrapText="1"/>
      <protection locked="0"/>
    </xf>
    <xf numFmtId="0" fontId="84" fillId="85" borderId="32" xfId="69" applyFont="1" applyFill="1" applyBorder="1" applyAlignment="1">
      <alignment vertical="center"/>
    </xf>
    <xf numFmtId="0" fontId="84" fillId="85" borderId="11" xfId="69" applyFont="1" applyFill="1" applyBorder="1" applyAlignment="1">
      <alignment vertical="center"/>
    </xf>
    <xf numFmtId="170" fontId="84" fillId="85" borderId="33" xfId="69" applyNumberFormat="1" applyFont="1" applyFill="1" applyBorder="1" applyAlignment="1">
      <alignment horizontal="center" vertical="center"/>
    </xf>
    <xf numFmtId="0" fontId="84" fillId="85" borderId="29" xfId="69" applyFont="1" applyFill="1" applyBorder="1" applyAlignment="1">
      <alignment horizontal="center" vertical="center"/>
    </xf>
    <xf numFmtId="169" fontId="85" fillId="25" borderId="0" xfId="98" applyFont="1" applyFill="1" applyBorder="1" applyAlignment="1">
      <alignment horizontal="center" vertical="center"/>
    </xf>
    <xf numFmtId="169" fontId="18" fillId="37" borderId="0" xfId="98" applyFont="1" applyFill="1" applyAlignment="1">
      <alignment vertical="center"/>
    </xf>
    <xf numFmtId="0" fontId="62" fillId="0" borderId="0" xfId="61" applyFont="1" applyBorder="1" applyAlignment="1" applyProtection="1">
      <alignment horizontal="center"/>
    </xf>
    <xf numFmtId="0" fontId="0" fillId="0" borderId="0" xfId="0"/>
    <xf numFmtId="0" fontId="0" fillId="0" borderId="0" xfId="0"/>
    <xf numFmtId="0" fontId="36" fillId="27" borderId="24" xfId="0" applyFont="1" applyFill="1" applyBorder="1" applyAlignment="1">
      <alignment horizontal="center" vertical="center"/>
    </xf>
    <xf numFmtId="0" fontId="33" fillId="25" borderId="44" xfId="0" applyFont="1" applyFill="1" applyBorder="1" applyAlignment="1">
      <alignment horizontal="center" vertical="center" wrapText="1"/>
    </xf>
    <xf numFmtId="171" fontId="0" fillId="0" borderId="0" xfId="0" applyNumberFormat="1"/>
    <xf numFmtId="164" fontId="122" fillId="0" borderId="0" xfId="73" applyFont="1" applyBorder="1" applyAlignment="1">
      <alignment horizontal="left" vertical="center"/>
    </xf>
    <xf numFmtId="172" fontId="139" fillId="0" borderId="0" xfId="0" applyNumberFormat="1" applyFont="1" applyAlignment="1">
      <alignment horizontal="left"/>
    </xf>
    <xf numFmtId="0" fontId="145" fillId="0" borderId="0" xfId="0" applyFont="1" applyAlignment="1">
      <alignment horizontal="center" readingOrder="1"/>
    </xf>
    <xf numFmtId="0" fontId="8" fillId="27" borderId="31" xfId="61" applyFill="1" applyBorder="1" applyAlignment="1" applyProtection="1">
      <alignment vertical="top"/>
    </xf>
    <xf numFmtId="0" fontId="0" fillId="0" borderId="0" xfId="0"/>
    <xf numFmtId="0" fontId="87" fillId="41" borderId="0" xfId="69" applyFont="1" applyFill="1" applyBorder="1" applyAlignment="1">
      <alignment vertical="center"/>
    </xf>
    <xf numFmtId="0" fontId="0" fillId="0" borderId="0" xfId="0"/>
    <xf numFmtId="0" fontId="68" fillId="87" borderId="0" xfId="0" applyFont="1" applyFill="1" applyBorder="1"/>
    <xf numFmtId="17" fontId="122" fillId="87" borderId="0" xfId="0" quotePrefix="1" applyNumberFormat="1" applyFont="1" applyFill="1" applyBorder="1" applyAlignment="1">
      <alignment horizontal="center" vertical="center"/>
    </xf>
    <xf numFmtId="0" fontId="0" fillId="87" borderId="0" xfId="0" applyFill="1" applyBorder="1" applyAlignment="1">
      <alignment vertical="center"/>
    </xf>
    <xf numFmtId="0" fontId="5" fillId="25" borderId="0" xfId="0" applyFont="1" applyFill="1" applyBorder="1" applyAlignment="1">
      <alignment vertical="center"/>
    </xf>
    <xf numFmtId="164" fontId="5" fillId="64" borderId="0" xfId="73" applyFont="1" applyFill="1" applyBorder="1" applyAlignment="1">
      <alignment vertical="center"/>
    </xf>
    <xf numFmtId="164" fontId="28" fillId="64" borderId="0" xfId="75" applyNumberFormat="1" applyFont="1" applyFill="1" applyAlignment="1" applyProtection="1">
      <alignment horizontal="left" vertical="center"/>
      <protection locked="0"/>
    </xf>
    <xf numFmtId="0" fontId="18" fillId="37" borderId="0" xfId="0" applyFont="1" applyFill="1"/>
    <xf numFmtId="164" fontId="5" fillId="25" borderId="0" xfId="107" applyFont="1" applyFill="1" applyBorder="1" applyAlignment="1">
      <alignment vertical="center" wrapText="1"/>
    </xf>
    <xf numFmtId="164" fontId="5" fillId="25" borderId="0" xfId="107" applyFont="1" applyFill="1" applyBorder="1" applyAlignment="1">
      <alignment horizontal="left" vertical="center"/>
    </xf>
    <xf numFmtId="164" fontId="5" fillId="25" borderId="0" xfId="107" applyFont="1" applyFill="1" applyBorder="1" applyAlignment="1">
      <alignment vertical="center"/>
    </xf>
    <xf numFmtId="164" fontId="5" fillId="26" borderId="28" xfId="107" applyFont="1" applyFill="1" applyBorder="1" applyAlignment="1">
      <alignment horizontal="left" vertical="center"/>
    </xf>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2" fillId="25" borderId="0" xfId="73" applyFont="1" applyFill="1" applyBorder="1" applyAlignment="1">
      <alignment horizontal="center" vertical="center"/>
    </xf>
    <xf numFmtId="164" fontId="25" fillId="25" borderId="0" xfId="73" applyFont="1" applyFill="1" applyBorder="1" applyAlignment="1">
      <alignment vertical="center"/>
    </xf>
    <xf numFmtId="164" fontId="5" fillId="25" borderId="0" xfId="73" applyFont="1" applyFill="1" applyBorder="1" applyAlignment="1">
      <alignment horizontal="left" vertical="center"/>
    </xf>
    <xf numFmtId="0" fontId="30" fillId="30" borderId="0" xfId="69" applyFont="1" applyFill="1" applyAlignment="1">
      <alignment horizontal="left" vertical="center"/>
    </xf>
    <xf numFmtId="0" fontId="83" fillId="25" borderId="0" xfId="69" applyFont="1" applyFill="1" applyBorder="1" applyAlignment="1">
      <alignment vertical="center"/>
    </xf>
    <xf numFmtId="164" fontId="5" fillId="25" borderId="0" xfId="73" applyFont="1" applyFill="1" applyBorder="1" applyAlignment="1">
      <alignment vertical="center"/>
    </xf>
    <xf numFmtId="0" fontId="83" fillId="35" borderId="0" xfId="69"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28" fillId="25" borderId="0" xfId="73" quotePrefix="1" applyNumberFormat="1" applyFont="1" applyFill="1" applyAlignment="1" applyProtection="1">
      <alignment horizontal="left" vertical="center"/>
      <protection locked="0"/>
    </xf>
    <xf numFmtId="164" fontId="28" fillId="25" borderId="0" xfId="73" applyNumberFormat="1" applyFont="1" applyFill="1" applyAlignment="1" applyProtection="1">
      <alignment horizontal="left" vertical="center"/>
      <protection locked="0"/>
    </xf>
    <xf numFmtId="164" fontId="28" fillId="27" borderId="0" xfId="73" applyNumberFormat="1" applyFont="1" applyFill="1" applyAlignment="1" applyProtection="1">
      <alignment horizontal="left" vertical="center"/>
      <protection locked="0"/>
    </xf>
    <xf numFmtId="164" fontId="25" fillId="25" borderId="0" xfId="73" applyFont="1" applyFill="1" applyAlignment="1" applyProtection="1">
      <alignment vertical="center"/>
      <protection locked="0"/>
    </xf>
    <xf numFmtId="170" fontId="25" fillId="27"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left" vertical="center"/>
      <protection locked="0"/>
    </xf>
    <xf numFmtId="164" fontId="22" fillId="25" borderId="0" xfId="73" quotePrefix="1" applyFont="1" applyFill="1" applyBorder="1" applyAlignment="1">
      <alignment horizontal="center" vertical="center"/>
    </xf>
    <xf numFmtId="164" fontId="25" fillId="27" borderId="0" xfId="73" applyFont="1" applyFill="1" applyAlignment="1" applyProtection="1">
      <alignment vertical="center"/>
      <protection locked="0"/>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0" fontId="28" fillId="0" borderId="0" xfId="73" applyNumberFormat="1" applyFont="1" applyFill="1" applyAlignment="1" applyProtection="1">
      <alignment horizontal="left" vertical="center"/>
      <protection locked="0"/>
    </xf>
    <xf numFmtId="164" fontId="25" fillId="0" borderId="0" xfId="73" applyFont="1" applyFill="1" applyAlignment="1" applyProtection="1">
      <alignment vertical="center"/>
      <protection locked="0"/>
    </xf>
    <xf numFmtId="164" fontId="28" fillId="0" borderId="0" xfId="73" applyNumberFormat="1" applyFont="1" applyFill="1" applyAlignment="1" applyProtection="1">
      <alignment horizontal="left" vertical="center"/>
      <protection locked="0"/>
    </xf>
    <xf numFmtId="164" fontId="25" fillId="0" borderId="0" xfId="73" applyNumberFormat="1" applyFont="1" applyFill="1" applyAlignment="1" applyProtection="1">
      <alignment horizontal="left" vertical="center"/>
      <protection locked="0"/>
    </xf>
    <xf numFmtId="0" fontId="28" fillId="27" borderId="0" xfId="73" applyNumberFormat="1" applyFont="1" applyFill="1" applyAlignment="1" applyProtection="1">
      <alignment horizontal="left" vertical="center"/>
      <protection locked="0"/>
    </xf>
    <xf numFmtId="170" fontId="25" fillId="0" borderId="0" xfId="73" applyNumberFormat="1" applyFont="1" applyFill="1" applyAlignment="1" applyProtection="1">
      <alignment horizontal="center" vertical="center"/>
      <protection locked="0"/>
    </xf>
    <xf numFmtId="0" fontId="30" fillId="30" borderId="0" xfId="69" quotePrefix="1" applyFont="1" applyFill="1" applyAlignment="1">
      <alignment horizontal="center" vertical="center"/>
    </xf>
    <xf numFmtId="0" fontId="7" fillId="27" borderId="0" xfId="78" applyFont="1" applyFill="1" applyBorder="1" applyAlignment="1">
      <alignment vertical="center"/>
    </xf>
    <xf numFmtId="0" fontId="7" fillId="25" borderId="0" xfId="78" applyFont="1" applyFill="1" applyBorder="1" applyAlignment="1">
      <alignment vertical="center"/>
    </xf>
    <xf numFmtId="0" fontId="25" fillId="25" borderId="0" xfId="78" applyFont="1" applyFill="1" applyAlignment="1" applyProtection="1">
      <alignment vertical="center" wrapText="1"/>
      <protection locked="0"/>
    </xf>
    <xf numFmtId="0" fontId="7" fillId="0" borderId="0" xfId="78" applyFont="1" applyFill="1" applyBorder="1" applyAlignment="1">
      <alignment vertical="center"/>
    </xf>
    <xf numFmtId="0" fontId="28" fillId="0" borderId="0" xfId="73" quotePrefix="1" applyNumberFormat="1" applyFont="1" applyFill="1" applyAlignment="1" applyProtection="1">
      <alignment horizontal="left" vertical="center"/>
      <protection locked="0"/>
    </xf>
    <xf numFmtId="0" fontId="84" fillId="25" borderId="0" xfId="78" applyFont="1" applyFill="1" applyBorder="1" applyAlignment="1">
      <alignment vertical="center"/>
    </xf>
    <xf numFmtId="0" fontId="14" fillId="25" borderId="0" xfId="78" applyFont="1" applyFill="1" applyBorder="1" applyAlignment="1">
      <alignment vertical="center"/>
    </xf>
    <xf numFmtId="170" fontId="84" fillId="25" borderId="0" xfId="78" applyNumberFormat="1" applyFont="1" applyFill="1" applyBorder="1" applyAlignment="1">
      <alignment horizontal="center" vertical="center"/>
    </xf>
    <xf numFmtId="0" fontId="84" fillId="27" borderId="0" xfId="78" applyFont="1" applyFill="1" applyBorder="1" applyAlignment="1">
      <alignment vertical="center"/>
    </xf>
    <xf numFmtId="170" fontId="84" fillId="27" borderId="0" xfId="78" applyNumberFormat="1" applyFont="1" applyFill="1" applyBorder="1" applyAlignment="1">
      <alignment horizontal="center" vertical="center"/>
    </xf>
    <xf numFmtId="0" fontId="7" fillId="27" borderId="0" xfId="69" applyFont="1" applyFill="1" applyBorder="1" applyAlignment="1">
      <alignment vertical="center"/>
    </xf>
    <xf numFmtId="0" fontId="7" fillId="25" borderId="0" xfId="69"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8" applyFont="1" applyFill="1" applyBorder="1" applyAlignment="1">
      <alignment vertical="center"/>
    </xf>
    <xf numFmtId="0" fontId="25" fillId="0" borderId="0" xfId="78" applyFont="1" applyFill="1" applyBorder="1" applyAlignment="1">
      <alignment vertical="center"/>
    </xf>
    <xf numFmtId="164" fontId="25" fillId="0"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center" vertical="center"/>
      <protection locked="0"/>
    </xf>
    <xf numFmtId="164" fontId="25" fillId="27" borderId="0" xfId="73" applyNumberFormat="1" applyFont="1" applyFill="1" applyAlignment="1" applyProtection="1">
      <alignment horizontal="center" vertical="center"/>
      <protection locked="0"/>
    </xf>
    <xf numFmtId="0" fontId="25" fillId="0" borderId="0" xfId="78" applyFont="1" applyFill="1" applyBorder="1" applyAlignment="1">
      <alignment horizontal="center" vertical="center"/>
    </xf>
    <xf numFmtId="0" fontId="78" fillId="65" borderId="0" xfId="78" applyFont="1" applyFill="1" applyBorder="1" applyAlignment="1">
      <alignment vertical="center"/>
    </xf>
    <xf numFmtId="18" fontId="5" fillId="25" borderId="0" xfId="107" applyNumberFormat="1" applyFont="1" applyFill="1" applyBorder="1" applyAlignment="1">
      <alignment vertical="center"/>
    </xf>
    <xf numFmtId="0" fontId="5" fillId="25" borderId="0" xfId="69" applyFont="1" applyFill="1" applyAlignment="1">
      <alignment wrapText="1"/>
    </xf>
    <xf numFmtId="0" fontId="5" fillId="27" borderId="0" xfId="69" applyFont="1" applyFill="1" applyAlignment="1">
      <alignment wrapText="1"/>
    </xf>
    <xf numFmtId="164" fontId="5" fillId="35" borderId="0" xfId="107" applyFont="1" applyFill="1" applyBorder="1" applyAlignment="1">
      <alignment vertical="center"/>
    </xf>
    <xf numFmtId="164" fontId="5" fillId="39" borderId="0" xfId="107" applyFont="1" applyFill="1" applyBorder="1" applyAlignment="1">
      <alignment vertical="center"/>
    </xf>
    <xf numFmtId="164" fontId="146" fillId="27" borderId="0" xfId="73" applyNumberFormat="1" applyFont="1" applyFill="1" applyAlignment="1" applyProtection="1">
      <alignment horizontal="left" vertical="center"/>
      <protection locked="0"/>
    </xf>
    <xf numFmtId="164" fontId="28" fillId="25" borderId="0" xfId="0" applyNumberFormat="1" applyFont="1" applyFill="1" applyBorder="1" applyAlignment="1" applyProtection="1">
      <alignment horizontal="right" vertical="center"/>
    </xf>
    <xf numFmtId="170" fontId="25" fillId="0" borderId="0" xfId="0" applyNumberFormat="1" applyFont="1" applyFill="1" applyBorder="1" applyAlignment="1">
      <alignment horizontal="center" vertical="center"/>
    </xf>
    <xf numFmtId="164" fontId="25" fillId="0" borderId="0" xfId="73" applyFont="1" applyFill="1" applyBorder="1" applyAlignment="1">
      <alignment horizontal="center" vertical="center"/>
    </xf>
    <xf numFmtId="170" fontId="25" fillId="0" borderId="0" xfId="73" applyNumberFormat="1" applyFont="1" applyFill="1" applyBorder="1" applyAlignment="1" applyProtection="1">
      <alignment horizontal="center" vertical="center"/>
    </xf>
    <xf numFmtId="164" fontId="25" fillId="0" borderId="0" xfId="73" applyFont="1" applyFill="1" applyBorder="1" applyAlignment="1">
      <alignment vertical="center" wrapText="1"/>
    </xf>
    <xf numFmtId="0" fontId="84" fillId="88" borderId="0" xfId="69" applyFont="1" applyFill="1" applyBorder="1" applyAlignment="1">
      <alignment vertical="center"/>
    </xf>
    <xf numFmtId="20" fontId="84" fillId="88" borderId="0" xfId="69" applyNumberFormat="1" applyFont="1" applyFill="1" applyBorder="1" applyAlignment="1">
      <alignment horizontal="center" vertical="center"/>
    </xf>
    <xf numFmtId="0" fontId="84" fillId="88" borderId="0" xfId="69" applyFont="1" applyFill="1" applyBorder="1" applyAlignment="1">
      <alignment horizontal="center" vertical="center"/>
    </xf>
    <xf numFmtId="0" fontId="147" fillId="0" borderId="0" xfId="0" applyFont="1" applyAlignment="1">
      <alignment horizontal="left" vertical="center" indent="3" readingOrder="1"/>
    </xf>
    <xf numFmtId="0" fontId="0" fillId="0" borderId="0" xfId="0"/>
    <xf numFmtId="0" fontId="0" fillId="0" borderId="0" xfId="0"/>
    <xf numFmtId="0" fontId="30" fillId="30" borderId="0" xfId="0" applyFont="1" applyFill="1" applyAlignment="1">
      <alignment horizontal="left" vertical="center"/>
    </xf>
    <xf numFmtId="164" fontId="22" fillId="41" borderId="0" xfId="73" applyNumberFormat="1" applyFont="1" applyFill="1" applyBorder="1" applyAlignment="1" applyProtection="1">
      <alignment horizontal="center" vertical="center" wrapText="1"/>
    </xf>
    <xf numFmtId="0" fontId="18" fillId="27" borderId="21" xfId="0" applyFont="1" applyFill="1" applyBorder="1" applyAlignment="1">
      <alignment vertical="top"/>
    </xf>
    <xf numFmtId="170" fontId="24" fillId="27" borderId="10" xfId="69" applyNumberFormat="1" applyFont="1" applyFill="1" applyBorder="1" applyAlignment="1" applyProtection="1">
      <alignment horizontal="center" vertical="center"/>
    </xf>
    <xf numFmtId="164" fontId="148" fillId="0" borderId="0" xfId="73" applyFont="1" applyBorder="1" applyAlignment="1">
      <alignment horizontal="left" vertical="center"/>
    </xf>
    <xf numFmtId="164" fontId="149" fillId="0" borderId="0" xfId="73" applyFont="1" applyBorder="1" applyAlignment="1">
      <alignment horizontal="left" vertical="center"/>
    </xf>
    <xf numFmtId="0" fontId="150" fillId="0" borderId="0" xfId="0" applyFont="1" applyAlignment="1">
      <alignment vertical="center"/>
    </xf>
    <xf numFmtId="0" fontId="31" fillId="31" borderId="51" xfId="0" applyFont="1" applyFill="1" applyBorder="1" applyAlignment="1">
      <alignment horizontal="center" vertical="center"/>
    </xf>
    <xf numFmtId="0" fontId="0" fillId="0" borderId="39" xfId="0" applyBorder="1" applyAlignment="1">
      <alignment horizontal="center" vertical="center"/>
    </xf>
    <xf numFmtId="0" fontId="0" fillId="0" borderId="41" xfId="0" applyBorder="1" applyAlignment="1">
      <alignment horizontal="center" vertical="center"/>
    </xf>
    <xf numFmtId="0" fontId="51" fillId="0" borderId="0" xfId="0" applyFont="1" applyBorder="1" applyAlignment="1">
      <alignment horizontal="left" vertical="top" wrapText="1"/>
    </xf>
    <xf numFmtId="0" fontId="51" fillId="0" borderId="0" xfId="0" applyFont="1" applyBorder="1" applyAlignment="1">
      <alignment horizontal="justify" vertical="top" wrapText="1"/>
    </xf>
    <xf numFmtId="0" fontId="122" fillId="61" borderId="0" xfId="61" applyFont="1" applyFill="1" applyBorder="1" applyAlignment="1" applyProtection="1">
      <alignment horizontal="center" vertical="center" wrapText="1"/>
    </xf>
    <xf numFmtId="0" fontId="122" fillId="61" borderId="10" xfId="61" applyFont="1" applyFill="1" applyBorder="1" applyAlignment="1" applyProtection="1">
      <alignment horizontal="center" vertical="center"/>
    </xf>
    <xf numFmtId="0" fontId="142" fillId="0" borderId="11" xfId="0" applyFont="1" applyBorder="1" applyAlignment="1">
      <alignment horizontal="left" vertical="center" wrapText="1" readingOrder="1"/>
    </xf>
    <xf numFmtId="0" fontId="0" fillId="0" borderId="11" xfId="0" applyBorder="1" applyAlignment="1">
      <alignment horizontal="left" vertical="center" wrapText="1" readingOrder="1"/>
    </xf>
    <xf numFmtId="0" fontId="0" fillId="0" borderId="0" xfId="0" applyBorder="1" applyAlignment="1">
      <alignment horizontal="left" vertical="center" wrapText="1" readingOrder="1"/>
    </xf>
    <xf numFmtId="0" fontId="0" fillId="0" borderId="0" xfId="0" applyAlignment="1">
      <alignment vertical="center" wrapText="1" readingOrder="1"/>
    </xf>
    <xf numFmtId="0" fontId="5" fillId="0" borderId="0" xfId="0" applyFont="1"/>
    <xf numFmtId="0" fontId="61" fillId="0" borderId="0" xfId="0" applyFont="1" applyAlignment="1">
      <alignment horizontal="center" wrapText="1"/>
    </xf>
    <xf numFmtId="44" fontId="58" fillId="29" borderId="32" xfId="52" applyFont="1" applyFill="1" applyBorder="1" applyAlignment="1">
      <alignment horizontal="center" vertical="center"/>
    </xf>
    <xf numFmtId="44" fontId="58" fillId="29" borderId="11" xfId="52" applyFont="1" applyFill="1" applyBorder="1" applyAlignment="1">
      <alignment horizontal="center" vertical="center"/>
    </xf>
    <xf numFmtId="44" fontId="58" fillId="29" borderId="33" xfId="52" applyFont="1" applyFill="1" applyBorder="1" applyAlignment="1">
      <alignment horizontal="center" vertical="center"/>
    </xf>
    <xf numFmtId="44" fontId="58" fillId="29" borderId="28" xfId="52" applyFont="1" applyFill="1" applyBorder="1" applyAlignment="1">
      <alignment horizontal="center" vertical="center"/>
    </xf>
    <xf numFmtId="44" fontId="58" fillId="29" borderId="0" xfId="52" applyFont="1" applyFill="1" applyBorder="1" applyAlignment="1">
      <alignment horizontal="center" vertical="center"/>
    </xf>
    <xf numFmtId="44" fontId="58" fillId="29" borderId="19" xfId="52" applyFont="1" applyFill="1" applyBorder="1" applyAlignment="1">
      <alignment horizontal="center" vertical="center"/>
    </xf>
    <xf numFmtId="44" fontId="58" fillId="29" borderId="29" xfId="52" applyFont="1" applyFill="1" applyBorder="1" applyAlignment="1">
      <alignment horizontal="center" vertical="center"/>
    </xf>
    <xf numFmtId="44" fontId="58" fillId="29" borderId="10" xfId="52" applyFont="1" applyFill="1" applyBorder="1" applyAlignment="1">
      <alignment horizontal="center" vertical="center"/>
    </xf>
    <xf numFmtId="44" fontId="58" fillId="29" borderId="20" xfId="52" applyFont="1" applyFill="1" applyBorder="1" applyAlignment="1">
      <alignment horizontal="center" vertical="center"/>
    </xf>
    <xf numFmtId="0" fontId="6" fillId="27" borderId="0" xfId="0" applyFont="1" applyFill="1" applyAlignment="1">
      <alignment horizontal="center" vertical="center" wrapText="1"/>
    </xf>
    <xf numFmtId="0" fontId="6" fillId="27" borderId="0" xfId="0" applyFont="1" applyFill="1" applyAlignment="1">
      <alignment horizontal="center" vertical="center"/>
    </xf>
    <xf numFmtId="0" fontId="59" fillId="27" borderId="0" xfId="61" applyFont="1" applyFill="1" applyAlignment="1" applyProtection="1">
      <alignment horizontal="center" vertical="center"/>
    </xf>
    <xf numFmtId="0" fontId="57" fillId="27" borderId="0" xfId="0" applyFont="1" applyFill="1" applyAlignment="1">
      <alignment horizontal="center" vertical="center"/>
    </xf>
    <xf numFmtId="0" fontId="62" fillId="0" borderId="0" xfId="61" applyFont="1" applyBorder="1" applyAlignment="1" applyProtection="1">
      <alignment horizontal="center"/>
    </xf>
    <xf numFmtId="0" fontId="0" fillId="0" borderId="0" xfId="0" applyAlignment="1">
      <alignment horizontal="center" vertical="center"/>
    </xf>
    <xf numFmtId="0" fontId="143" fillId="0" borderId="0" xfId="0" applyFont="1" applyAlignment="1">
      <alignment horizontal="center" vertical="center"/>
    </xf>
    <xf numFmtId="0" fontId="0" fillId="0" borderId="0" xfId="0"/>
    <xf numFmtId="0" fontId="33" fillId="51" borderId="48" xfId="0" applyFont="1" applyFill="1" applyBorder="1" applyAlignment="1">
      <alignment horizontal="center" vertical="center" wrapText="1"/>
    </xf>
    <xf numFmtId="0" fontId="33" fillId="51" borderId="39" xfId="0" applyFont="1" applyFill="1" applyBorder="1" applyAlignment="1">
      <alignment horizontal="center" vertical="center" wrapText="1"/>
    </xf>
    <xf numFmtId="0" fontId="33" fillId="51" borderId="46" xfId="0" applyFont="1" applyFill="1" applyBorder="1" applyAlignment="1">
      <alignment horizontal="center" vertical="center" wrapText="1"/>
    </xf>
    <xf numFmtId="0" fontId="20" fillId="56" borderId="21" xfId="61" applyFont="1" applyFill="1" applyBorder="1" applyAlignment="1" applyProtection="1">
      <alignment horizontal="center" vertical="center" wrapText="1"/>
    </xf>
    <xf numFmtId="0" fontId="20" fillId="76" borderId="23" xfId="61" applyFont="1" applyFill="1" applyBorder="1" applyAlignment="1" applyProtection="1">
      <alignment horizontal="center" vertical="center" wrapText="1"/>
    </xf>
    <xf numFmtId="0" fontId="20" fillId="76" borderId="65" xfId="61" applyFont="1" applyFill="1" applyBorder="1" applyAlignment="1" applyProtection="1">
      <alignment horizontal="center" vertical="center" wrapText="1"/>
    </xf>
    <xf numFmtId="0" fontId="20" fillId="76" borderId="49" xfId="61" applyFont="1" applyFill="1" applyBorder="1" applyAlignment="1" applyProtection="1">
      <alignment horizontal="center" vertical="center" wrapText="1"/>
    </xf>
    <xf numFmtId="0" fontId="36" fillId="54" borderId="45"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6" fillId="54" borderId="73" xfId="0" applyFont="1" applyFill="1" applyBorder="1" applyAlignment="1">
      <alignment horizontal="center" vertical="center" wrapText="1"/>
    </xf>
    <xf numFmtId="169" fontId="133" fillId="46" borderId="21" xfId="61" applyNumberFormat="1" applyFont="1" applyFill="1" applyBorder="1" applyAlignment="1" applyProtection="1">
      <alignment horizontal="center" vertical="center" wrapText="1"/>
    </xf>
    <xf numFmtId="0" fontId="31" fillId="33" borderId="23" xfId="61" applyFont="1" applyFill="1" applyBorder="1" applyAlignment="1" applyProtection="1">
      <alignment horizontal="center" vertical="center" wrapText="1"/>
    </xf>
    <xf numFmtId="0" fontId="31" fillId="33" borderId="65" xfId="61" applyFont="1" applyFill="1" applyBorder="1" applyAlignment="1" applyProtection="1">
      <alignment horizontal="center" vertical="center" wrapText="1"/>
    </xf>
    <xf numFmtId="0" fontId="31" fillId="33" borderId="49" xfId="61" applyFont="1" applyFill="1" applyBorder="1" applyAlignment="1" applyProtection="1">
      <alignment horizontal="center" vertical="center" wrapText="1"/>
    </xf>
    <xf numFmtId="0" fontId="20" fillId="52" borderId="23" xfId="61" applyFont="1" applyFill="1" applyBorder="1" applyAlignment="1" applyProtection="1">
      <alignment horizontal="center" vertical="center" wrapText="1"/>
    </xf>
    <xf numFmtId="0" fontId="20" fillId="52" borderId="65" xfId="61" applyFont="1" applyFill="1" applyBorder="1" applyAlignment="1" applyProtection="1">
      <alignment horizontal="center" vertical="center" wrapText="1"/>
    </xf>
    <xf numFmtId="0" fontId="20" fillId="52" borderId="66" xfId="61" applyFont="1" applyFill="1" applyBorder="1" applyAlignment="1" applyProtection="1">
      <alignment horizontal="center" vertical="center" wrapText="1"/>
    </xf>
    <xf numFmtId="0" fontId="21" fillId="30" borderId="10" xfId="0" applyFont="1" applyFill="1" applyBorder="1" applyAlignment="1">
      <alignment horizontal="center" vertical="center"/>
    </xf>
    <xf numFmtId="0" fontId="21" fillId="30" borderId="20" xfId="0" applyFont="1" applyFill="1" applyBorder="1" applyAlignment="1">
      <alignment horizontal="center" vertical="center"/>
    </xf>
    <xf numFmtId="0" fontId="32" fillId="69" borderId="53" xfId="0" applyFont="1" applyFill="1" applyBorder="1" applyAlignment="1">
      <alignment vertical="center"/>
    </xf>
    <xf numFmtId="0" fontId="32" fillId="69" borderId="69" xfId="0" applyFont="1" applyFill="1" applyBorder="1" applyAlignment="1">
      <alignment vertical="center"/>
    </xf>
    <xf numFmtId="0" fontId="32" fillId="69" borderId="50" xfId="0" applyFont="1" applyFill="1" applyBorder="1" applyAlignment="1">
      <alignment vertical="center"/>
    </xf>
    <xf numFmtId="0" fontId="21" fillId="30" borderId="0" xfId="0" applyFont="1" applyFill="1" applyBorder="1" applyAlignment="1">
      <alignment horizontal="center" vertical="center"/>
    </xf>
    <xf numFmtId="0" fontId="21" fillId="30" borderId="19" xfId="0" applyFont="1" applyFill="1" applyBorder="1" applyAlignment="1">
      <alignment horizontal="center" vertical="center"/>
    </xf>
    <xf numFmtId="0" fontId="34" fillId="46" borderId="44" xfId="0" applyFont="1" applyFill="1" applyBorder="1" applyAlignment="1">
      <alignment horizontal="center" vertical="center" wrapText="1"/>
    </xf>
    <xf numFmtId="0" fontId="34" fillId="46" borderId="11" xfId="0" applyFont="1" applyFill="1" applyBorder="1" applyAlignment="1">
      <alignment horizontal="center" vertical="center" wrapText="1"/>
    </xf>
    <xf numFmtId="0" fontId="34" fillId="46" borderId="74" xfId="0" applyFont="1" applyFill="1" applyBorder="1" applyAlignment="1">
      <alignment horizontal="center" vertical="center" wrapText="1"/>
    </xf>
    <xf numFmtId="0" fontId="34" fillId="46" borderId="25" xfId="0" applyFont="1" applyFill="1" applyBorder="1" applyAlignment="1">
      <alignment horizontal="center" vertical="center" wrapText="1"/>
    </xf>
    <xf numFmtId="0" fontId="34" fillId="46" borderId="12" xfId="0" applyFont="1" applyFill="1" applyBorder="1" applyAlignment="1">
      <alignment horizontal="center" vertical="center" wrapText="1"/>
    </xf>
    <xf numFmtId="0" fontId="34" fillId="46" borderId="26" xfId="0" applyFont="1" applyFill="1" applyBorder="1" applyAlignment="1">
      <alignment horizontal="center" vertical="center" wrapText="1"/>
    </xf>
    <xf numFmtId="0" fontId="35" fillId="26" borderId="18" xfId="0" applyFont="1" applyFill="1" applyBorder="1" applyAlignment="1">
      <alignment horizontal="center" vertical="center" wrapText="1"/>
    </xf>
    <xf numFmtId="0" fontId="35" fillId="26" borderId="27" xfId="0" applyFont="1" applyFill="1" applyBorder="1" applyAlignment="1">
      <alignment horizontal="center" vertical="center" wrapText="1"/>
    </xf>
    <xf numFmtId="0" fontId="35" fillId="26" borderId="13" xfId="0" applyFont="1" applyFill="1" applyBorder="1" applyAlignment="1">
      <alignment horizontal="center" vertical="center" wrapText="1"/>
    </xf>
    <xf numFmtId="0" fontId="35" fillId="26" borderId="35" xfId="0" applyFont="1" applyFill="1" applyBorder="1" applyAlignment="1">
      <alignment horizontal="center" vertical="center" wrapText="1"/>
    </xf>
    <xf numFmtId="0" fontId="35" fillId="26" borderId="10" xfId="0" applyFont="1" applyFill="1" applyBorder="1" applyAlignment="1">
      <alignment horizontal="center" vertical="center" wrapText="1"/>
    </xf>
    <xf numFmtId="0" fontId="35" fillId="26" borderId="34" xfId="0" applyFont="1" applyFill="1" applyBorder="1" applyAlignment="1">
      <alignment horizontal="center" vertical="center" wrapText="1"/>
    </xf>
    <xf numFmtId="0" fontId="94" fillId="30" borderId="18" xfId="0" applyFont="1" applyFill="1" applyBorder="1" applyAlignment="1">
      <alignment horizontal="center" vertical="center" wrapText="1"/>
    </xf>
    <xf numFmtId="0" fontId="94" fillId="30" borderId="27" xfId="0" applyFont="1" applyFill="1" applyBorder="1" applyAlignment="1">
      <alignment horizontal="center" vertical="center" wrapText="1"/>
    </xf>
    <xf numFmtId="0" fontId="94" fillId="30" borderId="13" xfId="0" applyFont="1" applyFill="1" applyBorder="1" applyAlignment="1">
      <alignment horizontal="center" vertical="center" wrapText="1"/>
    </xf>
    <xf numFmtId="0" fontId="94" fillId="30" borderId="14" xfId="0" applyFont="1" applyFill="1" applyBorder="1" applyAlignment="1">
      <alignment horizontal="center" vertical="center" wrapText="1"/>
    </xf>
    <xf numFmtId="0" fontId="94" fillId="30" borderId="0" xfId="0" applyFont="1" applyFill="1" applyBorder="1" applyAlignment="1">
      <alignment horizontal="center" vertical="center" wrapText="1"/>
    </xf>
    <xf numFmtId="0" fontId="94" fillId="30" borderId="15" xfId="0" applyFont="1" applyFill="1" applyBorder="1" applyAlignment="1">
      <alignment horizontal="center" vertical="center" wrapText="1"/>
    </xf>
    <xf numFmtId="0" fontId="94" fillId="30" borderId="25" xfId="0" applyFont="1" applyFill="1" applyBorder="1" applyAlignment="1">
      <alignment horizontal="center" vertical="center" wrapText="1"/>
    </xf>
    <xf numFmtId="0" fontId="94" fillId="30" borderId="12" xfId="0" applyFont="1" applyFill="1" applyBorder="1" applyAlignment="1">
      <alignment horizontal="center" vertical="center" wrapText="1"/>
    </xf>
    <xf numFmtId="0" fontId="94" fillId="30" borderId="26" xfId="0" applyFont="1" applyFill="1" applyBorder="1" applyAlignment="1">
      <alignment horizontal="center" vertical="center" wrapText="1"/>
    </xf>
    <xf numFmtId="0" fontId="33" fillId="31" borderId="48" xfId="0" applyFont="1" applyFill="1" applyBorder="1" applyAlignment="1">
      <alignment horizontal="center" vertical="center" wrapText="1"/>
    </xf>
    <xf numFmtId="0" fontId="33" fillId="31" borderId="39" xfId="0" applyFont="1" applyFill="1" applyBorder="1" applyAlignment="1">
      <alignment horizontal="center" vertical="center" wrapText="1"/>
    </xf>
    <xf numFmtId="0" fontId="32" fillId="28" borderId="39" xfId="0" applyFont="1" applyFill="1" applyBorder="1" applyAlignment="1">
      <alignment horizontal="center" vertical="center"/>
    </xf>
    <xf numFmtId="0" fontId="137" fillId="75" borderId="53" xfId="61" applyFont="1" applyFill="1" applyBorder="1" applyAlignment="1" applyProtection="1">
      <alignment horizontal="center" vertical="center" wrapText="1"/>
    </xf>
    <xf numFmtId="0" fontId="137" fillId="75" borderId="69" xfId="61" applyFont="1" applyFill="1" applyBorder="1" applyAlignment="1" applyProtection="1">
      <alignment horizontal="center" vertical="center" wrapText="1"/>
    </xf>
    <xf numFmtId="0" fontId="137" fillId="75" borderId="70" xfId="61" applyFont="1" applyFill="1" applyBorder="1" applyAlignment="1" applyProtection="1">
      <alignment horizontal="center" vertical="center" wrapText="1"/>
    </xf>
    <xf numFmtId="0" fontId="41" fillId="50" borderId="14" xfId="0" applyFont="1" applyFill="1" applyBorder="1" applyAlignment="1">
      <alignment horizontal="center" vertical="center" wrapText="1"/>
    </xf>
    <xf numFmtId="0" fontId="41" fillId="50" borderId="0" xfId="0" applyFont="1" applyFill="1" applyBorder="1" applyAlignment="1">
      <alignment horizontal="center" vertical="center" wrapText="1"/>
    </xf>
    <xf numFmtId="0" fontId="41" fillId="50" borderId="15" xfId="0" applyFont="1" applyFill="1" applyBorder="1" applyAlignment="1">
      <alignment horizontal="center" vertical="center" wrapText="1"/>
    </xf>
    <xf numFmtId="0" fontId="96" fillId="57" borderId="14" xfId="0" applyFont="1" applyFill="1" applyBorder="1" applyAlignment="1">
      <alignment horizontal="center" vertical="center" wrapText="1"/>
    </xf>
    <xf numFmtId="0" fontId="96" fillId="57" borderId="0" xfId="0" applyFont="1" applyFill="1" applyBorder="1" applyAlignment="1">
      <alignment horizontal="center" vertical="center" wrapText="1"/>
    </xf>
    <xf numFmtId="0" fontId="96" fillId="57" borderId="15" xfId="0" applyFont="1" applyFill="1" applyBorder="1" applyAlignment="1">
      <alignment horizontal="center" vertical="center" wrapText="1"/>
    </xf>
    <xf numFmtId="0" fontId="96" fillId="57" borderId="25" xfId="0" applyFont="1" applyFill="1" applyBorder="1" applyAlignment="1">
      <alignment horizontal="center" vertical="center" wrapText="1"/>
    </xf>
    <xf numFmtId="0" fontId="96" fillId="57" borderId="12" xfId="0" applyFont="1" applyFill="1" applyBorder="1" applyAlignment="1">
      <alignment horizontal="center" vertical="center" wrapText="1"/>
    </xf>
    <xf numFmtId="0" fontId="96" fillId="57" borderId="26" xfId="0" applyFont="1" applyFill="1" applyBorder="1" applyAlignment="1">
      <alignment horizontal="center" vertical="center" wrapText="1"/>
    </xf>
    <xf numFmtId="0" fontId="20" fillId="86" borderId="71" xfId="61" applyFont="1" applyFill="1" applyBorder="1" applyAlignment="1" applyProtection="1">
      <alignment horizontal="center" vertical="center" wrapText="1"/>
    </xf>
    <xf numFmtId="0" fontId="20" fillId="86" borderId="65" xfId="61" applyFont="1" applyFill="1" applyBorder="1" applyAlignment="1" applyProtection="1">
      <alignment horizontal="center" vertical="center" wrapText="1"/>
    </xf>
    <xf numFmtId="0" fontId="20" fillId="86" borderId="49" xfId="61" applyFont="1" applyFill="1" applyBorder="1" applyAlignment="1" applyProtection="1">
      <alignment horizontal="center" vertical="center" wrapText="1"/>
    </xf>
    <xf numFmtId="0" fontId="19" fillId="31" borderId="11" xfId="0" applyFont="1" applyFill="1" applyBorder="1" applyAlignment="1">
      <alignment horizontal="center" vertical="center" wrapText="1"/>
    </xf>
    <xf numFmtId="0" fontId="19" fillId="31" borderId="0" xfId="0" applyFont="1" applyFill="1" applyBorder="1" applyAlignment="1">
      <alignment horizontal="center" vertical="center" wrapText="1"/>
    </xf>
    <xf numFmtId="0" fontId="39" fillId="75" borderId="21" xfId="61" applyFont="1" applyFill="1" applyBorder="1" applyAlignment="1" applyProtection="1">
      <alignment horizontal="center" vertical="center" wrapText="1"/>
    </xf>
    <xf numFmtId="0" fontId="31" fillId="31" borderId="10" xfId="0" applyFont="1" applyFill="1" applyBorder="1" applyAlignment="1">
      <alignment horizontal="center" vertical="center"/>
    </xf>
    <xf numFmtId="0" fontId="45" fillId="0" borderId="0" xfId="61" applyFont="1" applyFill="1" applyBorder="1" applyAlignment="1" applyProtection="1">
      <alignment horizontal="center" vertical="center" wrapText="1"/>
    </xf>
    <xf numFmtId="0" fontId="45" fillId="0" borderId="0" xfId="61" applyFont="1" applyFill="1" applyBorder="1" applyAlignment="1" applyProtection="1"/>
    <xf numFmtId="0" fontId="32" fillId="69" borderId="72" xfId="0" applyFont="1" applyFill="1" applyBorder="1" applyAlignment="1">
      <alignment vertical="center"/>
    </xf>
    <xf numFmtId="0" fontId="19" fillId="31" borderId="51" xfId="0" applyFont="1" applyFill="1" applyBorder="1" applyAlignment="1">
      <alignment horizontal="center" vertical="center"/>
    </xf>
    <xf numFmtId="0" fontId="19" fillId="31" borderId="39" xfId="0" applyFont="1" applyFill="1" applyBorder="1" applyAlignment="1">
      <alignment horizontal="center" vertical="center"/>
    </xf>
    <xf numFmtId="0" fontId="32" fillId="69" borderId="21" xfId="0" applyFont="1" applyFill="1" applyBorder="1" applyAlignment="1">
      <alignment vertical="center"/>
    </xf>
    <xf numFmtId="0" fontId="36" fillId="24" borderId="43" xfId="0" applyFont="1" applyFill="1" applyBorder="1" applyAlignment="1">
      <alignment horizontal="center" vertical="center"/>
    </xf>
    <xf numFmtId="0" fontId="36" fillId="24" borderId="55" xfId="0" applyFont="1" applyFill="1" applyBorder="1" applyAlignment="1">
      <alignment horizontal="center" vertical="center"/>
    </xf>
    <xf numFmtId="0" fontId="36" fillId="24" borderId="56" xfId="0" applyFont="1" applyFill="1" applyBorder="1" applyAlignment="1">
      <alignment horizontal="center" vertical="center"/>
    </xf>
    <xf numFmtId="0" fontId="144" fillId="31" borderId="44" xfId="61" applyFont="1" applyFill="1" applyBorder="1" applyAlignment="1" applyProtection="1">
      <alignment horizontal="center" vertical="center" wrapText="1"/>
    </xf>
    <xf numFmtId="0" fontId="144" fillId="31" borderId="11" xfId="61" applyFont="1" applyFill="1" applyBorder="1" applyAlignment="1" applyProtection="1">
      <alignment horizontal="center" vertical="center" wrapText="1"/>
    </xf>
    <xf numFmtId="0" fontId="144" fillId="31" borderId="74" xfId="61" applyFont="1" applyFill="1" applyBorder="1" applyAlignment="1" applyProtection="1">
      <alignment horizontal="center" vertical="center" wrapText="1"/>
    </xf>
    <xf numFmtId="0" fontId="144" fillId="31" borderId="35" xfId="61" applyFont="1" applyFill="1" applyBorder="1" applyAlignment="1" applyProtection="1">
      <alignment horizontal="center" vertical="center" wrapText="1"/>
    </xf>
    <xf numFmtId="0" fontId="144" fillId="31" borderId="10" xfId="61" applyFont="1" applyFill="1" applyBorder="1" applyAlignment="1" applyProtection="1">
      <alignment horizontal="center" vertical="center" wrapText="1"/>
    </xf>
    <xf numFmtId="0" fontId="144" fillId="31" borderId="34" xfId="61" applyFont="1" applyFill="1" applyBorder="1" applyAlignment="1" applyProtection="1">
      <alignment horizontal="center" vertical="center" wrapText="1"/>
    </xf>
    <xf numFmtId="0" fontId="36" fillId="27" borderId="57" xfId="0" applyFont="1" applyFill="1" applyBorder="1" applyAlignment="1">
      <alignment horizontal="center" vertical="center"/>
    </xf>
    <xf numFmtId="0" fontId="36" fillId="27" borderId="24" xfId="0" applyFont="1" applyFill="1" applyBorder="1" applyAlignment="1">
      <alignment horizontal="center" vertical="center"/>
    </xf>
    <xf numFmtId="0" fontId="33" fillId="25" borderId="51" xfId="0" applyFont="1" applyFill="1" applyBorder="1" applyAlignment="1">
      <alignment horizontal="center" vertical="center"/>
    </xf>
    <xf numFmtId="0" fontId="33" fillId="25" borderId="41" xfId="0" applyFont="1" applyFill="1" applyBorder="1" applyAlignment="1">
      <alignment horizontal="center" vertical="center"/>
    </xf>
    <xf numFmtId="0" fontId="33" fillId="38" borderId="18" xfId="0" applyFont="1" applyFill="1" applyBorder="1" applyAlignment="1">
      <alignment horizontal="center" vertical="center" wrapText="1"/>
    </xf>
    <xf numFmtId="0" fontId="33" fillId="38" borderId="27" xfId="0" applyFont="1" applyFill="1" applyBorder="1" applyAlignment="1">
      <alignment horizontal="center" vertical="center" wrapText="1"/>
    </xf>
    <xf numFmtId="0" fontId="33" fillId="38" borderId="13" xfId="0" applyFont="1" applyFill="1" applyBorder="1" applyAlignment="1">
      <alignment horizontal="center" vertical="center" wrapText="1"/>
    </xf>
    <xf numFmtId="0" fontId="33" fillId="38" borderId="14" xfId="0" applyFont="1" applyFill="1" applyBorder="1" applyAlignment="1">
      <alignment horizontal="center" vertical="center" wrapText="1"/>
    </xf>
    <xf numFmtId="0" fontId="33" fillId="38" borderId="0" xfId="0" applyFont="1" applyFill="1" applyBorder="1" applyAlignment="1">
      <alignment horizontal="center" vertical="center" wrapText="1"/>
    </xf>
    <xf numFmtId="0" fontId="33" fillId="38" borderId="15" xfId="0" applyFont="1" applyFill="1" applyBorder="1" applyAlignment="1">
      <alignment horizontal="center" vertical="center" wrapText="1"/>
    </xf>
    <xf numFmtId="0" fontId="20" fillId="28" borderId="39" xfId="0" applyFont="1" applyFill="1" applyBorder="1" applyAlignment="1">
      <alignment horizontal="center" vertical="center"/>
    </xf>
    <xf numFmtId="0" fontId="20" fillId="28" borderId="46" xfId="0" applyFont="1" applyFill="1" applyBorder="1" applyAlignment="1">
      <alignment horizontal="center" vertical="center"/>
    </xf>
    <xf numFmtId="0" fontId="36" fillId="69" borderId="72" xfId="0" applyFont="1" applyFill="1" applyBorder="1" applyAlignment="1">
      <alignment horizontal="center" vertical="center" textRotation="145"/>
    </xf>
    <xf numFmtId="0" fontId="36" fillId="69" borderId="69" xfId="0" applyFont="1" applyFill="1" applyBorder="1" applyAlignment="1">
      <alignment horizontal="center" vertical="center" textRotation="145"/>
    </xf>
    <xf numFmtId="0" fontId="36" fillId="69" borderId="70" xfId="0" applyFont="1" applyFill="1" applyBorder="1" applyAlignment="1">
      <alignment horizontal="center" vertical="center" textRotation="145"/>
    </xf>
    <xf numFmtId="0" fontId="20" fillId="86" borderId="21" xfId="61" applyFont="1" applyFill="1" applyBorder="1" applyAlignment="1" applyProtection="1">
      <alignment horizontal="center" vertical="center" wrapText="1"/>
    </xf>
    <xf numFmtId="44" fontId="46" fillId="0" borderId="59" xfId="0" applyNumberFormat="1" applyFont="1" applyFill="1" applyBorder="1" applyAlignment="1">
      <alignment horizontal="left" indent="13"/>
    </xf>
    <xf numFmtId="44" fontId="46" fillId="0" borderId="10" xfId="0" applyNumberFormat="1" applyFont="1" applyFill="1" applyBorder="1" applyAlignment="1">
      <alignment horizontal="left" indent="13"/>
    </xf>
    <xf numFmtId="0" fontId="43" fillId="26" borderId="18" xfId="61" applyFont="1" applyFill="1" applyBorder="1" applyAlignment="1" applyProtection="1">
      <alignment horizontal="center" vertical="center"/>
    </xf>
    <xf numFmtId="0" fontId="43" fillId="26" borderId="27" xfId="61" applyFont="1" applyFill="1" applyBorder="1" applyAlignment="1" applyProtection="1">
      <alignment horizontal="center" vertical="center"/>
    </xf>
    <xf numFmtId="0" fontId="43" fillId="26" borderId="13" xfId="61" applyFont="1" applyFill="1" applyBorder="1" applyAlignment="1" applyProtection="1">
      <alignment horizontal="center" vertical="center"/>
    </xf>
    <xf numFmtId="0" fontId="43" fillId="26" borderId="25" xfId="61" applyFont="1" applyFill="1" applyBorder="1" applyAlignment="1" applyProtection="1">
      <alignment horizontal="center" vertical="center"/>
    </xf>
    <xf numFmtId="0" fontId="43" fillId="26" borderId="12" xfId="61" applyFont="1" applyFill="1" applyBorder="1" applyAlignment="1" applyProtection="1">
      <alignment horizontal="center" vertical="center"/>
    </xf>
    <xf numFmtId="0" fontId="43" fillId="26" borderId="26" xfId="61" applyFont="1" applyFill="1" applyBorder="1" applyAlignment="1" applyProtection="1">
      <alignment horizontal="center" vertical="center"/>
    </xf>
    <xf numFmtId="0" fontId="36" fillId="54" borderId="35" xfId="0" applyFont="1" applyFill="1" applyBorder="1" applyAlignment="1">
      <alignment horizontal="center" vertical="center" wrapText="1"/>
    </xf>
    <xf numFmtId="0" fontId="36" fillId="54" borderId="10" xfId="0" applyFont="1" applyFill="1" applyBorder="1" applyAlignment="1">
      <alignment horizontal="center" vertical="center" wrapText="1"/>
    </xf>
    <xf numFmtId="0" fontId="36" fillId="54" borderId="34" xfId="0" applyFont="1" applyFill="1" applyBorder="1" applyAlignment="1">
      <alignment horizontal="center" vertical="center" wrapText="1"/>
    </xf>
    <xf numFmtId="0" fontId="33" fillId="25" borderId="48" xfId="0" applyFont="1" applyFill="1" applyBorder="1" applyAlignment="1">
      <alignment horizontal="center" vertical="center" wrapText="1"/>
    </xf>
    <xf numFmtId="0" fontId="33" fillId="25" borderId="39" xfId="0" applyFont="1" applyFill="1" applyBorder="1" applyAlignment="1">
      <alignment horizontal="center" vertical="center" wrapText="1"/>
    </xf>
    <xf numFmtId="0" fontId="33" fillId="25" borderId="46" xfId="0" applyFont="1" applyFill="1" applyBorder="1" applyAlignment="1">
      <alignment horizontal="center" vertical="center" wrapText="1"/>
    </xf>
    <xf numFmtId="0" fontId="36" fillId="54" borderId="11" xfId="0" applyFont="1" applyFill="1" applyBorder="1" applyAlignment="1">
      <alignment horizontal="center" vertical="center" wrapText="1"/>
    </xf>
    <xf numFmtId="0" fontId="36" fillId="54" borderId="74" xfId="0" applyFont="1" applyFill="1" applyBorder="1" applyAlignment="1">
      <alignment horizontal="center" vertical="center" wrapText="1"/>
    </xf>
    <xf numFmtId="0" fontId="144" fillId="31" borderId="18" xfId="61" applyFont="1" applyFill="1" applyBorder="1" applyAlignment="1" applyProtection="1">
      <alignment horizontal="center" vertical="center" wrapText="1"/>
    </xf>
    <xf numFmtId="0" fontId="144" fillId="31" borderId="27" xfId="61" applyFont="1" applyFill="1" applyBorder="1" applyAlignment="1" applyProtection="1">
      <alignment horizontal="center" vertical="center" wrapText="1"/>
    </xf>
    <xf numFmtId="0" fontId="144" fillId="31" borderId="13" xfId="61" applyFont="1" applyFill="1" applyBorder="1" applyAlignment="1" applyProtection="1">
      <alignment horizontal="center" vertical="center" wrapText="1"/>
    </xf>
    <xf numFmtId="0" fontId="144" fillId="31" borderId="14" xfId="61" applyFont="1" applyFill="1" applyBorder="1" applyAlignment="1" applyProtection="1">
      <alignment horizontal="center" vertical="center" wrapText="1"/>
    </xf>
    <xf numFmtId="0" fontId="144" fillId="31" borderId="0" xfId="61" applyFont="1" applyFill="1" applyBorder="1" applyAlignment="1" applyProtection="1">
      <alignment horizontal="center" vertical="center" wrapText="1"/>
    </xf>
    <xf numFmtId="0" fontId="144" fillId="31" borderId="15" xfId="61" applyFont="1" applyFill="1" applyBorder="1" applyAlignment="1" applyProtection="1">
      <alignment horizontal="center" vertical="center" wrapText="1"/>
    </xf>
    <xf numFmtId="0" fontId="36" fillId="24" borderId="43" xfId="0" applyFont="1" applyFill="1" applyBorder="1" applyAlignment="1">
      <alignment horizontal="center" vertical="center" wrapText="1"/>
    </xf>
    <xf numFmtId="0" fontId="36" fillId="24" borderId="55" xfId="0" applyFont="1" applyFill="1" applyBorder="1" applyAlignment="1">
      <alignment horizontal="center" vertical="center" wrapText="1"/>
    </xf>
    <xf numFmtId="0" fontId="36" fillId="24" borderId="56" xfId="0" applyFont="1" applyFill="1" applyBorder="1" applyAlignment="1">
      <alignment horizontal="center" vertical="center" wrapText="1"/>
    </xf>
    <xf numFmtId="0" fontId="95" fillId="30" borderId="44" xfId="0" applyFont="1" applyFill="1" applyBorder="1" applyAlignment="1">
      <alignment horizontal="center" vertical="center" wrapText="1"/>
    </xf>
    <xf numFmtId="0" fontId="95" fillId="30" borderId="11" xfId="0" applyFont="1" applyFill="1" applyBorder="1" applyAlignment="1">
      <alignment horizontal="center" vertical="center" wrapText="1"/>
    </xf>
    <xf numFmtId="0" fontId="95" fillId="30" borderId="74" xfId="0" applyFont="1" applyFill="1" applyBorder="1" applyAlignment="1">
      <alignment horizontal="center" vertical="center" wrapText="1"/>
    </xf>
    <xf numFmtId="0" fontId="95" fillId="30" borderId="14" xfId="0" applyFont="1" applyFill="1" applyBorder="1" applyAlignment="1">
      <alignment horizontal="center" vertical="center" wrapText="1"/>
    </xf>
    <xf numFmtId="0" fontId="95" fillId="30" borderId="0" xfId="0" applyFont="1" applyFill="1" applyBorder="1" applyAlignment="1">
      <alignment horizontal="center" vertical="center" wrapText="1"/>
    </xf>
    <xf numFmtId="0" fontId="95" fillId="30" borderId="15" xfId="0" applyFont="1" applyFill="1" applyBorder="1" applyAlignment="1">
      <alignment horizontal="center" vertical="center" wrapText="1"/>
    </xf>
    <xf numFmtId="0" fontId="44" fillId="27" borderId="45" xfId="61" applyFont="1" applyFill="1" applyBorder="1" applyAlignment="1" applyProtection="1">
      <alignment horizontal="center" vertical="center" wrapText="1"/>
    </xf>
    <xf numFmtId="0" fontId="44" fillId="27" borderId="30" xfId="61" applyFont="1" applyFill="1" applyBorder="1" applyAlignment="1" applyProtection="1">
      <alignment horizontal="center" vertical="center" wrapText="1"/>
    </xf>
    <xf numFmtId="0" fontId="44" fillId="27" borderId="73" xfId="61" applyFont="1" applyFill="1" applyBorder="1" applyAlignment="1" applyProtection="1">
      <alignment horizontal="center" vertical="center" wrapText="1"/>
    </xf>
    <xf numFmtId="0" fontId="20" fillId="56" borderId="71" xfId="61" applyFont="1" applyFill="1" applyBorder="1" applyAlignment="1" applyProtection="1">
      <alignment horizontal="center" vertical="center" wrapText="1"/>
    </xf>
    <xf numFmtId="0" fontId="20" fillId="56" borderId="65" xfId="61" applyFont="1" applyFill="1" applyBorder="1" applyAlignment="1" applyProtection="1">
      <alignment horizontal="center" vertical="center" wrapText="1"/>
    </xf>
    <xf numFmtId="0" fontId="20" fillId="56" borderId="49" xfId="61" applyFont="1" applyFill="1" applyBorder="1" applyAlignment="1" applyProtection="1">
      <alignment horizontal="center" vertical="center" wrapText="1"/>
    </xf>
    <xf numFmtId="0" fontId="43" fillId="26" borderId="14" xfId="61" applyFont="1" applyFill="1" applyBorder="1" applyAlignment="1" applyProtection="1">
      <alignment horizontal="center" vertical="center" wrapText="1"/>
    </xf>
    <xf numFmtId="0" fontId="43" fillId="26" borderId="0" xfId="61" applyFont="1" applyFill="1" applyBorder="1" applyAlignment="1" applyProtection="1">
      <alignment horizontal="center" vertical="center" wrapText="1"/>
    </xf>
    <xf numFmtId="0" fontId="43" fillId="26" borderId="15" xfId="61" applyFont="1" applyFill="1" applyBorder="1" applyAlignment="1" applyProtection="1">
      <alignment horizontal="center" vertical="center" wrapText="1"/>
    </xf>
    <xf numFmtId="0" fontId="43" fillId="26" borderId="45" xfId="61" applyFont="1" applyFill="1" applyBorder="1" applyAlignment="1" applyProtection="1">
      <alignment horizontal="center" vertical="center" wrapText="1"/>
    </xf>
    <xf numFmtId="0" fontId="43" fillId="26" borderId="30" xfId="61" applyFont="1" applyFill="1" applyBorder="1" applyAlignment="1" applyProtection="1">
      <alignment horizontal="center" vertical="center" wrapText="1"/>
    </xf>
    <xf numFmtId="0" fontId="43" fillId="26" borderId="73" xfId="61" applyFont="1" applyFill="1" applyBorder="1" applyAlignment="1" applyProtection="1">
      <alignment horizontal="center" vertical="center" wrapText="1"/>
    </xf>
    <xf numFmtId="0" fontId="41" fillId="54" borderId="25" xfId="0" applyFont="1" applyFill="1" applyBorder="1" applyAlignment="1">
      <alignment horizontal="center" vertical="center" wrapText="1"/>
    </xf>
    <xf numFmtId="0" fontId="41" fillId="54" borderId="12" xfId="0" applyFont="1" applyFill="1" applyBorder="1" applyAlignment="1">
      <alignment horizontal="center" vertical="center" wrapText="1"/>
    </xf>
    <xf numFmtId="0" fontId="41" fillId="54" borderId="26" xfId="0" applyFont="1" applyFill="1" applyBorder="1" applyAlignment="1">
      <alignment horizontal="center" vertical="center" wrapText="1"/>
    </xf>
    <xf numFmtId="0" fontId="144" fillId="31" borderId="25" xfId="61" applyFont="1" applyFill="1" applyBorder="1" applyAlignment="1" applyProtection="1">
      <alignment horizontal="center" vertical="center" wrapText="1"/>
    </xf>
    <xf numFmtId="0" fontId="144" fillId="31" borderId="12" xfId="61" applyFont="1" applyFill="1" applyBorder="1" applyAlignment="1" applyProtection="1">
      <alignment horizontal="center" vertical="center" wrapText="1"/>
    </xf>
    <xf numFmtId="0" fontId="144" fillId="31" borderId="26" xfId="61" applyFont="1" applyFill="1" applyBorder="1" applyAlignment="1" applyProtection="1">
      <alignment horizontal="center" vertical="center" wrapText="1"/>
    </xf>
    <xf numFmtId="0" fontId="43" fillId="46" borderId="43" xfId="0" applyFont="1" applyFill="1" applyBorder="1" applyAlignment="1">
      <alignment horizontal="center" vertical="center"/>
    </xf>
    <xf numFmtId="0" fontId="43" fillId="46" borderId="55" xfId="0" applyFont="1" applyFill="1" applyBorder="1" applyAlignment="1">
      <alignment horizontal="center" vertical="center"/>
    </xf>
    <xf numFmtId="0" fontId="43" fillId="46" borderId="56" xfId="0" applyFont="1" applyFill="1" applyBorder="1" applyAlignment="1">
      <alignment horizontal="center" vertical="center"/>
    </xf>
    <xf numFmtId="0" fontId="0" fillId="82" borderId="18" xfId="0" applyFill="1" applyBorder="1" applyAlignment="1"/>
    <xf numFmtId="0" fontId="0" fillId="82" borderId="27" xfId="0" applyFill="1" applyBorder="1" applyAlignment="1"/>
    <xf numFmtId="0" fontId="0" fillId="82" borderId="13" xfId="0" applyFill="1" applyBorder="1" applyAlignment="1"/>
    <xf numFmtId="0" fontId="0" fillId="82" borderId="25" xfId="0" applyFill="1" applyBorder="1" applyAlignment="1"/>
    <xf numFmtId="0" fontId="0" fillId="82" borderId="12" xfId="0" applyFill="1" applyBorder="1" applyAlignment="1"/>
    <xf numFmtId="0" fontId="0" fillId="82" borderId="26" xfId="0" applyFill="1" applyBorder="1" applyAlignment="1"/>
    <xf numFmtId="0" fontId="36" fillId="24" borderId="58" xfId="0" applyFont="1" applyFill="1" applyBorder="1" applyAlignment="1">
      <alignment horizontal="center" vertical="center" wrapText="1"/>
    </xf>
    <xf numFmtId="0" fontId="36" fillId="24" borderId="60" xfId="0" applyFont="1" applyFill="1" applyBorder="1" applyAlignment="1">
      <alignment horizontal="center" vertical="center" wrapText="1"/>
    </xf>
    <xf numFmtId="0" fontId="36" fillId="24" borderId="61" xfId="0" applyFont="1" applyFill="1" applyBorder="1" applyAlignment="1">
      <alignment horizontal="center" vertical="center" wrapText="1"/>
    </xf>
    <xf numFmtId="0" fontId="43" fillId="36" borderId="21" xfId="61" applyFont="1" applyFill="1" applyBorder="1" applyAlignment="1" applyProtection="1">
      <alignment horizontal="center" vertical="center" wrapText="1"/>
    </xf>
    <xf numFmtId="0" fontId="95" fillId="30" borderId="35" xfId="0" applyFont="1" applyFill="1" applyBorder="1" applyAlignment="1">
      <alignment horizontal="center" vertical="center" wrapText="1"/>
    </xf>
    <xf numFmtId="0" fontId="95" fillId="30" borderId="10" xfId="0" applyFont="1" applyFill="1" applyBorder="1" applyAlignment="1">
      <alignment horizontal="center" vertical="center" wrapText="1"/>
    </xf>
    <xf numFmtId="0" fontId="95" fillId="30" borderId="34" xfId="0" applyFont="1" applyFill="1" applyBorder="1" applyAlignment="1">
      <alignment horizontal="center" vertical="center" wrapText="1"/>
    </xf>
    <xf numFmtId="0" fontId="137" fillId="75" borderId="21" xfId="61" applyFont="1" applyFill="1" applyBorder="1" applyAlignment="1" applyProtection="1">
      <alignment horizontal="center" vertical="center" wrapText="1"/>
    </xf>
    <xf numFmtId="164" fontId="32" fillId="27" borderId="11" xfId="73" quotePrefix="1" applyFont="1" applyFill="1" applyBorder="1" applyAlignment="1">
      <alignment horizontal="center" vertical="center"/>
    </xf>
    <xf numFmtId="164" fontId="32" fillId="27" borderId="0" xfId="73" quotePrefix="1" applyFont="1" applyFill="1" applyBorder="1" applyAlignment="1">
      <alignment horizontal="center" vertical="center"/>
    </xf>
    <xf numFmtId="164" fontId="26" fillId="25" borderId="32" xfId="76" applyFont="1" applyFill="1" applyBorder="1" applyAlignment="1">
      <alignment horizontal="center" vertical="center"/>
    </xf>
    <xf numFmtId="164" fontId="26" fillId="25" borderId="11" xfId="76" applyFont="1" applyFill="1" applyBorder="1" applyAlignment="1">
      <alignment horizontal="center" vertical="center"/>
    </xf>
    <xf numFmtId="164" fontId="26" fillId="25" borderId="33" xfId="76" applyFont="1" applyFill="1" applyBorder="1" applyAlignment="1">
      <alignment horizontal="center" vertical="center"/>
    </xf>
    <xf numFmtId="164" fontId="40" fillId="24" borderId="0" xfId="73" applyFont="1" applyFill="1" applyBorder="1" applyAlignment="1">
      <alignment horizontal="center" vertical="center" wrapText="1"/>
    </xf>
    <xf numFmtId="164" fontId="40" fillId="24" borderId="10" xfId="73" applyFont="1" applyFill="1" applyBorder="1" applyAlignment="1">
      <alignment horizontal="center" vertical="center" wrapText="1"/>
    </xf>
    <xf numFmtId="164" fontId="24" fillId="46" borderId="28" xfId="73" applyNumberFormat="1" applyFont="1" applyFill="1" applyBorder="1" applyAlignment="1" applyProtection="1">
      <alignment horizontal="center" vertical="center" wrapText="1"/>
    </xf>
    <xf numFmtId="164" fontId="24" fillId="46" borderId="0" xfId="73" applyNumberFormat="1" applyFont="1" applyFill="1" applyBorder="1" applyAlignment="1" applyProtection="1">
      <alignment horizontal="center" vertical="center" wrapText="1"/>
    </xf>
    <xf numFmtId="164" fontId="24" fillId="46" borderId="19" xfId="73" applyNumberFormat="1" applyFont="1" applyFill="1" applyBorder="1" applyAlignment="1" applyProtection="1">
      <alignment horizontal="center" vertical="center" wrapText="1"/>
    </xf>
    <xf numFmtId="164" fontId="24" fillId="58" borderId="28" xfId="73" applyNumberFormat="1" applyFont="1" applyFill="1" applyBorder="1" applyAlignment="1" applyProtection="1">
      <alignment horizontal="center" vertical="center" wrapText="1"/>
    </xf>
    <xf numFmtId="164" fontId="24" fillId="58" borderId="0" xfId="73" applyNumberFormat="1" applyFont="1" applyFill="1" applyBorder="1" applyAlignment="1" applyProtection="1">
      <alignment horizontal="center" vertical="center" wrapText="1"/>
    </xf>
    <xf numFmtId="164" fontId="24" fillId="58" borderId="19" xfId="73" applyNumberFormat="1" applyFont="1" applyFill="1" applyBorder="1" applyAlignment="1" applyProtection="1">
      <alignment horizontal="center" vertical="center" wrapText="1"/>
    </xf>
    <xf numFmtId="164" fontId="26" fillId="30" borderId="31" xfId="69" applyNumberFormat="1" applyFont="1" applyFill="1" applyBorder="1" applyAlignment="1" applyProtection="1">
      <alignment horizontal="center" vertical="center"/>
    </xf>
    <xf numFmtId="164" fontId="26" fillId="30" borderId="30" xfId="69" applyNumberFormat="1" applyFont="1" applyFill="1" applyBorder="1" applyAlignment="1" applyProtection="1">
      <alignment horizontal="center" vertical="center"/>
    </xf>
    <xf numFmtId="164" fontId="26" fillId="30" borderId="22" xfId="69" applyNumberFormat="1" applyFont="1" applyFill="1" applyBorder="1" applyAlignment="1" applyProtection="1">
      <alignment horizontal="center" vertical="center"/>
    </xf>
    <xf numFmtId="0" fontId="8" fillId="33" borderId="28" xfId="61" applyFill="1" applyBorder="1" applyAlignment="1" applyProtection="1">
      <alignment horizontal="center" vertical="center" wrapText="1"/>
    </xf>
    <xf numFmtId="0" fontId="8" fillId="33" borderId="0" xfId="61" applyFill="1" applyAlignment="1" applyProtection="1">
      <alignment horizontal="center" vertical="center" wrapText="1"/>
    </xf>
    <xf numFmtId="0" fontId="8" fillId="33" borderId="0" xfId="61" applyFill="1" applyBorder="1" applyAlignment="1" applyProtection="1">
      <alignment horizontal="center" vertical="center" wrapText="1"/>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19"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164" fontId="24" fillId="26" borderId="20" xfId="76" applyFont="1" applyFill="1" applyBorder="1" applyAlignment="1">
      <alignment horizontal="center" vertical="center"/>
    </xf>
    <xf numFmtId="0" fontId="63" fillId="37" borderId="32" xfId="69" applyFont="1" applyFill="1" applyBorder="1" applyAlignment="1">
      <alignment horizontal="center" vertical="center"/>
    </xf>
    <xf numFmtId="0" fontId="63" fillId="37" borderId="11" xfId="69" applyFont="1" applyFill="1" applyBorder="1" applyAlignment="1">
      <alignment horizontal="center" vertical="center"/>
    </xf>
    <xf numFmtId="0" fontId="63" fillId="37" borderId="33" xfId="69" applyFont="1" applyFill="1" applyBorder="1" applyAlignment="1">
      <alignment horizontal="center" vertical="center"/>
    </xf>
    <xf numFmtId="0" fontId="63" fillId="38" borderId="29" xfId="69" applyFont="1" applyFill="1" applyBorder="1" applyAlignment="1">
      <alignment horizontal="center" vertical="center"/>
    </xf>
    <xf numFmtId="0" fontId="63" fillId="38" borderId="10" xfId="69" applyFont="1" applyFill="1" applyBorder="1" applyAlignment="1">
      <alignment horizontal="center" vertical="center"/>
    </xf>
    <xf numFmtId="0" fontId="63" fillId="38" borderId="20" xfId="69" applyFont="1" applyFill="1" applyBorder="1" applyAlignment="1">
      <alignment horizontal="center" vertical="center"/>
    </xf>
    <xf numFmtId="164" fontId="22" fillId="26" borderId="29" xfId="73" applyFont="1" applyFill="1" applyBorder="1" applyAlignment="1">
      <alignment horizontal="center" vertical="center"/>
    </xf>
    <xf numFmtId="164" fontId="22" fillId="26" borderId="10" xfId="73" applyFont="1" applyFill="1" applyBorder="1" applyAlignment="1">
      <alignment horizontal="center" vertical="center"/>
    </xf>
    <xf numFmtId="164" fontId="22" fillId="26" borderId="10" xfId="73" quotePrefix="1" applyFont="1" applyFill="1" applyBorder="1" applyAlignment="1">
      <alignment horizontal="center" vertical="center"/>
    </xf>
    <xf numFmtId="164" fontId="22" fillId="26" borderId="20" xfId="73" quotePrefix="1" applyFont="1" applyFill="1" applyBorder="1" applyAlignment="1">
      <alignment horizontal="center" vertical="center"/>
    </xf>
    <xf numFmtId="164" fontId="17" fillId="31" borderId="28" xfId="73" applyNumberFormat="1" applyFont="1" applyFill="1" applyBorder="1" applyAlignment="1" applyProtection="1">
      <alignment horizontal="center" vertical="center"/>
    </xf>
    <xf numFmtId="164" fontId="17" fillId="31" borderId="0" xfId="73" applyNumberFormat="1" applyFont="1" applyFill="1" applyBorder="1" applyAlignment="1" applyProtection="1">
      <alignment horizontal="center" vertical="center"/>
    </xf>
    <xf numFmtId="164" fontId="17" fillId="31" borderId="0" xfId="73" quotePrefix="1" applyNumberFormat="1" applyFont="1" applyFill="1" applyBorder="1" applyAlignment="1" applyProtection="1">
      <alignment horizontal="center" vertical="center"/>
    </xf>
    <xf numFmtId="164" fontId="17" fillId="31" borderId="19" xfId="73" quotePrefix="1" applyNumberFormat="1" applyFont="1" applyFill="1" applyBorder="1" applyAlignment="1" applyProtection="1">
      <alignment horizontal="center" vertical="center"/>
    </xf>
    <xf numFmtId="164" fontId="17" fillId="31" borderId="28" xfId="73" applyFont="1" applyFill="1" applyBorder="1" applyAlignment="1">
      <alignment horizontal="center" vertical="center"/>
    </xf>
    <xf numFmtId="164" fontId="17" fillId="31" borderId="0" xfId="73" applyFont="1" applyFill="1" applyBorder="1" applyAlignment="1">
      <alignment horizontal="center" vertical="center"/>
    </xf>
    <xf numFmtId="164" fontId="17" fillId="31" borderId="19" xfId="73" applyFont="1" applyFill="1" applyBorder="1" applyAlignment="1">
      <alignment horizontal="center" vertical="center"/>
    </xf>
    <xf numFmtId="164" fontId="18" fillId="31" borderId="32" xfId="73" applyFont="1" applyFill="1" applyBorder="1" applyAlignment="1">
      <alignment horizontal="center" vertical="center"/>
    </xf>
    <xf numFmtId="164" fontId="18" fillId="31" borderId="11" xfId="73" applyFont="1" applyFill="1" applyBorder="1" applyAlignment="1">
      <alignment horizontal="center" vertical="center"/>
    </xf>
    <xf numFmtId="164" fontId="18" fillId="31" borderId="33" xfId="73" applyFont="1" applyFill="1" applyBorder="1" applyAlignment="1">
      <alignment horizontal="center" vertical="center"/>
    </xf>
    <xf numFmtId="0" fontId="63" fillId="38" borderId="28" xfId="69" applyFont="1" applyFill="1" applyBorder="1" applyAlignment="1">
      <alignment horizontal="center" vertical="center"/>
    </xf>
    <xf numFmtId="0" fontId="63" fillId="38" borderId="0" xfId="69" applyFont="1" applyFill="1" applyBorder="1" applyAlignment="1">
      <alignment horizontal="center" vertical="center"/>
    </xf>
    <xf numFmtId="0" fontId="63" fillId="38" borderId="19" xfId="69" applyFont="1" applyFill="1" applyBorder="1" applyAlignment="1">
      <alignment horizontal="center" vertical="center"/>
    </xf>
    <xf numFmtId="164" fontId="26" fillId="31" borderId="28" xfId="73" applyFont="1" applyFill="1" applyBorder="1" applyAlignment="1">
      <alignment horizontal="center" vertical="center"/>
    </xf>
    <xf numFmtId="164" fontId="26" fillId="31" borderId="0" xfId="73" applyFont="1" applyFill="1" applyBorder="1" applyAlignment="1">
      <alignment horizontal="center" vertical="center"/>
    </xf>
    <xf numFmtId="164" fontId="26" fillId="31" borderId="19" xfId="73" applyFont="1" applyFill="1" applyBorder="1" applyAlignment="1">
      <alignment horizontal="center" vertical="center"/>
    </xf>
    <xf numFmtId="164" fontId="26" fillId="31" borderId="28" xfId="69" applyNumberFormat="1" applyFont="1" applyFill="1" applyBorder="1" applyAlignment="1">
      <alignment horizontal="center" vertical="center"/>
    </xf>
    <xf numFmtId="164" fontId="26" fillId="31" borderId="0" xfId="69" applyNumberFormat="1" applyFont="1" applyFill="1" applyBorder="1" applyAlignment="1">
      <alignment horizontal="center" vertical="center"/>
    </xf>
    <xf numFmtId="0" fontId="26" fillId="31" borderId="0" xfId="69" applyFont="1" applyFill="1" applyBorder="1" applyAlignment="1">
      <alignment horizontal="center" vertical="center"/>
    </xf>
    <xf numFmtId="0" fontId="26" fillId="31" borderId="19" xfId="69" applyFont="1" applyFill="1" applyBorder="1" applyAlignment="1">
      <alignment horizontal="center" vertical="center"/>
    </xf>
    <xf numFmtId="164" fontId="7" fillId="32" borderId="11" xfId="73" applyNumberFormat="1" applyFont="1" applyFill="1" applyBorder="1" applyAlignment="1" applyProtection="1">
      <alignment horizontal="center" vertical="center"/>
    </xf>
    <xf numFmtId="164" fontId="7" fillId="32" borderId="33" xfId="73" applyNumberFormat="1" applyFont="1" applyFill="1" applyBorder="1" applyAlignment="1" applyProtection="1">
      <alignment horizontal="center" vertical="center"/>
    </xf>
    <xf numFmtId="164" fontId="16" fillId="27" borderId="11" xfId="73" quotePrefix="1" applyFont="1" applyFill="1" applyBorder="1" applyAlignment="1">
      <alignment horizontal="center" vertical="center"/>
    </xf>
    <xf numFmtId="164" fontId="16" fillId="27" borderId="10" xfId="73" quotePrefix="1" applyFont="1" applyFill="1" applyBorder="1" applyAlignment="1">
      <alignment horizontal="center" vertical="center"/>
    </xf>
    <xf numFmtId="164" fontId="26" fillId="24" borderId="11" xfId="73" applyFont="1" applyFill="1" applyBorder="1" applyAlignment="1">
      <alignment horizontal="center" vertical="center" wrapText="1"/>
    </xf>
    <xf numFmtId="164" fontId="26" fillId="24" borderId="10" xfId="73" applyFont="1" applyFill="1" applyBorder="1" applyAlignment="1">
      <alignment horizontal="center" vertical="center" wrapText="1"/>
    </xf>
    <xf numFmtId="164" fontId="17" fillId="31" borderId="28" xfId="73" quotePrefix="1" applyNumberFormat="1" applyFont="1" applyFill="1" applyBorder="1" applyAlignment="1" applyProtection="1">
      <alignment horizontal="center" vertical="center"/>
    </xf>
    <xf numFmtId="0" fontId="26" fillId="31" borderId="28" xfId="69" applyFont="1" applyFill="1" applyBorder="1" applyAlignment="1">
      <alignment horizontal="center" vertical="center"/>
    </xf>
    <xf numFmtId="164" fontId="22" fillId="26" borderId="28" xfId="73" applyFont="1" applyFill="1" applyBorder="1" applyAlignment="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164" fontId="22" fillId="26" borderId="19" xfId="73" quotePrefix="1" applyFont="1" applyFill="1" applyBorder="1" applyAlignment="1">
      <alignment horizontal="center" vertical="center"/>
    </xf>
    <xf numFmtId="164" fontId="13" fillId="27" borderId="11" xfId="73" quotePrefix="1" applyFont="1" applyFill="1" applyBorder="1" applyAlignment="1">
      <alignment horizontal="center" vertical="center"/>
    </xf>
    <xf numFmtId="164" fontId="13" fillId="27" borderId="10" xfId="73" quotePrefix="1" applyFont="1" applyFill="1" applyBorder="1" applyAlignment="1">
      <alignment horizontal="center" vertical="center"/>
    </xf>
    <xf numFmtId="0" fontId="26" fillId="25" borderId="0" xfId="69" applyFont="1" applyFill="1" applyBorder="1" applyAlignment="1">
      <alignment horizontal="center" vertical="center"/>
    </xf>
    <xf numFmtId="0" fontId="26" fillId="37" borderId="0" xfId="69" applyFont="1" applyFill="1" applyAlignment="1">
      <alignment horizontal="center" vertical="center"/>
    </xf>
    <xf numFmtId="0" fontId="22" fillId="36" borderId="0" xfId="69" applyFont="1" applyFill="1" applyBorder="1" applyAlignment="1">
      <alignment horizontal="center" vertical="center"/>
    </xf>
    <xf numFmtId="164" fontId="22" fillId="26" borderId="0" xfId="75" applyFont="1" applyFill="1" applyBorder="1" applyAlignment="1">
      <alignment horizontal="center" vertical="center"/>
    </xf>
    <xf numFmtId="0" fontId="22" fillId="51" borderId="0" xfId="0" applyFont="1" applyFill="1" applyBorder="1" applyAlignment="1">
      <alignment horizontal="center" vertical="center"/>
    </xf>
    <xf numFmtId="0" fontId="30" fillId="30" borderId="0" xfId="0" applyFont="1" applyFill="1" applyAlignment="1">
      <alignment horizontal="left" vertical="center"/>
    </xf>
    <xf numFmtId="0" fontId="0" fillId="0" borderId="0" xfId="0" applyAlignment="1">
      <alignment horizontal="left" vertical="center"/>
    </xf>
    <xf numFmtId="0" fontId="22" fillId="26" borderId="0" xfId="0" applyFont="1" applyFill="1" applyAlignment="1">
      <alignment horizontal="center"/>
    </xf>
    <xf numFmtId="0" fontId="26" fillId="25" borderId="0" xfId="0" applyFont="1" applyFill="1" applyBorder="1" applyAlignment="1">
      <alignment horizontal="center" vertical="center" wrapText="1"/>
    </xf>
    <xf numFmtId="0" fontId="0" fillId="0" borderId="0" xfId="0" applyAlignment="1">
      <alignment horizontal="center" vertical="center" wrapText="1"/>
    </xf>
    <xf numFmtId="0" fontId="26" fillId="37" borderId="0" xfId="0" applyFont="1" applyFill="1" applyAlignment="1">
      <alignment horizontal="center" vertical="center"/>
    </xf>
    <xf numFmtId="0" fontId="22" fillId="45" borderId="0" xfId="77" applyFont="1" applyFill="1" applyBorder="1" applyAlignment="1">
      <alignment horizontal="center" vertical="center"/>
    </xf>
    <xf numFmtId="0" fontId="26" fillId="45" borderId="0" xfId="77" applyFont="1" applyFill="1" applyAlignment="1">
      <alignment horizontal="center" vertical="center"/>
    </xf>
    <xf numFmtId="169" fontId="128" fillId="26" borderId="0" xfId="98" applyFont="1" applyFill="1" applyAlignment="1">
      <alignment horizontal="center"/>
    </xf>
    <xf numFmtId="0" fontId="22" fillId="46" borderId="0" xfId="69" applyFont="1" applyFill="1" applyBorder="1" applyAlignment="1">
      <alignment horizontal="center" vertical="center"/>
    </xf>
    <xf numFmtId="169" fontId="26" fillId="25" borderId="0" xfId="98" applyFont="1" applyFill="1" applyBorder="1" applyAlignment="1">
      <alignment horizontal="center" vertical="center"/>
    </xf>
    <xf numFmtId="169" fontId="26" fillId="37" borderId="0" xfId="98" applyFont="1" applyFill="1" applyAlignment="1">
      <alignment horizontal="center" vertical="center"/>
    </xf>
    <xf numFmtId="0" fontId="24" fillId="26" borderId="0" xfId="78" applyFont="1" applyFill="1" applyBorder="1" applyAlignment="1">
      <alignment horizontal="center" vertical="center"/>
    </xf>
    <xf numFmtId="0" fontId="22" fillId="47" borderId="0" xfId="77" applyFont="1" applyFill="1" applyBorder="1" applyAlignment="1">
      <alignment horizontal="center" vertical="center"/>
    </xf>
    <xf numFmtId="0" fontId="24" fillId="47" borderId="0" xfId="77" applyFont="1" applyFill="1" applyBorder="1" applyAlignment="1">
      <alignment horizontal="center" vertical="center"/>
    </xf>
    <xf numFmtId="0" fontId="24" fillId="47" borderId="0" xfId="77" applyFont="1" applyFill="1" applyAlignment="1">
      <alignment horizontal="center" vertical="center"/>
    </xf>
    <xf numFmtId="164" fontId="22" fillId="26" borderId="0" xfId="107" applyFont="1" applyFill="1" applyBorder="1" applyAlignment="1">
      <alignment horizontal="center" vertical="center"/>
    </xf>
    <xf numFmtId="0" fontId="85" fillId="38" borderId="0" xfId="69" applyFont="1" applyFill="1" applyBorder="1" applyAlignment="1">
      <alignment horizontal="center" vertical="center"/>
    </xf>
    <xf numFmtId="0" fontId="26" fillId="25" borderId="0" xfId="69" applyFont="1" applyFill="1" applyBorder="1" applyAlignment="1">
      <alignment horizontal="center" vertical="center" wrapText="1"/>
    </xf>
    <xf numFmtId="0" fontId="26" fillId="37" borderId="0" xfId="69" applyFont="1" applyFill="1" applyAlignment="1">
      <alignment horizontal="center"/>
    </xf>
    <xf numFmtId="164" fontId="22" fillId="66" borderId="0" xfId="73" quotePrefix="1" applyFont="1" applyFill="1" applyBorder="1" applyAlignment="1">
      <alignment horizontal="center" vertical="center"/>
    </xf>
    <xf numFmtId="164" fontId="22" fillId="66" borderId="0" xfId="73" applyFont="1" applyFill="1" applyBorder="1" applyAlignment="1">
      <alignment horizontal="center" vertical="center"/>
    </xf>
    <xf numFmtId="0" fontId="22" fillId="49" borderId="0" xfId="0" applyFont="1" applyFill="1" applyBorder="1" applyAlignment="1">
      <alignment horizontal="center" vertical="center"/>
    </xf>
    <xf numFmtId="0" fontId="26" fillId="49" borderId="0" xfId="0" applyFont="1" applyFill="1" applyBorder="1" applyAlignment="1">
      <alignment horizontal="center" vertical="center"/>
    </xf>
    <xf numFmtId="0" fontId="26" fillId="37" borderId="0" xfId="0" applyFont="1" applyFill="1" applyAlignment="1">
      <alignment horizontal="center"/>
    </xf>
    <xf numFmtId="0" fontId="22" fillId="53" borderId="0" xfId="69" applyFont="1" applyFill="1" applyBorder="1" applyAlignment="1">
      <alignment horizontal="center" vertical="center"/>
    </xf>
    <xf numFmtId="164" fontId="22" fillId="41" borderId="0" xfId="73" applyNumberFormat="1" applyFont="1" applyFill="1" applyBorder="1" applyAlignment="1" applyProtection="1">
      <alignment horizontal="center" vertical="center" wrapText="1"/>
    </xf>
    <xf numFmtId="0" fontId="14" fillId="85" borderId="10" xfId="69" applyFont="1" applyFill="1" applyBorder="1" applyAlignment="1">
      <alignment horizontal="center" vertical="center"/>
    </xf>
    <xf numFmtId="0" fontId="14" fillId="85" borderId="20" xfId="69" applyFont="1" applyFill="1" applyBorder="1" applyAlignment="1">
      <alignment horizontal="center" vertical="center"/>
    </xf>
    <xf numFmtId="164" fontId="22" fillId="26" borderId="0" xfId="74" applyFont="1" applyFill="1" applyBorder="1" applyAlignment="1">
      <alignment horizontal="center" vertical="center"/>
    </xf>
    <xf numFmtId="0" fontId="22" fillId="52" borderId="0" xfId="69" applyFont="1" applyFill="1" applyBorder="1" applyAlignment="1">
      <alignment horizontal="center" vertical="center"/>
    </xf>
    <xf numFmtId="164" fontId="22" fillId="26" borderId="28" xfId="75" applyFont="1" applyFill="1" applyBorder="1" applyAlignment="1">
      <alignment horizontal="center" vertical="center"/>
    </xf>
    <xf numFmtId="0" fontId="22" fillId="88" borderId="0" xfId="69" applyFont="1" applyFill="1" applyBorder="1" applyAlignment="1">
      <alignment horizontal="center" vertical="center"/>
    </xf>
    <xf numFmtId="0" fontId="22" fillId="63" borderId="0" xfId="69" applyFont="1" applyFill="1" applyBorder="1" applyAlignment="1">
      <alignment horizontal="center" vertical="center"/>
    </xf>
    <xf numFmtId="0" fontId="26" fillId="63" borderId="0" xfId="69" applyFont="1" applyFill="1" applyBorder="1" applyAlignment="1">
      <alignment horizontal="center" vertical="center"/>
    </xf>
    <xf numFmtId="164" fontId="27" fillId="41" borderId="0" xfId="73" applyFont="1" applyFill="1" applyBorder="1" applyAlignment="1">
      <alignment horizontal="center" vertical="center" wrapText="1"/>
    </xf>
    <xf numFmtId="0" fontId="128" fillId="83" borderId="0" xfId="69" applyFont="1" applyFill="1" applyBorder="1" applyAlignment="1">
      <alignment horizontal="center" vertical="center"/>
    </xf>
    <xf numFmtId="0" fontId="26" fillId="78" borderId="0" xfId="69" applyFont="1" applyFill="1" applyBorder="1" applyAlignment="1">
      <alignment horizontal="center" vertical="center"/>
    </xf>
    <xf numFmtId="0" fontId="26" fillId="59" borderId="0" xfId="69" applyFont="1" applyFill="1" applyBorder="1" applyAlignment="1">
      <alignment horizontal="center" vertical="center"/>
    </xf>
    <xf numFmtId="0" fontId="124" fillId="79" borderId="0" xfId="69" applyFont="1" applyFill="1" applyBorder="1" applyAlignment="1">
      <alignment horizontal="center" vertical="center"/>
    </xf>
    <xf numFmtId="0" fontId="26" fillId="43" borderId="0" xfId="69" applyFont="1" applyFill="1" applyBorder="1" applyAlignment="1">
      <alignment horizontal="center" vertical="center"/>
    </xf>
    <xf numFmtId="0" fontId="81" fillId="34" borderId="0" xfId="0" applyFont="1" applyFill="1" applyBorder="1" applyAlignment="1">
      <alignment horizontal="center" vertical="center"/>
    </xf>
    <xf numFmtId="0" fontId="0" fillId="0" borderId="0" xfId="0" applyAlignment="1"/>
    <xf numFmtId="0" fontId="22" fillId="34" borderId="0" xfId="0" applyFont="1" applyFill="1" applyBorder="1" applyAlignment="1">
      <alignment horizontal="center" vertical="center"/>
    </xf>
    <xf numFmtId="0" fontId="0" fillId="0" borderId="0" xfId="0" applyBorder="1" applyAlignment="1">
      <alignment horizontal="justify" vertical="center" wrapText="1"/>
    </xf>
    <xf numFmtId="0" fontId="8" fillId="27" borderId="21" xfId="61" applyFill="1" applyBorder="1" applyAlignment="1" applyProtection="1">
      <alignment vertical="top"/>
    </xf>
    <xf numFmtId="0" fontId="18" fillId="27" borderId="21" xfId="0" applyFont="1" applyFill="1" applyBorder="1" applyAlignment="1">
      <alignment vertical="top"/>
    </xf>
    <xf numFmtId="0" fontId="18" fillId="27" borderId="32" xfId="0" applyFont="1" applyFill="1" applyBorder="1" applyAlignment="1">
      <alignment horizontal="left" vertical="top" wrapText="1"/>
    </xf>
    <xf numFmtId="0" fontId="18" fillId="27" borderId="33" xfId="0" applyFont="1" applyFill="1" applyBorder="1"/>
    <xf numFmtId="0" fontId="18" fillId="27" borderId="28" xfId="0" applyFont="1" applyFill="1" applyBorder="1"/>
    <xf numFmtId="0" fontId="18" fillId="27" borderId="19" xfId="0" applyFont="1" applyFill="1" applyBorder="1"/>
    <xf numFmtId="0" fontId="18" fillId="27" borderId="29" xfId="0" applyFont="1" applyFill="1" applyBorder="1"/>
    <xf numFmtId="0" fontId="18" fillId="27" borderId="20" xfId="0" applyFont="1" applyFill="1" applyBorder="1"/>
    <xf numFmtId="0" fontId="60" fillId="26" borderId="0" xfId="0" applyFont="1" applyFill="1" applyBorder="1" applyAlignment="1">
      <alignment horizontal="justify" vertical="center" wrapText="1"/>
    </xf>
    <xf numFmtId="0" fontId="0" fillId="0" borderId="11" xfId="0" applyBorder="1" applyAlignment="1">
      <alignment horizontal="justify" vertical="center" wrapText="1"/>
    </xf>
    <xf numFmtId="0" fontId="18" fillId="27" borderId="32" xfId="0" applyFont="1" applyFill="1" applyBorder="1" applyAlignment="1">
      <alignment horizontal="center" vertical="center" wrapText="1"/>
    </xf>
    <xf numFmtId="0" fontId="18" fillId="27" borderId="33" xfId="0" applyFont="1" applyFill="1" applyBorder="1" applyAlignment="1">
      <alignment horizontal="center" vertical="center" wrapText="1"/>
    </xf>
    <xf numFmtId="0" fontId="18" fillId="27" borderId="28" xfId="0" applyFont="1" applyFill="1" applyBorder="1" applyAlignment="1">
      <alignment horizontal="center" vertical="center" wrapText="1"/>
    </xf>
    <xf numFmtId="0" fontId="18" fillId="27" borderId="19" xfId="0" applyFont="1" applyFill="1" applyBorder="1" applyAlignment="1">
      <alignment horizontal="center" vertical="center" wrapText="1"/>
    </xf>
    <xf numFmtId="0" fontId="18" fillId="27" borderId="29" xfId="0" applyFont="1" applyFill="1" applyBorder="1" applyAlignment="1">
      <alignment horizontal="center" vertical="center" wrapText="1"/>
    </xf>
    <xf numFmtId="0" fontId="18" fillId="27" borderId="20" xfId="0" applyFont="1" applyFill="1" applyBorder="1" applyAlignment="1">
      <alignment horizontal="center" vertical="center" wrapText="1"/>
    </xf>
    <xf numFmtId="0" fontId="23" fillId="55" borderId="0" xfId="0" applyFont="1" applyFill="1" applyBorder="1" applyAlignment="1">
      <alignment horizontal="center" vertical="center" wrapText="1"/>
    </xf>
    <xf numFmtId="0" fontId="23" fillId="55" borderId="0" xfId="0" applyFont="1" applyFill="1" applyBorder="1" applyAlignment="1">
      <alignment horizontal="justify" wrapText="1"/>
    </xf>
    <xf numFmtId="0" fontId="0" fillId="0" borderId="0" xfId="0" applyBorder="1" applyAlignment="1">
      <alignment horizontal="center" wrapText="1"/>
    </xf>
    <xf numFmtId="0" fontId="27" fillId="46" borderId="21" xfId="0" applyFont="1" applyFill="1" applyBorder="1" applyAlignment="1">
      <alignment horizontal="justify" vertical="center" wrapText="1"/>
    </xf>
    <xf numFmtId="0" fontId="53" fillId="0" borderId="0" xfId="0" applyFont="1" applyBorder="1" applyAlignment="1">
      <alignment horizontal="right" wrapText="1"/>
    </xf>
    <xf numFmtId="0" fontId="43" fillId="29" borderId="0" xfId="0" applyFont="1" applyFill="1" applyBorder="1" applyAlignment="1">
      <alignment horizontal="center" wrapText="1"/>
    </xf>
    <xf numFmtId="0" fontId="56" fillId="0" borderId="0" xfId="61" applyFont="1" applyBorder="1" applyAlignment="1" applyProtection="1">
      <alignment horizontal="left" vertical="top" wrapText="1" indent="1"/>
    </xf>
    <xf numFmtId="0" fontId="6" fillId="0" borderId="0" xfId="0" applyFont="1" applyBorder="1" applyAlignment="1">
      <alignment horizontal="right" vertical="top" wrapText="1"/>
    </xf>
    <xf numFmtId="0" fontId="54" fillId="27" borderId="31" xfId="0" applyFont="1" applyFill="1" applyBorder="1" applyAlignment="1">
      <alignment horizontal="left" vertical="center" wrapText="1"/>
    </xf>
    <xf numFmtId="0" fontId="54" fillId="27" borderId="30" xfId="0" applyFont="1" applyFill="1" applyBorder="1" applyAlignment="1">
      <alignment horizontal="left" vertical="center" wrapText="1"/>
    </xf>
    <xf numFmtId="0" fontId="23" fillId="29" borderId="0" xfId="0" applyFont="1" applyFill="1" applyBorder="1" applyAlignment="1">
      <alignment horizontal="center" vertical="center" wrapText="1"/>
    </xf>
    <xf numFmtId="169" fontId="41" fillId="24" borderId="18" xfId="100" applyFont="1" applyFill="1" applyBorder="1" applyAlignment="1" applyProtection="1">
      <alignment horizontal="center" vertical="center" wrapText="1"/>
    </xf>
    <xf numFmtId="169" fontId="41" fillId="24" borderId="27" xfId="100" applyFont="1" applyFill="1" applyBorder="1" applyAlignment="1" applyProtection="1">
      <alignment horizontal="center" vertical="center" wrapText="1"/>
    </xf>
    <xf numFmtId="169" fontId="41" fillId="24" borderId="13" xfId="100" applyFont="1" applyFill="1" applyBorder="1" applyAlignment="1" applyProtection="1">
      <alignment horizontal="center" vertical="center" wrapText="1"/>
    </xf>
    <xf numFmtId="169" fontId="41" fillId="24" borderId="25" xfId="100" applyFont="1" applyFill="1" applyBorder="1" applyAlignment="1" applyProtection="1">
      <alignment horizontal="center" vertical="center" wrapText="1"/>
    </xf>
    <xf numFmtId="169" fontId="41" fillId="24" borderId="12" xfId="100" applyFont="1" applyFill="1" applyBorder="1" applyAlignment="1" applyProtection="1">
      <alignment horizontal="center" vertical="center" wrapText="1"/>
    </xf>
    <xf numFmtId="169" fontId="41" fillId="24" borderId="26" xfId="100" applyFont="1" applyFill="1" applyBorder="1" applyAlignment="1" applyProtection="1">
      <alignment horizontal="center" vertical="center" wrapText="1"/>
    </xf>
    <xf numFmtId="169" fontId="144" fillId="31" borderId="18" xfId="61" applyNumberFormat="1" applyFont="1" applyFill="1" applyBorder="1" applyAlignment="1" applyProtection="1">
      <alignment horizontal="center" vertical="center" wrapText="1"/>
    </xf>
    <xf numFmtId="169" fontId="144" fillId="31" borderId="27" xfId="61" applyNumberFormat="1" applyFont="1" applyFill="1" applyBorder="1" applyAlignment="1" applyProtection="1">
      <alignment horizontal="center" vertical="center" wrapText="1"/>
    </xf>
    <xf numFmtId="169" fontId="144" fillId="31" borderId="13" xfId="61" applyNumberFormat="1" applyFont="1" applyFill="1" applyBorder="1" applyAlignment="1" applyProtection="1">
      <alignment horizontal="center" vertical="center" wrapText="1"/>
    </xf>
    <xf numFmtId="169" fontId="41" fillId="31" borderId="35" xfId="100" applyFont="1" applyFill="1" applyBorder="1" applyAlignment="1" applyProtection="1">
      <alignment horizontal="center" vertical="center" wrapText="1"/>
    </xf>
    <xf numFmtId="169" fontId="41" fillId="31" borderId="10" xfId="100" applyFont="1" applyFill="1" applyBorder="1" applyAlignment="1" applyProtection="1">
      <alignment horizontal="center" vertical="center" wrapText="1"/>
    </xf>
    <xf numFmtId="169" fontId="41" fillId="31" borderId="34" xfId="100" applyFont="1" applyFill="1" applyBorder="1" applyAlignment="1" applyProtection="1">
      <alignment horizontal="center" vertical="center" wrapText="1"/>
    </xf>
    <xf numFmtId="0" fontId="36" fillId="54" borderId="47" xfId="0" applyFont="1" applyFill="1" applyBorder="1" applyAlignment="1">
      <alignment horizontal="center" vertical="center" wrapText="1"/>
    </xf>
    <xf numFmtId="0" fontId="36" fillId="54" borderId="62" xfId="0" applyFont="1" applyFill="1" applyBorder="1" applyAlignment="1">
      <alignment horizontal="center" vertical="center" wrapText="1"/>
    </xf>
    <xf numFmtId="0" fontId="36" fillId="54" borderId="63" xfId="0" applyFont="1" applyFill="1" applyBorder="1" applyAlignment="1">
      <alignment horizontal="center" vertical="center" wrapText="1"/>
    </xf>
    <xf numFmtId="0" fontId="151" fillId="89" borderId="76" xfId="61" applyFont="1" applyFill="1" applyBorder="1" applyAlignment="1" applyProtection="1">
      <alignment horizontal="center" vertical="center" wrapText="1"/>
    </xf>
    <xf numFmtId="0" fontId="151" fillId="89" borderId="67" xfId="61" applyFont="1" applyFill="1" applyBorder="1" applyAlignment="1" applyProtection="1">
      <alignment horizontal="center" vertical="center" wrapText="1"/>
    </xf>
    <xf numFmtId="0" fontId="151" fillId="89" borderId="54" xfId="61" applyFont="1" applyFill="1" applyBorder="1" applyAlignment="1" applyProtection="1">
      <alignment horizontal="center" vertical="center" wrapText="1"/>
    </xf>
    <xf numFmtId="0" fontId="32" fillId="69" borderId="67" xfId="0" applyFont="1" applyFill="1" applyBorder="1" applyAlignment="1">
      <alignment vertical="center"/>
    </xf>
    <xf numFmtId="0" fontId="32" fillId="69" borderId="76" xfId="0" applyFont="1" applyFill="1" applyBorder="1" applyAlignment="1">
      <alignment vertical="center"/>
    </xf>
    <xf numFmtId="0" fontId="32" fillId="69" borderId="71" xfId="0" applyFont="1" applyFill="1" applyBorder="1" applyAlignment="1">
      <alignment vertical="center"/>
    </xf>
    <xf numFmtId="0" fontId="32" fillId="69" borderId="65" xfId="0" applyFont="1" applyFill="1" applyBorder="1" applyAlignment="1">
      <alignment vertical="center"/>
    </xf>
    <xf numFmtId="0" fontId="32" fillId="69" borderId="68" xfId="0" applyFont="1" applyFill="1" applyBorder="1" applyAlignment="1">
      <alignment vertical="center"/>
    </xf>
    <xf numFmtId="0" fontId="32" fillId="69" borderId="66" xfId="0" applyFont="1" applyFill="1" applyBorder="1" applyAlignment="1">
      <alignment vertical="center"/>
    </xf>
    <xf numFmtId="0" fontId="32" fillId="69" borderId="70" xfId="0" applyFont="1" applyFill="1" applyBorder="1" applyAlignment="1">
      <alignment vertical="center"/>
    </xf>
    <xf numFmtId="0" fontId="152" fillId="80" borderId="52" xfId="61" applyFont="1" applyFill="1" applyBorder="1" applyAlignment="1" applyProtection="1">
      <alignment horizontal="center" vertical="center" wrapText="1"/>
    </xf>
    <xf numFmtId="0" fontId="152" fillId="80" borderId="67" xfId="61" applyFont="1" applyFill="1" applyBorder="1" applyAlignment="1" applyProtection="1">
      <alignment horizontal="center" vertical="center" wrapText="1"/>
    </xf>
    <xf numFmtId="0" fontId="152" fillId="80" borderId="68" xfId="61" applyFont="1" applyFill="1" applyBorder="1" applyAlignment="1" applyProtection="1">
      <alignment horizontal="center" vertical="center" wrapText="1"/>
    </xf>
    <xf numFmtId="0" fontId="153" fillId="81" borderId="23" xfId="61" applyFont="1" applyFill="1" applyBorder="1" applyAlignment="1" applyProtection="1">
      <alignment horizontal="center" vertical="center" wrapText="1"/>
    </xf>
    <xf numFmtId="0" fontId="153" fillId="81" borderId="65" xfId="61" applyFont="1" applyFill="1" applyBorder="1" applyAlignment="1" applyProtection="1">
      <alignment horizontal="center" vertical="center" wrapText="1"/>
    </xf>
    <xf numFmtId="0" fontId="153" fillId="81" borderId="66" xfId="61" applyFont="1" applyFill="1" applyBorder="1" applyAlignment="1" applyProtection="1">
      <alignment horizontal="center" vertical="center" wrapText="1"/>
    </xf>
    <xf numFmtId="0" fontId="39" fillId="45" borderId="33" xfId="61" applyFont="1" applyFill="1" applyBorder="1" applyAlignment="1" applyProtection="1">
      <alignment horizontal="center" vertical="center" wrapText="1"/>
    </xf>
    <xf numFmtId="0" fontId="39" fillId="45" borderId="19" xfId="61" applyFont="1" applyFill="1" applyBorder="1" applyAlignment="1" applyProtection="1">
      <alignment horizontal="center" vertical="center" wrapText="1"/>
    </xf>
    <xf numFmtId="0" fontId="39" fillId="45" borderId="20" xfId="61" applyFont="1" applyFill="1" applyBorder="1" applyAlignment="1" applyProtection="1">
      <alignment horizontal="center" vertical="center" wrapText="1"/>
    </xf>
    <xf numFmtId="0" fontId="19" fillId="69" borderId="21" xfId="0" applyFont="1" applyFill="1" applyBorder="1" applyAlignment="1">
      <alignment vertical="center"/>
    </xf>
    <xf numFmtId="0" fontId="19" fillId="86" borderId="21" xfId="61" applyFont="1" applyFill="1" applyBorder="1" applyAlignment="1" applyProtection="1">
      <alignment horizontal="center" vertical="center" wrapText="1"/>
    </xf>
    <xf numFmtId="0" fontId="19" fillId="56" borderId="21" xfId="61" applyFont="1" applyFill="1" applyBorder="1" applyAlignment="1" applyProtection="1">
      <alignment horizontal="center" vertical="center" wrapText="1"/>
    </xf>
    <xf numFmtId="0" fontId="154" fillId="33" borderId="23" xfId="61" applyFont="1" applyFill="1" applyBorder="1" applyAlignment="1" applyProtection="1">
      <alignment horizontal="center" vertical="center" wrapText="1"/>
    </xf>
    <xf numFmtId="0" fontId="155" fillId="51" borderId="75" xfId="61" applyFont="1" applyFill="1" applyBorder="1" applyAlignment="1" applyProtection="1">
      <alignment horizontal="center" vertical="center" wrapText="1"/>
    </xf>
    <xf numFmtId="0" fontId="154" fillId="33" borderId="65" xfId="61" applyFont="1" applyFill="1" applyBorder="1" applyAlignment="1" applyProtection="1">
      <alignment horizontal="center" vertical="center" wrapText="1"/>
    </xf>
    <xf numFmtId="0" fontId="155" fillId="51" borderId="19" xfId="61" applyFont="1" applyFill="1" applyBorder="1" applyAlignment="1" applyProtection="1">
      <alignment horizontal="center" vertical="center" wrapText="1"/>
    </xf>
    <xf numFmtId="0" fontId="154" fillId="33" borderId="49" xfId="61" applyFont="1" applyFill="1" applyBorder="1" applyAlignment="1" applyProtection="1">
      <alignment horizontal="center" vertical="center" wrapText="1"/>
    </xf>
    <xf numFmtId="0" fontId="155" fillId="51" borderId="20" xfId="61" applyFont="1" applyFill="1" applyBorder="1" applyAlignment="1" applyProtection="1">
      <alignment horizontal="center" vertical="center" wrapText="1"/>
    </xf>
    <xf numFmtId="0" fontId="19" fillId="76" borderId="23" xfId="61" applyFont="1" applyFill="1" applyBorder="1" applyAlignment="1" applyProtection="1">
      <alignment horizontal="center" vertical="center" wrapText="1"/>
    </xf>
    <xf numFmtId="0" fontId="19" fillId="76" borderId="65" xfId="61" applyFont="1" applyFill="1" applyBorder="1" applyAlignment="1" applyProtection="1">
      <alignment horizontal="center" vertical="center" wrapText="1"/>
    </xf>
    <xf numFmtId="0" fontId="19" fillId="76" borderId="49" xfId="61" applyFont="1" applyFill="1" applyBorder="1" applyAlignment="1" applyProtection="1">
      <alignment horizontal="center" vertical="center" wrapText="1"/>
    </xf>
    <xf numFmtId="0" fontId="19" fillId="56" borderId="71" xfId="61" applyFont="1" applyFill="1" applyBorder="1" applyAlignment="1" applyProtection="1">
      <alignment horizontal="center" vertical="center" wrapText="1"/>
    </xf>
    <xf numFmtId="0" fontId="19" fillId="56" borderId="65" xfId="61" applyFont="1" applyFill="1" applyBorder="1" applyAlignment="1" applyProtection="1">
      <alignment horizontal="center" vertical="center" wrapText="1"/>
    </xf>
    <xf numFmtId="0" fontId="19" fillId="56" borderId="49" xfId="61" applyFont="1" applyFill="1" applyBorder="1" applyAlignment="1" applyProtection="1">
      <alignment horizontal="center" vertical="center" wrapText="1"/>
    </xf>
    <xf numFmtId="0" fontId="19" fillId="76" borderId="21" xfId="61" applyFont="1" applyFill="1" applyBorder="1" applyAlignment="1" applyProtection="1">
      <alignment horizontal="center" vertical="center" wrapText="1"/>
    </xf>
    <xf numFmtId="0" fontId="19" fillId="52" borderId="23" xfId="61" applyFont="1" applyFill="1" applyBorder="1" applyAlignment="1" applyProtection="1">
      <alignment horizontal="center" vertical="center" wrapText="1"/>
    </xf>
    <xf numFmtId="0" fontId="19" fillId="52" borderId="65" xfId="61" applyFont="1" applyFill="1" applyBorder="1" applyAlignment="1" applyProtection="1">
      <alignment horizontal="center" vertical="center" wrapText="1"/>
    </xf>
    <xf numFmtId="0" fontId="19" fillId="52" borderId="66" xfId="61" applyFont="1" applyFill="1" applyBorder="1" applyAlignment="1" applyProtection="1">
      <alignment horizontal="center" vertical="center" wrapText="1"/>
    </xf>
    <xf numFmtId="0" fontId="19" fillId="86" borderId="71" xfId="61" applyFont="1" applyFill="1" applyBorder="1" applyAlignment="1" applyProtection="1">
      <alignment horizontal="center" vertical="center" wrapText="1"/>
    </xf>
    <xf numFmtId="0" fontId="19" fillId="86" borderId="65" xfId="61" applyFont="1" applyFill="1" applyBorder="1" applyAlignment="1" applyProtection="1">
      <alignment horizontal="center" vertical="center" wrapText="1"/>
    </xf>
    <xf numFmtId="0" fontId="19" fillId="86" borderId="49" xfId="61" applyFont="1" applyFill="1" applyBorder="1" applyAlignment="1" applyProtection="1">
      <alignment horizontal="center" vertical="center" wrapText="1"/>
    </xf>
    <xf numFmtId="164" fontId="28" fillId="74" borderId="0" xfId="75" applyNumberFormat="1" applyFont="1" applyFill="1" applyAlignment="1" applyProtection="1">
      <alignment horizontal="left" vertical="center"/>
      <protection locked="0"/>
    </xf>
    <xf numFmtId="164" fontId="5" fillId="26" borderId="28" xfId="75" applyFont="1" applyFill="1" applyBorder="1" applyAlignment="1">
      <alignment horizontal="left" vertical="center"/>
    </xf>
    <xf numFmtId="164" fontId="25" fillId="25" borderId="0" xfId="75" applyFont="1" applyFill="1" applyBorder="1" applyAlignment="1">
      <alignment horizontal="left" vertical="center"/>
    </xf>
    <xf numFmtId="164" fontId="5" fillId="27" borderId="0" xfId="75" applyFont="1" applyFill="1" applyAlignment="1" applyProtection="1">
      <alignment vertical="center"/>
      <protection locked="0"/>
    </xf>
    <xf numFmtId="164" fontId="5" fillId="25" borderId="0" xfId="75" applyFont="1" applyFill="1" applyAlignment="1" applyProtection="1">
      <alignment vertical="center"/>
      <protection locked="0"/>
    </xf>
    <xf numFmtId="164" fontId="5" fillId="0" borderId="0" xfId="75" applyFont="1" applyFill="1" applyAlignment="1" applyProtection="1">
      <alignment vertical="center"/>
      <protection locked="0"/>
    </xf>
    <xf numFmtId="0" fontId="5" fillId="25" borderId="0" xfId="69" applyFont="1" applyFill="1"/>
    <xf numFmtId="164" fontId="5" fillId="26" borderId="0" xfId="74" applyFont="1" applyFill="1" applyAlignment="1" applyProtection="1">
      <alignment vertical="center"/>
      <protection locked="0"/>
    </xf>
    <xf numFmtId="164" fontId="5" fillId="25" borderId="0" xfId="74" applyFont="1" applyFill="1" applyAlignment="1" applyProtection="1">
      <alignment vertical="center"/>
      <protection locked="0"/>
    </xf>
    <xf numFmtId="0" fontId="30" fillId="30" borderId="0" xfId="0" quotePrefix="1" applyFont="1" applyFill="1" applyAlignment="1">
      <alignment horizontal="center" vertical="center"/>
    </xf>
    <xf numFmtId="0" fontId="6" fillId="26" borderId="0" xfId="78" applyFont="1" applyFill="1" applyBorder="1" applyAlignment="1">
      <alignment vertical="center"/>
    </xf>
    <xf numFmtId="0" fontId="6" fillId="26" borderId="0" xfId="78" applyFont="1" applyFill="1" applyBorder="1" applyAlignment="1">
      <alignment horizontal="center" vertical="center"/>
    </xf>
    <xf numFmtId="164" fontId="25" fillId="25" borderId="0" xfId="73" applyNumberFormat="1" applyFont="1" applyFill="1" applyAlignment="1" applyProtection="1">
      <alignment horizontal="left" vertical="center" wrapText="1"/>
      <protection locked="0"/>
    </xf>
    <xf numFmtId="164" fontId="86" fillId="35" borderId="0" xfId="76" applyFont="1" applyFill="1" applyBorder="1" applyAlignment="1">
      <alignment horizontal="left" vertical="center"/>
    </xf>
    <xf numFmtId="164" fontId="86" fillId="25" borderId="0" xfId="76" applyFont="1" applyFill="1" applyBorder="1" applyAlignment="1">
      <alignment horizontal="left" vertical="center"/>
    </xf>
    <xf numFmtId="164" fontId="27" fillId="26" borderId="0" xfId="73" applyNumberFormat="1" applyFont="1" applyFill="1" applyAlignment="1" applyProtection="1">
      <alignment horizontal="center" vertical="center"/>
      <protection locked="0"/>
    </xf>
    <xf numFmtId="0" fontId="83" fillId="64" borderId="0" xfId="69" applyFont="1" applyFill="1" applyBorder="1" applyAlignment="1">
      <alignment vertical="center"/>
    </xf>
    <xf numFmtId="164" fontId="28" fillId="69" borderId="0" xfId="73" applyNumberFormat="1" applyFont="1" applyFill="1" applyAlignment="1" applyProtection="1">
      <alignment horizontal="left" vertical="center"/>
      <protection locked="0"/>
    </xf>
    <xf numFmtId="164" fontId="25" fillId="69" borderId="0" xfId="73" applyNumberFormat="1" applyFont="1" applyFill="1" applyAlignment="1" applyProtection="1">
      <alignment horizontal="left" vertical="center"/>
      <protection locked="0"/>
    </xf>
    <xf numFmtId="164" fontId="28" fillId="69" borderId="0" xfId="73" quotePrefix="1" applyNumberFormat="1" applyFont="1" applyFill="1" applyAlignment="1" applyProtection="1">
      <alignment horizontal="left" vertical="center"/>
      <protection locked="0"/>
    </xf>
    <xf numFmtId="0" fontId="28" fillId="69" borderId="0" xfId="73" applyNumberFormat="1" applyFont="1" applyFill="1" applyAlignment="1" applyProtection="1">
      <alignment horizontal="left" vertical="center"/>
      <protection locked="0"/>
    </xf>
    <xf numFmtId="164" fontId="5" fillId="26" borderId="0" xfId="75" applyFont="1" applyFill="1" applyBorder="1" applyAlignment="1">
      <alignment horizontal="left" vertical="center"/>
    </xf>
    <xf numFmtId="0" fontId="156" fillId="30" borderId="0" xfId="0" applyFont="1" applyFill="1" applyBorder="1" applyAlignment="1">
      <alignment horizontal="left"/>
    </xf>
    <xf numFmtId="0" fontId="84" fillId="30" borderId="0" xfId="0" applyFont="1" applyFill="1" applyBorder="1" applyAlignment="1">
      <alignment horizontal="left"/>
    </xf>
    <xf numFmtId="0" fontId="5" fillId="0" borderId="0" xfId="0" applyFont="1" applyFill="1" applyBorder="1" applyAlignment="1">
      <alignment vertical="center"/>
    </xf>
    <xf numFmtId="164" fontId="28" fillId="0" borderId="0" xfId="0" applyNumberFormat="1" applyFont="1" applyFill="1" applyBorder="1" applyAlignment="1" applyProtection="1">
      <alignment horizontal="left" vertical="center" wrapText="1"/>
    </xf>
    <xf numFmtId="0" fontId="5" fillId="67" borderId="0" xfId="0" applyFont="1" applyFill="1" applyBorder="1" applyAlignment="1">
      <alignment vertical="center"/>
    </xf>
    <xf numFmtId="164" fontId="28" fillId="67" borderId="0" xfId="0" applyNumberFormat="1" applyFont="1" applyFill="1" applyBorder="1" applyAlignment="1" applyProtection="1">
      <alignment horizontal="left" vertical="center" wrapText="1"/>
    </xf>
    <xf numFmtId="0" fontId="7" fillId="0" borderId="0" xfId="0" applyFont="1" applyAlignment="1"/>
    <xf numFmtId="164" fontId="7" fillId="0" borderId="0" xfId="73" applyNumberFormat="1" applyFont="1" applyFill="1" applyBorder="1" applyAlignment="1" applyProtection="1">
      <alignment vertical="center"/>
    </xf>
    <xf numFmtId="0" fontId="68" fillId="90" borderId="0" xfId="0" applyFont="1" applyFill="1" applyBorder="1"/>
    <xf numFmtId="17" fontId="122" fillId="90" borderId="0" xfId="0" quotePrefix="1" applyNumberFormat="1" applyFont="1" applyFill="1" applyBorder="1" applyAlignment="1">
      <alignment horizontal="center" vertical="center"/>
    </xf>
    <xf numFmtId="0" fontId="0" fillId="90" borderId="0" xfId="0" applyFill="1" applyBorder="1" applyAlignment="1">
      <alignment vertical="center"/>
    </xf>
    <xf numFmtId="0" fontId="122" fillId="79" borderId="23" xfId="61" applyFont="1" applyFill="1" applyBorder="1" applyAlignment="1" applyProtection="1">
      <alignment horizontal="center" vertical="center"/>
    </xf>
    <xf numFmtId="0" fontId="19" fillId="31" borderId="44" xfId="0" applyFont="1" applyFill="1" applyBorder="1" applyAlignment="1">
      <alignment horizontal="center" vertical="center" wrapText="1"/>
    </xf>
    <xf numFmtId="0" fontId="19" fillId="31" borderId="74" xfId="0" applyFont="1" applyFill="1" applyBorder="1" applyAlignment="1">
      <alignment horizontal="center" vertical="center" wrapText="1"/>
    </xf>
    <xf numFmtId="0" fontId="154" fillId="31" borderId="44" xfId="0" applyFont="1" applyFill="1" applyBorder="1" applyAlignment="1">
      <alignment horizontal="center" vertical="center" wrapText="1"/>
    </xf>
    <xf numFmtId="0" fontId="154" fillId="31" borderId="11" xfId="0" applyFont="1" applyFill="1" applyBorder="1" applyAlignment="1">
      <alignment horizontal="center" vertical="center" wrapText="1"/>
    </xf>
    <xf numFmtId="0" fontId="154" fillId="31" borderId="74" xfId="0" applyFont="1" applyFill="1" applyBorder="1" applyAlignment="1">
      <alignment horizontal="center" vertical="center" wrapText="1"/>
    </xf>
    <xf numFmtId="0" fontId="19" fillId="31" borderId="18" xfId="0" applyFont="1" applyFill="1" applyBorder="1" applyAlignment="1">
      <alignment horizontal="center" vertical="center"/>
    </xf>
    <xf numFmtId="0" fontId="19" fillId="31" borderId="27" xfId="0" applyFont="1" applyFill="1" applyBorder="1" applyAlignment="1">
      <alignment horizontal="center" vertical="center"/>
    </xf>
    <xf numFmtId="0" fontId="19" fillId="31" borderId="13" xfId="0" applyFont="1" applyFill="1" applyBorder="1" applyAlignment="1">
      <alignment horizontal="center" vertical="center"/>
    </xf>
    <xf numFmtId="0" fontId="19" fillId="31" borderId="14" xfId="0" applyFont="1" applyFill="1" applyBorder="1" applyAlignment="1">
      <alignment horizontal="center" vertical="center" wrapText="1"/>
    </xf>
    <xf numFmtId="0" fontId="19" fillId="31" borderId="15" xfId="0" applyFont="1" applyFill="1" applyBorder="1" applyAlignment="1">
      <alignment horizontal="center" vertical="center" wrapText="1"/>
    </xf>
    <xf numFmtId="0" fontId="154" fillId="31" borderId="25" xfId="0" applyFont="1" applyFill="1" applyBorder="1" applyAlignment="1">
      <alignment horizontal="center" vertical="center" wrapText="1"/>
    </xf>
    <xf numFmtId="0" fontId="154" fillId="31" borderId="12" xfId="0" applyFont="1" applyFill="1" applyBorder="1" applyAlignment="1">
      <alignment horizontal="center" vertical="center" wrapText="1"/>
    </xf>
    <xf numFmtId="0" fontId="154" fillId="31" borderId="26" xfId="0" applyFont="1" applyFill="1" applyBorder="1" applyAlignment="1">
      <alignment horizontal="center" vertical="center" wrapText="1"/>
    </xf>
    <xf numFmtId="0" fontId="19" fillId="31" borderId="25" xfId="0" applyFont="1" applyFill="1" applyBorder="1" applyAlignment="1">
      <alignment horizontal="center" vertical="center"/>
    </xf>
    <xf numFmtId="0" fontId="19" fillId="31" borderId="12" xfId="0" applyFont="1" applyFill="1" applyBorder="1" applyAlignment="1">
      <alignment horizontal="center" vertical="center"/>
    </xf>
    <xf numFmtId="0" fontId="19" fillId="31" borderId="26" xfId="0" applyFont="1" applyFill="1" applyBorder="1" applyAlignment="1">
      <alignment horizontal="center" vertical="center"/>
    </xf>
    <xf numFmtId="0" fontId="19" fillId="31" borderId="18" xfId="0" applyFont="1" applyFill="1" applyBorder="1" applyAlignment="1">
      <alignment horizontal="center" vertical="center" wrapText="1"/>
    </xf>
    <xf numFmtId="0" fontId="19" fillId="31" borderId="27" xfId="0" applyFont="1" applyFill="1" applyBorder="1" applyAlignment="1">
      <alignment horizontal="center" vertical="center" wrapText="1"/>
    </xf>
    <xf numFmtId="0" fontId="19" fillId="31" borderId="13" xfId="0" applyFont="1" applyFill="1" applyBorder="1" applyAlignment="1">
      <alignment horizontal="center" vertical="center" wrapText="1"/>
    </xf>
    <xf numFmtId="0" fontId="19" fillId="31" borderId="25" xfId="0" applyFont="1" applyFill="1" applyBorder="1" applyAlignment="1">
      <alignment horizontal="center" vertical="center" wrapText="1"/>
    </xf>
    <xf numFmtId="0" fontId="19" fillId="31" borderId="12" xfId="0" applyFont="1" applyFill="1" applyBorder="1" applyAlignment="1">
      <alignment horizontal="center" vertical="center" wrapText="1"/>
    </xf>
    <xf numFmtId="0" fontId="19" fillId="31" borderId="26" xfId="0" applyFont="1" applyFill="1" applyBorder="1" applyAlignment="1">
      <alignment horizontal="center" vertical="center" wrapText="1"/>
    </xf>
  </cellXfs>
  <cellStyles count="110">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xfId="104" builtinId="27"/>
    <cellStyle name="Bad 2" xfId="49"/>
    <cellStyle name="Bad 3" xfId="103"/>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2 2" xfId="58"/>
    <cellStyle name="Heading 3 2" xfId="59"/>
    <cellStyle name="Heading 4 2" xfId="60"/>
    <cellStyle name="Hyperlink" xfId="61" builtinId="8"/>
    <cellStyle name="Hyperlink 2" xfId="62"/>
    <cellStyle name="Hyperlink 2 2" xfId="63"/>
    <cellStyle name="Hyperlink 2 2 2" xfId="100"/>
    <cellStyle name="Hyperlink 2 3" xfId="97"/>
    <cellStyle name="Hyperlink 2_11-07-2485-00-0000-wg-tentative-agenda-november-2007 (2)" xfId="64"/>
    <cellStyle name="Hyperlink 3" xfId="96"/>
    <cellStyle name="Input 2" xfId="65"/>
    <cellStyle name="Linked Cell 2" xfId="66"/>
    <cellStyle name="Neutral 2" xfId="67"/>
    <cellStyle name="Normal" xfId="0" builtinId="0"/>
    <cellStyle name="Normal 2" xfId="68"/>
    <cellStyle name="Normal 2 2" xfId="69"/>
    <cellStyle name="Normal 2 2 2" xfId="98"/>
    <cellStyle name="Normal 2 3" xfId="93"/>
    <cellStyle name="Normal 2_11-07-2211-00-0000-wg-tentative-agenda-september-2007" xfId="70"/>
    <cellStyle name="Normal 3" xfId="71"/>
    <cellStyle name="Normal 3 2" xfId="72"/>
    <cellStyle name="Normal 3 3" xfId="95"/>
    <cellStyle name="Normal 3 4" xfId="99"/>
    <cellStyle name="Normal 3 5" xfId="105"/>
    <cellStyle name="Normal 3 6" xfId="106"/>
    <cellStyle name="Normal 3 7" xfId="109"/>
    <cellStyle name="Normal 4" xfId="94"/>
    <cellStyle name="Normal_00250r0P802-15_WG-Sep00 Meeting Objectives and Agenda" xfId="73"/>
    <cellStyle name="Normal_00250r0P802-15_WG-Sep00 Meeting Objectives and Agenda 4 2" xfId="74"/>
    <cellStyle name="Normal_00250r0P802-15_WG-Sep00 Meeting Objectives and Agenda 5 3" xfId="75"/>
    <cellStyle name="Normal_00250r0P802-15_WG-Sep00 Meeting Objectives and Agenda 5 3 2" xfId="107"/>
    <cellStyle name="Normal_00250r0P802-15_WG-Sep00 Meeting Objectives and Agenda1" xfId="76"/>
    <cellStyle name="Normal_00250r0P802-15_WG-Sep00 Meeting Objectives and Agenda1 2" xfId="102"/>
    <cellStyle name="Normal_00250r0P802-15_WG-Sep00 Meeting Objectives and Agenda1 5 3 2" xfId="108"/>
    <cellStyle name="Normal_JTC1-DRAFT-CAC-0_11-05-XXX-00-0000-802.11-JTC1" xfId="77"/>
    <cellStyle name="Normal_JTC1-DRAFT-CAC-0_11-05-XXX-00-0000-802.11-JTC1 2" xfId="78"/>
    <cellStyle name="Note 2" xfId="79"/>
    <cellStyle name="Note 3" xfId="101"/>
    <cellStyle name="Notiz" xfId="80"/>
    <cellStyle name="Output 2" xfId="81"/>
    <cellStyle name="Schlecht" xfId="82"/>
    <cellStyle name="Title 2" xfId="83"/>
    <cellStyle name="Total 2" xfId="84"/>
    <cellStyle name="Überschrift" xfId="85"/>
    <cellStyle name="Überschrift 1" xfId="86"/>
    <cellStyle name="Überschrift 2" xfId="87"/>
    <cellStyle name="Überschrift 3" xfId="88"/>
    <cellStyle name="Überschrift 4" xfId="89"/>
    <cellStyle name="Verknüpfte Zelle" xfId="90"/>
    <cellStyle name="Warning Text 2" xfId="91"/>
    <cellStyle name="Zelle überprüfen" xfId="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F1FD1"/>
      <color rgb="FFCC66FF"/>
      <color rgb="FFFF99FF"/>
      <color rgb="FFFFFF99"/>
      <color rgb="FFFFFF66"/>
      <color rgb="FF1033E0"/>
      <color rgb="FFCCFFCC"/>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18" Type="http://schemas.openxmlformats.org/officeDocument/2006/relationships/image" Target="../media/image17.emf"/><Relationship Id="rId26" Type="http://schemas.openxmlformats.org/officeDocument/2006/relationships/image" Target="../media/image25.emf"/><Relationship Id="rId39" Type="http://schemas.openxmlformats.org/officeDocument/2006/relationships/image" Target="../media/image38.emf"/><Relationship Id="rId3" Type="http://schemas.openxmlformats.org/officeDocument/2006/relationships/image" Target="../media/image2.jpeg"/><Relationship Id="rId21" Type="http://schemas.openxmlformats.org/officeDocument/2006/relationships/image" Target="../media/image20.emf"/><Relationship Id="rId34" Type="http://schemas.openxmlformats.org/officeDocument/2006/relationships/image" Target="../media/image33.emf"/><Relationship Id="rId42" Type="http://schemas.openxmlformats.org/officeDocument/2006/relationships/image" Target="../media/image41.emf"/><Relationship Id="rId7" Type="http://schemas.openxmlformats.org/officeDocument/2006/relationships/image" Target="../media/image6.emf"/><Relationship Id="rId12" Type="http://schemas.openxmlformats.org/officeDocument/2006/relationships/image" Target="../media/image11.emf"/><Relationship Id="rId17" Type="http://schemas.openxmlformats.org/officeDocument/2006/relationships/image" Target="../media/image16.emf"/><Relationship Id="rId25" Type="http://schemas.openxmlformats.org/officeDocument/2006/relationships/image" Target="../media/image24.emf"/><Relationship Id="rId33" Type="http://schemas.openxmlformats.org/officeDocument/2006/relationships/image" Target="../media/image32.emf"/><Relationship Id="rId38" Type="http://schemas.openxmlformats.org/officeDocument/2006/relationships/image" Target="../media/image37.emf"/><Relationship Id="rId46" Type="http://schemas.openxmlformats.org/officeDocument/2006/relationships/image" Target="../media/image45.png"/><Relationship Id="rId2" Type="http://schemas.openxmlformats.org/officeDocument/2006/relationships/image" Target="../media/image1.jpeg"/><Relationship Id="rId16" Type="http://schemas.openxmlformats.org/officeDocument/2006/relationships/image" Target="../media/image15.emf"/><Relationship Id="rId20" Type="http://schemas.openxmlformats.org/officeDocument/2006/relationships/image" Target="../media/image19.emf"/><Relationship Id="rId29" Type="http://schemas.openxmlformats.org/officeDocument/2006/relationships/image" Target="../media/image28.emf"/><Relationship Id="rId41" Type="http://schemas.openxmlformats.org/officeDocument/2006/relationships/image" Target="../media/image40.emf"/><Relationship Id="rId1" Type="http://schemas.openxmlformats.org/officeDocument/2006/relationships/hyperlink" Target="http://www.ieee802.org/11" TargetMode="External"/><Relationship Id="rId6" Type="http://schemas.openxmlformats.org/officeDocument/2006/relationships/image" Target="../media/image5.emf"/><Relationship Id="rId11" Type="http://schemas.openxmlformats.org/officeDocument/2006/relationships/image" Target="../media/image10.emf"/><Relationship Id="rId24" Type="http://schemas.openxmlformats.org/officeDocument/2006/relationships/image" Target="../media/image23.emf"/><Relationship Id="rId32" Type="http://schemas.openxmlformats.org/officeDocument/2006/relationships/image" Target="../media/image31.emf"/><Relationship Id="rId37" Type="http://schemas.openxmlformats.org/officeDocument/2006/relationships/image" Target="../media/image36.emf"/><Relationship Id="rId40" Type="http://schemas.openxmlformats.org/officeDocument/2006/relationships/image" Target="../media/image39.emf"/><Relationship Id="rId45" Type="http://schemas.openxmlformats.org/officeDocument/2006/relationships/image" Target="../media/image44.emf"/><Relationship Id="rId5" Type="http://schemas.openxmlformats.org/officeDocument/2006/relationships/image" Target="../media/image4.emf"/><Relationship Id="rId15" Type="http://schemas.openxmlformats.org/officeDocument/2006/relationships/image" Target="../media/image14.emf"/><Relationship Id="rId23" Type="http://schemas.openxmlformats.org/officeDocument/2006/relationships/image" Target="../media/image22.emf"/><Relationship Id="rId28" Type="http://schemas.openxmlformats.org/officeDocument/2006/relationships/image" Target="../media/image27.emf"/><Relationship Id="rId36" Type="http://schemas.openxmlformats.org/officeDocument/2006/relationships/image" Target="../media/image35.emf"/><Relationship Id="rId10" Type="http://schemas.openxmlformats.org/officeDocument/2006/relationships/image" Target="../media/image9.emf"/><Relationship Id="rId19" Type="http://schemas.openxmlformats.org/officeDocument/2006/relationships/image" Target="../media/image18.emf"/><Relationship Id="rId31" Type="http://schemas.openxmlformats.org/officeDocument/2006/relationships/image" Target="../media/image30.emf"/><Relationship Id="rId44" Type="http://schemas.openxmlformats.org/officeDocument/2006/relationships/image" Target="../media/image43.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3.emf"/><Relationship Id="rId22" Type="http://schemas.openxmlformats.org/officeDocument/2006/relationships/image" Target="../media/image21.emf"/><Relationship Id="rId27" Type="http://schemas.openxmlformats.org/officeDocument/2006/relationships/image" Target="../media/image26.emf"/><Relationship Id="rId30" Type="http://schemas.openxmlformats.org/officeDocument/2006/relationships/image" Target="../media/image29.emf"/><Relationship Id="rId35" Type="http://schemas.openxmlformats.org/officeDocument/2006/relationships/image" Target="../media/image34.emf"/><Relationship Id="rId43" Type="http://schemas.openxmlformats.org/officeDocument/2006/relationships/image" Target="../media/image42.emf"/></Relationships>
</file>

<file path=xl/drawings/_rels/drawing2.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emf"/><Relationship Id="rId7" Type="http://schemas.openxmlformats.org/officeDocument/2006/relationships/image" Target="../media/image51.jpeg"/><Relationship Id="rId2" Type="http://schemas.openxmlformats.org/officeDocument/2006/relationships/image" Target="../media/image46.wmf"/><Relationship Id="rId1" Type="http://schemas.openxmlformats.org/officeDocument/2006/relationships/hyperlink" Target="#'Anti-Trust'!A1"/><Relationship Id="rId6" Type="http://schemas.openxmlformats.org/officeDocument/2006/relationships/image" Target="../media/image50.emf"/><Relationship Id="rId5" Type="http://schemas.openxmlformats.org/officeDocument/2006/relationships/image" Target="../media/image49.emf"/><Relationship Id="rId4" Type="http://schemas.openxmlformats.org/officeDocument/2006/relationships/image" Target="../media/image48.emf"/></Relationships>
</file>

<file path=xl/drawings/_rels/drawing3.xml.rels><?xml version="1.0" encoding="UTF-8" standalone="yes"?>
<Relationships xmlns="http://schemas.openxmlformats.org/package/2006/relationships"><Relationship Id="rId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xdr:from>
      <xdr:col>3</xdr:col>
      <xdr:colOff>95250</xdr:colOff>
      <xdr:row>5</xdr:row>
      <xdr:rowOff>133350</xdr:rowOff>
    </xdr:from>
    <xdr:to>
      <xdr:col>18</xdr:col>
      <xdr:colOff>504825</xdr:colOff>
      <xdr:row>26</xdr:row>
      <xdr:rowOff>28575</xdr:rowOff>
    </xdr:to>
    <xdr:sp macro="" textlink="">
      <xdr:nvSpPr>
        <xdr:cNvPr id="1268"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77"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4</xdr:col>
      <xdr:colOff>523875</xdr:colOff>
      <xdr:row>9</xdr:row>
      <xdr:rowOff>0</xdr:rowOff>
    </xdr:from>
    <xdr:to>
      <xdr:col>9</xdr:col>
      <xdr:colOff>1304925</xdr:colOff>
      <xdr:row>22</xdr:row>
      <xdr:rowOff>161925</xdr:rowOff>
    </xdr:to>
    <xdr:pic>
      <xdr:nvPicPr>
        <xdr:cNvPr id="3079" name="Picture 1461" descr="signature"/>
        <xdr:cNvPicPr>
          <a:picLocks noChangeAspect="1" noChangeArrowheads="1"/>
        </xdr:cNvPicPr>
      </xdr:nvPicPr>
      <xdr:blipFill>
        <a:blip xmlns:r="http://schemas.openxmlformats.org/officeDocument/2006/relationships" r:embed="rId3" cstate="print"/>
        <a:srcRect/>
        <a:stretch>
          <a:fillRect/>
        </a:stretch>
      </xdr:blipFill>
      <xdr:spPr bwMode="auto">
        <a:xfrm>
          <a:off x="1638300" y="1866900"/>
          <a:ext cx="3971925" cy="2762250"/>
        </a:xfrm>
        <a:prstGeom prst="rect">
          <a:avLst/>
        </a:prstGeom>
        <a:noFill/>
        <a:ln w="9525">
          <a:noFill/>
          <a:miter lim="800000"/>
          <a:headEnd/>
          <a:tailEnd/>
        </a:ln>
      </xdr:spPr>
    </xdr:pic>
    <xdr:clientData/>
  </xdr:twoCellAnchor>
  <xdr:twoCellAnchor>
    <xdr:from>
      <xdr:col>3</xdr:col>
      <xdr:colOff>95250</xdr:colOff>
      <xdr:row>5</xdr:row>
      <xdr:rowOff>133350</xdr:rowOff>
    </xdr:from>
    <xdr:to>
      <xdr:col>18</xdr:col>
      <xdr:colOff>504825</xdr:colOff>
      <xdr:row>26</xdr:row>
      <xdr:rowOff>28575</xdr:rowOff>
    </xdr:to>
    <xdr:sp macro="" textlink="">
      <xdr:nvSpPr>
        <xdr:cNvPr id="2"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84"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85" name="Picture 1126"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86" name="Picture 1127"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7" name="Picture 1128"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8" name="Picture 1129"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9" name="Picture 1130"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0" name="Picture 1131"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1" name="Picture 1132"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3" name="Picture 1134"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5" name="Picture 1136"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7" name="Picture 1138"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99" name="Picture 1140"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00" name="Picture 1141"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01" name="Picture 1142"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2" name="Picture 1145"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3" name="Picture 1146"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5" name="Picture 1149"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7" name="Picture 1151"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9" name="Picture 1154"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11" name="Picture 1156"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13" name="Picture 1158"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12</xdr:col>
      <xdr:colOff>0</xdr:colOff>
      <xdr:row>41</xdr:row>
      <xdr:rowOff>0</xdr:rowOff>
    </xdr:from>
    <xdr:to>
      <xdr:col>13</xdr:col>
      <xdr:colOff>190500</xdr:colOff>
      <xdr:row>42</xdr:row>
      <xdr:rowOff>0</xdr:rowOff>
    </xdr:to>
    <xdr:pic>
      <xdr:nvPicPr>
        <xdr:cNvPr id="3115" name="Picture 1160"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18" name="Picture 1163"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0" name="Picture 1165"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1" name="Picture 1166"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3" name="Picture 116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4" name="Picture 1169"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5" name="Picture 1170"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6" name="Picture 1171"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7" name="Picture 1172"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8" name="Picture 1173"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9" name="Picture 1174"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0" name="Picture 1175"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1" name="Picture 1176"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2" name="Picture 1177"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3" name="Picture 117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4" name="Picture 1179"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5" name="Picture 1180"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6" name="Picture 1181"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7" name="Picture 1182"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8" name="Picture 1183"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9" name="Picture 1184"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0" name="Picture 1185"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1" name="Picture 1186" hidden="1"/>
        <xdr:cNvPicPr preferRelativeResize="0">
          <a:picLocks noChangeArrowheads="1" noChangeShapeType="1"/>
        </xdr:cNvPicPr>
      </xdr:nvPicPr>
      <xdr:blipFill>
        <a:blip xmlns:r="http://schemas.openxmlformats.org/officeDocument/2006/relationships" r:embed="rId4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2" name="Picture 1187" hidden="1"/>
        <xdr:cNvPicPr preferRelativeResize="0">
          <a:picLocks noChangeArrowheads="1" noChangeShapeType="1"/>
        </xdr:cNvPicPr>
      </xdr:nvPicPr>
      <xdr:blipFill>
        <a:blip xmlns:r="http://schemas.openxmlformats.org/officeDocument/2006/relationships" r:embed="rId4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3" name="Picture 1188" hidden="1"/>
        <xdr:cNvPicPr preferRelativeResize="0">
          <a:picLocks noChangeArrowheads="1" noChangeShapeType="1"/>
        </xdr:cNvPicPr>
      </xdr:nvPicPr>
      <xdr:blipFill>
        <a:blip xmlns:r="http://schemas.openxmlformats.org/officeDocument/2006/relationships" r:embed="rId4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5</xdr:col>
      <xdr:colOff>0</xdr:colOff>
      <xdr:row>8</xdr:row>
      <xdr:rowOff>60960</xdr:rowOff>
    </xdr:from>
    <xdr:to>
      <xdr:col>10</xdr:col>
      <xdr:colOff>518160</xdr:colOff>
      <xdr:row>23</xdr:row>
      <xdr:rowOff>67669</xdr:rowOff>
    </xdr:to>
    <xdr:pic>
      <xdr:nvPicPr>
        <xdr:cNvPr id="4" name="Picture 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21840" y="1747520"/>
          <a:ext cx="4744720" cy="3054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166158</xdr:colOff>
      <xdr:row>0</xdr:row>
      <xdr:rowOff>180975</xdr:rowOff>
    </xdr:from>
    <xdr:to>
      <xdr:col>17</xdr:col>
      <xdr:colOff>209550</xdr:colOff>
      <xdr:row>31</xdr:row>
      <xdr:rowOff>95250</xdr:rowOff>
    </xdr:to>
    <xdr:sp macro="" textlink="">
      <xdr:nvSpPr>
        <xdr:cNvPr id="2050" name="Rectangle 2"/>
        <xdr:cNvSpPr>
          <a:spLocks noGrp="1" noChangeArrowheads="1"/>
        </xdr:cNvSpPr>
      </xdr:nvSpPr>
      <xdr:spPr bwMode="auto">
        <a:xfrm>
          <a:off x="1290108" y="180975"/>
          <a:ext cx="7968192" cy="6048375"/>
        </a:xfrm>
        <a:prstGeom prst="rect">
          <a:avLst/>
        </a:prstGeom>
        <a:noFill/>
        <a:ln w="9525">
          <a:solidFill>
            <a:srgbClr val="800000"/>
          </a:solidFill>
          <a:miter lim="800000"/>
          <a:headEnd/>
          <a:tailEnd/>
        </a:ln>
        <a:effectLst>
          <a:outerShdw blurRad="76200" dist="12700" dir="2700000" sy="-23000" kx="-800400" algn="bl" rotWithShape="0">
            <a:prstClr val="black">
              <a:alpha val="20000"/>
            </a:prstClr>
          </a:outerShdw>
        </a:effectLst>
      </xdr:spPr>
      <xdr:txBody>
        <a:bodyPr vertOverflow="clip" wrap="square" lIns="92075" tIns="46038" rIns="92075" bIns="46038" anchor="t" upright="1"/>
        <a:lstStyle/>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r>
            <a:rPr lang="en-US" sz="3200" b="0" i="0" strike="noStrike">
              <a:solidFill>
                <a:srgbClr val="000000"/>
              </a:solidFill>
              <a:latin typeface="Arial"/>
              <a:cs typeface="Arial"/>
            </a:rPr>
            <a:t>                           </a:t>
          </a:r>
        </a:p>
        <a:p>
          <a:pPr algn="ctr" rtl="0">
            <a:defRPr sz="1000"/>
          </a:pPr>
          <a:r>
            <a:rPr lang="en-US" sz="3600" b="0" i="0" strike="noStrike">
              <a:solidFill>
                <a:srgbClr val="000000"/>
              </a:solidFill>
              <a:latin typeface="Arial"/>
              <a:cs typeface="Arial"/>
            </a:rPr>
            <a:t>As a Courtesy To Others  …</a:t>
          </a:r>
        </a:p>
        <a:p>
          <a:pPr algn="ctr" rtl="0">
            <a:defRPr sz="1000"/>
          </a:pPr>
          <a:r>
            <a:rPr lang="en-US" sz="2400" b="1" i="0" strike="noStrike">
              <a:solidFill>
                <a:srgbClr val="000000"/>
              </a:solidFill>
              <a:latin typeface="Arial"/>
              <a:cs typeface="Arial"/>
            </a:rPr>
            <a:t>PLEASE</a:t>
          </a:r>
          <a:r>
            <a:rPr lang="en-US" sz="2400" b="0" i="0" strike="noStrike">
              <a:solidFill>
                <a:srgbClr val="000000"/>
              </a:solidFill>
              <a:latin typeface="Arial"/>
              <a:cs typeface="Arial"/>
            </a:rPr>
            <a:t> switch your </a:t>
          </a:r>
          <a:r>
            <a:rPr lang="en-US" sz="2400" b="1" i="0" strike="noStrike">
              <a:solidFill>
                <a:srgbClr val="000000"/>
              </a:solidFill>
              <a:latin typeface="Arial"/>
              <a:cs typeface="Arial"/>
            </a:rPr>
            <a:t>Mobile Phones OFF</a:t>
          </a:r>
          <a:r>
            <a:rPr lang="en-US" sz="2400" b="0" i="0" strike="noStrike">
              <a:solidFill>
                <a:srgbClr val="000000"/>
              </a:solidFill>
              <a:latin typeface="Arial"/>
              <a:cs typeface="Arial"/>
            </a:rPr>
            <a:t>, or to </a:t>
          </a:r>
          <a:r>
            <a:rPr lang="en-US" sz="2400" b="1" i="0" strike="noStrike">
              <a:solidFill>
                <a:srgbClr val="000000"/>
              </a:solidFill>
              <a:latin typeface="Arial"/>
              <a:cs typeface="Arial"/>
            </a:rPr>
            <a:t>VIBRATE Alert</a:t>
          </a:r>
          <a:r>
            <a:rPr lang="en-US" sz="2400" b="0" i="0" strike="noStrike">
              <a:solidFill>
                <a:srgbClr val="000000"/>
              </a:solidFill>
              <a:latin typeface="Arial"/>
              <a:cs typeface="Arial"/>
            </a:rPr>
            <a:t> when in the meeting rooms……", </a:t>
          </a:r>
        </a:p>
        <a:p>
          <a:pPr algn="ctr" rtl="0">
            <a:defRPr sz="1000"/>
          </a:pPr>
          <a:r>
            <a:rPr lang="en-US" sz="2400" b="0" i="0" strike="noStrike">
              <a:solidFill>
                <a:srgbClr val="000000"/>
              </a:solidFill>
              <a:latin typeface="Arial"/>
              <a:cs typeface="Arial"/>
            </a:rPr>
            <a:t>remember to </a:t>
          </a:r>
          <a:r>
            <a:rPr lang="en-US" sz="2400" b="1" i="0" strike="noStrike">
              <a:solidFill>
                <a:srgbClr val="000000"/>
              </a:solidFill>
              <a:latin typeface="Arial"/>
              <a:cs typeface="Arial"/>
            </a:rPr>
            <a:t>MUTE your PC</a:t>
          </a:r>
          <a:r>
            <a:rPr lang="en-US" sz="2400" b="0" i="0" strike="noStrike">
              <a:solidFill>
                <a:srgbClr val="000000"/>
              </a:solidFill>
              <a:latin typeface="Arial"/>
              <a:cs typeface="Arial"/>
            </a:rPr>
            <a:t> also please !</a:t>
          </a:r>
        </a:p>
        <a:p>
          <a:pPr algn="ctr" rtl="0">
            <a:defRPr sz="1000"/>
          </a:pPr>
          <a:r>
            <a:rPr lang="en-US" sz="2000" b="1" i="0" strike="noStrike">
              <a:solidFill>
                <a:srgbClr val="FF0000"/>
              </a:solidFill>
              <a:latin typeface="Arial"/>
              <a:cs typeface="Arial"/>
            </a:rPr>
            <a:t>"Our thanks to all those people who now use Headsets !”</a:t>
          </a:r>
          <a:endParaRPr lang="en-US" sz="1800" b="0" i="0" strike="noStrike">
            <a:solidFill>
              <a:srgbClr val="FF0000"/>
            </a:solidFill>
            <a:latin typeface="Arial"/>
            <a:cs typeface="Arial"/>
          </a:endParaRPr>
        </a:p>
        <a:p>
          <a:pPr algn="ctr" rtl="0">
            <a:defRPr sz="1000"/>
          </a:pPr>
          <a:endParaRPr lang="en-US" sz="1800" b="0" i="0" strike="noStrike">
            <a:solidFill>
              <a:srgbClr val="FF0000"/>
            </a:solidFill>
            <a:latin typeface="Arial"/>
            <a:cs typeface="Arial"/>
          </a:endParaRPr>
        </a:p>
        <a:p>
          <a:pPr algn="ctr" rtl="0">
            <a:defRPr sz="1000"/>
          </a:pPr>
          <a:r>
            <a:rPr lang="en-US" sz="1400" b="1" i="0" strike="noStrike">
              <a:solidFill>
                <a:srgbClr val="000000"/>
              </a:solidFill>
              <a:latin typeface="Arial"/>
              <a:cs typeface="Arial"/>
            </a:rPr>
            <a:t>The use of </a:t>
          </a:r>
          <a:r>
            <a:rPr lang="en-US" sz="1600" b="1" i="0" u="sng" strike="noStrike">
              <a:solidFill>
                <a:srgbClr val="000000"/>
              </a:solidFill>
              <a:latin typeface="Arial"/>
              <a:cs typeface="Arial"/>
            </a:rPr>
            <a:t>Audio and / or Video recording</a:t>
          </a:r>
          <a:r>
            <a:rPr lang="en-US" sz="1400" b="1" i="0" strike="noStrike">
              <a:solidFill>
                <a:srgbClr val="000000"/>
              </a:solidFill>
              <a:latin typeface="Arial"/>
              <a:cs typeface="Arial"/>
            </a:rPr>
            <a:t> of any 802.11 meeting is </a:t>
          </a:r>
          <a:r>
            <a:rPr lang="en-US" sz="1600" b="1" i="0" u="sng" strike="noStrike">
              <a:solidFill>
                <a:srgbClr val="000000"/>
              </a:solidFill>
              <a:latin typeface="Arial"/>
              <a:cs typeface="Arial"/>
            </a:rPr>
            <a:t>Specifically Prohibited</a:t>
          </a:r>
          <a:r>
            <a:rPr lang="en-US" sz="1400" b="1" i="0" strike="noStrike">
              <a:solidFill>
                <a:srgbClr val="000000"/>
              </a:solidFill>
              <a:latin typeface="Arial"/>
              <a:cs typeface="Arial"/>
            </a:rPr>
            <a:t> as per the 802.11 WG Policies and Procedures. This is mandated by the IEEE-SASB in the OpManual - 5.3.3.5. </a:t>
          </a:r>
          <a:r>
            <a:rPr lang="en-US" sz="1400" b="1" i="0" u="none" strike="noStrike">
              <a:solidFill>
                <a:srgbClr val="000000"/>
              </a:solidFill>
              <a:latin typeface="Arial"/>
              <a:cs typeface="Arial"/>
            </a:rPr>
            <a:t>Still photography is only permitted by a public request and </a:t>
          </a:r>
          <a:r>
            <a:rPr lang="en-US" sz="1400" b="1" i="0" strike="noStrike">
              <a:solidFill>
                <a:srgbClr val="000000"/>
              </a:solidFill>
              <a:latin typeface="Arial"/>
              <a:cs typeface="Arial"/>
            </a:rPr>
            <a:t>permission of the meeting membership via the WG Chair, and is not for commercial purposes, also mandated by IEEE-SASB in the OpManual - 5.3.3.4. </a:t>
          </a:r>
        </a:p>
        <a:p>
          <a:pPr algn="ctr" rtl="0">
            <a:defRPr sz="1000"/>
          </a:pP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Still Camera</a:t>
          </a: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By WG Request ONLY</a:t>
          </a:r>
        </a:p>
      </xdr:txBody>
    </xdr:sp>
    <xdr:clientData/>
  </xdr:twoCellAnchor>
  <xdr:twoCellAnchor>
    <xdr:from>
      <xdr:col>13</xdr:col>
      <xdr:colOff>314325</xdr:colOff>
      <xdr:row>0</xdr:row>
      <xdr:rowOff>190500</xdr:rowOff>
    </xdr:from>
    <xdr:to>
      <xdr:col>16</xdr:col>
      <xdr:colOff>523875</xdr:colOff>
      <xdr:row>13</xdr:row>
      <xdr:rowOff>85725</xdr:rowOff>
    </xdr:to>
    <xdr:pic>
      <xdr:nvPicPr>
        <xdr:cNvPr id="674155" name="Picture 4" descr="an03500_">
          <a:hlinkClick xmlns:r="http://schemas.openxmlformats.org/officeDocument/2006/relationships" r:id="rId1" tooltip="Anti-Trust Statemen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15150" y="190500"/>
          <a:ext cx="2038350" cy="2495550"/>
        </a:xfrm>
        <a:prstGeom prst="rect">
          <a:avLst/>
        </a:prstGeom>
        <a:noFill/>
        <a:ln>
          <a:noFill/>
        </a:ln>
        <a:effectLst>
          <a:outerShdw dist="107763" dir="2700000" algn="ctr" rotWithShape="0">
            <a:srgbClr val="808080"/>
          </a:outerShdw>
        </a:effectLst>
        <a:extLst/>
      </xdr:spPr>
    </xdr:pic>
    <xdr:clientData/>
  </xdr:twoCellAnchor>
  <xdr:twoCellAnchor editAs="oneCell">
    <xdr:from>
      <xdr:col>5</xdr:col>
      <xdr:colOff>85725</xdr:colOff>
      <xdr:row>31</xdr:row>
      <xdr:rowOff>152400</xdr:rowOff>
    </xdr:from>
    <xdr:to>
      <xdr:col>12</xdr:col>
      <xdr:colOff>342900</xdr:colOff>
      <xdr:row>48</xdr:row>
      <xdr:rowOff>173566</xdr:rowOff>
    </xdr:to>
    <xdr:pic>
      <xdr:nvPicPr>
        <xdr:cNvPr id="4099" name="Picture 19"/>
        <xdr:cNvPicPr>
          <a:picLocks noChangeAspect="1" noChangeArrowheads="1"/>
        </xdr:cNvPicPr>
      </xdr:nvPicPr>
      <xdr:blipFill>
        <a:blip xmlns:r="http://schemas.openxmlformats.org/officeDocument/2006/relationships" r:embed="rId3" cstate="print"/>
        <a:srcRect/>
        <a:stretch>
          <a:fillRect/>
        </a:stretch>
      </xdr:blipFill>
      <xdr:spPr bwMode="auto">
        <a:xfrm>
          <a:off x="1809750" y="6353175"/>
          <a:ext cx="4524375" cy="3400425"/>
        </a:xfrm>
        <a:prstGeom prst="rect">
          <a:avLst/>
        </a:prstGeom>
        <a:noFill/>
        <a:ln w="9525">
          <a:noFill/>
          <a:miter lim="800000"/>
          <a:headEnd/>
          <a:tailEnd/>
        </a:ln>
      </xdr:spPr>
    </xdr:pic>
    <xdr:clientData/>
  </xdr:twoCellAnchor>
  <xdr:twoCellAnchor editAs="oneCell">
    <xdr:from>
      <xdr:col>18</xdr:col>
      <xdr:colOff>257175</xdr:colOff>
      <xdr:row>19</xdr:row>
      <xdr:rowOff>190500</xdr:rowOff>
    </xdr:from>
    <xdr:to>
      <xdr:col>26</xdr:col>
      <xdr:colOff>314325</xdr:colOff>
      <xdr:row>38</xdr:row>
      <xdr:rowOff>81037</xdr:rowOff>
    </xdr:to>
    <xdr:pic>
      <xdr:nvPicPr>
        <xdr:cNvPr id="4100" name="Picture 20"/>
        <xdr:cNvPicPr>
          <a:picLocks noChangeAspect="1" noChangeArrowheads="1"/>
        </xdr:cNvPicPr>
      </xdr:nvPicPr>
      <xdr:blipFill>
        <a:blip xmlns:r="http://schemas.openxmlformats.org/officeDocument/2006/relationships" r:embed="rId4" cstate="print"/>
        <a:srcRect/>
        <a:stretch>
          <a:fillRect/>
        </a:stretch>
      </xdr:blipFill>
      <xdr:spPr bwMode="auto">
        <a:xfrm>
          <a:off x="9906000" y="3990975"/>
          <a:ext cx="4933950" cy="3648075"/>
        </a:xfrm>
        <a:prstGeom prst="rect">
          <a:avLst/>
        </a:prstGeom>
        <a:noFill/>
        <a:ln w="9525">
          <a:noFill/>
          <a:miter lim="800000"/>
          <a:headEnd/>
          <a:tailEnd/>
        </a:ln>
      </xdr:spPr>
    </xdr:pic>
    <xdr:clientData/>
  </xdr:twoCellAnchor>
  <xdr:twoCellAnchor editAs="oneCell">
    <xdr:from>
      <xdr:col>17</xdr:col>
      <xdr:colOff>209550</xdr:colOff>
      <xdr:row>1</xdr:row>
      <xdr:rowOff>38100</xdr:rowOff>
    </xdr:from>
    <xdr:to>
      <xdr:col>25</xdr:col>
      <xdr:colOff>257175</xdr:colOff>
      <xdr:row>20</xdr:row>
      <xdr:rowOff>110067</xdr:rowOff>
    </xdr:to>
    <xdr:pic>
      <xdr:nvPicPr>
        <xdr:cNvPr id="4101" name="Picture 21"/>
        <xdr:cNvPicPr>
          <a:picLocks noChangeAspect="1" noChangeArrowheads="1"/>
        </xdr:cNvPicPr>
      </xdr:nvPicPr>
      <xdr:blipFill>
        <a:blip xmlns:r="http://schemas.openxmlformats.org/officeDocument/2006/relationships" r:embed="rId5" cstate="print"/>
        <a:srcRect/>
        <a:stretch>
          <a:fillRect/>
        </a:stretch>
      </xdr:blipFill>
      <xdr:spPr bwMode="auto">
        <a:xfrm>
          <a:off x="9248775" y="238125"/>
          <a:ext cx="4924425" cy="3714750"/>
        </a:xfrm>
        <a:prstGeom prst="rect">
          <a:avLst/>
        </a:prstGeom>
        <a:noFill/>
        <a:ln w="9525">
          <a:noFill/>
          <a:miter lim="800000"/>
          <a:headEnd/>
          <a:tailEnd/>
        </a:ln>
      </xdr:spPr>
    </xdr:pic>
    <xdr:clientData/>
  </xdr:twoCellAnchor>
  <xdr:twoCellAnchor>
    <xdr:from>
      <xdr:col>7</xdr:col>
      <xdr:colOff>523875</xdr:colOff>
      <xdr:row>38</xdr:row>
      <xdr:rowOff>9525</xdr:rowOff>
    </xdr:from>
    <xdr:to>
      <xdr:col>10</xdr:col>
      <xdr:colOff>504825</xdr:colOff>
      <xdr:row>46</xdr:row>
      <xdr:rowOff>9525</xdr:rowOff>
    </xdr:to>
    <xdr:grpSp>
      <xdr:nvGrpSpPr>
        <xdr:cNvPr id="4102" name="Group 31"/>
        <xdr:cNvGrpSpPr>
          <a:grpSpLocks/>
        </xdr:cNvGrpSpPr>
      </xdr:nvGrpSpPr>
      <xdr:grpSpPr bwMode="auto">
        <a:xfrm>
          <a:off x="3615418" y="7215868"/>
          <a:ext cx="1809750" cy="1480457"/>
          <a:chOff x="331" y="588"/>
          <a:chExt cx="96" cy="81"/>
        </a:xfrm>
      </xdr:grpSpPr>
      <xdr:sp macro="" textlink="">
        <xdr:nvSpPr>
          <xdr:cNvPr id="4118"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9"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13</xdr:col>
      <xdr:colOff>257175</xdr:colOff>
      <xdr:row>36</xdr:row>
      <xdr:rowOff>123826</xdr:rowOff>
    </xdr:from>
    <xdr:to>
      <xdr:col>20</xdr:col>
      <xdr:colOff>523875</xdr:colOff>
      <xdr:row>53</xdr:row>
      <xdr:rowOff>101451</xdr:rowOff>
    </xdr:to>
    <xdr:pic>
      <xdr:nvPicPr>
        <xdr:cNvPr id="4103" name="Picture 35"/>
        <xdr:cNvPicPr>
          <a:picLocks noChangeAspect="1" noChangeArrowheads="1"/>
        </xdr:cNvPicPr>
      </xdr:nvPicPr>
      <xdr:blipFill>
        <a:blip xmlns:r="http://schemas.openxmlformats.org/officeDocument/2006/relationships" r:embed="rId6" cstate="print"/>
        <a:srcRect/>
        <a:stretch>
          <a:fillRect/>
        </a:stretch>
      </xdr:blipFill>
      <xdr:spPr bwMode="auto">
        <a:xfrm rot="1189476">
          <a:off x="6867525" y="7267576"/>
          <a:ext cx="4533900" cy="3297767"/>
        </a:xfrm>
        <a:prstGeom prst="rect">
          <a:avLst/>
        </a:prstGeom>
        <a:noFill/>
        <a:ln w="9525">
          <a:noFill/>
          <a:miter lim="800000"/>
          <a:headEnd/>
          <a:tailEnd/>
        </a:ln>
      </xdr:spPr>
    </xdr:pic>
    <xdr:clientData/>
  </xdr:twoCellAnchor>
  <xdr:twoCellAnchor editAs="oneCell">
    <xdr:from>
      <xdr:col>5</xdr:col>
      <xdr:colOff>247650</xdr:colOff>
      <xdr:row>2</xdr:row>
      <xdr:rowOff>152400</xdr:rowOff>
    </xdr:from>
    <xdr:to>
      <xdr:col>9</xdr:col>
      <xdr:colOff>533400</xdr:colOff>
      <xdr:row>11</xdr:row>
      <xdr:rowOff>46566</xdr:rowOff>
    </xdr:to>
    <xdr:pic>
      <xdr:nvPicPr>
        <xdr:cNvPr id="4104" name="Picture 36" descr="ieee802-11-tm-logo"/>
        <xdr:cNvPicPr>
          <a:picLocks noChangeAspect="1" noChangeArrowheads="1"/>
        </xdr:cNvPicPr>
      </xdr:nvPicPr>
      <xdr:blipFill>
        <a:blip xmlns:r="http://schemas.openxmlformats.org/officeDocument/2006/relationships" r:embed="rId7" cstate="print"/>
        <a:srcRect/>
        <a:stretch>
          <a:fillRect/>
        </a:stretch>
      </xdr:blipFill>
      <xdr:spPr bwMode="auto">
        <a:xfrm>
          <a:off x="1971675" y="552450"/>
          <a:ext cx="2724150" cy="1600200"/>
        </a:xfrm>
        <a:prstGeom prst="rect">
          <a:avLst/>
        </a:prstGeom>
        <a:noFill/>
        <a:ln w="9525">
          <a:noFill/>
          <a:miter lim="800000"/>
          <a:headEnd/>
          <a:tailEnd/>
        </a:ln>
      </xdr:spPr>
    </xdr:pic>
    <xdr:clientData/>
  </xdr:twoCellAnchor>
  <xdr:twoCellAnchor>
    <xdr:from>
      <xdr:col>20</xdr:col>
      <xdr:colOff>19050</xdr:colOff>
      <xdr:row>25</xdr:row>
      <xdr:rowOff>66675</xdr:rowOff>
    </xdr:from>
    <xdr:to>
      <xdr:col>23</xdr:col>
      <xdr:colOff>0</xdr:colOff>
      <xdr:row>33</xdr:row>
      <xdr:rowOff>85725</xdr:rowOff>
    </xdr:to>
    <xdr:grpSp>
      <xdr:nvGrpSpPr>
        <xdr:cNvPr id="4105" name="Group 31"/>
        <xdr:cNvGrpSpPr>
          <a:grpSpLocks/>
        </xdr:cNvGrpSpPr>
      </xdr:nvGrpSpPr>
      <xdr:grpSpPr bwMode="auto">
        <a:xfrm>
          <a:off x="11035393" y="4791075"/>
          <a:ext cx="1809750" cy="1564821"/>
          <a:chOff x="331" y="588"/>
          <a:chExt cx="96" cy="81"/>
        </a:xfrm>
      </xdr:grpSpPr>
      <xdr:sp macro="" textlink="">
        <xdr:nvSpPr>
          <xdr:cNvPr id="4116"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7"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20</xdr:col>
      <xdr:colOff>238125</xdr:colOff>
      <xdr:row>5</xdr:row>
      <xdr:rowOff>171450</xdr:rowOff>
    </xdr:from>
    <xdr:to>
      <xdr:col>23</xdr:col>
      <xdr:colOff>219075</xdr:colOff>
      <xdr:row>13</xdr:row>
      <xdr:rowOff>190500</xdr:rowOff>
    </xdr:to>
    <xdr:grpSp>
      <xdr:nvGrpSpPr>
        <xdr:cNvPr id="4106" name="Group 31"/>
        <xdr:cNvGrpSpPr>
          <a:grpSpLocks/>
        </xdr:cNvGrpSpPr>
      </xdr:nvGrpSpPr>
      <xdr:grpSpPr bwMode="auto">
        <a:xfrm>
          <a:off x="11254468" y="1064079"/>
          <a:ext cx="1809750" cy="1543050"/>
          <a:chOff x="331" y="588"/>
          <a:chExt cx="96" cy="81"/>
        </a:xfrm>
      </xdr:grpSpPr>
      <xdr:sp macro="" textlink="">
        <xdr:nvSpPr>
          <xdr:cNvPr id="4114"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5"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13</xdr:col>
      <xdr:colOff>571500</xdr:colOff>
      <xdr:row>38</xdr:row>
      <xdr:rowOff>152400</xdr:rowOff>
    </xdr:from>
    <xdr:to>
      <xdr:col>16</xdr:col>
      <xdr:colOff>552450</xdr:colOff>
      <xdr:row>47</xdr:row>
      <xdr:rowOff>9525</xdr:rowOff>
    </xdr:to>
    <xdr:grpSp>
      <xdr:nvGrpSpPr>
        <xdr:cNvPr id="4107" name="Group 31"/>
        <xdr:cNvGrpSpPr>
          <a:grpSpLocks/>
        </xdr:cNvGrpSpPr>
      </xdr:nvGrpSpPr>
      <xdr:grpSpPr bwMode="auto">
        <a:xfrm>
          <a:off x="7320643" y="7358743"/>
          <a:ext cx="1809750" cy="1511753"/>
          <a:chOff x="331" y="588"/>
          <a:chExt cx="96" cy="81"/>
        </a:xfrm>
      </xdr:grpSpPr>
      <xdr:sp macro="" textlink="">
        <xdr:nvSpPr>
          <xdr:cNvPr id="4112"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3"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17</xdr:col>
      <xdr:colOff>552450</xdr:colOff>
      <xdr:row>40</xdr:row>
      <xdr:rowOff>66675</xdr:rowOff>
    </xdr:from>
    <xdr:to>
      <xdr:col>25</xdr:col>
      <xdr:colOff>438150</xdr:colOff>
      <xdr:row>61</xdr:row>
      <xdr:rowOff>50043</xdr:rowOff>
    </xdr:to>
    <xdr:pic>
      <xdr:nvPicPr>
        <xdr:cNvPr id="4108" name="Picture 20" descr="laptop"/>
        <xdr:cNvPicPr>
          <a:picLocks noChangeAspect="1" noChangeArrowheads="1"/>
        </xdr:cNvPicPr>
      </xdr:nvPicPr>
      <xdr:blipFill>
        <a:blip xmlns:r="http://schemas.openxmlformats.org/officeDocument/2006/relationships" r:embed="rId8" cstate="print"/>
        <a:srcRect/>
        <a:stretch>
          <a:fillRect/>
        </a:stretch>
      </xdr:blipFill>
      <xdr:spPr bwMode="auto">
        <a:xfrm>
          <a:off x="9601200" y="7991475"/>
          <a:ext cx="4762500" cy="4011083"/>
        </a:xfrm>
        <a:prstGeom prst="rect">
          <a:avLst/>
        </a:prstGeom>
        <a:noFill/>
        <a:ln w="9525">
          <a:noFill/>
          <a:miter lim="800000"/>
          <a:headEnd/>
          <a:tailEnd/>
        </a:ln>
      </xdr:spPr>
    </xdr:pic>
    <xdr:clientData/>
  </xdr:twoCellAnchor>
  <xdr:twoCellAnchor>
    <xdr:from>
      <xdr:col>19</xdr:col>
      <xdr:colOff>457200</xdr:colOff>
      <xdr:row>45</xdr:row>
      <xdr:rowOff>19050</xdr:rowOff>
    </xdr:from>
    <xdr:to>
      <xdr:col>22</xdr:col>
      <xdr:colOff>438150</xdr:colOff>
      <xdr:row>53</xdr:row>
      <xdr:rowOff>28575</xdr:rowOff>
    </xdr:to>
    <xdr:grpSp>
      <xdr:nvGrpSpPr>
        <xdr:cNvPr id="4109" name="Group 31"/>
        <xdr:cNvGrpSpPr>
          <a:grpSpLocks/>
        </xdr:cNvGrpSpPr>
      </xdr:nvGrpSpPr>
      <xdr:grpSpPr bwMode="auto">
        <a:xfrm>
          <a:off x="10863943" y="8531679"/>
          <a:ext cx="1809750" cy="1424667"/>
          <a:chOff x="331" y="588"/>
          <a:chExt cx="96" cy="81"/>
        </a:xfrm>
      </xdr:grpSpPr>
      <xdr:sp macro="" textlink="">
        <xdr:nvSpPr>
          <xdr:cNvPr id="4110"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1"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xdr:row>
      <xdr:rowOff>9525</xdr:rowOff>
    </xdr:from>
    <xdr:to>
      <xdr:col>5</xdr:col>
      <xdr:colOff>592054</xdr:colOff>
      <xdr:row>5</xdr:row>
      <xdr:rowOff>162253</xdr:rowOff>
    </xdr:to>
    <xdr:pic>
      <xdr:nvPicPr>
        <xdr:cNvPr id="5121" name="Picture 30"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5</xdr:col>
      <xdr:colOff>3941379</xdr:colOff>
      <xdr:row>29</xdr:row>
      <xdr:rowOff>328450</xdr:rowOff>
    </xdr:from>
    <xdr:to>
      <xdr:col>27</xdr:col>
      <xdr:colOff>146537</xdr:colOff>
      <xdr:row>29</xdr:row>
      <xdr:rowOff>367640</xdr:rowOff>
    </xdr:to>
    <xdr:sp macro="" textlink="">
      <xdr:nvSpPr>
        <xdr:cNvPr id="5122" name="Line 35"/>
        <xdr:cNvSpPr>
          <a:spLocks noChangeShapeType="1"/>
        </xdr:cNvSpPr>
      </xdr:nvSpPr>
      <xdr:spPr bwMode="auto">
        <a:xfrm>
          <a:off x="7620000" y="13597760"/>
          <a:ext cx="28491623" cy="3919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24"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27</xdr:col>
      <xdr:colOff>38100</xdr:colOff>
      <xdr:row>18</xdr:row>
      <xdr:rowOff>361950</xdr:rowOff>
    </xdr:from>
    <xdr:to>
      <xdr:col>27</xdr:col>
      <xdr:colOff>38100</xdr:colOff>
      <xdr:row>30</xdr:row>
      <xdr:rowOff>38100</xdr:rowOff>
    </xdr:to>
    <xdr:sp macro="" textlink="">
      <xdr:nvSpPr>
        <xdr:cNvPr id="5125" name="Line 5"/>
        <xdr:cNvSpPr>
          <a:spLocks noChangeShapeType="1"/>
        </xdr:cNvSpPr>
      </xdr:nvSpPr>
      <xdr:spPr bwMode="auto">
        <a:xfrm flipH="1">
          <a:off x="35090100" y="8534400"/>
          <a:ext cx="0" cy="5162550"/>
        </a:xfrm>
        <a:prstGeom prst="line">
          <a:avLst/>
        </a:prstGeom>
        <a:noFill/>
        <a:ln w="228600">
          <a:solidFill>
            <a:srgbClr val="FF0000"/>
          </a:solidFill>
          <a:round/>
          <a:headEnd/>
          <a:tailEnd/>
        </a:ln>
      </xdr:spPr>
    </xdr:sp>
    <xdr:clientData/>
  </xdr:twoCellAnchor>
  <xdr:twoCellAnchor>
    <xdr:from>
      <xdr:col>12</xdr:col>
      <xdr:colOff>73270</xdr:colOff>
      <xdr:row>9</xdr:row>
      <xdr:rowOff>401513</xdr:rowOff>
    </xdr:from>
    <xdr:to>
      <xdr:col>32</xdr:col>
      <xdr:colOff>73270</xdr:colOff>
      <xdr:row>10</xdr:row>
      <xdr:rowOff>1463</xdr:rowOff>
    </xdr:to>
    <xdr:sp macro="" textlink="">
      <xdr:nvSpPr>
        <xdr:cNvPr id="5126" name="Line 23"/>
        <xdr:cNvSpPr>
          <a:spLocks noChangeShapeType="1"/>
        </xdr:cNvSpPr>
      </xdr:nvSpPr>
      <xdr:spPr bwMode="auto">
        <a:xfrm>
          <a:off x="15020193" y="4321417"/>
          <a:ext cx="27622500" cy="39565"/>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592054</xdr:colOff>
      <xdr:row>5</xdr:row>
      <xdr:rowOff>162253</xdr:rowOff>
    </xdr:to>
    <xdr:pic>
      <xdr:nvPicPr>
        <xdr:cNvPr id="5127" name="Picture 51"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30"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31"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3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42"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43"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5</xdr:col>
      <xdr:colOff>20515</xdr:colOff>
      <xdr:row>34</xdr:row>
      <xdr:rowOff>235928</xdr:rowOff>
    </xdr:from>
    <xdr:to>
      <xdr:col>5</xdr:col>
      <xdr:colOff>3516923</xdr:colOff>
      <xdr:row>36</xdr:row>
      <xdr:rowOff>294543</xdr:rowOff>
    </xdr:to>
    <xdr:sp macro="" textlink="">
      <xdr:nvSpPr>
        <xdr:cNvPr id="5158" name="AutoShape 67"/>
        <xdr:cNvSpPr>
          <a:spLocks noChangeArrowheads="1"/>
        </xdr:cNvSpPr>
      </xdr:nvSpPr>
      <xdr:spPr bwMode="auto">
        <a:xfrm>
          <a:off x="3870620" y="15917086"/>
          <a:ext cx="3496408" cy="940931"/>
        </a:xfrm>
        <a:prstGeom prst="wedgeRoundRectCallout">
          <a:avLst>
            <a:gd name="adj1" fmla="val 71089"/>
            <a:gd name="adj2" fmla="val -23790"/>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
          </a:r>
        </a:p>
        <a:p>
          <a:pPr algn="ctr" rtl="0">
            <a:defRPr sz="1000"/>
          </a:pPr>
          <a:r>
            <a:rPr lang="en-US" sz="2600" b="1" i="0" u="none" strike="noStrike" baseline="0">
              <a:solidFill>
                <a:srgbClr val="FFFFFF"/>
              </a:solidFill>
              <a:latin typeface="Arial"/>
              <a:cs typeface="Arial"/>
            </a:rPr>
            <a:t>Extra Credit </a:t>
          </a:r>
        </a:p>
      </xdr:txBody>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45"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5146" name="Line 8"/>
        <xdr:cNvSpPr>
          <a:spLocks noChangeShapeType="1"/>
        </xdr:cNvSpPr>
      </xdr:nvSpPr>
      <xdr:spPr bwMode="auto">
        <a:xfrm flipV="1">
          <a:off x="9239250" y="443865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5147" name="Line 85"/>
        <xdr:cNvSpPr>
          <a:spLocks noChangeShapeType="1"/>
        </xdr:cNvSpPr>
      </xdr:nvSpPr>
      <xdr:spPr bwMode="auto">
        <a:xfrm rot="-5400000">
          <a:off x="8253412" y="1594008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5148" name="Line 86"/>
        <xdr:cNvSpPr>
          <a:spLocks noChangeShapeType="1"/>
        </xdr:cNvSpPr>
      </xdr:nvSpPr>
      <xdr:spPr bwMode="auto">
        <a:xfrm flipH="1">
          <a:off x="7718534" y="7751379"/>
          <a:ext cx="0" cy="589893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45" name="AutoShape 36"/>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17</xdr:col>
      <xdr:colOff>0</xdr:colOff>
      <xdr:row>30</xdr:row>
      <xdr:rowOff>28575</xdr:rowOff>
    </xdr:from>
    <xdr:to>
      <xdr:col>17</xdr:col>
      <xdr:colOff>0</xdr:colOff>
      <xdr:row>36</xdr:row>
      <xdr:rowOff>371475</xdr:rowOff>
    </xdr:to>
    <xdr:sp macro="" textlink="">
      <xdr:nvSpPr>
        <xdr:cNvPr id="5152"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56"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57" name="Line 72"/>
        <xdr:cNvSpPr>
          <a:spLocks noChangeShapeType="1"/>
        </xdr:cNvSpPr>
      </xdr:nvSpPr>
      <xdr:spPr bwMode="auto">
        <a:xfrm>
          <a:off x="15106650" y="16859250"/>
          <a:ext cx="7134225" cy="0"/>
        </a:xfrm>
        <a:prstGeom prst="line">
          <a:avLst/>
        </a:prstGeom>
        <a:noFill/>
        <a:ln w="1270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59"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61" name="AutoShape 43"/>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7</xdr:col>
      <xdr:colOff>23812</xdr:colOff>
      <xdr:row>37</xdr:row>
      <xdr:rowOff>23812</xdr:rowOff>
    </xdr:from>
    <xdr:to>
      <xdr:col>12</xdr:col>
      <xdr:colOff>0</xdr:colOff>
      <xdr:row>37</xdr:row>
      <xdr:rowOff>23812</xdr:rowOff>
    </xdr:to>
    <xdr:sp macro="" textlink="">
      <xdr:nvSpPr>
        <xdr:cNvPr id="5162" name="Line 45"/>
        <xdr:cNvSpPr>
          <a:spLocks noChangeShapeType="1"/>
        </xdr:cNvSpPr>
      </xdr:nvSpPr>
      <xdr:spPr bwMode="auto">
        <a:xfrm>
          <a:off x="9263062" y="16716375"/>
          <a:ext cx="5948363" cy="0"/>
        </a:xfrm>
        <a:prstGeom prst="line">
          <a:avLst/>
        </a:prstGeom>
        <a:noFill/>
        <a:ln w="127000">
          <a:solidFill>
            <a:srgbClr val="0000D4"/>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6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27</xdr:col>
      <xdr:colOff>0</xdr:colOff>
      <xdr:row>18</xdr:row>
      <xdr:rowOff>419100</xdr:rowOff>
    </xdr:from>
    <xdr:to>
      <xdr:col>32</xdr:col>
      <xdr:colOff>0</xdr:colOff>
      <xdr:row>18</xdr:row>
      <xdr:rowOff>419100</xdr:rowOff>
    </xdr:to>
    <xdr:sp macro="" textlink="">
      <xdr:nvSpPr>
        <xdr:cNvPr id="5169" name="Line 59"/>
        <xdr:cNvSpPr>
          <a:spLocks noChangeShapeType="1"/>
        </xdr:cNvSpPr>
      </xdr:nvSpPr>
      <xdr:spPr bwMode="auto">
        <a:xfrm flipV="1">
          <a:off x="36378173" y="8295542"/>
          <a:ext cx="6191250" cy="0"/>
        </a:xfrm>
        <a:prstGeom prst="line">
          <a:avLst/>
        </a:prstGeom>
        <a:noFill/>
        <a:ln w="228600">
          <a:solidFill>
            <a:srgbClr val="FF0000"/>
          </a:solidFill>
          <a:round/>
          <a:headEnd/>
          <a:tailEnd/>
        </a:ln>
      </xdr:spPr>
    </xdr:sp>
    <xdr:clientData/>
  </xdr:twoCellAnchor>
  <xdr:twoCellAnchor>
    <xdr:from>
      <xdr:col>28</xdr:col>
      <xdr:colOff>193431</xdr:colOff>
      <xdr:row>32</xdr:row>
      <xdr:rowOff>120161</xdr:rowOff>
    </xdr:from>
    <xdr:to>
      <xdr:col>32</xdr:col>
      <xdr:colOff>0</xdr:colOff>
      <xdr:row>34</xdr:row>
      <xdr:rowOff>196362</xdr:rowOff>
    </xdr:to>
    <xdr:sp macro="" textlink="">
      <xdr:nvSpPr>
        <xdr:cNvPr id="80" name="AutoShape 62"/>
        <xdr:cNvSpPr>
          <a:spLocks noChangeArrowheads="1"/>
        </xdr:cNvSpPr>
      </xdr:nvSpPr>
      <xdr:spPr bwMode="auto">
        <a:xfrm>
          <a:off x="39465739" y="14151219"/>
          <a:ext cx="5446834" cy="955431"/>
        </a:xfrm>
        <a:prstGeom prst="wedgeRoundRectCallout">
          <a:avLst>
            <a:gd name="adj1" fmla="val -79300"/>
            <a:gd name="adj2" fmla="val -366465"/>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Base Slot Counts</a:t>
          </a:r>
        </a:p>
      </xdr:txBody>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74"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77"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78" name="Line 71"/>
        <xdr:cNvSpPr>
          <a:spLocks noChangeShapeType="1"/>
        </xdr:cNvSpPr>
      </xdr:nvSpPr>
      <xdr:spPr bwMode="auto">
        <a:xfrm>
          <a:off x="15106650" y="16859250"/>
          <a:ext cx="7134225" cy="0"/>
        </a:xfrm>
        <a:prstGeom prst="line">
          <a:avLst/>
        </a:prstGeom>
        <a:noFill/>
        <a:ln w="127000">
          <a:solidFill>
            <a:srgbClr val="0000D4"/>
          </a:solidFill>
          <a:round/>
          <a:headEnd/>
          <a:tailEnd/>
        </a:ln>
      </xdr:spPr>
    </xdr:sp>
    <xdr:clientData/>
  </xdr:twoCellAnchor>
  <xdr:twoCellAnchor>
    <xdr:from>
      <xdr:col>21</xdr:col>
      <xdr:colOff>689741</xdr:colOff>
      <xdr:row>4</xdr:row>
      <xdr:rowOff>32845</xdr:rowOff>
    </xdr:from>
    <xdr:to>
      <xdr:col>25</xdr:col>
      <xdr:colOff>270389</xdr:colOff>
      <xdr:row>6</xdr:row>
      <xdr:rowOff>145300</xdr:rowOff>
    </xdr:to>
    <xdr:sp macro="" textlink="">
      <xdr:nvSpPr>
        <xdr:cNvPr id="48" name="AutoShape 62"/>
        <xdr:cNvSpPr>
          <a:spLocks noChangeArrowheads="1"/>
        </xdr:cNvSpPr>
      </xdr:nvSpPr>
      <xdr:spPr bwMode="auto">
        <a:xfrm>
          <a:off x="29146500" y="1819604"/>
          <a:ext cx="5466441" cy="1583903"/>
        </a:xfrm>
        <a:prstGeom prst="wedgeRoundRectCallout">
          <a:avLst>
            <a:gd name="adj1" fmla="val -21940"/>
            <a:gd name="adj2" fmla="val 187428"/>
            <a:gd name="adj3" fmla="val 16667"/>
          </a:avLst>
        </a:prstGeom>
        <a:solidFill>
          <a:srgbClr val="FFC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chemeClr val="tx1"/>
              </a:solidFill>
              <a:latin typeface="Arial"/>
              <a:cs typeface="Arial"/>
            </a:rPr>
            <a:t>Joint meeting  with 802.1</a:t>
          </a:r>
        </a:p>
      </xdr:txBody>
    </xdr:sp>
    <xdr:clientData/>
  </xdr:twoCellAnchor>
  <xdr:twoCellAnchor>
    <xdr:from>
      <xdr:col>6</xdr:col>
      <xdr:colOff>0</xdr:colOff>
      <xdr:row>17</xdr:row>
      <xdr:rowOff>0</xdr:rowOff>
    </xdr:from>
    <xdr:to>
      <xdr:col>6</xdr:col>
      <xdr:colOff>0</xdr:colOff>
      <xdr:row>29</xdr:row>
      <xdr:rowOff>138454</xdr:rowOff>
    </xdr:to>
    <xdr:sp macro="" textlink="">
      <xdr:nvSpPr>
        <xdr:cNvPr id="50" name="Line 86"/>
        <xdr:cNvSpPr>
          <a:spLocks noChangeShapeType="1"/>
        </xdr:cNvSpPr>
      </xdr:nvSpPr>
      <xdr:spPr bwMode="auto">
        <a:xfrm flipH="1">
          <a:off x="7718534" y="7751379"/>
          <a:ext cx="0" cy="5656385"/>
        </a:xfrm>
        <a:prstGeom prst="line">
          <a:avLst/>
        </a:prstGeom>
        <a:noFill/>
        <a:ln w="228600">
          <a:solidFill>
            <a:srgbClr val="FF0000"/>
          </a:solidFill>
          <a:round/>
          <a:headEnd/>
          <a:tailEnd/>
        </a:ln>
      </xdr:spPr>
    </xdr:sp>
    <xdr:clientData/>
  </xdr:twoCellAnchor>
  <xdr:twoCellAnchor>
    <xdr:from>
      <xdr:col>6</xdr:col>
      <xdr:colOff>-1</xdr:colOff>
      <xdr:row>11</xdr:row>
      <xdr:rowOff>280738</xdr:rowOff>
    </xdr:from>
    <xdr:to>
      <xdr:col>6</xdr:col>
      <xdr:colOff>38088</xdr:colOff>
      <xdr:row>29</xdr:row>
      <xdr:rowOff>381000</xdr:rowOff>
    </xdr:to>
    <xdr:sp macro="" textlink="">
      <xdr:nvSpPr>
        <xdr:cNvPr id="51" name="Line 86"/>
        <xdr:cNvSpPr>
          <a:spLocks noChangeShapeType="1"/>
        </xdr:cNvSpPr>
      </xdr:nvSpPr>
      <xdr:spPr bwMode="auto">
        <a:xfrm flipH="1">
          <a:off x="7820525" y="5815264"/>
          <a:ext cx="38089" cy="8041104"/>
        </a:xfrm>
        <a:prstGeom prst="line">
          <a:avLst/>
        </a:prstGeom>
        <a:noFill/>
        <a:ln w="228600">
          <a:solidFill>
            <a:srgbClr val="FF0000"/>
          </a:solidFill>
          <a:round/>
          <a:headEnd/>
          <a:tailEnd/>
        </a:ln>
      </xdr:spPr>
    </xdr:sp>
    <xdr:clientData/>
  </xdr:twoCellAnchor>
  <xdr:twoCellAnchor>
    <xdr:from>
      <xdr:col>7</xdr:col>
      <xdr:colOff>23812</xdr:colOff>
      <xdr:row>37</xdr:row>
      <xdr:rowOff>23812</xdr:rowOff>
    </xdr:from>
    <xdr:to>
      <xdr:col>12</xdr:col>
      <xdr:colOff>0</xdr:colOff>
      <xdr:row>37</xdr:row>
      <xdr:rowOff>23812</xdr:rowOff>
    </xdr:to>
    <xdr:sp macro="" textlink="">
      <xdr:nvSpPr>
        <xdr:cNvPr id="52" name="Line 45"/>
        <xdr:cNvSpPr>
          <a:spLocks noChangeShapeType="1"/>
        </xdr:cNvSpPr>
      </xdr:nvSpPr>
      <xdr:spPr bwMode="auto">
        <a:xfrm>
          <a:off x="7979092" y="16879252"/>
          <a:ext cx="7291388" cy="0"/>
        </a:xfrm>
        <a:prstGeom prst="line">
          <a:avLst/>
        </a:prstGeom>
        <a:noFill/>
        <a:ln w="127000">
          <a:solidFill>
            <a:srgbClr val="0000D4"/>
          </a:solidFill>
          <a:round/>
          <a:headEnd/>
          <a:tailEnd/>
        </a:ln>
      </xdr:spPr>
    </xdr:sp>
    <xdr:clientData/>
  </xdr:twoCellAnchor>
  <xdr:twoCellAnchor>
    <xdr:from>
      <xdr:col>12</xdr:col>
      <xdr:colOff>0</xdr:colOff>
      <xdr:row>9</xdr:row>
      <xdr:rowOff>381481</xdr:rowOff>
    </xdr:from>
    <xdr:to>
      <xdr:col>12</xdr:col>
      <xdr:colOff>0</xdr:colOff>
      <xdr:row>12</xdr:row>
      <xdr:rowOff>109904</xdr:rowOff>
    </xdr:to>
    <xdr:sp macro="" textlink="">
      <xdr:nvSpPr>
        <xdr:cNvPr id="53" name="Line 35"/>
        <xdr:cNvSpPr>
          <a:spLocks noChangeShapeType="1"/>
        </xdr:cNvSpPr>
      </xdr:nvSpPr>
      <xdr:spPr bwMode="auto">
        <a:xfrm rot="16200000">
          <a:off x="14720468" y="4985333"/>
          <a:ext cx="1100023" cy="0"/>
        </a:xfrm>
        <a:prstGeom prst="line">
          <a:avLst/>
        </a:prstGeom>
        <a:noFill/>
        <a:ln w="228600">
          <a:solidFill>
            <a:srgbClr val="FF0000"/>
          </a:solidFill>
          <a:round/>
          <a:headEnd/>
          <a:tailEnd/>
        </a:ln>
      </xdr:spPr>
    </xdr:sp>
    <xdr:clientData/>
  </xdr:twoCellAnchor>
  <xdr:twoCellAnchor>
    <xdr:from>
      <xdr:col>6</xdr:col>
      <xdr:colOff>0</xdr:colOff>
      <xdr:row>11</xdr:row>
      <xdr:rowOff>366346</xdr:rowOff>
    </xdr:from>
    <xdr:to>
      <xdr:col>12</xdr:col>
      <xdr:colOff>0</xdr:colOff>
      <xdr:row>11</xdr:row>
      <xdr:rowOff>366346</xdr:rowOff>
    </xdr:to>
    <xdr:sp macro="" textlink="">
      <xdr:nvSpPr>
        <xdr:cNvPr id="54" name="Line 35"/>
        <xdr:cNvSpPr>
          <a:spLocks noChangeShapeType="1"/>
        </xdr:cNvSpPr>
      </xdr:nvSpPr>
      <xdr:spPr bwMode="auto">
        <a:xfrm>
          <a:off x="7955280" y="5334586"/>
          <a:ext cx="7315200" cy="0"/>
        </a:xfrm>
        <a:prstGeom prst="line">
          <a:avLst/>
        </a:prstGeom>
        <a:noFill/>
        <a:ln w="228600">
          <a:solidFill>
            <a:srgbClr val="FF0000"/>
          </a:solidFill>
          <a:round/>
          <a:headEnd/>
          <a:tailEnd/>
        </a:ln>
      </xdr:spPr>
    </xdr:sp>
    <xdr:clientData/>
  </xdr:twoCellAnchor>
  <xdr:twoCellAnchor>
    <xdr:from>
      <xdr:col>7</xdr:col>
      <xdr:colOff>70185</xdr:colOff>
      <xdr:row>11</xdr:row>
      <xdr:rowOff>233613</xdr:rowOff>
    </xdr:from>
    <xdr:to>
      <xdr:col>7</xdr:col>
      <xdr:colOff>70185</xdr:colOff>
      <xdr:row>29</xdr:row>
      <xdr:rowOff>280737</xdr:rowOff>
    </xdr:to>
    <xdr:sp macro="" textlink="">
      <xdr:nvSpPr>
        <xdr:cNvPr id="55" name="Line 60"/>
        <xdr:cNvSpPr>
          <a:spLocks noChangeShapeType="1"/>
        </xdr:cNvSpPr>
      </xdr:nvSpPr>
      <xdr:spPr bwMode="auto">
        <a:xfrm flipH="1">
          <a:off x="8051132" y="5768139"/>
          <a:ext cx="0" cy="7987966"/>
        </a:xfrm>
        <a:prstGeom prst="line">
          <a:avLst/>
        </a:prstGeom>
        <a:noFill/>
        <a:ln w="228600">
          <a:solidFill>
            <a:srgbClr val="FF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1095375</xdr:colOff>
      <xdr:row>30</xdr:row>
      <xdr:rowOff>142875</xdr:rowOff>
    </xdr:from>
    <xdr:to>
      <xdr:col>6</xdr:col>
      <xdr:colOff>1095375</xdr:colOff>
      <xdr:row>38</xdr:row>
      <xdr:rowOff>400050</xdr:rowOff>
    </xdr:to>
    <xdr:sp macro="" textlink="">
      <xdr:nvSpPr>
        <xdr:cNvPr id="8"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17"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18"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0"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21" name="Line 8"/>
        <xdr:cNvSpPr>
          <a:spLocks noChangeShapeType="1"/>
        </xdr:cNvSpPr>
      </xdr:nvSpPr>
      <xdr:spPr bwMode="auto">
        <a:xfrm flipV="1">
          <a:off x="7863840" y="507492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22" name="Line 85"/>
        <xdr:cNvSpPr>
          <a:spLocks noChangeShapeType="1"/>
        </xdr:cNvSpPr>
      </xdr:nvSpPr>
      <xdr:spPr bwMode="auto">
        <a:xfrm rot="-5400000">
          <a:off x="6878002" y="1657635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23" name="Line 86"/>
        <xdr:cNvSpPr>
          <a:spLocks noChangeShapeType="1"/>
        </xdr:cNvSpPr>
      </xdr:nvSpPr>
      <xdr:spPr bwMode="auto">
        <a:xfrm flipH="1">
          <a:off x="7863840" y="8351520"/>
          <a:ext cx="0" cy="5867399"/>
        </a:xfrm>
        <a:prstGeom prst="line">
          <a:avLst/>
        </a:prstGeom>
        <a:noFill/>
        <a:ln w="228600">
          <a:solidFill>
            <a:srgbClr val="FF000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7"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2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41"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42"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0</xdr:colOff>
      <xdr:row>17</xdr:row>
      <xdr:rowOff>0</xdr:rowOff>
    </xdr:from>
    <xdr:to>
      <xdr:col>6</xdr:col>
      <xdr:colOff>0</xdr:colOff>
      <xdr:row>29</xdr:row>
      <xdr:rowOff>138454</xdr:rowOff>
    </xdr:to>
    <xdr:sp macro="" textlink="">
      <xdr:nvSpPr>
        <xdr:cNvPr id="48" name="Line 86"/>
        <xdr:cNvSpPr>
          <a:spLocks noChangeShapeType="1"/>
        </xdr:cNvSpPr>
      </xdr:nvSpPr>
      <xdr:spPr bwMode="auto">
        <a:xfrm flipH="1">
          <a:off x="7863840" y="8351520"/>
          <a:ext cx="0" cy="5624854"/>
        </a:xfrm>
        <a:prstGeom prst="line">
          <a:avLst/>
        </a:prstGeom>
        <a:noFill/>
        <a:ln w="228600">
          <a:solidFill>
            <a:srgbClr val="FF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121921</xdr:colOff>
      <xdr:row>13</xdr:row>
      <xdr:rowOff>71120</xdr:rowOff>
    </xdr:from>
    <xdr:ext cx="6204583" cy="4711574"/>
    <xdr:sp macro="" textlink="">
      <xdr:nvSpPr>
        <xdr:cNvPr id="2" name="Rectangle 1"/>
        <xdr:cNvSpPr/>
      </xdr:nvSpPr>
      <xdr:spPr>
        <a:xfrm rot="19888915">
          <a:off x="2265681" y="2773680"/>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No meeting</a:t>
          </a:r>
        </a:p>
        <a:p>
          <a:pPr algn="ctr"/>
          <a:r>
            <a:rPr lang="en-US" sz="5400" b="1" cap="none" spc="150">
              <a:ln w="11430"/>
              <a:solidFill>
                <a:srgbClr val="FF0000"/>
              </a:solidFill>
              <a:effectLst>
                <a:outerShdw blurRad="25400" algn="tl" rotWithShape="0">
                  <a:srgbClr val="000000">
                    <a:alpha val="43000"/>
                  </a:srgbClr>
                </a:outerShdw>
              </a:effectLst>
            </a:rPr>
            <a:t>Awaiting publication</a:t>
          </a:r>
        </a:p>
        <a:p>
          <a:pPr algn="ctr"/>
          <a:endParaRPr lang="en-US" sz="5400" b="1" cap="none" spc="150">
            <a:ln w="11430"/>
            <a:solidFill>
              <a:srgbClr val="FF0000"/>
            </a:solidFill>
            <a:effectLst>
              <a:outerShdw blurRad="25400" algn="tl" rotWithShape="0">
                <a:srgbClr val="000000">
                  <a:alpha val="43000"/>
                </a:srgbClr>
              </a:outerShdw>
            </a:effectLst>
          </a:endParaRPr>
        </a:p>
        <a:p>
          <a:pPr algn="ctr"/>
          <a:r>
            <a:rPr lang="en-US" sz="5400" b="1" cap="none" spc="150">
              <a:ln w="11430"/>
              <a:solidFill>
                <a:srgbClr val="FF0000"/>
              </a:solidFill>
              <a:effectLst>
                <a:outerShdw blurRad="25400" algn="tl" rotWithShape="0">
                  <a:srgbClr val="000000">
                    <a:alpha val="43000"/>
                  </a:srgbClr>
                </a:outerShdw>
              </a:effectLst>
            </a:rPr>
            <a:t>Awards</a:t>
          </a:r>
          <a:r>
            <a:rPr lang="en-US" sz="5400" b="1" cap="none" spc="150" baseline="0">
              <a:ln w="11430"/>
              <a:solidFill>
                <a:srgbClr val="FF0000"/>
              </a:solidFill>
              <a:effectLst>
                <a:outerShdw blurRad="25400" algn="tl" rotWithShape="0">
                  <a:srgbClr val="000000">
                    <a:alpha val="43000"/>
                  </a:srgbClr>
                </a:outerShdw>
              </a:effectLst>
            </a:rPr>
            <a:t> March</a:t>
          </a:r>
          <a:r>
            <a:rPr lang="en-US" sz="5400" b="1" cap="none" spc="150">
              <a:ln w="11430"/>
              <a:solidFill>
                <a:srgbClr val="FF0000"/>
              </a:solidFill>
              <a:effectLst>
                <a:outerShdw blurRad="25400" algn="tl" rotWithShape="0">
                  <a:srgbClr val="000000">
                    <a:alpha val="43000"/>
                  </a:srgbClr>
                </a:outerShdw>
              </a:effectLst>
            </a:rPr>
            <a:t> 2013</a:t>
          </a:r>
        </a:p>
        <a:p>
          <a:pPr algn="ctr"/>
          <a:r>
            <a:rPr lang="en-US" sz="5400" b="1" cap="none" spc="150">
              <a:ln w="11430"/>
              <a:solidFill>
                <a:srgbClr val="FF0000"/>
              </a:solidFill>
              <a:effectLst>
                <a:outerShdw blurRad="25400" algn="tl" rotWithShape="0">
                  <a:srgbClr val="000000">
                    <a:alpha val="43000"/>
                  </a:srgbClr>
                </a:outerShdw>
              </a:effectLst>
            </a:rPr>
            <a:t>Orlando, Florida</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7</xdr:col>
      <xdr:colOff>344272</xdr:colOff>
      <xdr:row>11</xdr:row>
      <xdr:rowOff>87003</xdr:rowOff>
    </xdr:from>
    <xdr:ext cx="6204583" cy="4711574"/>
    <xdr:sp macro="" textlink="">
      <xdr:nvSpPr>
        <xdr:cNvPr id="2" name="Rectangle 1"/>
        <xdr:cNvSpPr/>
      </xdr:nvSpPr>
      <xdr:spPr>
        <a:xfrm rot="19888915">
          <a:off x="2935072" y="2571123"/>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Next meeting</a:t>
          </a:r>
        </a:p>
        <a:p>
          <a:pPr algn="ctr"/>
          <a:r>
            <a:rPr lang="en-US" sz="5400" b="1" cap="none" spc="150">
              <a:ln w="11430"/>
              <a:solidFill>
                <a:srgbClr val="FF0000"/>
              </a:solidFill>
              <a:effectLst>
                <a:outerShdw blurRad="25400" algn="tl" rotWithShape="0">
                  <a:srgbClr val="000000">
                    <a:alpha val="43000"/>
                  </a:srgbClr>
                </a:outerShdw>
              </a:effectLst>
            </a:rPr>
            <a:t>Jan 23-24, 2013</a:t>
          </a:r>
        </a:p>
        <a:p>
          <a:pPr algn="ctr"/>
          <a:r>
            <a:rPr lang="en-US" sz="5400" b="1" cap="none" spc="150">
              <a:ln w="11430"/>
              <a:solidFill>
                <a:srgbClr val="FF0000"/>
              </a:solidFill>
              <a:effectLst>
                <a:outerShdw blurRad="25400" algn="tl" rotWithShape="0">
                  <a:srgbClr val="000000">
                    <a:alpha val="43000"/>
                  </a:srgbClr>
                </a:outerShdw>
              </a:effectLst>
            </a:rPr>
            <a:t>Shenzhen, China</a:t>
          </a:r>
        </a:p>
        <a:p>
          <a:pPr algn="ctr"/>
          <a:r>
            <a:rPr lang="en-US" sz="5400" b="1" cap="none" spc="150">
              <a:ln w="11430"/>
              <a:solidFill>
                <a:srgbClr val="FF0000"/>
              </a:solidFill>
              <a:effectLst>
                <a:outerShdw blurRad="25400" algn="tl" rotWithShape="0">
                  <a:srgbClr val="000000">
                    <a:alpha val="43000"/>
                  </a:srgbClr>
                </a:outerShdw>
              </a:effectLst>
            </a:rPr>
            <a:t>see 802.11 website </a:t>
          </a:r>
        </a:p>
        <a:p>
          <a:pPr algn="ctr"/>
          <a:r>
            <a:rPr lang="en-US" sz="5400" b="1" cap="none" spc="150">
              <a:ln w="11430"/>
              <a:solidFill>
                <a:srgbClr val="FF0000"/>
              </a:solidFill>
              <a:effectLst>
                <a:outerShdw blurRad="25400" algn="tl" rotWithShape="0">
                  <a:srgbClr val="000000">
                    <a:alpha val="43000"/>
                  </a:srgbClr>
                </a:outerShdw>
              </a:effectLst>
            </a:rPr>
            <a:t>for further details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6.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7.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8.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5.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9.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2.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drawing" Target="../drawings/drawing6.xm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bkraemer@ieee.org" TargetMode="External"/><Relationship Id="rId18" Type="http://schemas.openxmlformats.org/officeDocument/2006/relationships/hyperlink" Target="http://grouper.ieee.org/groups/802/11/Photographs/officers.htm" TargetMode="External"/><Relationship Id="rId26" Type="http://schemas.openxmlformats.org/officeDocument/2006/relationships/drawing" Target="../drawings/drawing1.xml"/><Relationship Id="rId3" Type="http://schemas.openxmlformats.org/officeDocument/2006/relationships/printerSettings" Target="../printerSettings/printerSettings4.bin"/><Relationship Id="rId21" Type="http://schemas.openxmlformats.org/officeDocument/2006/relationships/hyperlink" Target="http://standards.ieee.org/faqs/affiliationFAQ.html" TargetMode="External"/><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10.bin"/><Relationship Id="rId2" Type="http://schemas.openxmlformats.org/officeDocument/2006/relationships/printerSettings" Target="../printerSettings/printerSettings3.bin"/><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24" Type="http://schemas.openxmlformats.org/officeDocument/2006/relationships/hyperlink" Target="http://grouper.ieee.org/groups/802/11" TargetMode="External"/><Relationship Id="rId5" Type="http://schemas.openxmlformats.org/officeDocument/2006/relationships/printerSettings" Target="../printerSettings/printerSettings6.bin"/><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bkraemer@ieee.org" TargetMode="External"/><Relationship Id="rId19" Type="http://schemas.openxmlformats.org/officeDocument/2006/relationships/hyperlink" Target="http://standards.ieee.org/board/pat/pat-slideset.ppt"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hyperlink" Target="mailto:adrian.p.stephens@intel.com" TargetMode="External"/><Relationship Id="rId22" Type="http://schemas.openxmlformats.org/officeDocument/2006/relationships/hyperlink" Target="http://standards.ieee.org/board/pat/loa.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mailto:stds-802-11-tgah@listserv.ieee.org" TargetMode="External"/><Relationship Id="rId13" Type="http://schemas.openxmlformats.org/officeDocument/2006/relationships/hyperlink" Target="mailto:stds-802-11-tgak@listserv.ieee.org" TargetMode="External"/><Relationship Id="rId18" Type="http://schemas.openxmlformats.org/officeDocument/2006/relationships/hyperlink" Target="http://grouper.ieee.org/groups/802/11/Photographs/officers.htm" TargetMode="External"/><Relationship Id="rId3" Type="http://schemas.openxmlformats.org/officeDocument/2006/relationships/hyperlink" Target="http://www.802wirelessworld.com/" TargetMode="External"/><Relationship Id="rId21" Type="http://schemas.openxmlformats.org/officeDocument/2006/relationships/hyperlink" Target="http://standards.ieee.org/faqs/affiliationFAQ.html" TargetMode="External"/><Relationship Id="rId7" Type="http://schemas.openxmlformats.org/officeDocument/2006/relationships/hyperlink" Target="mailto:stds-802-11-tgaf@listserv.ieee.org" TargetMode="External"/><Relationship Id="rId12" Type="http://schemas.openxmlformats.org/officeDocument/2006/relationships/hyperlink" Target="mailto:stds-802-11-tgad@listserv.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35.bin"/><Relationship Id="rId2" Type="http://schemas.openxmlformats.org/officeDocument/2006/relationships/hyperlink" Target="http://www.ieee802.org/11/" TargetMode="External"/><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hyperlink" Target="http://www.ieee802.org/11/Reflector.html" TargetMode="External"/><Relationship Id="rId6" Type="http://schemas.openxmlformats.org/officeDocument/2006/relationships/hyperlink" Target="mailto:stds-802-11@listsev.ieee.org" TargetMode="External"/><Relationship Id="rId11" Type="http://schemas.openxmlformats.org/officeDocument/2006/relationships/hyperlink" Target="mailto:stds-802-11-tgm@listserv.ieee.org" TargetMode="External"/><Relationship Id="rId24" Type="http://schemas.openxmlformats.org/officeDocument/2006/relationships/hyperlink" Target="http://grouper.ieee.org/groups/802/11" TargetMode="External"/><Relationship Id="rId5" Type="http://schemas.openxmlformats.org/officeDocument/2006/relationships/hyperlink" Target="mailto:stds-802-11-tgaj@listserv.ieee.org" TargetMode="External"/><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stds-802-11@listserv.ieee.org" TargetMode="External"/><Relationship Id="rId19" Type="http://schemas.openxmlformats.org/officeDocument/2006/relationships/hyperlink" Target="http://standards.ieee.org/board/pat/pat-slideset.ppt" TargetMode="External"/><Relationship Id="rId4" Type="http://schemas.openxmlformats.org/officeDocument/2006/relationships/hyperlink" Target="mailto:stds-802-11-tgac@listserv.ieee.org" TargetMode="External"/><Relationship Id="rId9" Type="http://schemas.openxmlformats.org/officeDocument/2006/relationships/hyperlink" Target="mailto:stds-802-11-tgai@listserv.ieee.org" TargetMode="External"/><Relationship Id="rId14" Type="http://schemas.openxmlformats.org/officeDocument/2006/relationships/hyperlink" Target="mailto:stds-802-11-tgaq@listserv.ieee.org" TargetMode="External"/><Relationship Id="rId22" Type="http://schemas.openxmlformats.org/officeDocument/2006/relationships/hyperlink" Target="http://standards.ieee.org/board/pat/loa.pdf"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13" Type="http://schemas.openxmlformats.org/officeDocument/2006/relationships/hyperlink" Target="http://standards.ieee.org/board/pat/pat-slideset.ppt" TargetMode="External"/><Relationship Id="rId18" Type="http://schemas.openxmlformats.org/officeDocument/2006/relationships/hyperlink" Target="http://grouper.ieee.org/groups/802/11" TargetMode="External"/><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12" Type="http://schemas.openxmlformats.org/officeDocument/2006/relationships/hyperlink" Target="http://grouper.ieee.org/groups/802/11/Photographs/officers.htm" TargetMode="External"/><Relationship Id="rId17" Type="http://schemas.openxmlformats.org/officeDocument/2006/relationships/hyperlink" Target="http://grouper.ieee.org/groups/802/11/" TargetMode="External"/><Relationship Id="rId2" Type="http://schemas.openxmlformats.org/officeDocument/2006/relationships/printerSettings" Target="../printerSettings/printerSettings12.bin"/><Relationship Id="rId16" Type="http://schemas.openxmlformats.org/officeDocument/2006/relationships/hyperlink" Target="http://standards.ieee.org/board/pat/loa.pdf" TargetMode="External"/><Relationship Id="rId20"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hyperlink" Target="http://standards.ieee.org/board/pat/index.html" TargetMode="External"/><Relationship Id="rId5" Type="http://schemas.openxmlformats.org/officeDocument/2006/relationships/printerSettings" Target="../printerSettings/printerSettings15.bin"/><Relationship Id="rId15" Type="http://schemas.openxmlformats.org/officeDocument/2006/relationships/hyperlink" Target="http://standards.ieee.org/faqs/affiliationFAQ.html" TargetMode="External"/><Relationship Id="rId10" Type="http://schemas.openxmlformats.org/officeDocument/2006/relationships/hyperlink" Target="http://standards.ieee.org/resources/antitrust-guidelines.pdf" TargetMode="External"/><Relationship Id="rId19" Type="http://schemas.openxmlformats.org/officeDocument/2006/relationships/printerSettings" Target="../printerSettings/printerSettings19.bin"/><Relationship Id="rId4" Type="http://schemas.openxmlformats.org/officeDocument/2006/relationships/printerSettings" Target="../printerSettings/printerSettings14.bin"/><Relationship Id="rId9" Type="http://schemas.openxmlformats.org/officeDocument/2006/relationships/hyperlink" Target="http://www.ieee.org/web/membership/ethics/code_ethics.html" TargetMode="External"/><Relationship Id="rId14" Type="http://schemas.openxmlformats.org/officeDocument/2006/relationships/hyperlink" Target="http://standards.ieee.org/board/pat/faq.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3.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8" Type="http://schemas.openxmlformats.org/officeDocument/2006/relationships/hyperlink" Target="http://standards.ieee.org/board/pat/pat-slideset.ppt" TargetMode="External"/><Relationship Id="rId13" Type="http://schemas.openxmlformats.org/officeDocument/2006/relationships/hyperlink" Target="https://mentor.ieee.org/802.11/public/07/11-07-1942-10-0000-802-11-wg-assigned-numbers.xls" TargetMode="External"/><Relationship Id="rId18" Type="http://schemas.openxmlformats.org/officeDocument/2006/relationships/hyperlink" Target="http://standards.ieee.org/board/pat/pat-slideset.ppt" TargetMode="External"/><Relationship Id="rId3" Type="http://schemas.openxmlformats.org/officeDocument/2006/relationships/hyperlink" Target="https://mentor.ieee.org/802.11/public/07/11-07-0360-04-0000-802-11-policies-and-procedures.doc" TargetMode="External"/><Relationship Id="rId21" Type="http://schemas.openxmlformats.org/officeDocument/2006/relationships/hyperlink" Target="http://standards.ieee.org/board/pat/loa.pdf" TargetMode="External"/><Relationship Id="rId7" Type="http://schemas.openxmlformats.org/officeDocument/2006/relationships/hyperlink" Target="http://standards.ieee.org/board/pat/faq.pdf" TargetMode="External"/><Relationship Id="rId12" Type="http://schemas.openxmlformats.org/officeDocument/2006/relationships/hyperlink" Target="http://standards.ieee.org/board/pat/index.html" TargetMode="External"/><Relationship Id="rId17" Type="http://schemas.openxmlformats.org/officeDocument/2006/relationships/hyperlink" Target="http://grouper.ieee.org/groups/802/11/Photographs/officers.htm" TargetMode="External"/><Relationship Id="rId2" Type="http://schemas.openxmlformats.org/officeDocument/2006/relationships/hyperlink" Target="http://www.ieee.org/web/membership/ethics/code_ethics.html" TargetMode="External"/><Relationship Id="rId16" Type="http://schemas.openxmlformats.org/officeDocument/2006/relationships/hyperlink" Target="http://standards.ieee.org/board/pat/index.html" TargetMode="External"/><Relationship Id="rId20" Type="http://schemas.openxmlformats.org/officeDocument/2006/relationships/hyperlink" Target="http://standards.ieee.org/faqs/affiliationFAQ.html" TargetMode="External"/><Relationship Id="rId1" Type="http://schemas.openxmlformats.org/officeDocument/2006/relationships/hyperlink" Target="http://www.ieee802.org/11/adminCalendar.html" TargetMode="External"/><Relationship Id="rId6" Type="http://schemas.openxmlformats.org/officeDocument/2006/relationships/hyperlink" Target="http://grouper.ieee.org/groups/802/11/Reports/802.11_Timelines.htm" TargetMode="External"/><Relationship Id="rId11" Type="http://schemas.openxmlformats.org/officeDocument/2006/relationships/hyperlink" Target="http://standards.ieee.org/faqs/affiliationFAQ.html" TargetMode="External"/><Relationship Id="rId24" Type="http://schemas.openxmlformats.org/officeDocument/2006/relationships/printerSettings" Target="../printerSettings/printerSettings22.bin"/><Relationship Id="rId5" Type="http://schemas.openxmlformats.org/officeDocument/2006/relationships/hyperlink" Target="http://standards.ieee.org/db/patents/pat802_11.html" TargetMode="External"/><Relationship Id="rId15" Type="http://schemas.openxmlformats.org/officeDocument/2006/relationships/hyperlink" Target="http://standards.ieee.org/resources/antitrust-guidelines.pdf" TargetMode="External"/><Relationship Id="rId23" Type="http://schemas.openxmlformats.org/officeDocument/2006/relationships/hyperlink" Target="http://grouper.ieee.org/groups/802/11" TargetMode="External"/><Relationship Id="rId10" Type="http://schemas.openxmlformats.org/officeDocument/2006/relationships/hyperlink" Target="http://standards.ieee.org/resources/antitrust-guidelines.pdf" TargetMode="External"/><Relationship Id="rId19" Type="http://schemas.openxmlformats.org/officeDocument/2006/relationships/hyperlink" Target="http://standards.ieee.org/board/pat/faq.pdf" TargetMode="External"/><Relationship Id="rId4" Type="http://schemas.openxmlformats.org/officeDocument/2006/relationships/hyperlink" Target="http://standards.ieee.org/board/aud/LMSC.pdf" TargetMode="External"/><Relationship Id="rId9" Type="http://schemas.openxmlformats.org/officeDocument/2006/relationships/hyperlink" Target="http://standards.ieee.org/board/pat/loa.pdf" TargetMode="External"/><Relationship Id="rId14" Type="http://schemas.openxmlformats.org/officeDocument/2006/relationships/hyperlink" Target="http://www.ieee.org/web/membership/ethics/code_ethics.html" TargetMode="External"/><Relationship Id="rId22" Type="http://schemas.openxmlformats.org/officeDocument/2006/relationships/hyperlink" Target="http://grouper.ieee.org/groups/802/1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5.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5"/>
    <pageSetUpPr fitToPage="1"/>
  </sheetPr>
  <dimension ref="A1:R455"/>
  <sheetViews>
    <sheetView showGridLines="0" zoomScale="66" zoomScaleNormal="66" workbookViewId="0">
      <selection activeCell="F18" sqref="F18:Q20"/>
    </sheetView>
  </sheetViews>
  <sheetFormatPr defaultColWidth="9.109375" defaultRowHeight="20.100000000000001" customHeight="1" x14ac:dyDescent="0.3"/>
  <cols>
    <col min="1" max="1" width="1.44140625" style="52" customWidth="1"/>
    <col min="2" max="2" width="14.109375" style="54" customWidth="1"/>
    <col min="3" max="3" width="1.44140625" style="53" customWidth="1"/>
    <col min="4" max="4" width="1.44140625" style="59" customWidth="1"/>
    <col min="5" max="5" width="19.6640625" style="49" customWidth="1"/>
    <col min="6" max="6" width="11.109375" style="40" customWidth="1"/>
    <col min="7" max="8" width="9.109375" style="40"/>
    <col min="9" max="9" width="14.109375" style="40" customWidth="1"/>
    <col min="10" max="10" width="9.109375" style="40"/>
    <col min="11" max="11" width="15.33203125" style="40" customWidth="1"/>
    <col min="12" max="12" width="15.109375" style="40" customWidth="1"/>
    <col min="13" max="16384" width="9.109375" style="40"/>
  </cols>
  <sheetData>
    <row r="1" spans="1:18" s="37" customFormat="1" ht="20.100000000000001" customHeight="1" x14ac:dyDescent="0.15">
      <c r="A1" s="1640"/>
      <c r="B1" s="1641" t="s">
        <v>586</v>
      </c>
      <c r="C1" s="1642"/>
      <c r="D1" s="58"/>
      <c r="E1" s="1011"/>
      <c r="F1" s="1011"/>
      <c r="G1" s="1011"/>
      <c r="H1" s="1011"/>
      <c r="I1" s="1011"/>
      <c r="J1" s="1011"/>
      <c r="K1" s="1011"/>
      <c r="L1" s="1011"/>
      <c r="M1" s="1011"/>
      <c r="N1" s="1011"/>
      <c r="O1" s="1011"/>
      <c r="P1" s="1011"/>
      <c r="Q1" s="1011"/>
      <c r="R1" s="1011"/>
    </row>
    <row r="2" spans="1:18" ht="20.100000000000001" customHeight="1" thickBot="1" x14ac:dyDescent="0.45">
      <c r="A2" s="608"/>
      <c r="B2" s="850"/>
      <c r="E2" s="1012"/>
      <c r="F2" s="1018" t="s">
        <v>181</v>
      </c>
      <c r="G2" s="1013"/>
      <c r="H2" s="1013"/>
      <c r="I2" s="1013"/>
      <c r="J2" s="1013"/>
      <c r="K2" s="1013"/>
      <c r="L2" s="1013"/>
      <c r="M2" s="1013"/>
      <c r="N2" s="1013"/>
      <c r="O2" s="1013"/>
      <c r="P2" s="1013"/>
    </row>
    <row r="3" spans="1:18" ht="20.100000000000001" customHeight="1" thickBot="1" x14ac:dyDescent="0.4">
      <c r="A3" s="608"/>
      <c r="B3" s="370" t="str">
        <f ca="1">Title!B3</f>
        <v>Interim</v>
      </c>
      <c r="E3" s="1012"/>
      <c r="F3" s="1005" t="s">
        <v>182</v>
      </c>
      <c r="G3" s="1013"/>
      <c r="H3" s="1013"/>
      <c r="I3" s="1013"/>
      <c r="J3" s="1013"/>
      <c r="K3" s="1013"/>
      <c r="L3" s="1013"/>
      <c r="M3" s="1013"/>
      <c r="N3" s="1013"/>
      <c r="O3" s="1013"/>
      <c r="P3" s="1013"/>
    </row>
    <row r="4" spans="1:18" ht="20.100000000000001" customHeight="1" x14ac:dyDescent="0.35">
      <c r="A4" s="608"/>
      <c r="B4" s="1214" t="s">
        <v>577</v>
      </c>
      <c r="E4" s="1020" t="s">
        <v>183</v>
      </c>
      <c r="F4" s="1005" t="s">
        <v>578</v>
      </c>
      <c r="G4" s="1013"/>
      <c r="H4" s="1013"/>
      <c r="I4" s="1013"/>
      <c r="J4" s="1013"/>
      <c r="K4" s="1013"/>
      <c r="L4" s="1013"/>
      <c r="M4" s="1013"/>
      <c r="N4" s="1013"/>
      <c r="O4" s="1013"/>
      <c r="P4" s="1013"/>
    </row>
    <row r="5" spans="1:18" ht="20.100000000000001" customHeight="1" x14ac:dyDescent="0.35">
      <c r="A5" s="608"/>
      <c r="B5" s="1215"/>
      <c r="E5" s="1020" t="s">
        <v>184</v>
      </c>
      <c r="F5" s="1007" t="s">
        <v>748</v>
      </c>
      <c r="G5" s="1013"/>
      <c r="H5" s="1013"/>
      <c r="I5" s="1013"/>
      <c r="J5" s="1014"/>
      <c r="K5" s="1013"/>
      <c r="L5" s="1013"/>
      <c r="M5" s="1013"/>
      <c r="N5" s="1013"/>
      <c r="O5" s="1013"/>
      <c r="P5" s="1013"/>
    </row>
    <row r="6" spans="1:18" ht="20.100000000000001" customHeight="1" thickBot="1" x14ac:dyDescent="0.45">
      <c r="A6" s="608"/>
      <c r="B6" s="1216"/>
      <c r="E6" s="1020" t="s">
        <v>185</v>
      </c>
      <c r="F6" s="1008" t="s">
        <v>280</v>
      </c>
      <c r="G6" s="1013"/>
      <c r="H6" s="1013"/>
      <c r="I6" s="1013"/>
      <c r="J6" s="1013"/>
      <c r="K6" s="1013"/>
      <c r="L6" s="1013"/>
      <c r="M6" s="1013"/>
      <c r="N6" s="1013"/>
      <c r="O6" s="1013"/>
      <c r="P6" s="1013"/>
    </row>
    <row r="7" spans="1:18" s="41" customFormat="1" ht="20.100000000000001" customHeight="1" thickBot="1" x14ac:dyDescent="0.4">
      <c r="A7" s="608"/>
      <c r="B7" s="54"/>
      <c r="C7" s="540"/>
      <c r="D7" s="60"/>
      <c r="E7" s="1021"/>
      <c r="F7" s="1016"/>
      <c r="G7" s="1016"/>
      <c r="H7" s="1016"/>
      <c r="I7" s="1016"/>
      <c r="J7" s="1016"/>
      <c r="K7" s="1016"/>
      <c r="L7" s="1016"/>
      <c r="M7" s="1016"/>
      <c r="N7" s="1016"/>
      <c r="O7" s="1016"/>
      <c r="P7" s="1016"/>
    </row>
    <row r="8" spans="1:18" s="42" customFormat="1" ht="20.100000000000001" customHeight="1" x14ac:dyDescent="0.4">
      <c r="A8" s="608"/>
      <c r="B8" s="984" t="s">
        <v>100</v>
      </c>
      <c r="C8" s="497"/>
      <c r="D8" s="59"/>
      <c r="E8" s="1022" t="s">
        <v>186</v>
      </c>
      <c r="F8" s="1009" t="s">
        <v>747</v>
      </c>
      <c r="G8" s="1010"/>
      <c r="H8" s="1010"/>
      <c r="I8" s="1010"/>
      <c r="J8" s="1010"/>
      <c r="K8" s="1017"/>
      <c r="L8" s="1017"/>
      <c r="M8" s="1017"/>
      <c r="N8" s="1017"/>
      <c r="O8" s="1017"/>
      <c r="P8" s="1017"/>
    </row>
    <row r="9" spans="1:18" ht="20.100000000000001" customHeight="1" x14ac:dyDescent="0.4">
      <c r="A9" s="608"/>
      <c r="B9" s="667" t="s">
        <v>128</v>
      </c>
      <c r="C9" s="497"/>
      <c r="E9" s="1020" t="s">
        <v>187</v>
      </c>
      <c r="F9" s="1123" t="s">
        <v>579</v>
      </c>
      <c r="G9" s="1006"/>
      <c r="H9" s="1006"/>
      <c r="I9" s="1006"/>
      <c r="J9" s="1006"/>
      <c r="K9" s="1013"/>
      <c r="L9" s="1013"/>
      <c r="M9" s="1013"/>
      <c r="N9" s="1013"/>
      <c r="O9" s="1013"/>
      <c r="P9" s="1013"/>
    </row>
    <row r="10" spans="1:18" ht="20.100000000000001" customHeight="1" x14ac:dyDescent="0.4">
      <c r="A10" s="608"/>
      <c r="B10" s="668"/>
      <c r="C10" s="669"/>
      <c r="E10" s="1020" t="s">
        <v>188</v>
      </c>
      <c r="F10" s="1008" t="s">
        <v>281</v>
      </c>
      <c r="G10" s="1008"/>
      <c r="H10" s="1008"/>
      <c r="I10" s="1008"/>
      <c r="J10" s="1008"/>
      <c r="K10" s="1015"/>
      <c r="L10" s="1008" t="s">
        <v>78</v>
      </c>
      <c r="M10" s="1008"/>
      <c r="N10" s="1006"/>
      <c r="O10" s="1006"/>
      <c r="P10" s="1006"/>
    </row>
    <row r="11" spans="1:18" ht="20.100000000000001" customHeight="1" x14ac:dyDescent="0.4">
      <c r="A11" s="608"/>
      <c r="B11" s="670" t="s">
        <v>384</v>
      </c>
      <c r="C11" s="497"/>
      <c r="E11" s="1004"/>
      <c r="F11" s="1008" t="s">
        <v>189</v>
      </c>
      <c r="G11" s="1008"/>
      <c r="H11" s="1008"/>
      <c r="I11" s="1008"/>
      <c r="J11" s="1008"/>
      <c r="K11" s="1015"/>
      <c r="L11" s="1008" t="s">
        <v>79</v>
      </c>
      <c r="M11" s="1008"/>
      <c r="N11" s="1006"/>
      <c r="O11" s="1006"/>
      <c r="P11" s="1006"/>
    </row>
    <row r="12" spans="1:18" ht="20.100000000000001" customHeight="1" x14ac:dyDescent="0.4">
      <c r="B12" s="671" t="s">
        <v>385</v>
      </c>
      <c r="E12" s="1004"/>
      <c r="F12" s="1008" t="s">
        <v>192</v>
      </c>
      <c r="G12" s="1008" t="s">
        <v>398</v>
      </c>
      <c r="H12" s="1008"/>
      <c r="I12" s="1008"/>
      <c r="J12" s="1008"/>
      <c r="K12" s="1015"/>
      <c r="L12" s="1008" t="s">
        <v>420</v>
      </c>
      <c r="M12" s="1008"/>
      <c r="N12" s="1006"/>
      <c r="O12" s="1006"/>
      <c r="P12" s="1006"/>
    </row>
    <row r="13" spans="1:18" ht="20.100000000000001" customHeight="1" x14ac:dyDescent="0.4">
      <c r="A13" s="608"/>
      <c r="B13" s="672" t="s">
        <v>154</v>
      </c>
      <c r="C13" s="497"/>
      <c r="E13" s="1004"/>
      <c r="F13" s="1008" t="s">
        <v>193</v>
      </c>
      <c r="G13" s="1008" t="s">
        <v>282</v>
      </c>
      <c r="H13" s="1008"/>
      <c r="I13" s="1008"/>
      <c r="J13" s="1008"/>
      <c r="K13" s="1015"/>
      <c r="L13" s="1006" t="s">
        <v>421</v>
      </c>
      <c r="M13" s="1008"/>
      <c r="N13" s="1006"/>
      <c r="O13" s="1006"/>
      <c r="P13" s="1006"/>
    </row>
    <row r="14" spans="1:18" ht="20.100000000000001" customHeight="1" x14ac:dyDescent="0.4">
      <c r="B14" s="673" t="s">
        <v>251</v>
      </c>
      <c r="C14" s="497"/>
      <c r="E14" s="1004"/>
      <c r="F14" s="1008" t="s">
        <v>194</v>
      </c>
      <c r="G14" s="1008" t="s">
        <v>282</v>
      </c>
      <c r="H14" s="1008"/>
      <c r="I14" s="1008"/>
      <c r="J14" s="1008"/>
      <c r="K14" s="1015"/>
      <c r="L14" s="1008" t="s">
        <v>80</v>
      </c>
      <c r="M14" s="1008"/>
      <c r="N14" s="1006"/>
      <c r="O14" s="1006"/>
      <c r="P14" s="1006"/>
    </row>
    <row r="15" spans="1:18" ht="20.100000000000001" customHeight="1" x14ac:dyDescent="0.4">
      <c r="B15" s="498" t="s">
        <v>278</v>
      </c>
      <c r="C15" s="497"/>
      <c r="E15" s="1004"/>
      <c r="F15" s="1008" t="s">
        <v>252</v>
      </c>
      <c r="G15" s="1008"/>
      <c r="H15" s="1008"/>
      <c r="I15" s="1008"/>
      <c r="J15" s="1008"/>
      <c r="K15" s="1015"/>
      <c r="L15" s="1015"/>
      <c r="M15" s="1015"/>
      <c r="N15" s="1013"/>
      <c r="O15" s="1013"/>
      <c r="P15" s="1013"/>
    </row>
    <row r="16" spans="1:18" ht="20.100000000000001" customHeight="1" x14ac:dyDescent="0.3">
      <c r="B16" s="499" t="s">
        <v>341</v>
      </c>
      <c r="C16" s="500"/>
      <c r="F16" s="1013"/>
      <c r="G16" s="1013"/>
      <c r="H16" s="1013"/>
      <c r="I16" s="1013"/>
      <c r="J16" s="1013"/>
      <c r="K16" s="1013"/>
      <c r="L16" s="1013"/>
      <c r="M16" s="1013"/>
      <c r="N16" s="1013"/>
      <c r="O16" s="1013"/>
      <c r="P16" s="1013"/>
    </row>
    <row r="17" spans="1:17" ht="20.100000000000001" customHeight="1" x14ac:dyDescent="0.4">
      <c r="C17" s="459"/>
      <c r="E17" s="1004"/>
      <c r="F17" s="1013"/>
      <c r="G17" s="1013"/>
      <c r="H17" s="1013"/>
      <c r="I17" s="1013"/>
      <c r="J17" s="1013"/>
      <c r="K17" s="1013"/>
      <c r="L17" s="1013"/>
      <c r="M17" s="1013"/>
      <c r="N17" s="1013"/>
      <c r="O17" s="1013"/>
      <c r="P17" s="1013"/>
    </row>
    <row r="18" spans="1:17" ht="20.100000000000001" customHeight="1" x14ac:dyDescent="0.35">
      <c r="E18" s="1019" t="s">
        <v>195</v>
      </c>
      <c r="F18" s="1221" t="s">
        <v>575</v>
      </c>
      <c r="G18" s="1222"/>
      <c r="H18" s="1222"/>
      <c r="I18" s="1222"/>
      <c r="J18" s="1222"/>
      <c r="K18" s="1222"/>
      <c r="L18" s="1222"/>
      <c r="M18" s="1222"/>
      <c r="N18" s="1222"/>
      <c r="O18" s="1222"/>
      <c r="P18" s="1222"/>
      <c r="Q18" s="1222"/>
    </row>
    <row r="19" spans="1:17" ht="20.100000000000001" customHeight="1" x14ac:dyDescent="0.3">
      <c r="A19" s="608"/>
      <c r="B19" s="941" t="s">
        <v>386</v>
      </c>
      <c r="C19" s="497"/>
      <c r="F19" s="1223"/>
      <c r="G19" s="1223"/>
      <c r="H19" s="1223"/>
      <c r="I19" s="1223"/>
      <c r="J19" s="1223"/>
      <c r="K19" s="1223"/>
      <c r="L19" s="1223"/>
      <c r="M19" s="1223"/>
      <c r="N19" s="1223"/>
      <c r="O19" s="1223"/>
      <c r="P19" s="1223"/>
      <c r="Q19" s="1223"/>
    </row>
    <row r="20" spans="1:17" ht="20.100000000000001" customHeight="1" x14ac:dyDescent="0.3">
      <c r="B20" s="671" t="s">
        <v>387</v>
      </c>
      <c r="F20" s="1224"/>
      <c r="G20" s="1224"/>
      <c r="H20" s="1224"/>
      <c r="I20" s="1224"/>
      <c r="J20" s="1224"/>
      <c r="K20" s="1224"/>
      <c r="L20" s="1224"/>
      <c r="M20" s="1224"/>
      <c r="N20" s="1224"/>
      <c r="O20" s="1224"/>
      <c r="P20" s="1224"/>
      <c r="Q20" s="1224"/>
    </row>
    <row r="21" spans="1:17" ht="20.100000000000001" customHeight="1" x14ac:dyDescent="0.3">
      <c r="A21" s="608"/>
      <c r="B21" s="985" t="s">
        <v>429</v>
      </c>
      <c r="C21" s="497"/>
    </row>
    <row r="22" spans="1:17" ht="20.100000000000001" customHeight="1" x14ac:dyDescent="0.3">
      <c r="B22" s="942" t="s">
        <v>340</v>
      </c>
      <c r="C22" s="497"/>
    </row>
    <row r="23" spans="1:17" ht="20.100000000000001" customHeight="1" x14ac:dyDescent="0.3">
      <c r="B23" s="986" t="s">
        <v>583</v>
      </c>
      <c r="C23" s="497"/>
    </row>
    <row r="24" spans="1:17" ht="20.100000000000001" customHeight="1" x14ac:dyDescent="0.3">
      <c r="B24" s="943" t="s">
        <v>357</v>
      </c>
      <c r="C24" s="497"/>
    </row>
    <row r="25" spans="1:17" ht="20.100000000000001" customHeight="1" x14ac:dyDescent="0.3">
      <c r="B25" s="987" t="s">
        <v>19</v>
      </c>
      <c r="C25" s="497"/>
    </row>
    <row r="26" spans="1:17" ht="20.100000000000001" customHeight="1" x14ac:dyDescent="0.3">
      <c r="B26" s="988" t="s">
        <v>18</v>
      </c>
      <c r="C26" s="497"/>
    </row>
    <row r="27" spans="1:17" ht="20.100000000000001" customHeight="1" x14ac:dyDescent="0.3">
      <c r="B27" s="989" t="s">
        <v>510</v>
      </c>
      <c r="C27" s="497"/>
    </row>
    <row r="28" spans="1:17" ht="20.100000000000001" customHeight="1" x14ac:dyDescent="0.3">
      <c r="B28" s="1643" t="s">
        <v>584</v>
      </c>
      <c r="E28" s="51"/>
      <c r="F28" s="1218"/>
      <c r="G28" s="1218"/>
      <c r="H28" s="1218"/>
      <c r="I28" s="1218"/>
    </row>
    <row r="29" spans="1:17" ht="20.100000000000001" customHeight="1" x14ac:dyDescent="0.3">
      <c r="A29" s="608"/>
      <c r="B29" s="992" t="s">
        <v>585</v>
      </c>
      <c r="C29" s="497"/>
      <c r="E29" s="50"/>
      <c r="F29" s="43"/>
      <c r="G29" s="43"/>
      <c r="H29" s="43"/>
      <c r="I29" s="43"/>
    </row>
    <row r="30" spans="1:17" ht="20.100000000000001" customHeight="1" x14ac:dyDescent="0.3">
      <c r="C30" s="497"/>
      <c r="E30" s="50"/>
      <c r="F30" s="1217"/>
      <c r="G30" s="1217"/>
      <c r="H30" s="1217"/>
      <c r="I30" s="1217"/>
    </row>
    <row r="31" spans="1:17" ht="20.100000000000001" customHeight="1" x14ac:dyDescent="0.3">
      <c r="C31" s="497"/>
      <c r="E31" s="50"/>
      <c r="F31" s="43"/>
      <c r="G31" s="43"/>
      <c r="H31" s="43"/>
      <c r="I31" s="43"/>
    </row>
    <row r="32" spans="1:17" ht="20.100000000000001" customHeight="1" x14ac:dyDescent="0.3">
      <c r="E32" s="50"/>
      <c r="F32" s="1217"/>
      <c r="G32" s="1217"/>
      <c r="H32" s="1217"/>
      <c r="I32" s="1217"/>
    </row>
    <row r="33" spans="1:9" ht="20.100000000000001" customHeight="1" x14ac:dyDescent="0.3">
      <c r="B33" s="670" t="s">
        <v>388</v>
      </c>
      <c r="F33" s="1217"/>
      <c r="G33" s="1217"/>
      <c r="H33" s="1217"/>
      <c r="I33" s="1217"/>
    </row>
    <row r="34" spans="1:9" ht="20.100000000000001" customHeight="1" x14ac:dyDescent="0.3">
      <c r="B34" s="671" t="s">
        <v>389</v>
      </c>
    </row>
    <row r="36" spans="1:9" ht="20.100000000000001" customHeight="1" x14ac:dyDescent="0.3">
      <c r="A36" s="608"/>
      <c r="C36" s="497"/>
    </row>
    <row r="38" spans="1:9" ht="20.100000000000001" customHeight="1" x14ac:dyDescent="0.3">
      <c r="C38" s="497"/>
    </row>
    <row r="39" spans="1:9" ht="20.100000000000001" customHeight="1" x14ac:dyDescent="0.3">
      <c r="B39" s="1219" t="s">
        <v>403</v>
      </c>
      <c r="C39" s="497"/>
    </row>
    <row r="40" spans="1:9" ht="20.100000000000001" customHeight="1" x14ac:dyDescent="0.3">
      <c r="A40" s="54"/>
      <c r="B40" s="1220"/>
      <c r="C40" s="54"/>
    </row>
    <row r="41" spans="1:9" ht="20.100000000000001" customHeight="1" x14ac:dyDescent="0.3">
      <c r="A41" s="54"/>
      <c r="B41" s="835" t="s">
        <v>400</v>
      </c>
      <c r="C41" s="54"/>
    </row>
    <row r="42" spans="1:9" ht="20.100000000000001" customHeight="1" x14ac:dyDescent="0.3">
      <c r="A42" s="54"/>
      <c r="B42" s="996" t="s">
        <v>356</v>
      </c>
      <c r="C42" s="54"/>
    </row>
    <row r="43" spans="1:9" ht="20.100000000000001" customHeight="1" thickBot="1" x14ac:dyDescent="0.35">
      <c r="A43" s="54"/>
      <c r="C43" s="54"/>
    </row>
    <row r="44" spans="1:9" ht="20.100000000000001" customHeight="1" x14ac:dyDescent="0.3">
      <c r="B44" s="594" t="s">
        <v>296</v>
      </c>
    </row>
    <row r="45" spans="1:9" ht="20.100000000000001" customHeight="1" x14ac:dyDescent="0.3">
      <c r="B45" s="595" t="s">
        <v>258</v>
      </c>
    </row>
    <row r="46" spans="1:9" ht="20.100000000000001" customHeight="1" x14ac:dyDescent="0.3">
      <c r="B46" s="502" t="s">
        <v>245</v>
      </c>
      <c r="C46" s="501"/>
    </row>
    <row r="47" spans="1:9" ht="20.100000000000001" customHeight="1" x14ac:dyDescent="0.3">
      <c r="B47" s="503" t="s">
        <v>101</v>
      </c>
      <c r="C47" s="501"/>
    </row>
    <row r="48" spans="1:9" ht="20.100000000000001" customHeight="1" x14ac:dyDescent="0.3">
      <c r="B48" s="504" t="s">
        <v>102</v>
      </c>
      <c r="C48" s="501"/>
    </row>
    <row r="49" spans="1:3" ht="20.100000000000001" customHeight="1" x14ac:dyDescent="0.3">
      <c r="B49" s="994" t="s">
        <v>99</v>
      </c>
      <c r="C49" s="501"/>
    </row>
    <row r="50" spans="1:3" ht="20.100000000000001" customHeight="1" x14ac:dyDescent="0.3">
      <c r="B50" s="505" t="s">
        <v>254</v>
      </c>
      <c r="C50" s="501"/>
    </row>
    <row r="51" spans="1:3" ht="20.100000000000001" customHeight="1" x14ac:dyDescent="0.3">
      <c r="B51" s="505" t="s">
        <v>255</v>
      </c>
      <c r="C51" s="501"/>
    </row>
    <row r="52" spans="1:3" ht="20.100000000000001" customHeight="1" x14ac:dyDescent="0.3">
      <c r="B52" s="505" t="s">
        <v>132</v>
      </c>
      <c r="C52" s="501"/>
    </row>
    <row r="53" spans="1:3" ht="20.100000000000001" customHeight="1" x14ac:dyDescent="0.3">
      <c r="B53" s="505" t="s">
        <v>260</v>
      </c>
      <c r="C53" s="501"/>
    </row>
    <row r="54" spans="1:3" ht="20.100000000000001" customHeight="1" x14ac:dyDescent="0.3">
      <c r="B54" s="505" t="s">
        <v>256</v>
      </c>
      <c r="C54" s="501"/>
    </row>
    <row r="55" spans="1:3" ht="20.100000000000001" customHeight="1" x14ac:dyDescent="0.3">
      <c r="B55" s="505" t="s">
        <v>131</v>
      </c>
      <c r="C55" s="501"/>
    </row>
    <row r="56" spans="1:3" ht="20.100000000000001" customHeight="1" x14ac:dyDescent="0.3">
      <c r="B56" s="505" t="s">
        <v>257</v>
      </c>
      <c r="C56" s="501"/>
    </row>
    <row r="57" spans="1:3" ht="20.100000000000001" customHeight="1" x14ac:dyDescent="0.3">
      <c r="B57" s="674" t="s">
        <v>103</v>
      </c>
      <c r="C57" s="501"/>
    </row>
    <row r="58" spans="1:3" ht="20.100000000000001" customHeight="1" x14ac:dyDescent="0.3">
      <c r="C58" s="501"/>
    </row>
    <row r="59" spans="1:3" ht="20.100000000000001" customHeight="1" x14ac:dyDescent="0.3">
      <c r="C59" s="501"/>
    </row>
    <row r="61" spans="1:3" ht="20.100000000000001" customHeight="1" x14ac:dyDescent="0.3">
      <c r="A61" s="1640"/>
      <c r="B61" s="1641" t="str">
        <f>B1</f>
        <v>January '13</v>
      </c>
      <c r="C61" s="1642"/>
    </row>
    <row r="62" spans="1:3" ht="20.100000000000001" customHeight="1" x14ac:dyDescent="0.3">
      <c r="A62" s="1206"/>
      <c r="B62" s="1206"/>
      <c r="C62" s="1206"/>
    </row>
    <row r="63" spans="1:3" ht="20.100000000000001" customHeight="1" x14ac:dyDescent="0.3">
      <c r="A63" s="1206"/>
      <c r="B63" s="1206"/>
      <c r="C63" s="1206"/>
    </row>
    <row r="64" spans="1:3" ht="20.100000000000001" customHeight="1" x14ac:dyDescent="0.3">
      <c r="A64" s="1206"/>
      <c r="B64" s="1206"/>
      <c r="C64" s="1206"/>
    </row>
    <row r="65" spans="1:3" ht="20.100000000000001" customHeight="1" x14ac:dyDescent="0.3">
      <c r="A65" s="1206"/>
      <c r="B65" s="1206"/>
      <c r="C65" s="1206"/>
    </row>
    <row r="66" spans="1:3" ht="20.100000000000001" customHeight="1" x14ac:dyDescent="0.3">
      <c r="A66" s="1206"/>
      <c r="B66" s="1206"/>
      <c r="C66" s="1206"/>
    </row>
    <row r="67" spans="1:3" ht="20.100000000000001" customHeight="1" x14ac:dyDescent="0.3">
      <c r="A67" s="1206"/>
      <c r="B67" s="1206"/>
      <c r="C67" s="1206"/>
    </row>
    <row r="68" spans="1:3" ht="20.100000000000001" customHeight="1" x14ac:dyDescent="0.3">
      <c r="A68" s="1206"/>
      <c r="B68" s="1206"/>
      <c r="C68" s="1206"/>
    </row>
    <row r="69" spans="1:3" ht="20.100000000000001" customHeight="1" x14ac:dyDescent="0.3">
      <c r="A69" s="1206"/>
      <c r="B69" s="1206"/>
      <c r="C69" s="1206"/>
    </row>
    <row r="70" spans="1:3" ht="20.100000000000001" customHeight="1" x14ac:dyDescent="0.3">
      <c r="A70" s="1206"/>
      <c r="B70" s="1206"/>
      <c r="C70" s="1206"/>
    </row>
    <row r="71" spans="1:3" ht="20.100000000000001" customHeight="1" x14ac:dyDescent="0.3">
      <c r="A71" s="1206"/>
      <c r="B71" s="1206"/>
      <c r="C71" s="1206"/>
    </row>
    <row r="72" spans="1:3" ht="20.100000000000001" customHeight="1" x14ac:dyDescent="0.3">
      <c r="A72" s="1206"/>
      <c r="B72" s="1206"/>
      <c r="C72" s="1206"/>
    </row>
    <row r="73" spans="1:3" ht="20.100000000000001" customHeight="1" x14ac:dyDescent="0.3">
      <c r="A73" s="1206"/>
      <c r="B73" s="1206"/>
      <c r="C73" s="1206"/>
    </row>
    <row r="74" spans="1:3" ht="20.100000000000001" customHeight="1" x14ac:dyDescent="0.3">
      <c r="A74" s="1206"/>
      <c r="B74" s="1206"/>
      <c r="C74" s="1206"/>
    </row>
    <row r="75" spans="1:3" ht="20.100000000000001" customHeight="1" x14ac:dyDescent="0.3">
      <c r="A75" s="1206"/>
      <c r="B75" s="1206"/>
      <c r="C75" s="1206"/>
    </row>
    <row r="76" spans="1:3" ht="20.100000000000001" customHeight="1" x14ac:dyDescent="0.3">
      <c r="A76" s="1206"/>
      <c r="B76" s="1206"/>
      <c r="C76" s="1206"/>
    </row>
    <row r="77" spans="1:3" ht="20.100000000000001" customHeight="1" x14ac:dyDescent="0.3">
      <c r="A77" s="1206"/>
      <c r="B77" s="1206"/>
      <c r="C77" s="1206"/>
    </row>
    <row r="78" spans="1:3" ht="20.100000000000001" customHeight="1" x14ac:dyDescent="0.3">
      <c r="A78"/>
      <c r="B78"/>
      <c r="C78"/>
    </row>
    <row r="79" spans="1:3" ht="20.100000000000001" customHeight="1" x14ac:dyDescent="0.3">
      <c r="A79"/>
      <c r="B79"/>
      <c r="C79"/>
    </row>
    <row r="80" spans="1:3" ht="20.100000000000001" customHeight="1" x14ac:dyDescent="0.3">
      <c r="A80"/>
      <c r="B80"/>
      <c r="C80"/>
    </row>
    <row r="81" spans="1:3" ht="20.100000000000001" customHeight="1" x14ac:dyDescent="0.3">
      <c r="A81"/>
      <c r="B81"/>
      <c r="C81"/>
    </row>
    <row r="82" spans="1:3" ht="20.100000000000001" customHeight="1" x14ac:dyDescent="0.3">
      <c r="A82"/>
      <c r="B82"/>
      <c r="C82"/>
    </row>
    <row r="83" spans="1:3" ht="20.100000000000001" customHeight="1" x14ac:dyDescent="0.3">
      <c r="A83"/>
      <c r="B83"/>
      <c r="C83"/>
    </row>
    <row r="84" spans="1:3" ht="20.100000000000001" customHeight="1" x14ac:dyDescent="0.3">
      <c r="A84"/>
      <c r="B84"/>
      <c r="C84"/>
    </row>
    <row r="85" spans="1:3" ht="20.100000000000001" customHeight="1" x14ac:dyDescent="0.3">
      <c r="A85"/>
      <c r="B85"/>
      <c r="C85"/>
    </row>
    <row r="86" spans="1:3" ht="20.100000000000001" customHeight="1" x14ac:dyDescent="0.3">
      <c r="A86"/>
      <c r="B86"/>
      <c r="C86"/>
    </row>
    <row r="87" spans="1:3" ht="20.100000000000001" customHeight="1" x14ac:dyDescent="0.3">
      <c r="A87"/>
      <c r="B87"/>
      <c r="C87"/>
    </row>
    <row r="88" spans="1:3" ht="20.100000000000001" customHeight="1" x14ac:dyDescent="0.3">
      <c r="A88"/>
      <c r="B88"/>
      <c r="C88"/>
    </row>
    <row r="89" spans="1:3" ht="20.100000000000001" customHeight="1" x14ac:dyDescent="0.3">
      <c r="A89"/>
      <c r="B89"/>
      <c r="C89"/>
    </row>
    <row r="90" spans="1:3" ht="20.100000000000001" customHeight="1" x14ac:dyDescent="0.3">
      <c r="A90"/>
      <c r="B90"/>
      <c r="C90"/>
    </row>
    <row r="91" spans="1:3" ht="20.100000000000001" customHeight="1" x14ac:dyDescent="0.3">
      <c r="A91"/>
      <c r="B91"/>
      <c r="C91"/>
    </row>
    <row r="92" spans="1:3" ht="20.100000000000001" customHeight="1" x14ac:dyDescent="0.3">
      <c r="A92"/>
      <c r="B92"/>
      <c r="C92"/>
    </row>
    <row r="93" spans="1:3" ht="20.100000000000001" customHeight="1" x14ac:dyDescent="0.3">
      <c r="A93"/>
      <c r="B93"/>
      <c r="C93"/>
    </row>
    <row r="94" spans="1:3" ht="20.100000000000001" customHeight="1" x14ac:dyDescent="0.3">
      <c r="A94"/>
      <c r="B94"/>
      <c r="C94"/>
    </row>
    <row r="95" spans="1:3" ht="20.100000000000001" customHeight="1" x14ac:dyDescent="0.3">
      <c r="A95"/>
      <c r="B95"/>
      <c r="C95"/>
    </row>
    <row r="96" spans="1:3" ht="20.100000000000001" customHeight="1" x14ac:dyDescent="0.3">
      <c r="A96"/>
      <c r="B96"/>
      <c r="C96"/>
    </row>
    <row r="97" spans="1:3" ht="20.100000000000001" customHeight="1" x14ac:dyDescent="0.3">
      <c r="A97"/>
      <c r="B97"/>
      <c r="C97"/>
    </row>
    <row r="98" spans="1:3" ht="20.100000000000001" customHeight="1" x14ac:dyDescent="0.3">
      <c r="A98"/>
      <c r="B98"/>
      <c r="C98"/>
    </row>
    <row r="99" spans="1:3" ht="20.100000000000001" customHeight="1" x14ac:dyDescent="0.3">
      <c r="A99"/>
      <c r="B99"/>
      <c r="C99"/>
    </row>
    <row r="100" spans="1:3" ht="20.100000000000001" customHeight="1" x14ac:dyDescent="0.3">
      <c r="A100"/>
      <c r="B100"/>
      <c r="C100"/>
    </row>
    <row r="101" spans="1:3" ht="20.100000000000001" customHeight="1" x14ac:dyDescent="0.3">
      <c r="A101"/>
      <c r="B101"/>
      <c r="C101"/>
    </row>
    <row r="102" spans="1:3" ht="20.100000000000001" customHeight="1" x14ac:dyDescent="0.3">
      <c r="A102"/>
      <c r="B102"/>
      <c r="C102"/>
    </row>
    <row r="103" spans="1:3" ht="20.100000000000001" customHeight="1" x14ac:dyDescent="0.3">
      <c r="A103"/>
      <c r="B103"/>
      <c r="C103"/>
    </row>
    <row r="104" spans="1:3" ht="20.100000000000001" customHeight="1" x14ac:dyDescent="0.3">
      <c r="A104"/>
      <c r="B104"/>
      <c r="C104"/>
    </row>
    <row r="105" spans="1:3" ht="20.100000000000001" customHeight="1" x14ac:dyDescent="0.3">
      <c r="A105"/>
      <c r="B105"/>
      <c r="C105"/>
    </row>
    <row r="106" spans="1:3" ht="20.100000000000001" customHeight="1" x14ac:dyDescent="0.3">
      <c r="A106"/>
      <c r="B106"/>
      <c r="C106"/>
    </row>
    <row r="107" spans="1:3" ht="20.100000000000001" customHeight="1" x14ac:dyDescent="0.3">
      <c r="A107"/>
      <c r="B107"/>
      <c r="C107"/>
    </row>
    <row r="108" spans="1:3" ht="20.100000000000001" customHeight="1" x14ac:dyDescent="0.3">
      <c r="A108"/>
      <c r="B108"/>
      <c r="C108"/>
    </row>
    <row r="109" spans="1:3" ht="20.100000000000001" customHeight="1" x14ac:dyDescent="0.3">
      <c r="A109"/>
      <c r="B109"/>
      <c r="C109"/>
    </row>
    <row r="110" spans="1:3" ht="20.100000000000001" customHeight="1" x14ac:dyDescent="0.3">
      <c r="A110"/>
      <c r="B110"/>
      <c r="C110"/>
    </row>
    <row r="111" spans="1:3" ht="20.100000000000001" customHeight="1" x14ac:dyDescent="0.3">
      <c r="A111"/>
      <c r="B111"/>
      <c r="C111"/>
    </row>
    <row r="112" spans="1:3" ht="20.100000000000001" customHeight="1" x14ac:dyDescent="0.3">
      <c r="A112"/>
      <c r="B112"/>
      <c r="C112"/>
    </row>
    <row r="113" spans="1:3" ht="20.100000000000001" customHeight="1" x14ac:dyDescent="0.3">
      <c r="A113"/>
      <c r="B113"/>
      <c r="C113"/>
    </row>
    <row r="114" spans="1:3" ht="20.100000000000001" customHeight="1" x14ac:dyDescent="0.3">
      <c r="A114"/>
      <c r="B114"/>
      <c r="C114"/>
    </row>
    <row r="115" spans="1:3" ht="20.100000000000001" customHeight="1" x14ac:dyDescent="0.3">
      <c r="A115"/>
      <c r="B115"/>
      <c r="C115"/>
    </row>
    <row r="116" spans="1:3" ht="20.100000000000001" customHeight="1" x14ac:dyDescent="0.3">
      <c r="A116"/>
      <c r="B116"/>
      <c r="C116"/>
    </row>
    <row r="117" spans="1:3" ht="20.100000000000001" customHeight="1" x14ac:dyDescent="0.3">
      <c r="A117"/>
      <c r="B117"/>
      <c r="C117"/>
    </row>
    <row r="118" spans="1:3" ht="20.100000000000001" customHeight="1" x14ac:dyDescent="0.3">
      <c r="A118"/>
      <c r="B118"/>
      <c r="C118"/>
    </row>
    <row r="119" spans="1:3" ht="20.100000000000001" customHeight="1" x14ac:dyDescent="0.3">
      <c r="A119"/>
      <c r="B119"/>
      <c r="C119"/>
    </row>
    <row r="120" spans="1:3" ht="20.100000000000001" customHeight="1" x14ac:dyDescent="0.3">
      <c r="A120"/>
      <c r="B120"/>
      <c r="C120"/>
    </row>
    <row r="121" spans="1:3" ht="20.100000000000001" customHeight="1" x14ac:dyDescent="0.3">
      <c r="A121"/>
      <c r="B121"/>
      <c r="C121"/>
    </row>
    <row r="122" spans="1:3" ht="20.100000000000001" customHeight="1" x14ac:dyDescent="0.3">
      <c r="A122"/>
      <c r="B122"/>
      <c r="C122"/>
    </row>
    <row r="123" spans="1:3" ht="20.100000000000001" customHeight="1" x14ac:dyDescent="0.3">
      <c r="A123"/>
      <c r="B123"/>
      <c r="C123"/>
    </row>
    <row r="124" spans="1:3" ht="20.100000000000001" customHeight="1" x14ac:dyDescent="0.3">
      <c r="A124"/>
      <c r="B124"/>
      <c r="C124"/>
    </row>
    <row r="125" spans="1:3" ht="20.100000000000001" customHeight="1" x14ac:dyDescent="0.3">
      <c r="A125"/>
      <c r="B125"/>
      <c r="C125"/>
    </row>
    <row r="126" spans="1:3" ht="20.100000000000001" customHeight="1" x14ac:dyDescent="0.3">
      <c r="A126"/>
      <c r="B126"/>
      <c r="C126"/>
    </row>
    <row r="127" spans="1:3" ht="20.100000000000001" customHeight="1" x14ac:dyDescent="0.3">
      <c r="A127"/>
      <c r="B127"/>
      <c r="C127"/>
    </row>
    <row r="128" spans="1:3" ht="20.100000000000001" customHeight="1" x14ac:dyDescent="0.3">
      <c r="A128"/>
      <c r="B128"/>
      <c r="C128"/>
    </row>
    <row r="129" spans="1:3" ht="20.100000000000001" customHeight="1" x14ac:dyDescent="0.3">
      <c r="A129"/>
      <c r="B129"/>
      <c r="C129"/>
    </row>
    <row r="130" spans="1:3" ht="20.100000000000001" customHeight="1" x14ac:dyDescent="0.3">
      <c r="A130"/>
      <c r="B130"/>
      <c r="C130"/>
    </row>
    <row r="131" spans="1:3" ht="20.100000000000001" customHeight="1" x14ac:dyDescent="0.3">
      <c r="A131"/>
      <c r="B131"/>
      <c r="C131"/>
    </row>
    <row r="132" spans="1:3" ht="20.100000000000001" customHeight="1" x14ac:dyDescent="0.3">
      <c r="A132"/>
      <c r="B132"/>
      <c r="C132"/>
    </row>
    <row r="133" spans="1:3" ht="20.100000000000001" customHeight="1" x14ac:dyDescent="0.3">
      <c r="A133"/>
      <c r="B133"/>
      <c r="C133"/>
    </row>
    <row r="134" spans="1:3" ht="20.100000000000001" customHeight="1" x14ac:dyDescent="0.3">
      <c r="A134"/>
      <c r="B134"/>
      <c r="C134"/>
    </row>
    <row r="135" spans="1:3" ht="20.100000000000001" customHeight="1" x14ac:dyDescent="0.3">
      <c r="A135"/>
      <c r="B135"/>
      <c r="C135"/>
    </row>
    <row r="136" spans="1:3" ht="20.100000000000001" customHeight="1" x14ac:dyDescent="0.3">
      <c r="A136"/>
      <c r="B136"/>
      <c r="C136"/>
    </row>
    <row r="137" spans="1:3" ht="20.100000000000001" customHeight="1" x14ac:dyDescent="0.3">
      <c r="A137"/>
      <c r="B137"/>
      <c r="C137"/>
    </row>
    <row r="138" spans="1:3" ht="20.100000000000001" customHeight="1" x14ac:dyDescent="0.3">
      <c r="A138"/>
      <c r="B138"/>
      <c r="C138"/>
    </row>
    <row r="139" spans="1:3" ht="20.100000000000001" customHeight="1" x14ac:dyDescent="0.3">
      <c r="A139"/>
      <c r="B139"/>
      <c r="C139"/>
    </row>
    <row r="140" spans="1:3" ht="20.100000000000001" customHeight="1" x14ac:dyDescent="0.3">
      <c r="A140"/>
      <c r="B140"/>
      <c r="C140"/>
    </row>
    <row r="141" spans="1:3" ht="20.100000000000001" customHeight="1" x14ac:dyDescent="0.3">
      <c r="A141"/>
      <c r="B141"/>
      <c r="C141"/>
    </row>
    <row r="142" spans="1:3" ht="20.100000000000001" customHeight="1" x14ac:dyDescent="0.3">
      <c r="A142"/>
      <c r="B142"/>
      <c r="C142"/>
    </row>
    <row r="143" spans="1:3" ht="20.100000000000001" customHeight="1" x14ac:dyDescent="0.3">
      <c r="A143"/>
      <c r="B143"/>
      <c r="C143"/>
    </row>
    <row r="144" spans="1:3" ht="20.100000000000001" customHeight="1" x14ac:dyDescent="0.3">
      <c r="A144"/>
      <c r="B144"/>
      <c r="C144"/>
    </row>
    <row r="145" spans="1:3" ht="20.100000000000001" customHeight="1" x14ac:dyDescent="0.3">
      <c r="A145"/>
      <c r="B145"/>
      <c r="C145"/>
    </row>
    <row r="146" spans="1:3" ht="20.100000000000001" customHeight="1" x14ac:dyDescent="0.3">
      <c r="A146"/>
      <c r="B146"/>
      <c r="C146"/>
    </row>
    <row r="147" spans="1:3" ht="20.100000000000001" customHeight="1" x14ac:dyDescent="0.3">
      <c r="A147"/>
      <c r="B147"/>
      <c r="C147"/>
    </row>
    <row r="148" spans="1:3" ht="20.100000000000001" customHeight="1" x14ac:dyDescent="0.3">
      <c r="A148"/>
      <c r="B148"/>
      <c r="C148"/>
    </row>
    <row r="149" spans="1:3" ht="20.100000000000001" customHeight="1" x14ac:dyDescent="0.3">
      <c r="A149"/>
      <c r="B149"/>
      <c r="C149"/>
    </row>
    <row r="150" spans="1:3" ht="20.100000000000001" customHeight="1" x14ac:dyDescent="0.3">
      <c r="A150"/>
      <c r="B150"/>
      <c r="C150"/>
    </row>
    <row r="151" spans="1:3" ht="20.100000000000001" customHeight="1" x14ac:dyDescent="0.3">
      <c r="A151"/>
      <c r="B151"/>
      <c r="C151"/>
    </row>
    <row r="152" spans="1:3" ht="20.100000000000001" customHeight="1" x14ac:dyDescent="0.3">
      <c r="A152"/>
      <c r="B152"/>
      <c r="C152"/>
    </row>
    <row r="153" spans="1:3" ht="20.100000000000001" customHeight="1" x14ac:dyDescent="0.3">
      <c r="A153"/>
      <c r="B153"/>
      <c r="C153"/>
    </row>
    <row r="154" spans="1:3" ht="20.100000000000001" customHeight="1" x14ac:dyDescent="0.3">
      <c r="A154"/>
      <c r="B154"/>
      <c r="C154"/>
    </row>
    <row r="155" spans="1:3" ht="20.100000000000001" customHeight="1" x14ac:dyDescent="0.3">
      <c r="A155"/>
      <c r="B155"/>
      <c r="C155"/>
    </row>
    <row r="156" spans="1:3" ht="20.100000000000001" customHeight="1" x14ac:dyDescent="0.3">
      <c r="A156"/>
      <c r="B156"/>
      <c r="C156"/>
    </row>
    <row r="157" spans="1:3" ht="20.100000000000001" customHeight="1" x14ac:dyDescent="0.3">
      <c r="A157"/>
      <c r="B157"/>
      <c r="C157"/>
    </row>
    <row r="158" spans="1:3" ht="20.100000000000001" customHeight="1" x14ac:dyDescent="0.3">
      <c r="A158"/>
      <c r="B158"/>
      <c r="C158"/>
    </row>
    <row r="159" spans="1:3" ht="20.100000000000001" customHeight="1" x14ac:dyDescent="0.3">
      <c r="A159"/>
      <c r="B159"/>
      <c r="C159"/>
    </row>
    <row r="160" spans="1:3" ht="20.100000000000001" customHeight="1" x14ac:dyDescent="0.3">
      <c r="A160"/>
      <c r="B160"/>
      <c r="C160"/>
    </row>
    <row r="161" spans="1:3" ht="20.100000000000001" customHeight="1" x14ac:dyDescent="0.3">
      <c r="A161"/>
      <c r="B161"/>
      <c r="C161"/>
    </row>
    <row r="162" spans="1:3" ht="20.100000000000001" customHeight="1" x14ac:dyDescent="0.3">
      <c r="A162"/>
      <c r="B162"/>
      <c r="C162"/>
    </row>
    <row r="163" spans="1:3" ht="20.100000000000001" customHeight="1" x14ac:dyDescent="0.3">
      <c r="A163"/>
      <c r="B163"/>
      <c r="C163"/>
    </row>
    <row r="164" spans="1:3" ht="20.100000000000001" customHeight="1" x14ac:dyDescent="0.3">
      <c r="A164"/>
      <c r="B164"/>
      <c r="C164"/>
    </row>
    <row r="165" spans="1:3" ht="20.100000000000001" customHeight="1" x14ac:dyDescent="0.3">
      <c r="A165"/>
      <c r="B165"/>
      <c r="C165"/>
    </row>
    <row r="166" spans="1:3" ht="20.100000000000001" customHeight="1" x14ac:dyDescent="0.3">
      <c r="A166"/>
      <c r="B166"/>
      <c r="C166"/>
    </row>
    <row r="167" spans="1:3" ht="20.100000000000001" customHeight="1" x14ac:dyDescent="0.3">
      <c r="A167"/>
      <c r="B167"/>
      <c r="C167"/>
    </row>
    <row r="168" spans="1:3" ht="20.100000000000001" customHeight="1" x14ac:dyDescent="0.3">
      <c r="A168"/>
      <c r="B168"/>
      <c r="C168"/>
    </row>
    <row r="169" spans="1:3" ht="20.100000000000001" customHeight="1" x14ac:dyDescent="0.3">
      <c r="A169"/>
      <c r="B169"/>
      <c r="C169"/>
    </row>
    <row r="170" spans="1:3" ht="20.100000000000001" customHeight="1" x14ac:dyDescent="0.3">
      <c r="A170"/>
      <c r="B170"/>
      <c r="C170"/>
    </row>
    <row r="171" spans="1:3" ht="20.100000000000001" customHeight="1" x14ac:dyDescent="0.3">
      <c r="A171"/>
      <c r="B171"/>
      <c r="C171"/>
    </row>
    <row r="172" spans="1:3" ht="20.100000000000001" customHeight="1" x14ac:dyDescent="0.3">
      <c r="A172"/>
      <c r="B172"/>
      <c r="C172"/>
    </row>
    <row r="173" spans="1:3" ht="20.100000000000001" customHeight="1" x14ac:dyDescent="0.3">
      <c r="A173"/>
      <c r="B173"/>
      <c r="C173"/>
    </row>
    <row r="174" spans="1:3" ht="20.100000000000001" customHeight="1" x14ac:dyDescent="0.3">
      <c r="A174"/>
      <c r="B174"/>
      <c r="C174"/>
    </row>
    <row r="175" spans="1:3" ht="20.100000000000001" customHeight="1" x14ac:dyDescent="0.3">
      <c r="A175"/>
      <c r="B175"/>
      <c r="C175"/>
    </row>
    <row r="176" spans="1:3" ht="20.100000000000001" customHeight="1" x14ac:dyDescent="0.3">
      <c r="A176"/>
      <c r="B176"/>
      <c r="C176"/>
    </row>
    <row r="177" spans="1:3" ht="20.100000000000001" customHeight="1" x14ac:dyDescent="0.3">
      <c r="A177"/>
      <c r="B177"/>
      <c r="C177"/>
    </row>
    <row r="178" spans="1:3" ht="20.100000000000001" customHeight="1" x14ac:dyDescent="0.3">
      <c r="A178"/>
      <c r="B178"/>
      <c r="C178"/>
    </row>
    <row r="179" spans="1:3" ht="20.100000000000001" customHeight="1" x14ac:dyDescent="0.3">
      <c r="A179"/>
      <c r="B179"/>
      <c r="C179"/>
    </row>
    <row r="180" spans="1:3" ht="20.100000000000001" customHeight="1" x14ac:dyDescent="0.3">
      <c r="A180"/>
      <c r="B180"/>
      <c r="C180"/>
    </row>
    <row r="181" spans="1:3" ht="20.100000000000001" customHeight="1" x14ac:dyDescent="0.3">
      <c r="A181"/>
      <c r="B181"/>
      <c r="C181"/>
    </row>
    <row r="182" spans="1:3" ht="20.100000000000001" customHeight="1" x14ac:dyDescent="0.3">
      <c r="A182"/>
      <c r="B182"/>
      <c r="C182"/>
    </row>
    <row r="183" spans="1:3" ht="20.100000000000001" customHeight="1" x14ac:dyDescent="0.3">
      <c r="A183"/>
      <c r="B183"/>
      <c r="C183"/>
    </row>
    <row r="184" spans="1:3" ht="20.100000000000001" customHeight="1" x14ac:dyDescent="0.3">
      <c r="A184"/>
      <c r="B184"/>
      <c r="C184"/>
    </row>
    <row r="185" spans="1:3" ht="20.100000000000001" customHeight="1" x14ac:dyDescent="0.3">
      <c r="A185"/>
      <c r="B185"/>
      <c r="C185"/>
    </row>
    <row r="186" spans="1:3" ht="20.100000000000001" customHeight="1" x14ac:dyDescent="0.3">
      <c r="A186"/>
      <c r="B186"/>
      <c r="C186"/>
    </row>
    <row r="187" spans="1:3" ht="20.100000000000001" customHeight="1" x14ac:dyDescent="0.3">
      <c r="A187"/>
      <c r="B187"/>
      <c r="C187"/>
    </row>
    <row r="188" spans="1:3" ht="20.100000000000001" customHeight="1" x14ac:dyDescent="0.3">
      <c r="A188"/>
      <c r="B188"/>
      <c r="C188"/>
    </row>
    <row r="189" spans="1:3" ht="20.100000000000001" customHeight="1" x14ac:dyDescent="0.3">
      <c r="A189"/>
      <c r="B189"/>
      <c r="C189"/>
    </row>
    <row r="190" spans="1:3" ht="20.100000000000001" customHeight="1" x14ac:dyDescent="0.3">
      <c r="A190"/>
      <c r="B190"/>
      <c r="C190"/>
    </row>
    <row r="191" spans="1:3" ht="20.100000000000001" customHeight="1" x14ac:dyDescent="0.3">
      <c r="A191"/>
      <c r="B191"/>
      <c r="C191"/>
    </row>
    <row r="192" spans="1:3" ht="20.100000000000001" customHeight="1" x14ac:dyDescent="0.3">
      <c r="A192"/>
      <c r="B192"/>
      <c r="C192"/>
    </row>
    <row r="193" spans="1:3" ht="20.100000000000001" customHeight="1" x14ac:dyDescent="0.3">
      <c r="A193"/>
      <c r="B193"/>
      <c r="C193"/>
    </row>
    <row r="194" spans="1:3" ht="20.100000000000001" customHeight="1" x14ac:dyDescent="0.3">
      <c r="A194"/>
      <c r="B194"/>
      <c r="C194"/>
    </row>
    <row r="195" spans="1:3" ht="20.100000000000001" customHeight="1" x14ac:dyDescent="0.3">
      <c r="A195"/>
      <c r="B195"/>
      <c r="C195"/>
    </row>
    <row r="196" spans="1:3" ht="20.100000000000001" customHeight="1" x14ac:dyDescent="0.3">
      <c r="A196"/>
      <c r="B196"/>
      <c r="C196"/>
    </row>
    <row r="197" spans="1:3" ht="20.100000000000001" customHeight="1" x14ac:dyDescent="0.3">
      <c r="A197"/>
      <c r="B197"/>
      <c r="C197"/>
    </row>
    <row r="198" spans="1:3" ht="20.100000000000001" customHeight="1" x14ac:dyDescent="0.3">
      <c r="A198"/>
      <c r="B198"/>
      <c r="C198"/>
    </row>
    <row r="199" spans="1:3" ht="20.100000000000001" customHeight="1" x14ac:dyDescent="0.3">
      <c r="A199"/>
      <c r="B199"/>
      <c r="C199"/>
    </row>
    <row r="200" spans="1:3" ht="20.100000000000001" customHeight="1" x14ac:dyDescent="0.3">
      <c r="A200"/>
      <c r="B200"/>
      <c r="C200"/>
    </row>
    <row r="201" spans="1:3" ht="20.100000000000001" customHeight="1" x14ac:dyDescent="0.3">
      <c r="A201"/>
      <c r="B201"/>
      <c r="C201"/>
    </row>
    <row r="202" spans="1:3" ht="20.100000000000001" customHeight="1" x14ac:dyDescent="0.3">
      <c r="A202"/>
      <c r="B202"/>
      <c r="C202"/>
    </row>
    <row r="203" spans="1:3" ht="20.100000000000001" customHeight="1" x14ac:dyDescent="0.3">
      <c r="A203"/>
      <c r="B203"/>
      <c r="C203"/>
    </row>
    <row r="204" spans="1:3" ht="20.100000000000001" customHeight="1" x14ac:dyDescent="0.3">
      <c r="A204"/>
      <c r="B204"/>
      <c r="C204"/>
    </row>
    <row r="205" spans="1:3" ht="20.100000000000001" customHeight="1" x14ac:dyDescent="0.3">
      <c r="A205"/>
      <c r="B205"/>
      <c r="C205"/>
    </row>
    <row r="206" spans="1:3" ht="20.100000000000001" customHeight="1" x14ac:dyDescent="0.3">
      <c r="A206"/>
      <c r="B206"/>
      <c r="C206"/>
    </row>
    <row r="207" spans="1:3" ht="20.100000000000001" customHeight="1" x14ac:dyDescent="0.3">
      <c r="A207"/>
      <c r="B207"/>
      <c r="C207"/>
    </row>
    <row r="208" spans="1:3" ht="20.100000000000001" customHeight="1" x14ac:dyDescent="0.3">
      <c r="A208"/>
      <c r="B208"/>
      <c r="C208"/>
    </row>
    <row r="209" spans="1:3" ht="20.100000000000001" customHeight="1" x14ac:dyDescent="0.3">
      <c r="A209"/>
      <c r="B209"/>
      <c r="C209"/>
    </row>
    <row r="210" spans="1:3" ht="20.100000000000001" customHeight="1" x14ac:dyDescent="0.3">
      <c r="A210"/>
      <c r="B210"/>
      <c r="C210"/>
    </row>
    <row r="211" spans="1:3" ht="20.100000000000001" customHeight="1" x14ac:dyDescent="0.3">
      <c r="A211"/>
      <c r="B211"/>
      <c r="C211"/>
    </row>
    <row r="212" spans="1:3" ht="20.100000000000001" customHeight="1" x14ac:dyDescent="0.3">
      <c r="A212"/>
      <c r="B212"/>
      <c r="C212"/>
    </row>
    <row r="213" spans="1:3" ht="20.100000000000001" customHeight="1" x14ac:dyDescent="0.3">
      <c r="A213"/>
      <c r="B213"/>
      <c r="C213"/>
    </row>
    <row r="214" spans="1:3" ht="20.100000000000001" customHeight="1" x14ac:dyDescent="0.3">
      <c r="A214"/>
      <c r="B214"/>
      <c r="C214"/>
    </row>
    <row r="215" spans="1:3" ht="20.100000000000001" customHeight="1" x14ac:dyDescent="0.3">
      <c r="A215"/>
      <c r="B215"/>
      <c r="C215"/>
    </row>
    <row r="216" spans="1:3" ht="20.100000000000001" customHeight="1" x14ac:dyDescent="0.3">
      <c r="A216"/>
      <c r="B216"/>
      <c r="C216"/>
    </row>
    <row r="217" spans="1:3" ht="20.100000000000001" customHeight="1" x14ac:dyDescent="0.3">
      <c r="A217"/>
      <c r="B217"/>
      <c r="C217"/>
    </row>
    <row r="218" spans="1:3" ht="20.100000000000001" customHeight="1" x14ac:dyDescent="0.3">
      <c r="A218"/>
      <c r="B218"/>
      <c r="C218"/>
    </row>
    <row r="219" spans="1:3" ht="20.100000000000001" customHeight="1" x14ac:dyDescent="0.3">
      <c r="A219"/>
      <c r="B219"/>
      <c r="C219"/>
    </row>
    <row r="220" spans="1:3" ht="20.100000000000001" customHeight="1" x14ac:dyDescent="0.3">
      <c r="A220"/>
      <c r="B220"/>
      <c r="C220"/>
    </row>
    <row r="221" spans="1:3" ht="20.100000000000001" customHeight="1" x14ac:dyDescent="0.3">
      <c r="A221"/>
      <c r="B221"/>
      <c r="C221"/>
    </row>
    <row r="222" spans="1:3" ht="20.100000000000001" customHeight="1" x14ac:dyDescent="0.3">
      <c r="A222"/>
      <c r="B222"/>
      <c r="C222"/>
    </row>
    <row r="223" spans="1:3" ht="20.100000000000001" customHeight="1" x14ac:dyDescent="0.3">
      <c r="A223"/>
      <c r="B223"/>
      <c r="C223"/>
    </row>
    <row r="224" spans="1:3" ht="20.100000000000001" customHeight="1" x14ac:dyDescent="0.3">
      <c r="A224"/>
      <c r="B224"/>
      <c r="C224"/>
    </row>
    <row r="225" spans="1:3" ht="20.100000000000001" customHeight="1" x14ac:dyDescent="0.3">
      <c r="A225"/>
      <c r="B225"/>
      <c r="C225"/>
    </row>
    <row r="226" spans="1:3" ht="20.100000000000001" customHeight="1" x14ac:dyDescent="0.3">
      <c r="A226"/>
      <c r="B226"/>
      <c r="C226"/>
    </row>
    <row r="227" spans="1:3" ht="20.100000000000001" customHeight="1" x14ac:dyDescent="0.3">
      <c r="A227"/>
      <c r="B227"/>
      <c r="C227"/>
    </row>
    <row r="228" spans="1:3" ht="20.100000000000001" customHeight="1" x14ac:dyDescent="0.3">
      <c r="A228"/>
      <c r="B228"/>
      <c r="C228"/>
    </row>
    <row r="229" spans="1:3" ht="20.100000000000001" customHeight="1" x14ac:dyDescent="0.3">
      <c r="A229"/>
      <c r="B229"/>
      <c r="C229"/>
    </row>
    <row r="230" spans="1:3" ht="20.100000000000001" customHeight="1" x14ac:dyDescent="0.3">
      <c r="A230"/>
      <c r="B230"/>
      <c r="C230"/>
    </row>
    <row r="231" spans="1:3" ht="20.100000000000001" customHeight="1" x14ac:dyDescent="0.3">
      <c r="A231"/>
      <c r="B231"/>
      <c r="C231"/>
    </row>
    <row r="232" spans="1:3" ht="20.100000000000001" customHeight="1" x14ac:dyDescent="0.3">
      <c r="A232"/>
      <c r="B232"/>
      <c r="C232"/>
    </row>
    <row r="233" spans="1:3" ht="20.100000000000001" customHeight="1" x14ac:dyDescent="0.3">
      <c r="A233"/>
      <c r="B233"/>
      <c r="C233"/>
    </row>
    <row r="234" spans="1:3" ht="20.100000000000001" customHeight="1" x14ac:dyDescent="0.3">
      <c r="A234"/>
      <c r="B234"/>
      <c r="C234"/>
    </row>
    <row r="235" spans="1:3" ht="20.100000000000001" customHeight="1" x14ac:dyDescent="0.3">
      <c r="A235"/>
      <c r="B235"/>
      <c r="C235"/>
    </row>
    <row r="236" spans="1:3" ht="20.100000000000001" customHeight="1" x14ac:dyDescent="0.3">
      <c r="A236"/>
      <c r="B236"/>
      <c r="C236"/>
    </row>
    <row r="237" spans="1:3" ht="20.100000000000001" customHeight="1" x14ac:dyDescent="0.3">
      <c r="A237"/>
      <c r="B237"/>
      <c r="C237"/>
    </row>
    <row r="238" spans="1:3" ht="20.100000000000001" customHeight="1" x14ac:dyDescent="0.3">
      <c r="A238"/>
      <c r="B238"/>
      <c r="C238"/>
    </row>
    <row r="239" spans="1:3" ht="20.100000000000001" customHeight="1" x14ac:dyDescent="0.3">
      <c r="A239"/>
      <c r="B239"/>
      <c r="C239"/>
    </row>
    <row r="240" spans="1:3" ht="20.100000000000001" customHeight="1" x14ac:dyDescent="0.3">
      <c r="A240"/>
      <c r="B240"/>
      <c r="C240"/>
    </row>
    <row r="241" spans="1:3" ht="20.100000000000001" customHeight="1" x14ac:dyDescent="0.3">
      <c r="A241"/>
      <c r="B241"/>
      <c r="C241"/>
    </row>
    <row r="242" spans="1:3" ht="20.100000000000001" customHeight="1" x14ac:dyDescent="0.3">
      <c r="A242"/>
      <c r="B242"/>
      <c r="C242"/>
    </row>
    <row r="243" spans="1:3" ht="20.100000000000001" customHeight="1" x14ac:dyDescent="0.3">
      <c r="A243"/>
      <c r="B243"/>
      <c r="C243"/>
    </row>
    <row r="244" spans="1:3" ht="20.100000000000001" customHeight="1" x14ac:dyDescent="0.3">
      <c r="A244"/>
      <c r="B244"/>
      <c r="C244"/>
    </row>
    <row r="245" spans="1:3" ht="20.100000000000001" customHeight="1" x14ac:dyDescent="0.3">
      <c r="A245"/>
      <c r="B245"/>
      <c r="C245"/>
    </row>
    <row r="246" spans="1:3" ht="20.100000000000001" customHeight="1" x14ac:dyDescent="0.3">
      <c r="A246"/>
      <c r="B246"/>
      <c r="C246"/>
    </row>
    <row r="247" spans="1:3" ht="20.100000000000001" customHeight="1" x14ac:dyDescent="0.3">
      <c r="A247"/>
      <c r="B247"/>
      <c r="C247"/>
    </row>
    <row r="248" spans="1:3" ht="20.100000000000001" customHeight="1" x14ac:dyDescent="0.3">
      <c r="A248"/>
      <c r="B248"/>
      <c r="C248"/>
    </row>
    <row r="249" spans="1:3" ht="20.100000000000001" customHeight="1" x14ac:dyDescent="0.3">
      <c r="A249"/>
      <c r="B249"/>
      <c r="C249"/>
    </row>
    <row r="250" spans="1:3" ht="20.100000000000001" customHeight="1" x14ac:dyDescent="0.3">
      <c r="A250"/>
      <c r="B250"/>
      <c r="C250"/>
    </row>
    <row r="251" spans="1:3" ht="20.100000000000001" customHeight="1" x14ac:dyDescent="0.3">
      <c r="A251"/>
      <c r="B251"/>
      <c r="C251"/>
    </row>
    <row r="252" spans="1:3" ht="20.100000000000001" customHeight="1" x14ac:dyDescent="0.3">
      <c r="A252"/>
      <c r="B252"/>
      <c r="C252"/>
    </row>
    <row r="253" spans="1:3" ht="20.100000000000001" customHeight="1" x14ac:dyDescent="0.3">
      <c r="A253"/>
      <c r="B253"/>
      <c r="C253"/>
    </row>
    <row r="254" spans="1:3" ht="20.100000000000001" customHeight="1" x14ac:dyDescent="0.3">
      <c r="A254"/>
      <c r="B254"/>
      <c r="C254"/>
    </row>
    <row r="255" spans="1:3" ht="20.100000000000001" customHeight="1" x14ac:dyDescent="0.3">
      <c r="A255"/>
      <c r="B255"/>
      <c r="C255"/>
    </row>
    <row r="256" spans="1:3" ht="20.100000000000001" customHeight="1" x14ac:dyDescent="0.3">
      <c r="A256"/>
      <c r="B256"/>
      <c r="C256"/>
    </row>
    <row r="257" spans="1:3" ht="20.100000000000001" customHeight="1" x14ac:dyDescent="0.3">
      <c r="A257"/>
      <c r="B257"/>
      <c r="C257"/>
    </row>
    <row r="258" spans="1:3" ht="20.100000000000001" customHeight="1" x14ac:dyDescent="0.3">
      <c r="A258"/>
      <c r="B258"/>
      <c r="C258"/>
    </row>
    <row r="259" spans="1:3" ht="20.100000000000001" customHeight="1" x14ac:dyDescent="0.3">
      <c r="A259"/>
      <c r="B259"/>
      <c r="C259"/>
    </row>
    <row r="260" spans="1:3" ht="20.100000000000001" customHeight="1" x14ac:dyDescent="0.3">
      <c r="A260"/>
      <c r="B260"/>
      <c r="C260"/>
    </row>
    <row r="261" spans="1:3" ht="20.100000000000001" customHeight="1" x14ac:dyDescent="0.3">
      <c r="A261"/>
      <c r="B261"/>
      <c r="C261"/>
    </row>
    <row r="262" spans="1:3" ht="20.100000000000001" customHeight="1" x14ac:dyDescent="0.3">
      <c r="A262"/>
      <c r="B262"/>
      <c r="C262"/>
    </row>
    <row r="263" spans="1:3" ht="20.100000000000001" customHeight="1" x14ac:dyDescent="0.3">
      <c r="A263"/>
      <c r="B263"/>
      <c r="C263"/>
    </row>
    <row r="264" spans="1:3" ht="20.100000000000001" customHeight="1" x14ac:dyDescent="0.3">
      <c r="A264"/>
      <c r="B264"/>
      <c r="C264"/>
    </row>
    <row r="265" spans="1:3" ht="20.100000000000001" customHeight="1" x14ac:dyDescent="0.3">
      <c r="A265"/>
      <c r="B265"/>
      <c r="C265"/>
    </row>
    <row r="266" spans="1:3" ht="20.100000000000001" customHeight="1" x14ac:dyDescent="0.3">
      <c r="A266"/>
      <c r="B266"/>
      <c r="C266"/>
    </row>
    <row r="267" spans="1:3" ht="20.100000000000001" customHeight="1" x14ac:dyDescent="0.3">
      <c r="A267"/>
      <c r="B267"/>
      <c r="C267"/>
    </row>
    <row r="268" spans="1:3" ht="20.100000000000001" customHeight="1" x14ac:dyDescent="0.3">
      <c r="A268"/>
      <c r="B268"/>
      <c r="C268"/>
    </row>
    <row r="269" spans="1:3" ht="20.100000000000001" customHeight="1" x14ac:dyDescent="0.3">
      <c r="A269"/>
      <c r="B269"/>
      <c r="C269"/>
    </row>
    <row r="270" spans="1:3" ht="20.100000000000001" customHeight="1" x14ac:dyDescent="0.3">
      <c r="A270"/>
      <c r="B270"/>
      <c r="C270"/>
    </row>
    <row r="271" spans="1:3" ht="20.100000000000001" customHeight="1" x14ac:dyDescent="0.3">
      <c r="A271"/>
      <c r="B271"/>
      <c r="C271"/>
    </row>
    <row r="272" spans="1:3" ht="20.100000000000001" customHeight="1" x14ac:dyDescent="0.3">
      <c r="A272"/>
      <c r="B272"/>
      <c r="C272"/>
    </row>
    <row r="273" spans="1:3" ht="20.100000000000001" customHeight="1" x14ac:dyDescent="0.3">
      <c r="A273"/>
      <c r="B273"/>
      <c r="C273"/>
    </row>
    <row r="274" spans="1:3" ht="20.100000000000001" customHeight="1" x14ac:dyDescent="0.3">
      <c r="A274"/>
      <c r="B274"/>
      <c r="C274"/>
    </row>
    <row r="275" spans="1:3" ht="20.100000000000001" customHeight="1" x14ac:dyDescent="0.3">
      <c r="A275"/>
      <c r="B275"/>
      <c r="C275"/>
    </row>
    <row r="276" spans="1:3" ht="20.100000000000001" customHeight="1" x14ac:dyDescent="0.3">
      <c r="A276"/>
      <c r="B276"/>
      <c r="C276"/>
    </row>
    <row r="277" spans="1:3" ht="20.100000000000001" customHeight="1" x14ac:dyDescent="0.3">
      <c r="A277"/>
      <c r="B277"/>
      <c r="C277"/>
    </row>
    <row r="278" spans="1:3" ht="20.100000000000001" customHeight="1" x14ac:dyDescent="0.3">
      <c r="A278"/>
      <c r="B278"/>
      <c r="C278"/>
    </row>
    <row r="279" spans="1:3" ht="20.100000000000001" customHeight="1" x14ac:dyDescent="0.3">
      <c r="A279"/>
      <c r="B279"/>
      <c r="C279"/>
    </row>
    <row r="280" spans="1:3" ht="20.100000000000001" customHeight="1" x14ac:dyDescent="0.3">
      <c r="A280"/>
      <c r="B280"/>
      <c r="C280"/>
    </row>
    <row r="281" spans="1:3" ht="20.100000000000001" customHeight="1" x14ac:dyDescent="0.3">
      <c r="A281"/>
      <c r="B281"/>
      <c r="C281"/>
    </row>
    <row r="282" spans="1:3" ht="20.100000000000001" customHeight="1" x14ac:dyDescent="0.3">
      <c r="A282"/>
      <c r="B282"/>
      <c r="C282"/>
    </row>
    <row r="283" spans="1:3" ht="20.100000000000001" customHeight="1" x14ac:dyDescent="0.3">
      <c r="A283"/>
      <c r="B283"/>
      <c r="C283"/>
    </row>
    <row r="284" spans="1:3" ht="20.100000000000001" customHeight="1" x14ac:dyDescent="0.3">
      <c r="A284"/>
      <c r="B284"/>
      <c r="C284"/>
    </row>
    <row r="285" spans="1:3" ht="20.100000000000001" customHeight="1" x14ac:dyDescent="0.3">
      <c r="A285"/>
      <c r="B285"/>
      <c r="C285"/>
    </row>
    <row r="286" spans="1:3" ht="20.100000000000001" customHeight="1" x14ac:dyDescent="0.3">
      <c r="A286"/>
      <c r="B286"/>
      <c r="C286"/>
    </row>
    <row r="287" spans="1:3" ht="20.100000000000001" customHeight="1" x14ac:dyDescent="0.3">
      <c r="A287"/>
      <c r="B287"/>
      <c r="C287"/>
    </row>
    <row r="288" spans="1:3" ht="20.100000000000001" customHeight="1" x14ac:dyDescent="0.3">
      <c r="A288"/>
      <c r="B288"/>
      <c r="C288"/>
    </row>
    <row r="289" spans="1:3" ht="20.100000000000001" customHeight="1" x14ac:dyDescent="0.3">
      <c r="A289"/>
      <c r="B289"/>
      <c r="C289"/>
    </row>
    <row r="290" spans="1:3" ht="20.100000000000001" customHeight="1" x14ac:dyDescent="0.3">
      <c r="A290"/>
      <c r="B290"/>
      <c r="C290"/>
    </row>
    <row r="291" spans="1:3" ht="20.100000000000001" customHeight="1" x14ac:dyDescent="0.3">
      <c r="A291"/>
      <c r="B291"/>
      <c r="C291"/>
    </row>
    <row r="292" spans="1:3" ht="20.100000000000001" customHeight="1" x14ac:dyDescent="0.3">
      <c r="A292"/>
      <c r="B292"/>
      <c r="C292"/>
    </row>
    <row r="293" spans="1:3" ht="20.100000000000001" customHeight="1" x14ac:dyDescent="0.3">
      <c r="A293"/>
      <c r="B293"/>
      <c r="C293"/>
    </row>
    <row r="294" spans="1:3" ht="20.100000000000001" customHeight="1" x14ac:dyDescent="0.3">
      <c r="A294"/>
      <c r="B294"/>
      <c r="C294"/>
    </row>
    <row r="295" spans="1:3" ht="20.100000000000001" customHeight="1" x14ac:dyDescent="0.3">
      <c r="A295"/>
      <c r="B295"/>
      <c r="C295"/>
    </row>
    <row r="296" spans="1:3" ht="20.100000000000001" customHeight="1" x14ac:dyDescent="0.3">
      <c r="A296"/>
      <c r="B296"/>
      <c r="C296"/>
    </row>
    <row r="297" spans="1:3" ht="20.100000000000001" customHeight="1" x14ac:dyDescent="0.3">
      <c r="A297"/>
      <c r="B297"/>
      <c r="C297"/>
    </row>
    <row r="298" spans="1:3" ht="20.100000000000001" customHeight="1" x14ac:dyDescent="0.3">
      <c r="A298"/>
      <c r="B298"/>
      <c r="C298"/>
    </row>
    <row r="299" spans="1:3" ht="20.100000000000001" customHeight="1" x14ac:dyDescent="0.3">
      <c r="A299"/>
      <c r="B299"/>
      <c r="C299"/>
    </row>
    <row r="300" spans="1:3" ht="20.100000000000001" customHeight="1" x14ac:dyDescent="0.3">
      <c r="A300"/>
      <c r="B300"/>
      <c r="C300"/>
    </row>
    <row r="301" spans="1:3" ht="20.100000000000001" customHeight="1" x14ac:dyDescent="0.3">
      <c r="A301"/>
      <c r="B301"/>
      <c r="C301"/>
    </row>
    <row r="302" spans="1:3" ht="20.100000000000001" customHeight="1" x14ac:dyDescent="0.3">
      <c r="A302"/>
      <c r="B302"/>
      <c r="C302"/>
    </row>
    <row r="303" spans="1:3" ht="20.100000000000001" customHeight="1" x14ac:dyDescent="0.3">
      <c r="A303"/>
      <c r="B303"/>
      <c r="C303"/>
    </row>
    <row r="304" spans="1:3" ht="20.100000000000001" customHeight="1" x14ac:dyDescent="0.3">
      <c r="A304"/>
      <c r="B304"/>
      <c r="C304"/>
    </row>
    <row r="305" spans="1:3" ht="20.100000000000001" customHeight="1" x14ac:dyDescent="0.3">
      <c r="A305"/>
      <c r="B305"/>
      <c r="C305"/>
    </row>
    <row r="306" spans="1:3" ht="20.100000000000001" customHeight="1" x14ac:dyDescent="0.3">
      <c r="A306"/>
      <c r="B306"/>
      <c r="C306"/>
    </row>
    <row r="307" spans="1:3" ht="20.100000000000001" customHeight="1" x14ac:dyDescent="0.3">
      <c r="A307"/>
      <c r="B307"/>
      <c r="C307"/>
    </row>
    <row r="308" spans="1:3" ht="20.100000000000001" customHeight="1" x14ac:dyDescent="0.3">
      <c r="A308"/>
      <c r="B308"/>
      <c r="C308"/>
    </row>
    <row r="309" spans="1:3" ht="20.100000000000001" customHeight="1" x14ac:dyDescent="0.3">
      <c r="A309"/>
      <c r="B309"/>
      <c r="C309"/>
    </row>
    <row r="310" spans="1:3" ht="20.100000000000001" customHeight="1" x14ac:dyDescent="0.3">
      <c r="A310"/>
      <c r="B310"/>
      <c r="C310"/>
    </row>
    <row r="311" spans="1:3" ht="20.100000000000001" customHeight="1" x14ac:dyDescent="0.3">
      <c r="A311"/>
      <c r="B311"/>
      <c r="C311"/>
    </row>
    <row r="312" spans="1:3" ht="20.100000000000001" customHeight="1" x14ac:dyDescent="0.3">
      <c r="A312"/>
      <c r="B312"/>
      <c r="C312"/>
    </row>
    <row r="313" spans="1:3" ht="20.100000000000001" customHeight="1" x14ac:dyDescent="0.3">
      <c r="A313"/>
      <c r="B313"/>
      <c r="C313"/>
    </row>
    <row r="314" spans="1:3" ht="20.100000000000001" customHeight="1" x14ac:dyDescent="0.3">
      <c r="A314"/>
      <c r="B314"/>
      <c r="C314"/>
    </row>
    <row r="315" spans="1:3" ht="20.100000000000001" customHeight="1" x14ac:dyDescent="0.3">
      <c r="A315"/>
      <c r="B315"/>
      <c r="C315"/>
    </row>
    <row r="316" spans="1:3" ht="20.100000000000001" customHeight="1" x14ac:dyDescent="0.3">
      <c r="A316"/>
      <c r="B316"/>
      <c r="C316"/>
    </row>
    <row r="317" spans="1:3" ht="20.100000000000001" customHeight="1" x14ac:dyDescent="0.3">
      <c r="A317"/>
      <c r="B317"/>
      <c r="C317"/>
    </row>
    <row r="318" spans="1:3" ht="20.100000000000001" customHeight="1" x14ac:dyDescent="0.3">
      <c r="A318"/>
      <c r="B318"/>
      <c r="C318"/>
    </row>
    <row r="319" spans="1:3" ht="20.100000000000001" customHeight="1" x14ac:dyDescent="0.3">
      <c r="A319"/>
      <c r="B319"/>
      <c r="C319"/>
    </row>
    <row r="320" spans="1:3" ht="20.100000000000001" customHeight="1" x14ac:dyDescent="0.3">
      <c r="A320"/>
      <c r="B320"/>
      <c r="C320"/>
    </row>
    <row r="321" spans="1:3" ht="20.100000000000001" customHeight="1" x14ac:dyDescent="0.3">
      <c r="A321"/>
      <c r="B321"/>
      <c r="C321"/>
    </row>
    <row r="322" spans="1:3" ht="20.100000000000001" customHeight="1" x14ac:dyDescent="0.3">
      <c r="A322"/>
      <c r="B322"/>
      <c r="C322"/>
    </row>
    <row r="323" spans="1:3" ht="20.100000000000001" customHeight="1" x14ac:dyDescent="0.3">
      <c r="A323"/>
      <c r="B323"/>
      <c r="C323"/>
    </row>
    <row r="324" spans="1:3" ht="20.100000000000001" customHeight="1" x14ac:dyDescent="0.3">
      <c r="A324"/>
      <c r="B324"/>
      <c r="C324"/>
    </row>
    <row r="325" spans="1:3" ht="20.100000000000001" customHeight="1" x14ac:dyDescent="0.3">
      <c r="A325"/>
      <c r="B325"/>
      <c r="C325"/>
    </row>
    <row r="326" spans="1:3" ht="20.100000000000001" customHeight="1" x14ac:dyDescent="0.3">
      <c r="A326"/>
      <c r="B326"/>
      <c r="C326"/>
    </row>
    <row r="327" spans="1:3" ht="20.100000000000001" customHeight="1" x14ac:dyDescent="0.3">
      <c r="A327"/>
      <c r="B327"/>
      <c r="C327"/>
    </row>
    <row r="328" spans="1:3" ht="20.100000000000001" customHeight="1" x14ac:dyDescent="0.3">
      <c r="A328"/>
      <c r="B328"/>
      <c r="C328"/>
    </row>
    <row r="329" spans="1:3" ht="20.100000000000001" customHeight="1" x14ac:dyDescent="0.3">
      <c r="A329"/>
      <c r="B329"/>
      <c r="C329"/>
    </row>
    <row r="330" spans="1:3" ht="20.100000000000001" customHeight="1" x14ac:dyDescent="0.3">
      <c r="A330"/>
      <c r="B330"/>
      <c r="C330"/>
    </row>
    <row r="331" spans="1:3" ht="20.100000000000001" customHeight="1" x14ac:dyDescent="0.3">
      <c r="A331"/>
      <c r="B331"/>
      <c r="C331"/>
    </row>
    <row r="332" spans="1:3" ht="20.100000000000001" customHeight="1" x14ac:dyDescent="0.3">
      <c r="A332"/>
      <c r="B332"/>
      <c r="C332"/>
    </row>
    <row r="333" spans="1:3" ht="20.100000000000001" customHeight="1" x14ac:dyDescent="0.3">
      <c r="A333"/>
      <c r="B333"/>
      <c r="C333"/>
    </row>
    <row r="334" spans="1:3" ht="20.100000000000001" customHeight="1" x14ac:dyDescent="0.3">
      <c r="A334"/>
      <c r="B334"/>
      <c r="C334"/>
    </row>
    <row r="335" spans="1:3" ht="20.100000000000001" customHeight="1" x14ac:dyDescent="0.3">
      <c r="A335"/>
      <c r="B335"/>
      <c r="C335"/>
    </row>
    <row r="336" spans="1:3" ht="20.100000000000001" customHeight="1" x14ac:dyDescent="0.3">
      <c r="A336"/>
      <c r="B336"/>
      <c r="C336"/>
    </row>
    <row r="337" spans="1:3" ht="20.100000000000001" customHeight="1" x14ac:dyDescent="0.3">
      <c r="A337"/>
      <c r="B337"/>
      <c r="C337"/>
    </row>
    <row r="338" spans="1:3" ht="20.100000000000001" customHeight="1" x14ac:dyDescent="0.3">
      <c r="A338"/>
      <c r="B338"/>
      <c r="C338"/>
    </row>
    <row r="339" spans="1:3" ht="20.100000000000001" customHeight="1" x14ac:dyDescent="0.3">
      <c r="A339"/>
      <c r="B339"/>
      <c r="C339"/>
    </row>
    <row r="340" spans="1:3" ht="20.100000000000001" customHeight="1" x14ac:dyDescent="0.3">
      <c r="A340"/>
      <c r="B340"/>
      <c r="C340"/>
    </row>
    <row r="341" spans="1:3" ht="20.100000000000001" customHeight="1" x14ac:dyDescent="0.3">
      <c r="A341"/>
      <c r="B341"/>
      <c r="C341"/>
    </row>
    <row r="342" spans="1:3" ht="20.100000000000001" customHeight="1" x14ac:dyDescent="0.3">
      <c r="A342"/>
      <c r="B342"/>
      <c r="C342"/>
    </row>
    <row r="343" spans="1:3" ht="20.100000000000001" customHeight="1" x14ac:dyDescent="0.3">
      <c r="A343"/>
      <c r="B343"/>
      <c r="C343"/>
    </row>
    <row r="344" spans="1:3" ht="20.100000000000001" customHeight="1" x14ac:dyDescent="0.3">
      <c r="A344"/>
      <c r="B344"/>
      <c r="C344"/>
    </row>
    <row r="345" spans="1:3" ht="20.100000000000001" customHeight="1" x14ac:dyDescent="0.3">
      <c r="A345"/>
      <c r="B345"/>
      <c r="C345"/>
    </row>
    <row r="346" spans="1:3" ht="20.100000000000001" customHeight="1" x14ac:dyDescent="0.3">
      <c r="A346"/>
      <c r="B346"/>
      <c r="C346"/>
    </row>
    <row r="347" spans="1:3" ht="20.100000000000001" customHeight="1" x14ac:dyDescent="0.3">
      <c r="A347"/>
      <c r="B347"/>
      <c r="C347"/>
    </row>
    <row r="348" spans="1:3" ht="20.100000000000001" customHeight="1" x14ac:dyDescent="0.3">
      <c r="A348"/>
      <c r="B348"/>
      <c r="C348"/>
    </row>
    <row r="349" spans="1:3" ht="20.100000000000001" customHeight="1" x14ac:dyDescent="0.3">
      <c r="A349"/>
      <c r="B349"/>
      <c r="C349"/>
    </row>
    <row r="350" spans="1:3" ht="20.100000000000001" customHeight="1" x14ac:dyDescent="0.3">
      <c r="A350"/>
      <c r="B350"/>
      <c r="C350"/>
    </row>
    <row r="351" spans="1:3" ht="20.100000000000001" customHeight="1" x14ac:dyDescent="0.3">
      <c r="A351"/>
      <c r="B351"/>
      <c r="C351"/>
    </row>
    <row r="352" spans="1:3" ht="20.100000000000001" customHeight="1" x14ac:dyDescent="0.3">
      <c r="A352"/>
      <c r="B352"/>
      <c r="C352"/>
    </row>
    <row r="353" spans="1:3" ht="20.100000000000001" customHeight="1" x14ac:dyDescent="0.3">
      <c r="A353"/>
      <c r="B353"/>
      <c r="C353"/>
    </row>
    <row r="354" spans="1:3" ht="20.100000000000001" customHeight="1" x14ac:dyDescent="0.3">
      <c r="A354"/>
      <c r="B354"/>
      <c r="C354"/>
    </row>
    <row r="355" spans="1:3" ht="20.100000000000001" customHeight="1" x14ac:dyDescent="0.3">
      <c r="A355"/>
      <c r="B355"/>
      <c r="C355"/>
    </row>
    <row r="356" spans="1:3" ht="20.100000000000001" customHeight="1" x14ac:dyDescent="0.3">
      <c r="A356"/>
      <c r="B356"/>
      <c r="C356"/>
    </row>
    <row r="357" spans="1:3" ht="20.100000000000001" customHeight="1" x14ac:dyDescent="0.3">
      <c r="A357"/>
      <c r="B357"/>
      <c r="C357"/>
    </row>
    <row r="358" spans="1:3" ht="20.100000000000001" customHeight="1" x14ac:dyDescent="0.3">
      <c r="A358"/>
      <c r="B358"/>
      <c r="C358"/>
    </row>
    <row r="359" spans="1:3" ht="20.100000000000001" customHeight="1" x14ac:dyDescent="0.3">
      <c r="A359"/>
      <c r="B359"/>
      <c r="C359"/>
    </row>
    <row r="360" spans="1:3" ht="20.100000000000001" customHeight="1" x14ac:dyDescent="0.3">
      <c r="A360"/>
      <c r="B360"/>
      <c r="C360"/>
    </row>
    <row r="361" spans="1:3" ht="20.100000000000001" customHeight="1" x14ac:dyDescent="0.3">
      <c r="A361"/>
      <c r="B361"/>
      <c r="C361"/>
    </row>
    <row r="362" spans="1:3" ht="20.100000000000001" customHeight="1" x14ac:dyDescent="0.3">
      <c r="A362"/>
      <c r="B362"/>
      <c r="C362"/>
    </row>
    <row r="363" spans="1:3" ht="20.100000000000001" customHeight="1" x14ac:dyDescent="0.3">
      <c r="A363"/>
      <c r="B363"/>
      <c r="C363"/>
    </row>
    <row r="364" spans="1:3" ht="20.100000000000001" customHeight="1" x14ac:dyDescent="0.3">
      <c r="A364"/>
      <c r="B364"/>
      <c r="C364"/>
    </row>
    <row r="365" spans="1:3" ht="20.100000000000001" customHeight="1" x14ac:dyDescent="0.3">
      <c r="A365"/>
      <c r="B365"/>
      <c r="C365"/>
    </row>
    <row r="366" spans="1:3" ht="20.100000000000001" customHeight="1" x14ac:dyDescent="0.3">
      <c r="A366"/>
      <c r="B366"/>
      <c r="C366"/>
    </row>
    <row r="367" spans="1:3" ht="20.100000000000001" customHeight="1" x14ac:dyDescent="0.3">
      <c r="A367"/>
      <c r="B367"/>
      <c r="C367"/>
    </row>
    <row r="368" spans="1:3" ht="20.100000000000001" customHeight="1" x14ac:dyDescent="0.3">
      <c r="A368"/>
      <c r="B368"/>
      <c r="C368"/>
    </row>
    <row r="369" spans="1:3" ht="20.100000000000001" customHeight="1" x14ac:dyDescent="0.3">
      <c r="A369"/>
      <c r="B369"/>
      <c r="C369"/>
    </row>
    <row r="370" spans="1:3" ht="20.100000000000001" customHeight="1" x14ac:dyDescent="0.3">
      <c r="A370"/>
      <c r="B370"/>
      <c r="C370"/>
    </row>
    <row r="371" spans="1:3" ht="20.100000000000001" customHeight="1" x14ac:dyDescent="0.3">
      <c r="A371"/>
      <c r="B371"/>
      <c r="C371"/>
    </row>
    <row r="372" spans="1:3" ht="20.100000000000001" customHeight="1" x14ac:dyDescent="0.3">
      <c r="A372"/>
      <c r="B372"/>
      <c r="C372"/>
    </row>
    <row r="373" spans="1:3" ht="20.100000000000001" customHeight="1" x14ac:dyDescent="0.3">
      <c r="A373"/>
      <c r="B373"/>
      <c r="C373"/>
    </row>
    <row r="374" spans="1:3" ht="20.100000000000001" customHeight="1" x14ac:dyDescent="0.3">
      <c r="A374"/>
      <c r="B374"/>
      <c r="C374"/>
    </row>
    <row r="375" spans="1:3" ht="20.100000000000001" customHeight="1" x14ac:dyDescent="0.3">
      <c r="A375"/>
      <c r="B375"/>
      <c r="C375"/>
    </row>
    <row r="376" spans="1:3" ht="20.100000000000001" customHeight="1" x14ac:dyDescent="0.3">
      <c r="A376"/>
      <c r="B376"/>
      <c r="C376"/>
    </row>
    <row r="377" spans="1:3" ht="20.100000000000001" customHeight="1" x14ac:dyDescent="0.3">
      <c r="A377"/>
      <c r="B377"/>
      <c r="C377"/>
    </row>
    <row r="378" spans="1:3" ht="20.100000000000001" customHeight="1" x14ac:dyDescent="0.3">
      <c r="A378"/>
      <c r="B378"/>
      <c r="C378"/>
    </row>
    <row r="379" spans="1:3" ht="20.100000000000001" customHeight="1" x14ac:dyDescent="0.3">
      <c r="A379"/>
      <c r="B379"/>
      <c r="C379"/>
    </row>
    <row r="380" spans="1:3" ht="20.100000000000001" customHeight="1" x14ac:dyDescent="0.3">
      <c r="A380"/>
      <c r="B380"/>
      <c r="C380"/>
    </row>
    <row r="381" spans="1:3" ht="20.100000000000001" customHeight="1" x14ac:dyDescent="0.3">
      <c r="A381"/>
      <c r="B381"/>
      <c r="C381"/>
    </row>
    <row r="382" spans="1:3" ht="20.100000000000001" customHeight="1" x14ac:dyDescent="0.3">
      <c r="A382"/>
      <c r="B382"/>
      <c r="C382"/>
    </row>
    <row r="383" spans="1:3" ht="20.100000000000001" customHeight="1" x14ac:dyDescent="0.3">
      <c r="A383"/>
      <c r="B383"/>
      <c r="C383"/>
    </row>
    <row r="384" spans="1:3" ht="20.100000000000001" customHeight="1" x14ac:dyDescent="0.3">
      <c r="A384"/>
      <c r="B384"/>
      <c r="C384"/>
    </row>
    <row r="385" spans="1:3" ht="20.100000000000001" customHeight="1" x14ac:dyDescent="0.3">
      <c r="A385"/>
      <c r="B385"/>
      <c r="C385"/>
    </row>
    <row r="386" spans="1:3" ht="20.100000000000001" customHeight="1" x14ac:dyDescent="0.3">
      <c r="A386"/>
      <c r="B386"/>
      <c r="C386"/>
    </row>
    <row r="387" spans="1:3" ht="20.100000000000001" customHeight="1" x14ac:dyDescent="0.3">
      <c r="A387"/>
      <c r="B387"/>
      <c r="C387"/>
    </row>
    <row r="388" spans="1:3" ht="20.100000000000001" customHeight="1" x14ac:dyDescent="0.3">
      <c r="A388"/>
      <c r="B388"/>
      <c r="C388"/>
    </row>
    <row r="389" spans="1:3" ht="20.100000000000001" customHeight="1" x14ac:dyDescent="0.3">
      <c r="A389"/>
      <c r="B389"/>
      <c r="C389"/>
    </row>
    <row r="390" spans="1:3" ht="20.100000000000001" customHeight="1" x14ac:dyDescent="0.3">
      <c r="A390"/>
      <c r="B390"/>
      <c r="C390"/>
    </row>
    <row r="391" spans="1:3" ht="20.100000000000001" customHeight="1" x14ac:dyDescent="0.3">
      <c r="A391"/>
      <c r="B391"/>
      <c r="C391"/>
    </row>
    <row r="392" spans="1:3" ht="20.100000000000001" customHeight="1" x14ac:dyDescent="0.3">
      <c r="A392"/>
      <c r="B392"/>
      <c r="C392"/>
    </row>
    <row r="393" spans="1:3" ht="20.100000000000001" customHeight="1" x14ac:dyDescent="0.3">
      <c r="A393"/>
      <c r="B393"/>
      <c r="C393"/>
    </row>
    <row r="394" spans="1:3" ht="20.100000000000001" customHeight="1" x14ac:dyDescent="0.3">
      <c r="A394"/>
      <c r="B394"/>
      <c r="C394"/>
    </row>
    <row r="395" spans="1:3" ht="20.100000000000001" customHeight="1" x14ac:dyDescent="0.3">
      <c r="A395"/>
      <c r="B395"/>
      <c r="C395"/>
    </row>
    <row r="396" spans="1:3" ht="20.100000000000001" customHeight="1" x14ac:dyDescent="0.3">
      <c r="A396"/>
      <c r="B396"/>
      <c r="C396"/>
    </row>
    <row r="397" spans="1:3" ht="20.100000000000001" customHeight="1" x14ac:dyDescent="0.3">
      <c r="A397"/>
      <c r="B397"/>
      <c r="C397"/>
    </row>
    <row r="398" spans="1:3" ht="20.100000000000001" customHeight="1" x14ac:dyDescent="0.3">
      <c r="A398"/>
      <c r="B398"/>
      <c r="C398"/>
    </row>
    <row r="399" spans="1:3" ht="20.100000000000001" customHeight="1" x14ac:dyDescent="0.3">
      <c r="A399"/>
      <c r="B399"/>
      <c r="C399"/>
    </row>
    <row r="400" spans="1:3" ht="20.100000000000001" customHeight="1" x14ac:dyDescent="0.3">
      <c r="A400"/>
      <c r="B400"/>
      <c r="C400"/>
    </row>
    <row r="401" spans="1:3" ht="20.100000000000001" customHeight="1" x14ac:dyDescent="0.3">
      <c r="A401"/>
      <c r="B401"/>
      <c r="C401"/>
    </row>
    <row r="402" spans="1:3" ht="20.100000000000001" customHeight="1" x14ac:dyDescent="0.3">
      <c r="A402"/>
      <c r="B402"/>
      <c r="C402"/>
    </row>
    <row r="403" spans="1:3" ht="20.100000000000001" customHeight="1" x14ac:dyDescent="0.3">
      <c r="A403"/>
      <c r="B403"/>
      <c r="C403"/>
    </row>
    <row r="404" spans="1:3" ht="20.100000000000001" customHeight="1" x14ac:dyDescent="0.3">
      <c r="A404"/>
      <c r="B404"/>
      <c r="C404"/>
    </row>
    <row r="405" spans="1:3" ht="20.100000000000001" customHeight="1" x14ac:dyDescent="0.3">
      <c r="A405"/>
      <c r="B405"/>
      <c r="C405"/>
    </row>
    <row r="406" spans="1:3" ht="20.100000000000001" customHeight="1" x14ac:dyDescent="0.3">
      <c r="A406"/>
      <c r="B406"/>
      <c r="C406"/>
    </row>
    <row r="407" spans="1:3" ht="20.100000000000001" customHeight="1" x14ac:dyDescent="0.3">
      <c r="A407"/>
      <c r="B407"/>
      <c r="C407"/>
    </row>
    <row r="408" spans="1:3" ht="20.100000000000001" customHeight="1" x14ac:dyDescent="0.3">
      <c r="A408"/>
      <c r="B408"/>
      <c r="C408"/>
    </row>
    <row r="409" spans="1:3" ht="20.100000000000001" customHeight="1" x14ac:dyDescent="0.3">
      <c r="A409"/>
      <c r="B409"/>
      <c r="C409"/>
    </row>
    <row r="410" spans="1:3" ht="20.100000000000001" customHeight="1" x14ac:dyDescent="0.3">
      <c r="A410"/>
      <c r="B410"/>
      <c r="C410"/>
    </row>
    <row r="411" spans="1:3" ht="20.100000000000001" customHeight="1" x14ac:dyDescent="0.3">
      <c r="A411"/>
      <c r="B411"/>
      <c r="C411"/>
    </row>
    <row r="412" spans="1:3" ht="20.100000000000001" customHeight="1" x14ac:dyDescent="0.3">
      <c r="A412"/>
      <c r="B412"/>
      <c r="C412"/>
    </row>
    <row r="413" spans="1:3" ht="20.100000000000001" customHeight="1" x14ac:dyDescent="0.3">
      <c r="A413"/>
      <c r="B413"/>
      <c r="C413"/>
    </row>
    <row r="414" spans="1:3" ht="20.100000000000001" customHeight="1" x14ac:dyDescent="0.3">
      <c r="A414"/>
      <c r="B414"/>
      <c r="C414"/>
    </row>
    <row r="415" spans="1:3" ht="20.100000000000001" customHeight="1" x14ac:dyDescent="0.3">
      <c r="A415"/>
      <c r="B415"/>
      <c r="C415"/>
    </row>
    <row r="416" spans="1:3" ht="20.100000000000001" customHeight="1" x14ac:dyDescent="0.3">
      <c r="A416"/>
      <c r="B416"/>
      <c r="C416"/>
    </row>
    <row r="417" spans="1:3" ht="20.100000000000001" customHeight="1" x14ac:dyDescent="0.3">
      <c r="A417"/>
      <c r="B417"/>
      <c r="C417"/>
    </row>
    <row r="418" spans="1:3" ht="20.100000000000001" customHeight="1" x14ac:dyDescent="0.3">
      <c r="A418"/>
      <c r="B418"/>
      <c r="C418"/>
    </row>
    <row r="419" spans="1:3" ht="20.100000000000001" customHeight="1" x14ac:dyDescent="0.3">
      <c r="A419"/>
      <c r="B419"/>
      <c r="C419"/>
    </row>
    <row r="420" spans="1:3" ht="20.100000000000001" customHeight="1" x14ac:dyDescent="0.3">
      <c r="A420"/>
      <c r="B420"/>
      <c r="C420"/>
    </row>
    <row r="421" spans="1:3" ht="20.100000000000001" customHeight="1" x14ac:dyDescent="0.3">
      <c r="A421"/>
      <c r="B421"/>
      <c r="C421"/>
    </row>
    <row r="422" spans="1:3" ht="20.100000000000001" customHeight="1" x14ac:dyDescent="0.3">
      <c r="A422"/>
      <c r="B422"/>
      <c r="C422"/>
    </row>
    <row r="423" spans="1:3" ht="20.100000000000001" customHeight="1" x14ac:dyDescent="0.3">
      <c r="A423"/>
      <c r="B423"/>
      <c r="C423"/>
    </row>
    <row r="424" spans="1:3" ht="20.100000000000001" customHeight="1" x14ac:dyDescent="0.3">
      <c r="A424"/>
      <c r="B424"/>
      <c r="C424"/>
    </row>
    <row r="425" spans="1:3" ht="20.100000000000001" customHeight="1" x14ac:dyDescent="0.3">
      <c r="A425"/>
      <c r="B425"/>
      <c r="C425"/>
    </row>
    <row r="426" spans="1:3" ht="20.100000000000001" customHeight="1" x14ac:dyDescent="0.3">
      <c r="A426"/>
      <c r="B426"/>
      <c r="C426"/>
    </row>
    <row r="427" spans="1:3" ht="20.100000000000001" customHeight="1" x14ac:dyDescent="0.3">
      <c r="A427"/>
      <c r="B427"/>
      <c r="C427"/>
    </row>
    <row r="428" spans="1:3" ht="20.100000000000001" customHeight="1" x14ac:dyDescent="0.3">
      <c r="A428"/>
      <c r="B428"/>
      <c r="C428"/>
    </row>
    <row r="429" spans="1:3" ht="20.100000000000001" customHeight="1" x14ac:dyDescent="0.3">
      <c r="A429"/>
      <c r="B429"/>
      <c r="C429"/>
    </row>
    <row r="430" spans="1:3" ht="20.100000000000001" customHeight="1" x14ac:dyDescent="0.3">
      <c r="A430"/>
      <c r="B430"/>
      <c r="C430"/>
    </row>
    <row r="431" spans="1:3" ht="20.100000000000001" customHeight="1" x14ac:dyDescent="0.3">
      <c r="A431"/>
      <c r="B431"/>
      <c r="C431"/>
    </row>
    <row r="432" spans="1:3" ht="20.100000000000001" customHeight="1" x14ac:dyDescent="0.3">
      <c r="A432"/>
      <c r="B432"/>
      <c r="C432"/>
    </row>
    <row r="433" spans="1:3" ht="20.100000000000001" customHeight="1" x14ac:dyDescent="0.3">
      <c r="A433"/>
      <c r="B433"/>
      <c r="C433"/>
    </row>
    <row r="434" spans="1:3" ht="20.100000000000001" customHeight="1" x14ac:dyDescent="0.3">
      <c r="A434"/>
      <c r="B434"/>
      <c r="C434"/>
    </row>
    <row r="435" spans="1:3" ht="20.100000000000001" customHeight="1" x14ac:dyDescent="0.3">
      <c r="A435"/>
      <c r="B435"/>
      <c r="C435"/>
    </row>
    <row r="436" spans="1:3" ht="20.100000000000001" customHeight="1" x14ac:dyDescent="0.3">
      <c r="A436"/>
      <c r="B436"/>
      <c r="C436"/>
    </row>
    <row r="437" spans="1:3" ht="20.100000000000001" customHeight="1" x14ac:dyDescent="0.3">
      <c r="A437"/>
      <c r="B437"/>
      <c r="C437"/>
    </row>
    <row r="438" spans="1:3" ht="20.100000000000001" customHeight="1" x14ac:dyDescent="0.3">
      <c r="A438"/>
      <c r="B438"/>
      <c r="C438"/>
    </row>
    <row r="439" spans="1:3" ht="20.100000000000001" customHeight="1" x14ac:dyDescent="0.3">
      <c r="A439"/>
      <c r="B439"/>
      <c r="C439"/>
    </row>
    <row r="440" spans="1:3" ht="20.100000000000001" customHeight="1" x14ac:dyDescent="0.3">
      <c r="A440"/>
      <c r="B440"/>
      <c r="C440"/>
    </row>
    <row r="441" spans="1:3" ht="20.100000000000001" customHeight="1" x14ac:dyDescent="0.3">
      <c r="A441"/>
      <c r="B441"/>
      <c r="C441"/>
    </row>
    <row r="442" spans="1:3" ht="20.100000000000001" customHeight="1" x14ac:dyDescent="0.3">
      <c r="A442"/>
      <c r="B442"/>
      <c r="C442"/>
    </row>
    <row r="443" spans="1:3" ht="20.100000000000001" customHeight="1" x14ac:dyDescent="0.3">
      <c r="A443"/>
      <c r="B443"/>
      <c r="C443"/>
    </row>
    <row r="444" spans="1:3" ht="20.100000000000001" customHeight="1" x14ac:dyDescent="0.3">
      <c r="A444"/>
      <c r="B444"/>
      <c r="C444"/>
    </row>
    <row r="445" spans="1:3" ht="20.100000000000001" customHeight="1" x14ac:dyDescent="0.3">
      <c r="A445"/>
      <c r="B445"/>
      <c r="C445"/>
    </row>
    <row r="446" spans="1:3" ht="20.100000000000001" customHeight="1" x14ac:dyDescent="0.3">
      <c r="A446"/>
      <c r="B446"/>
      <c r="C446"/>
    </row>
    <row r="447" spans="1:3" ht="20.100000000000001" customHeight="1" x14ac:dyDescent="0.3">
      <c r="A447"/>
      <c r="B447"/>
      <c r="C447"/>
    </row>
    <row r="448" spans="1:3" ht="20.100000000000001" customHeight="1" x14ac:dyDescent="0.3">
      <c r="A448"/>
      <c r="B448"/>
      <c r="C448"/>
    </row>
    <row r="449" spans="1:3" ht="20.100000000000001" customHeight="1" x14ac:dyDescent="0.3">
      <c r="A449"/>
      <c r="B449"/>
      <c r="C449"/>
    </row>
    <row r="450" spans="1:3" ht="20.100000000000001" customHeight="1" x14ac:dyDescent="0.3">
      <c r="A450"/>
      <c r="B450"/>
      <c r="C450"/>
    </row>
    <row r="451" spans="1:3" ht="20.100000000000001" customHeight="1" x14ac:dyDescent="0.3">
      <c r="A451"/>
      <c r="B451"/>
      <c r="C451"/>
    </row>
    <row r="452" spans="1:3" ht="20.100000000000001" customHeight="1" x14ac:dyDescent="0.3">
      <c r="A452"/>
      <c r="B452"/>
      <c r="C452"/>
    </row>
    <row r="453" spans="1:3" ht="20.100000000000001" customHeight="1" x14ac:dyDescent="0.3">
      <c r="A453"/>
      <c r="B453"/>
      <c r="C453"/>
    </row>
    <row r="454" spans="1:3" ht="20.100000000000001" customHeight="1" x14ac:dyDescent="0.3">
      <c r="A454"/>
      <c r="B454"/>
      <c r="C454"/>
    </row>
    <row r="455" spans="1:3" ht="20.100000000000001" customHeight="1" x14ac:dyDescent="0.3">
      <c r="A455"/>
      <c r="B455"/>
      <c r="C455"/>
    </row>
  </sheetData>
  <mergeCells count="6">
    <mergeCell ref="B39:B40"/>
    <mergeCell ref="B4:B6"/>
    <mergeCell ref="F30:I30"/>
    <mergeCell ref="F28:I28"/>
    <mergeCell ref="F32:I33"/>
    <mergeCell ref="F18:Q2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pageMargins left="0.75" right="0.75" top="1" bottom="1" header="0.5" footer="0.5"/>
  <pageSetup scale="57" fitToHeight="2" orientation="portrait" r:id="rId1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N77"/>
  <sheetViews>
    <sheetView zoomScale="66" zoomScaleNormal="66" workbookViewId="0">
      <selection sqref="A1:C77"/>
    </sheetView>
  </sheetViews>
  <sheetFormatPr defaultRowHeight="13.2" x14ac:dyDescent="0.25"/>
  <cols>
    <col min="1" max="1" width="1.44140625" style="1128" customWidth="1"/>
    <col min="2" max="2" width="13.5546875" style="1128" customWidth="1"/>
    <col min="3" max="3" width="1.44140625" style="1128" customWidth="1"/>
    <col min="4" max="4" width="4.109375" customWidth="1"/>
    <col min="5" max="6" width="3.44140625" customWidth="1"/>
    <col min="7" max="7" width="5.5546875" customWidth="1"/>
    <col min="9" max="9" width="75.109375" customWidth="1"/>
    <col min="10" max="10" width="3.109375" customWidth="1"/>
    <col min="11" max="11" width="7.88671875" customWidth="1"/>
    <col min="12" max="12" width="6.88671875" customWidth="1"/>
    <col min="14" max="14" width="8.5546875" customWidth="1"/>
  </cols>
  <sheetData>
    <row r="1" spans="1:14" ht="15.6" x14ac:dyDescent="0.25">
      <c r="A1" s="1640"/>
      <c r="B1" s="1641" t="s">
        <v>586</v>
      </c>
      <c r="C1" s="1642"/>
      <c r="E1" s="468"/>
      <c r="F1" s="468"/>
      <c r="G1" s="468"/>
      <c r="H1" s="468"/>
      <c r="I1" s="468"/>
      <c r="J1" s="468"/>
      <c r="K1" s="468"/>
      <c r="L1" s="468"/>
      <c r="M1" s="469"/>
    </row>
    <row r="2" spans="1:14" ht="18" thickBot="1" x14ac:dyDescent="0.3">
      <c r="A2" s="608"/>
      <c r="B2" s="850"/>
      <c r="C2" s="53"/>
      <c r="E2" s="470"/>
      <c r="F2" s="1491" t="s">
        <v>382</v>
      </c>
      <c r="G2" s="1491"/>
      <c r="H2" s="1491"/>
      <c r="I2" s="1491"/>
      <c r="J2" s="1491"/>
      <c r="K2" s="1491"/>
      <c r="L2" s="1491"/>
      <c r="M2" s="1491"/>
    </row>
    <row r="3" spans="1:14" ht="18" thickBot="1" x14ac:dyDescent="0.3">
      <c r="A3" s="608"/>
      <c r="B3" s="370" t="str">
        <f ca="1">Title!B3</f>
        <v>Interim</v>
      </c>
      <c r="C3" s="53"/>
      <c r="E3" s="1114"/>
      <c r="F3" s="1492"/>
      <c r="G3" s="1492"/>
      <c r="H3" s="1492"/>
      <c r="I3" s="1492"/>
      <c r="J3" s="1492"/>
      <c r="K3" s="1492"/>
      <c r="L3" s="1492"/>
      <c r="M3" s="1492"/>
    </row>
    <row r="4" spans="1:14" ht="15.75" customHeight="1" x14ac:dyDescent="0.25">
      <c r="A4" s="608"/>
      <c r="B4" s="1214" t="str">
        <f>Title!B4</f>
        <v>R0</v>
      </c>
      <c r="C4" s="53"/>
      <c r="E4" s="1115"/>
      <c r="F4" s="1493" t="s">
        <v>68</v>
      </c>
      <c r="G4" s="1493"/>
      <c r="H4" s="1493"/>
      <c r="I4" s="1493"/>
      <c r="J4" s="1493"/>
      <c r="K4" s="1493"/>
      <c r="L4" s="1493"/>
      <c r="M4" s="1493"/>
    </row>
    <row r="5" spans="1:14" ht="15.6" x14ac:dyDescent="0.25">
      <c r="A5" s="608"/>
      <c r="B5" s="1215"/>
      <c r="C5" s="53"/>
      <c r="E5" s="869"/>
      <c r="F5" s="862"/>
      <c r="G5" s="899" t="s">
        <v>47</v>
      </c>
      <c r="H5" s="865"/>
      <c r="I5" s="866"/>
      <c r="J5" s="866"/>
      <c r="K5" s="866"/>
      <c r="L5" s="866"/>
      <c r="M5" s="868"/>
      <c r="N5" s="866"/>
    </row>
    <row r="6" spans="1:14" ht="16.2" thickBot="1" x14ac:dyDescent="0.3">
      <c r="A6" s="608"/>
      <c r="B6" s="1216"/>
      <c r="C6" s="53"/>
      <c r="E6" s="869"/>
      <c r="F6" s="862"/>
      <c r="G6" s="899" t="s">
        <v>478</v>
      </c>
      <c r="H6" s="866"/>
      <c r="I6" s="866"/>
      <c r="J6" s="866"/>
      <c r="K6" s="866"/>
      <c r="L6" s="866"/>
      <c r="M6" s="868"/>
      <c r="N6" s="866"/>
    </row>
    <row r="7" spans="1:14" ht="13.5" customHeight="1" thickBot="1" x14ac:dyDescent="0.3">
      <c r="A7" s="608"/>
      <c r="B7" s="54"/>
      <c r="C7" s="540"/>
      <c r="E7" s="1490" t="s">
        <v>695</v>
      </c>
      <c r="F7" s="1490"/>
      <c r="G7" s="1490"/>
      <c r="H7" s="1490"/>
      <c r="I7" s="1490"/>
      <c r="J7" s="1490"/>
      <c r="K7" s="1490"/>
      <c r="L7" s="1490"/>
      <c r="M7" s="1490"/>
      <c r="N7" s="1490"/>
    </row>
    <row r="8" spans="1:14" ht="15.75" customHeight="1" x14ac:dyDescent="0.25">
      <c r="A8" s="608"/>
      <c r="B8" s="984" t="s">
        <v>100</v>
      </c>
      <c r="C8" s="497"/>
      <c r="E8" s="1490"/>
      <c r="F8" s="1490"/>
      <c r="G8" s="1490"/>
      <c r="H8" s="1490"/>
      <c r="I8" s="1490"/>
      <c r="J8" s="1490"/>
      <c r="K8" s="1490"/>
      <c r="L8" s="1490"/>
      <c r="M8" s="1490"/>
      <c r="N8" s="1490"/>
    </row>
    <row r="9" spans="1:14" ht="15.75" customHeight="1" x14ac:dyDescent="0.25">
      <c r="A9" s="608"/>
      <c r="B9" s="667" t="s">
        <v>128</v>
      </c>
      <c r="C9" s="497"/>
      <c r="E9" s="863"/>
      <c r="F9" s="863"/>
      <c r="G9" s="871">
        <v>6</v>
      </c>
      <c r="H9" s="870" t="s">
        <v>0</v>
      </c>
      <c r="I9" s="871" t="s">
        <v>48</v>
      </c>
      <c r="J9" s="871" t="s">
        <v>170</v>
      </c>
      <c r="K9" s="871" t="s">
        <v>1</v>
      </c>
      <c r="L9" s="872">
        <v>1</v>
      </c>
      <c r="M9" s="873">
        <v>0.66666666666666663</v>
      </c>
      <c r="N9" s="1613"/>
    </row>
    <row r="10" spans="1:14" ht="15.6" x14ac:dyDescent="0.25">
      <c r="A10" s="608"/>
      <c r="B10" s="668"/>
      <c r="C10" s="669"/>
      <c r="E10" s="864"/>
      <c r="F10" s="864"/>
      <c r="G10" s="883">
        <f>G9+1</f>
        <v>7</v>
      </c>
      <c r="H10" s="874" t="s">
        <v>0</v>
      </c>
      <c r="I10" s="874" t="s">
        <v>302</v>
      </c>
      <c r="J10" s="875" t="s">
        <v>170</v>
      </c>
      <c r="K10" s="875" t="s">
        <v>1</v>
      </c>
      <c r="L10" s="876">
        <v>1</v>
      </c>
      <c r="M10" s="900">
        <f t="shared" ref="M10:M17" si="0">M9+TIME(0,L9,0)</f>
        <v>0.66736111111111107</v>
      </c>
      <c r="N10" s="1614"/>
    </row>
    <row r="11" spans="1:14" ht="15.6" x14ac:dyDescent="0.25">
      <c r="A11" s="608"/>
      <c r="B11" s="670" t="s">
        <v>384</v>
      </c>
      <c r="C11" s="497"/>
      <c r="E11" s="867"/>
      <c r="F11" s="867"/>
      <c r="G11" s="888">
        <v>3</v>
      </c>
      <c r="H11" s="878" t="s">
        <v>2</v>
      </c>
      <c r="I11" s="879" t="s">
        <v>69</v>
      </c>
      <c r="J11" s="880" t="s">
        <v>170</v>
      </c>
      <c r="K11" s="871" t="s">
        <v>4</v>
      </c>
      <c r="L11" s="881">
        <v>3</v>
      </c>
      <c r="M11" s="882">
        <f t="shared" si="0"/>
        <v>0.66805555555555551</v>
      </c>
      <c r="N11" s="1615"/>
    </row>
    <row r="12" spans="1:14" ht="15.6" x14ac:dyDescent="0.25">
      <c r="A12" s="52"/>
      <c r="B12" s="671" t="s">
        <v>385</v>
      </c>
      <c r="C12" s="53"/>
      <c r="E12" s="864"/>
      <c r="F12" s="864"/>
      <c r="G12" s="883">
        <v>4</v>
      </c>
      <c r="H12" s="874" t="s">
        <v>0</v>
      </c>
      <c r="I12" s="884" t="s">
        <v>304</v>
      </c>
      <c r="J12" s="875" t="s">
        <v>170</v>
      </c>
      <c r="K12" s="875" t="s">
        <v>1</v>
      </c>
      <c r="L12" s="876">
        <v>3</v>
      </c>
      <c r="M12" s="877">
        <f t="shared" si="0"/>
        <v>0.67013888888888884</v>
      </c>
      <c r="N12" s="1614"/>
    </row>
    <row r="13" spans="1:14" ht="15.6" x14ac:dyDescent="0.25">
      <c r="A13" s="608"/>
      <c r="B13" s="672" t="s">
        <v>154</v>
      </c>
      <c r="C13" s="497"/>
      <c r="E13" s="867"/>
      <c r="F13" s="867"/>
      <c r="G13" s="888">
        <v>4.0999999999999996</v>
      </c>
      <c r="H13" s="878" t="s">
        <v>0</v>
      </c>
      <c r="I13" s="885" t="s">
        <v>393</v>
      </c>
      <c r="J13" s="880" t="s">
        <v>170</v>
      </c>
      <c r="K13" s="871" t="s">
        <v>1</v>
      </c>
      <c r="L13" s="881">
        <v>2</v>
      </c>
      <c r="M13" s="882">
        <f t="shared" si="0"/>
        <v>0.67222222222222217</v>
      </c>
      <c r="N13" s="1615"/>
    </row>
    <row r="14" spans="1:14" ht="15.6" x14ac:dyDescent="0.25">
      <c r="A14" s="52"/>
      <c r="B14" s="673" t="s">
        <v>251</v>
      </c>
      <c r="C14" s="497"/>
      <c r="E14" s="864"/>
      <c r="F14" s="864"/>
      <c r="G14" s="886">
        <v>5</v>
      </c>
      <c r="H14" s="875" t="s">
        <v>34</v>
      </c>
      <c r="I14" s="875" t="s">
        <v>406</v>
      </c>
      <c r="J14" s="875" t="s">
        <v>170</v>
      </c>
      <c r="K14" s="875" t="s">
        <v>1</v>
      </c>
      <c r="L14" s="876">
        <v>40</v>
      </c>
      <c r="M14" s="877">
        <f t="shared" si="0"/>
        <v>0.67361111111111105</v>
      </c>
      <c r="N14" s="1614"/>
    </row>
    <row r="15" spans="1:14" ht="15.6" x14ac:dyDescent="0.25">
      <c r="A15" s="52"/>
      <c r="B15" s="498" t="s">
        <v>278</v>
      </c>
      <c r="C15" s="497"/>
      <c r="E15" s="867"/>
      <c r="F15" s="867"/>
      <c r="G15" s="887">
        <v>6</v>
      </c>
      <c r="H15" s="880" t="s">
        <v>44</v>
      </c>
      <c r="I15" s="879" t="s">
        <v>10</v>
      </c>
      <c r="J15" s="880" t="s">
        <v>170</v>
      </c>
      <c r="K15" s="880" t="s">
        <v>4</v>
      </c>
      <c r="L15" s="881">
        <v>30</v>
      </c>
      <c r="M15" s="882">
        <f t="shared" si="0"/>
        <v>0.70138888888888884</v>
      </c>
      <c r="N15" s="1615"/>
    </row>
    <row r="16" spans="1:14" ht="15.6" x14ac:dyDescent="0.25">
      <c r="A16" s="52"/>
      <c r="B16" s="499" t="s">
        <v>341</v>
      </c>
      <c r="C16" s="500"/>
      <c r="E16" s="864"/>
      <c r="F16" s="864"/>
      <c r="G16" s="886">
        <v>7</v>
      </c>
      <c r="H16" s="875" t="s">
        <v>2</v>
      </c>
      <c r="I16" s="884" t="s">
        <v>70</v>
      </c>
      <c r="J16" s="875" t="s">
        <v>170</v>
      </c>
      <c r="K16" s="875" t="s">
        <v>4</v>
      </c>
      <c r="L16" s="876">
        <v>40</v>
      </c>
      <c r="M16" s="877">
        <f t="shared" si="0"/>
        <v>0.72222222222222221</v>
      </c>
      <c r="N16" s="1614"/>
    </row>
    <row r="17" spans="1:14" ht="12.75" customHeight="1" x14ac:dyDescent="0.25">
      <c r="A17" s="52"/>
      <c r="B17" s="54"/>
      <c r="C17" s="459"/>
      <c r="E17" s="867"/>
      <c r="F17" s="867"/>
      <c r="G17" s="887">
        <v>8</v>
      </c>
      <c r="H17" s="888" t="s">
        <v>52</v>
      </c>
      <c r="I17" s="880" t="s">
        <v>173</v>
      </c>
      <c r="J17" s="880"/>
      <c r="K17" s="880"/>
      <c r="L17" s="881"/>
      <c r="M17" s="882">
        <f t="shared" si="0"/>
        <v>0.75</v>
      </c>
      <c r="N17" s="1615"/>
    </row>
    <row r="18" spans="1:14" ht="15.75" customHeight="1" x14ac:dyDescent="0.25">
      <c r="A18" s="52"/>
      <c r="B18" s="54"/>
      <c r="C18" s="53"/>
      <c r="E18" s="864"/>
      <c r="F18" s="864"/>
      <c r="G18" s="886"/>
      <c r="H18" s="875"/>
      <c r="I18" s="875"/>
      <c r="J18" s="875"/>
      <c r="K18" s="875"/>
      <c r="L18" s="876"/>
      <c r="M18" s="877"/>
      <c r="N18" s="1614"/>
    </row>
    <row r="19" spans="1:14" ht="15.6" x14ac:dyDescent="0.25">
      <c r="A19" s="608"/>
      <c r="B19" s="941" t="s">
        <v>386</v>
      </c>
      <c r="C19" s="497"/>
      <c r="E19" s="889"/>
      <c r="F19" s="890"/>
      <c r="G19" s="891" t="s">
        <v>7</v>
      </c>
      <c r="H19" s="891"/>
      <c r="I19" s="892" t="s">
        <v>315</v>
      </c>
      <c r="J19" s="1177"/>
      <c r="K19" s="1177"/>
      <c r="L19" s="1177"/>
      <c r="M19" s="1178"/>
      <c r="N19" s="1615"/>
    </row>
    <row r="20" spans="1:14" ht="15.6" x14ac:dyDescent="0.25">
      <c r="A20" s="52"/>
      <c r="B20" s="671" t="s">
        <v>387</v>
      </c>
      <c r="C20" s="53"/>
      <c r="E20" s="893"/>
      <c r="F20" s="894"/>
      <c r="G20" s="895"/>
      <c r="H20" s="895"/>
      <c r="I20" s="895" t="s">
        <v>316</v>
      </c>
      <c r="J20" s="1174"/>
      <c r="K20" s="1174"/>
      <c r="L20" s="1174"/>
      <c r="M20" s="1176"/>
      <c r="N20" s="1176"/>
    </row>
    <row r="21" spans="1:14" ht="15.6" x14ac:dyDescent="0.25">
      <c r="A21" s="608"/>
      <c r="B21" s="985" t="s">
        <v>429</v>
      </c>
      <c r="C21" s="497"/>
      <c r="E21" s="889"/>
      <c r="F21" s="896"/>
      <c r="G21" s="897"/>
      <c r="H21" s="897"/>
      <c r="I21" s="892"/>
      <c r="J21" s="1177"/>
      <c r="K21" s="1177"/>
      <c r="L21" s="1177"/>
      <c r="M21" s="1178"/>
      <c r="N21" s="1178"/>
    </row>
    <row r="22" spans="1:14" ht="15.6" x14ac:dyDescent="0.3">
      <c r="A22" s="52"/>
      <c r="B22" s="942" t="s">
        <v>340</v>
      </c>
      <c r="C22" s="497"/>
      <c r="E22" s="466"/>
      <c r="F22" s="466"/>
      <c r="G22" s="898"/>
      <c r="H22" s="898"/>
      <c r="I22" s="895" t="s">
        <v>299</v>
      </c>
      <c r="J22" s="1174"/>
      <c r="K22" s="1174"/>
      <c r="L22" s="1174"/>
      <c r="M22" s="1176"/>
      <c r="N22" s="1176"/>
    </row>
    <row r="23" spans="1:14" ht="15.6" x14ac:dyDescent="0.3">
      <c r="A23" s="52"/>
      <c r="B23" s="986" t="s">
        <v>583</v>
      </c>
      <c r="C23" s="497"/>
      <c r="E23" s="467"/>
      <c r="F23" s="467"/>
      <c r="G23" s="897"/>
      <c r="H23" s="897"/>
      <c r="I23" s="892" t="s">
        <v>300</v>
      </c>
      <c r="J23" s="1177"/>
      <c r="K23" s="1177"/>
      <c r="L23" s="1177"/>
      <c r="M23" s="1178"/>
      <c r="N23" s="1178"/>
    </row>
    <row r="24" spans="1:14" ht="17.399999999999999" x14ac:dyDescent="0.3">
      <c r="A24" s="52"/>
      <c r="B24" s="943" t="s">
        <v>357</v>
      </c>
      <c r="C24" s="497"/>
      <c r="E24" s="1174"/>
      <c r="F24" s="1174"/>
      <c r="G24" s="1175"/>
      <c r="H24" s="1174"/>
      <c r="I24" s="1174"/>
      <c r="J24" s="1174"/>
      <c r="K24" s="1174"/>
      <c r="L24" s="1174"/>
      <c r="M24" s="1176"/>
      <c r="N24" s="1176"/>
    </row>
    <row r="25" spans="1:14" ht="15.6" x14ac:dyDescent="0.25">
      <c r="A25" s="52"/>
      <c r="B25" s="987" t="s">
        <v>19</v>
      </c>
      <c r="C25" s="497"/>
      <c r="E25" s="1183"/>
      <c r="F25" s="1494"/>
      <c r="G25" s="1494"/>
      <c r="H25" s="1494"/>
      <c r="I25" s="1494"/>
      <c r="J25" s="1494"/>
      <c r="K25" s="1494"/>
      <c r="L25" s="1494"/>
      <c r="M25" s="1494"/>
      <c r="N25" s="1494"/>
    </row>
    <row r="26" spans="1:14" ht="12.75" customHeight="1" x14ac:dyDescent="0.25">
      <c r="A26" s="52"/>
      <c r="B26" s="988" t="s">
        <v>18</v>
      </c>
      <c r="C26" s="497"/>
      <c r="E26" s="1631"/>
      <c r="F26" s="1494"/>
      <c r="G26" s="1494"/>
      <c r="H26" s="1494"/>
      <c r="I26" s="1494"/>
      <c r="J26" s="1494"/>
      <c r="K26" s="1494"/>
      <c r="L26" s="1494"/>
      <c r="M26" s="1494"/>
      <c r="N26" s="1494"/>
    </row>
    <row r="27" spans="1:14" ht="15.6" x14ac:dyDescent="0.25">
      <c r="A27" s="52"/>
      <c r="B27" s="989" t="s">
        <v>510</v>
      </c>
      <c r="C27" s="497"/>
      <c r="E27" s="1206"/>
      <c r="F27" s="1206"/>
      <c r="G27" s="1206"/>
      <c r="H27" s="1206"/>
      <c r="I27" s="1206"/>
      <c r="J27" s="1206"/>
      <c r="K27" s="1206"/>
      <c r="L27" s="1206"/>
      <c r="M27" s="1206"/>
      <c r="N27" s="1206"/>
    </row>
    <row r="28" spans="1:14" ht="15.6" x14ac:dyDescent="0.25">
      <c r="A28" s="52"/>
      <c r="B28" s="1643" t="s">
        <v>584</v>
      </c>
      <c r="C28" s="53"/>
      <c r="E28" s="1206"/>
      <c r="F28" s="1206"/>
      <c r="G28" s="1206"/>
      <c r="H28" s="1206"/>
      <c r="I28" s="1206"/>
      <c r="J28" s="1206"/>
      <c r="K28" s="1206"/>
      <c r="L28" s="1206"/>
      <c r="M28" s="1206"/>
      <c r="N28" s="1206"/>
    </row>
    <row r="29" spans="1:14" ht="15.6" x14ac:dyDescent="0.25">
      <c r="A29" s="608"/>
      <c r="B29" s="992" t="s">
        <v>585</v>
      </c>
      <c r="C29" s="497"/>
      <c r="E29" s="1206"/>
      <c r="F29" s="1206"/>
      <c r="G29" s="1206"/>
      <c r="H29" s="1206"/>
      <c r="I29" s="1206"/>
      <c r="J29" s="1206"/>
      <c r="K29" s="1206"/>
      <c r="L29" s="1206"/>
      <c r="M29" s="1206"/>
      <c r="N29" s="1206"/>
    </row>
    <row r="30" spans="1:14" ht="15.6" x14ac:dyDescent="0.25">
      <c r="A30" s="52"/>
      <c r="B30" s="54"/>
      <c r="C30" s="497"/>
      <c r="E30" s="1206"/>
      <c r="F30" s="1206"/>
      <c r="G30" s="1206"/>
      <c r="H30" s="1206"/>
      <c r="I30" s="1206"/>
      <c r="J30" s="1206"/>
      <c r="K30" s="1206"/>
      <c r="L30" s="1206"/>
      <c r="M30" s="1206"/>
      <c r="N30" s="1206"/>
    </row>
    <row r="31" spans="1:14" ht="15.6" x14ac:dyDescent="0.25">
      <c r="A31" s="52"/>
      <c r="B31" s="54"/>
      <c r="C31" s="497"/>
      <c r="E31" s="1206"/>
      <c r="F31" s="1206"/>
      <c r="G31" s="1206"/>
      <c r="H31" s="1206"/>
      <c r="I31" s="1206"/>
      <c r="J31" s="1206"/>
      <c r="K31" s="1206"/>
      <c r="L31" s="1206"/>
      <c r="M31" s="1206"/>
      <c r="N31" s="1206"/>
    </row>
    <row r="32" spans="1:14" x14ac:dyDescent="0.25">
      <c r="A32" s="52"/>
      <c r="B32" s="54"/>
      <c r="C32" s="53"/>
      <c r="E32" s="1206"/>
      <c r="F32" s="1206"/>
      <c r="G32" s="1206"/>
      <c r="H32" s="1206"/>
      <c r="I32" s="1206"/>
      <c r="J32" s="1206"/>
      <c r="K32" s="1206"/>
      <c r="L32" s="1206"/>
      <c r="M32" s="1206"/>
      <c r="N32" s="1206"/>
    </row>
    <row r="33" spans="1:14" ht="15.6" x14ac:dyDescent="0.25">
      <c r="A33" s="52"/>
      <c r="B33" s="670" t="s">
        <v>388</v>
      </c>
      <c r="C33" s="53"/>
      <c r="E33" s="1206"/>
      <c r="F33" s="1206"/>
      <c r="G33" s="1206"/>
      <c r="H33" s="1206"/>
      <c r="I33" s="1206"/>
      <c r="J33" s="1206"/>
      <c r="K33" s="1206"/>
      <c r="L33" s="1206"/>
      <c r="M33" s="1206"/>
      <c r="N33" s="1206"/>
    </row>
    <row r="34" spans="1:14" ht="15.6" x14ac:dyDescent="0.25">
      <c r="A34" s="52"/>
      <c r="B34" s="671" t="s">
        <v>389</v>
      </c>
      <c r="C34" s="53"/>
      <c r="E34" s="1206"/>
      <c r="F34" s="1206"/>
      <c r="G34" s="1206"/>
      <c r="H34" s="1206"/>
      <c r="I34" s="1206"/>
      <c r="J34" s="1206"/>
      <c r="K34" s="1206"/>
      <c r="L34" s="1206"/>
      <c r="M34" s="1206"/>
      <c r="N34" s="1206"/>
    </row>
    <row r="35" spans="1:14" x14ac:dyDescent="0.25">
      <c r="A35" s="52"/>
      <c r="B35" s="54"/>
      <c r="C35" s="53"/>
      <c r="E35" s="1206"/>
      <c r="F35" s="1206"/>
      <c r="G35" s="1206"/>
      <c r="H35" s="1206"/>
      <c r="I35" s="1206"/>
      <c r="J35" s="1206"/>
      <c r="K35" s="1206"/>
      <c r="L35" s="1206"/>
      <c r="M35" s="1206"/>
      <c r="N35" s="1206"/>
    </row>
    <row r="36" spans="1:14" ht="14.25" customHeight="1" x14ac:dyDescent="0.25">
      <c r="A36" s="608"/>
      <c r="B36" s="54"/>
      <c r="C36" s="497"/>
      <c r="E36" s="1206"/>
      <c r="F36" s="1206"/>
      <c r="G36" s="1206"/>
      <c r="H36" s="1206"/>
      <c r="I36" s="1206"/>
      <c r="J36" s="1206"/>
      <c r="K36" s="1206"/>
      <c r="L36" s="1206"/>
      <c r="M36" s="1206"/>
      <c r="N36" s="1206"/>
    </row>
    <row r="37" spans="1:14" ht="12.75" customHeight="1" x14ac:dyDescent="0.25">
      <c r="A37" s="52"/>
      <c r="B37" s="54"/>
      <c r="C37" s="53"/>
      <c r="E37" s="1206"/>
      <c r="F37" s="1206"/>
      <c r="G37" s="1206"/>
      <c r="H37" s="1206"/>
      <c r="I37" s="1206"/>
      <c r="J37" s="1206"/>
      <c r="K37" s="1206"/>
      <c r="L37" s="1206"/>
      <c r="M37" s="1206"/>
      <c r="N37" s="1206"/>
    </row>
    <row r="38" spans="1:14" ht="12.75" customHeight="1" x14ac:dyDescent="0.25">
      <c r="A38" s="52"/>
      <c r="B38" s="54"/>
      <c r="C38" s="497"/>
      <c r="E38" s="1206"/>
      <c r="F38" s="1206"/>
      <c r="G38" s="1206"/>
      <c r="H38" s="1206"/>
      <c r="I38" s="1206"/>
      <c r="J38" s="1206"/>
      <c r="K38" s="1206"/>
      <c r="L38" s="1206"/>
      <c r="M38" s="1206"/>
      <c r="N38" s="1206"/>
    </row>
    <row r="39" spans="1:14" ht="21" customHeight="1" x14ac:dyDescent="0.25">
      <c r="A39" s="52"/>
      <c r="B39" s="1219" t="s">
        <v>403</v>
      </c>
      <c r="C39" s="497"/>
      <c r="E39" s="1206"/>
      <c r="F39" s="1206"/>
      <c r="G39" s="1206"/>
      <c r="H39" s="1206"/>
      <c r="I39" s="1206"/>
      <c r="J39" s="1206"/>
      <c r="K39" s="1206"/>
      <c r="L39" s="1206"/>
      <c r="M39" s="1206"/>
      <c r="N39" s="1206"/>
    </row>
    <row r="40" spans="1:14" x14ac:dyDescent="0.25">
      <c r="A40" s="54"/>
      <c r="B40" s="1220"/>
      <c r="C40" s="54"/>
      <c r="E40" s="1206"/>
      <c r="F40" s="1206"/>
      <c r="G40" s="1206"/>
      <c r="H40" s="1206"/>
      <c r="I40" s="1206"/>
      <c r="J40" s="1206"/>
      <c r="K40" s="1206"/>
      <c r="L40" s="1206"/>
      <c r="M40" s="1206"/>
      <c r="N40" s="1206"/>
    </row>
    <row r="41" spans="1:14" ht="17.399999999999999" x14ac:dyDescent="0.25">
      <c r="A41" s="54"/>
      <c r="B41" s="835" t="s">
        <v>400</v>
      </c>
      <c r="C41" s="54"/>
      <c r="E41" s="1206"/>
      <c r="F41" s="1206"/>
      <c r="G41" s="1206"/>
      <c r="H41" s="1206"/>
      <c r="I41" s="1206"/>
      <c r="J41" s="1206"/>
      <c r="K41" s="1206"/>
      <c r="L41" s="1206"/>
      <c r="M41" s="1206"/>
      <c r="N41" s="1206"/>
    </row>
    <row r="42" spans="1:14" ht="15.6" x14ac:dyDescent="0.25">
      <c r="A42" s="54"/>
      <c r="B42" s="996" t="s">
        <v>356</v>
      </c>
      <c r="C42" s="54"/>
      <c r="E42" s="1206"/>
      <c r="F42" s="1206"/>
      <c r="G42" s="1206"/>
      <c r="H42" s="1206"/>
      <c r="I42" s="1206"/>
      <c r="J42" s="1206"/>
      <c r="K42" s="1206"/>
      <c r="L42" s="1206"/>
      <c r="M42" s="1206"/>
      <c r="N42" s="1206"/>
    </row>
    <row r="43" spans="1:14" ht="13.8" thickBot="1" x14ac:dyDescent="0.3">
      <c r="A43" s="54"/>
      <c r="B43" s="54"/>
      <c r="C43" s="54"/>
      <c r="E43" s="1206"/>
      <c r="F43" s="1206"/>
      <c r="G43" s="1206"/>
      <c r="H43" s="1206"/>
      <c r="I43" s="1206"/>
      <c r="J43" s="1206"/>
      <c r="K43" s="1206"/>
      <c r="L43" s="1206"/>
      <c r="M43" s="1206"/>
      <c r="N43" s="1206"/>
    </row>
    <row r="44" spans="1:14" ht="13.8" x14ac:dyDescent="0.25">
      <c r="A44" s="52"/>
      <c r="B44" s="594" t="s">
        <v>296</v>
      </c>
      <c r="C44" s="53"/>
      <c r="E44" s="1206"/>
      <c r="F44" s="1206"/>
      <c r="G44" s="1206"/>
      <c r="H44" s="1206"/>
      <c r="I44" s="1206"/>
      <c r="J44" s="1206"/>
      <c r="K44" s="1206"/>
      <c r="L44" s="1206"/>
      <c r="M44" s="1206"/>
      <c r="N44" s="1206"/>
    </row>
    <row r="45" spans="1:14" ht="13.8" x14ac:dyDescent="0.25">
      <c r="A45" s="52"/>
      <c r="B45" s="595" t="s">
        <v>258</v>
      </c>
      <c r="C45" s="53"/>
      <c r="E45" s="1206"/>
      <c r="F45" s="1206"/>
      <c r="G45" s="1206"/>
      <c r="H45" s="1206"/>
      <c r="I45" s="1206"/>
      <c r="J45" s="1206"/>
      <c r="K45" s="1206"/>
      <c r="L45" s="1206"/>
      <c r="M45" s="1206"/>
      <c r="N45" s="1206"/>
    </row>
    <row r="46" spans="1:14" ht="13.8" x14ac:dyDescent="0.25">
      <c r="A46" s="52"/>
      <c r="B46" s="502" t="s">
        <v>245</v>
      </c>
      <c r="C46" s="501"/>
    </row>
    <row r="47" spans="1:14" ht="13.8" x14ac:dyDescent="0.25">
      <c r="A47" s="52"/>
      <c r="B47" s="503" t="s">
        <v>101</v>
      </c>
      <c r="C47" s="501"/>
    </row>
    <row r="48" spans="1:14" ht="13.8" x14ac:dyDescent="0.25">
      <c r="A48" s="52"/>
      <c r="B48" s="504" t="s">
        <v>102</v>
      </c>
      <c r="C48" s="501"/>
    </row>
    <row r="49" spans="1:3" ht="15.6" x14ac:dyDescent="0.25">
      <c r="A49" s="52"/>
      <c r="B49" s="994" t="s">
        <v>99</v>
      </c>
      <c r="C49" s="501"/>
    </row>
    <row r="50" spans="1:3" ht="13.8" x14ac:dyDescent="0.25">
      <c r="A50" s="52"/>
      <c r="B50" s="505" t="s">
        <v>254</v>
      </c>
      <c r="C50" s="501"/>
    </row>
    <row r="51" spans="1:3" ht="13.8" x14ac:dyDescent="0.25">
      <c r="A51" s="52"/>
      <c r="B51" s="505" t="s">
        <v>255</v>
      </c>
      <c r="C51" s="501"/>
    </row>
    <row r="52" spans="1:3" ht="13.8" x14ac:dyDescent="0.25">
      <c r="A52" s="52"/>
      <c r="B52" s="505" t="s">
        <v>132</v>
      </c>
      <c r="C52" s="501"/>
    </row>
    <row r="53" spans="1:3" ht="13.8" x14ac:dyDescent="0.25">
      <c r="A53" s="52"/>
      <c r="B53" s="505" t="s">
        <v>260</v>
      </c>
      <c r="C53" s="501"/>
    </row>
    <row r="54" spans="1:3" ht="13.8" x14ac:dyDescent="0.25">
      <c r="A54" s="52"/>
      <c r="B54" s="505" t="s">
        <v>256</v>
      </c>
      <c r="C54" s="501"/>
    </row>
    <row r="55" spans="1:3" ht="13.8" x14ac:dyDescent="0.25">
      <c r="A55" s="52"/>
      <c r="B55" s="505" t="s">
        <v>131</v>
      </c>
      <c r="C55" s="501"/>
    </row>
    <row r="56" spans="1:3" ht="13.8" x14ac:dyDescent="0.25">
      <c r="A56" s="52"/>
      <c r="B56" s="505" t="s">
        <v>257</v>
      </c>
      <c r="C56" s="501"/>
    </row>
    <row r="57" spans="1:3" ht="13.8" x14ac:dyDescent="0.25">
      <c r="A57" s="52"/>
      <c r="B57" s="674" t="s">
        <v>103</v>
      </c>
      <c r="C57" s="501"/>
    </row>
    <row r="58" spans="1:3" ht="13.8" x14ac:dyDescent="0.25">
      <c r="A58" s="52"/>
      <c r="B58" s="54"/>
      <c r="C58" s="501"/>
    </row>
    <row r="59" spans="1:3" ht="13.8" x14ac:dyDescent="0.25">
      <c r="A59" s="52"/>
      <c r="B59" s="54"/>
      <c r="C59" s="501"/>
    </row>
    <row r="60" spans="1:3" x14ac:dyDescent="0.25">
      <c r="A60" s="52"/>
      <c r="B60" s="54"/>
      <c r="C60" s="53"/>
    </row>
    <row r="61" spans="1:3" ht="15.6" x14ac:dyDescent="0.25">
      <c r="A61" s="1640"/>
      <c r="B61" s="1641" t="str">
        <f>B1</f>
        <v>January '13</v>
      </c>
      <c r="C61" s="1642"/>
    </row>
    <row r="62" spans="1:3" x14ac:dyDescent="0.25">
      <c r="A62" s="1206"/>
      <c r="B62" s="1206"/>
      <c r="C62" s="1206"/>
    </row>
    <row r="63" spans="1:3" x14ac:dyDescent="0.25">
      <c r="A63" s="1206"/>
      <c r="B63" s="1206"/>
      <c r="C63" s="1206"/>
    </row>
    <row r="64" spans="1:3" x14ac:dyDescent="0.25">
      <c r="A64" s="1206"/>
      <c r="B64" s="1206"/>
      <c r="C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mergeCells count="7">
    <mergeCell ref="B39:B40"/>
    <mergeCell ref="F2:M2"/>
    <mergeCell ref="B4:B6"/>
    <mergeCell ref="F3:M3"/>
    <mergeCell ref="F4:M4"/>
    <mergeCell ref="E7:N8"/>
    <mergeCell ref="F25:N2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60"/>
  </sheetPr>
  <dimension ref="A1:Q77"/>
  <sheetViews>
    <sheetView zoomScale="75" zoomScaleNormal="75" workbookViewId="0">
      <selection sqref="A1:C77"/>
    </sheetView>
  </sheetViews>
  <sheetFormatPr defaultRowHeight="15.6" x14ac:dyDescent="0.25"/>
  <cols>
    <col min="1" max="1" width="1.44140625" style="1128" customWidth="1"/>
    <col min="2" max="2" width="13.5546875" style="1128" customWidth="1"/>
    <col min="3" max="3" width="1.44140625" style="1128" customWidth="1"/>
    <col min="5" max="5" width="1.44140625" style="451" customWidth="1"/>
    <col min="6" max="6" width="3.6640625" style="451" customWidth="1"/>
    <col min="7" max="7" width="5.5546875" style="451" customWidth="1"/>
    <col min="8" max="8" width="8.109375" style="451" customWidth="1"/>
    <col min="9" max="9" width="75.88671875" style="451" customWidth="1"/>
    <col min="10" max="10" width="4.5546875" style="451" customWidth="1"/>
    <col min="11" max="11" width="10.6640625" style="451" customWidth="1"/>
    <col min="12" max="12" width="5" style="451" customWidth="1"/>
    <col min="13" max="13" width="10.88671875" style="453" customWidth="1"/>
  </cols>
  <sheetData>
    <row r="1" spans="1:13" x14ac:dyDescent="0.25">
      <c r="A1" s="1640"/>
      <c r="B1" s="1641" t="s">
        <v>586</v>
      </c>
      <c r="C1" s="1642"/>
      <c r="E1" s="492"/>
      <c r="F1" s="492"/>
      <c r="G1" s="492"/>
      <c r="H1" s="492"/>
      <c r="I1" s="492"/>
      <c r="J1" s="492"/>
      <c r="K1" s="492"/>
      <c r="L1" s="492"/>
      <c r="M1" s="493"/>
    </row>
    <row r="2" spans="1:13" ht="18" thickBot="1" x14ac:dyDescent="0.3">
      <c r="A2" s="608"/>
      <c r="B2" s="850"/>
      <c r="C2" s="53"/>
      <c r="E2" s="494"/>
      <c r="F2" s="1495" t="s">
        <v>425</v>
      </c>
      <c r="G2" s="1495"/>
      <c r="H2" s="1495"/>
      <c r="I2" s="1495"/>
      <c r="J2" s="1495"/>
      <c r="K2" s="1495"/>
      <c r="L2" s="1495"/>
      <c r="M2" s="1495"/>
    </row>
    <row r="3" spans="1:13" ht="18" thickBot="1" x14ac:dyDescent="0.3">
      <c r="A3" s="608"/>
      <c r="B3" s="370" t="str">
        <f ca="1">Title!B3</f>
        <v>Interim</v>
      </c>
      <c r="C3" s="53"/>
      <c r="E3" s="495"/>
      <c r="F3" s="1496" t="s">
        <v>734</v>
      </c>
      <c r="G3" s="1496"/>
      <c r="H3" s="1496"/>
      <c r="I3" s="1496"/>
      <c r="J3" s="1496"/>
      <c r="K3" s="1496"/>
      <c r="L3" s="1496"/>
      <c r="M3" s="1496"/>
    </row>
    <row r="4" spans="1:13" ht="15.6" customHeight="1" x14ac:dyDescent="0.25">
      <c r="A4" s="608"/>
      <c r="B4" s="1214" t="str">
        <f>Title!B4</f>
        <v>R0</v>
      </c>
      <c r="C4" s="53"/>
      <c r="E4" s="496"/>
      <c r="F4" s="1497" t="s">
        <v>401</v>
      </c>
      <c r="G4" s="1497"/>
      <c r="H4" s="1497"/>
      <c r="I4" s="1497"/>
      <c r="J4" s="1497"/>
      <c r="K4" s="1497"/>
      <c r="L4" s="1497"/>
      <c r="M4" s="1497"/>
    </row>
    <row r="5" spans="1:13" x14ac:dyDescent="0.25">
      <c r="A5" s="608"/>
      <c r="B5" s="1215"/>
      <c r="C5" s="53"/>
      <c r="E5" s="661"/>
      <c r="F5" s="662" t="s">
        <v>171</v>
      </c>
      <c r="G5" s="834" t="s">
        <v>402</v>
      </c>
      <c r="H5" s="663"/>
      <c r="I5" s="664"/>
      <c r="J5" s="665"/>
      <c r="K5" s="665"/>
      <c r="L5" s="665"/>
      <c r="M5" s="665"/>
    </row>
    <row r="6" spans="1:13" s="828" customFormat="1" ht="16.2" thickBot="1" x14ac:dyDescent="0.3">
      <c r="A6" s="608"/>
      <c r="B6" s="1216"/>
      <c r="C6" s="53"/>
      <c r="E6" s="661"/>
      <c r="F6" s="662"/>
      <c r="G6" s="834"/>
      <c r="H6" s="663"/>
      <c r="I6" s="664"/>
      <c r="J6" s="665"/>
      <c r="K6" s="665"/>
      <c r="L6" s="665"/>
      <c r="M6" s="665"/>
    </row>
    <row r="7" spans="1:13" s="828" customFormat="1" ht="21.6" thickBot="1" x14ac:dyDescent="0.3">
      <c r="A7" s="608"/>
      <c r="B7" s="54"/>
      <c r="C7" s="540"/>
      <c r="E7" s="418"/>
      <c r="F7" s="418"/>
      <c r="G7" s="418"/>
      <c r="H7" s="418"/>
      <c r="I7" s="418"/>
      <c r="J7" s="418"/>
      <c r="K7" s="419"/>
      <c r="L7" s="418"/>
      <c r="M7" s="420"/>
    </row>
    <row r="8" spans="1:13" ht="17.399999999999999" x14ac:dyDescent="0.25">
      <c r="A8" s="608"/>
      <c r="B8" s="984" t="s">
        <v>100</v>
      </c>
      <c r="C8" s="497"/>
      <c r="E8" s="1471" t="s">
        <v>735</v>
      </c>
      <c r="F8" s="1472"/>
      <c r="G8" s="1472"/>
      <c r="H8" s="1472"/>
      <c r="I8" s="1472"/>
      <c r="J8" s="1472"/>
      <c r="K8" s="1472"/>
      <c r="L8" s="506"/>
      <c r="M8" s="506"/>
    </row>
    <row r="9" spans="1:13" ht="17.399999999999999" x14ac:dyDescent="0.25">
      <c r="A9" s="608"/>
      <c r="B9" s="667" t="s">
        <v>128</v>
      </c>
      <c r="C9" s="497"/>
      <c r="E9" s="98"/>
      <c r="F9" s="21"/>
      <c r="G9" s="390"/>
      <c r="H9" s="390"/>
      <c r="I9" s="390"/>
      <c r="J9" s="390"/>
      <c r="K9" s="390"/>
      <c r="L9" s="390"/>
      <c r="M9" s="391"/>
    </row>
    <row r="10" spans="1:13" ht="17.399999999999999" x14ac:dyDescent="0.25">
      <c r="A10" s="608"/>
      <c r="B10" s="668"/>
      <c r="C10" s="669"/>
      <c r="G10" s="452"/>
      <c r="I10" s="451" t="s">
        <v>480</v>
      </c>
    </row>
    <row r="11" spans="1:13" ht="17.399999999999999" x14ac:dyDescent="0.25">
      <c r="A11" s="608"/>
      <c r="B11" s="670" t="s">
        <v>384</v>
      </c>
      <c r="C11" s="497"/>
      <c r="G11" s="452"/>
    </row>
    <row r="12" spans="1:13" x14ac:dyDescent="0.25">
      <c r="A12" s="52"/>
      <c r="B12" s="671" t="s">
        <v>385</v>
      </c>
      <c r="C12" s="53"/>
      <c r="F12" s="426"/>
      <c r="G12" s="399"/>
      <c r="H12" s="399"/>
      <c r="I12" s="399" t="s">
        <v>313</v>
      </c>
      <c r="J12" s="421"/>
      <c r="K12" s="421"/>
      <c r="L12" s="421"/>
      <c r="M12" s="423"/>
    </row>
    <row r="13" spans="1:13" x14ac:dyDescent="0.25">
      <c r="A13" s="608"/>
      <c r="B13" s="672" t="s">
        <v>154</v>
      </c>
      <c r="C13" s="497"/>
      <c r="F13" s="427"/>
      <c r="G13" s="19"/>
      <c r="H13" s="19"/>
      <c r="I13" s="392" t="s">
        <v>314</v>
      </c>
      <c r="J13" s="424"/>
      <c r="K13" s="424"/>
      <c r="L13" s="424"/>
      <c r="M13" s="425"/>
    </row>
    <row r="14" spans="1:13" x14ac:dyDescent="0.25">
      <c r="A14" s="52"/>
      <c r="B14" s="673" t="s">
        <v>251</v>
      </c>
      <c r="C14" s="497"/>
      <c r="F14" s="428"/>
      <c r="G14" s="2"/>
      <c r="H14" s="2"/>
      <c r="I14" s="429"/>
      <c r="J14" s="421"/>
      <c r="K14" s="421"/>
      <c r="L14" s="421"/>
      <c r="M14" s="423"/>
    </row>
    <row r="15" spans="1:13" x14ac:dyDescent="0.25">
      <c r="A15" s="52"/>
      <c r="B15" s="498" t="s">
        <v>278</v>
      </c>
      <c r="C15" s="497"/>
      <c r="F15" s="393"/>
      <c r="G15" s="394" t="s">
        <v>169</v>
      </c>
      <c r="H15" s="394"/>
      <c r="I15" s="381" t="s">
        <v>315</v>
      </c>
      <c r="J15" s="424"/>
      <c r="K15" s="424"/>
      <c r="L15" s="424"/>
      <c r="M15" s="425"/>
    </row>
    <row r="16" spans="1:13" x14ac:dyDescent="0.25">
      <c r="A16" s="52"/>
      <c r="B16" s="499" t="s">
        <v>341</v>
      </c>
      <c r="C16" s="500"/>
      <c r="F16" s="430"/>
      <c r="G16" s="24"/>
      <c r="H16" s="24"/>
      <c r="I16" s="24" t="s">
        <v>316</v>
      </c>
      <c r="J16" s="421"/>
      <c r="K16" s="421"/>
      <c r="L16" s="421"/>
      <c r="M16" s="423"/>
    </row>
    <row r="17" spans="1:17" x14ac:dyDescent="0.25">
      <c r="A17" s="52"/>
      <c r="B17" s="54"/>
      <c r="C17" s="459"/>
      <c r="F17" s="395"/>
      <c r="G17" s="380"/>
      <c r="H17" s="381"/>
      <c r="I17" s="381"/>
      <c r="J17" s="424"/>
      <c r="K17" s="424"/>
      <c r="L17" s="424"/>
      <c r="M17" s="425"/>
    </row>
    <row r="18" spans="1:17" x14ac:dyDescent="0.25">
      <c r="A18" s="52"/>
      <c r="B18" s="54"/>
      <c r="C18" s="53"/>
      <c r="F18" s="377"/>
      <c r="G18" s="378"/>
      <c r="H18" s="24"/>
      <c r="I18" s="24" t="s">
        <v>299</v>
      </c>
      <c r="J18" s="421"/>
      <c r="K18" s="421"/>
      <c r="L18" s="421"/>
      <c r="M18" s="423"/>
    </row>
    <row r="19" spans="1:17" x14ac:dyDescent="0.25">
      <c r="A19" s="608"/>
      <c r="B19" s="941" t="s">
        <v>386</v>
      </c>
      <c r="C19" s="497"/>
      <c r="F19" s="379"/>
      <c r="G19" s="380"/>
      <c r="H19" s="381"/>
      <c r="I19" s="381" t="s">
        <v>300</v>
      </c>
      <c r="J19" s="424"/>
      <c r="K19" s="424"/>
      <c r="L19" s="424"/>
      <c r="M19" s="425"/>
    </row>
    <row r="20" spans="1:17" ht="17.399999999999999" x14ac:dyDescent="0.25">
      <c r="A20" s="52"/>
      <c r="B20" s="671" t="s">
        <v>387</v>
      </c>
      <c r="C20" s="53"/>
      <c r="F20" s="421"/>
      <c r="G20" s="422"/>
      <c r="H20" s="421"/>
      <c r="I20" s="421"/>
      <c r="J20" s="421"/>
      <c r="K20" s="421"/>
      <c r="L20" s="421"/>
      <c r="M20" s="423"/>
      <c r="Q20" s="660"/>
    </row>
    <row r="21" spans="1:17" x14ac:dyDescent="0.25">
      <c r="A21" s="608"/>
      <c r="B21" s="985" t="s">
        <v>429</v>
      </c>
      <c r="C21" s="497"/>
      <c r="F21" s="431"/>
      <c r="G21" s="432"/>
      <c r="H21" s="433"/>
      <c r="I21" s="434"/>
      <c r="J21" s="433"/>
      <c r="K21" s="433"/>
      <c r="L21" s="435"/>
      <c r="M21" s="436"/>
    </row>
    <row r="22" spans="1:17" ht="17.399999999999999" x14ac:dyDescent="0.3">
      <c r="A22" s="52"/>
      <c r="B22" s="942" t="s">
        <v>340</v>
      </c>
      <c r="C22" s="497"/>
      <c r="F22" s="506"/>
      <c r="G22" s="507"/>
      <c r="H22" s="507"/>
      <c r="I22" s="507"/>
      <c r="J22" s="507"/>
      <c r="K22" s="507"/>
      <c r="L22" s="507"/>
      <c r="M22" s="507"/>
    </row>
    <row r="23" spans="1:17" x14ac:dyDescent="0.3">
      <c r="A23" s="52"/>
      <c r="B23" s="986" t="s">
        <v>583</v>
      </c>
      <c r="C23" s="497"/>
      <c r="F23"/>
      <c r="G23"/>
      <c r="H23" s="597"/>
      <c r="I23"/>
      <c r="J23"/>
      <c r="K23"/>
      <c r="L23"/>
      <c r="M23"/>
    </row>
    <row r="24" spans="1:17" x14ac:dyDescent="0.3">
      <c r="A24" s="52"/>
      <c r="B24" s="943" t="s">
        <v>357</v>
      </c>
      <c r="C24" s="497"/>
    </row>
    <row r="25" spans="1:17" x14ac:dyDescent="0.25">
      <c r="A25" s="52"/>
      <c r="B25" s="987" t="s">
        <v>19</v>
      </c>
      <c r="C25" s="497"/>
    </row>
    <row r="26" spans="1:17" x14ac:dyDescent="0.25">
      <c r="A26" s="52"/>
      <c r="B26" s="988" t="s">
        <v>18</v>
      </c>
      <c r="C26" s="497"/>
    </row>
    <row r="27" spans="1:17" x14ac:dyDescent="0.25">
      <c r="A27" s="52"/>
      <c r="B27" s="989" t="s">
        <v>510</v>
      </c>
      <c r="C27" s="497"/>
    </row>
    <row r="28" spans="1:17" x14ac:dyDescent="0.25">
      <c r="A28" s="52"/>
      <c r="B28" s="1643" t="s">
        <v>584</v>
      </c>
      <c r="C28" s="53"/>
    </row>
    <row r="29" spans="1:17" x14ac:dyDescent="0.25">
      <c r="A29" s="608"/>
      <c r="B29" s="992" t="s">
        <v>585</v>
      </c>
      <c r="C29" s="497"/>
    </row>
    <row r="30" spans="1:17" x14ac:dyDescent="0.25">
      <c r="A30" s="52"/>
      <c r="B30" s="54"/>
      <c r="C30" s="497"/>
    </row>
    <row r="31" spans="1:17" x14ac:dyDescent="0.25">
      <c r="A31" s="52"/>
      <c r="B31" s="54"/>
      <c r="C31" s="497"/>
    </row>
    <row r="32" spans="1:17" x14ac:dyDescent="0.25">
      <c r="A32" s="52"/>
      <c r="B32" s="54"/>
      <c r="C32" s="53"/>
    </row>
    <row r="33" spans="1:3" x14ac:dyDescent="0.25">
      <c r="A33" s="52"/>
      <c r="B33" s="670" t="s">
        <v>388</v>
      </c>
      <c r="C33" s="53"/>
    </row>
    <row r="34" spans="1:3" x14ac:dyDescent="0.25">
      <c r="A34" s="52"/>
      <c r="B34" s="671" t="s">
        <v>389</v>
      </c>
      <c r="C34" s="53"/>
    </row>
    <row r="35" spans="1:3" x14ac:dyDescent="0.25">
      <c r="A35" s="52"/>
      <c r="B35" s="54"/>
      <c r="C35" s="53"/>
    </row>
    <row r="36" spans="1:3" ht="15.6" customHeight="1" x14ac:dyDescent="0.25">
      <c r="A36" s="608"/>
      <c r="B36" s="54"/>
      <c r="C36" s="497"/>
    </row>
    <row r="37" spans="1:3" x14ac:dyDescent="0.25">
      <c r="A37" s="52"/>
      <c r="B37" s="54"/>
      <c r="C37" s="53"/>
    </row>
    <row r="38" spans="1:3" x14ac:dyDescent="0.25">
      <c r="A38" s="52"/>
      <c r="B38" s="54"/>
      <c r="C38" s="497"/>
    </row>
    <row r="39" spans="1:3" x14ac:dyDescent="0.25">
      <c r="A39" s="52"/>
      <c r="B39" s="1219" t="s">
        <v>403</v>
      </c>
      <c r="C39" s="497"/>
    </row>
    <row r="40" spans="1:3" x14ac:dyDescent="0.25">
      <c r="A40" s="54"/>
      <c r="B40" s="1220"/>
      <c r="C40" s="54"/>
    </row>
    <row r="41" spans="1:3" ht="17.399999999999999" x14ac:dyDescent="0.25">
      <c r="A41" s="54"/>
      <c r="B41" s="835" t="s">
        <v>400</v>
      </c>
      <c r="C41" s="54"/>
    </row>
    <row r="42" spans="1:3" x14ac:dyDescent="0.25">
      <c r="A42" s="54"/>
      <c r="B42" s="996" t="s">
        <v>356</v>
      </c>
      <c r="C42" s="54"/>
    </row>
    <row r="43" spans="1:3" ht="16.2" thickBot="1" x14ac:dyDescent="0.3">
      <c r="A43" s="54"/>
      <c r="B43" s="54"/>
      <c r="C43" s="54"/>
    </row>
    <row r="44" spans="1:3" x14ac:dyDescent="0.25">
      <c r="A44" s="52"/>
      <c r="B44" s="594" t="s">
        <v>296</v>
      </c>
      <c r="C44" s="53"/>
    </row>
    <row r="45" spans="1:3" x14ac:dyDescent="0.25">
      <c r="A45" s="52"/>
      <c r="B45" s="595" t="s">
        <v>258</v>
      </c>
      <c r="C45" s="53"/>
    </row>
    <row r="46" spans="1:3" x14ac:dyDescent="0.25">
      <c r="A46" s="52"/>
      <c r="B46" s="502" t="s">
        <v>245</v>
      </c>
      <c r="C46" s="501"/>
    </row>
    <row r="47" spans="1:3" x14ac:dyDescent="0.25">
      <c r="A47" s="52"/>
      <c r="B47" s="503" t="s">
        <v>101</v>
      </c>
      <c r="C47" s="501"/>
    </row>
    <row r="48" spans="1:3" x14ac:dyDescent="0.25">
      <c r="A48" s="52"/>
      <c r="B48" s="504" t="s">
        <v>102</v>
      </c>
      <c r="C48" s="501"/>
    </row>
    <row r="49" spans="1:3" x14ac:dyDescent="0.25">
      <c r="A49" s="52"/>
      <c r="B49" s="994" t="s">
        <v>99</v>
      </c>
      <c r="C49" s="501"/>
    </row>
    <row r="50" spans="1:3" x14ac:dyDescent="0.25">
      <c r="A50" s="52"/>
      <c r="B50" s="505" t="s">
        <v>254</v>
      </c>
      <c r="C50" s="501"/>
    </row>
    <row r="51" spans="1:3" x14ac:dyDescent="0.25">
      <c r="A51" s="52"/>
      <c r="B51" s="505" t="s">
        <v>255</v>
      </c>
      <c r="C51" s="501"/>
    </row>
    <row r="52" spans="1:3" x14ac:dyDescent="0.25">
      <c r="A52" s="52"/>
      <c r="B52" s="505" t="s">
        <v>132</v>
      </c>
      <c r="C52" s="501"/>
    </row>
    <row r="53" spans="1:3" x14ac:dyDescent="0.25">
      <c r="A53" s="52"/>
      <c r="B53" s="505" t="s">
        <v>260</v>
      </c>
      <c r="C53" s="501"/>
    </row>
    <row r="54" spans="1:3" x14ac:dyDescent="0.25">
      <c r="A54" s="52"/>
      <c r="B54" s="505" t="s">
        <v>256</v>
      </c>
      <c r="C54" s="501"/>
    </row>
    <row r="55" spans="1:3" x14ac:dyDescent="0.25">
      <c r="A55" s="52"/>
      <c r="B55" s="505" t="s">
        <v>131</v>
      </c>
      <c r="C55" s="501"/>
    </row>
    <row r="56" spans="1:3" x14ac:dyDescent="0.25">
      <c r="A56" s="52"/>
      <c r="B56" s="505" t="s">
        <v>257</v>
      </c>
      <c r="C56" s="501"/>
    </row>
    <row r="57" spans="1:3" x14ac:dyDescent="0.25">
      <c r="A57" s="52"/>
      <c r="B57" s="674" t="s">
        <v>103</v>
      </c>
      <c r="C57" s="501"/>
    </row>
    <row r="58" spans="1:3" x14ac:dyDescent="0.25">
      <c r="A58" s="52"/>
      <c r="B58" s="54"/>
      <c r="C58" s="501"/>
    </row>
    <row r="59" spans="1:3" x14ac:dyDescent="0.25">
      <c r="A59" s="52"/>
      <c r="B59" s="54"/>
      <c r="C59" s="501"/>
    </row>
    <row r="60" spans="1:3" x14ac:dyDescent="0.25">
      <c r="A60" s="52"/>
      <c r="B60" s="54"/>
      <c r="C60" s="53"/>
    </row>
    <row r="61" spans="1:3" x14ac:dyDescent="0.25">
      <c r="A61" s="1640"/>
      <c r="B61" s="1641" t="str">
        <f>B1</f>
        <v>January '13</v>
      </c>
      <c r="C61" s="1642"/>
    </row>
    <row r="62" spans="1:3" x14ac:dyDescent="0.25">
      <c r="A62" s="1206"/>
      <c r="B62" s="1206"/>
      <c r="C62" s="1206"/>
    </row>
    <row r="63" spans="1:3" x14ac:dyDescent="0.25">
      <c r="A63" s="1206"/>
      <c r="B63" s="1206"/>
      <c r="C63" s="1206"/>
    </row>
    <row r="64" spans="1:3" x14ac:dyDescent="0.25">
      <c r="A64" s="1206"/>
      <c r="B64" s="1206"/>
      <c r="C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mergeCells count="6">
    <mergeCell ref="B39:B40"/>
    <mergeCell ref="E8:K8"/>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oddFooter>&amp;L&amp;A&amp;C&amp;P  of &amp;N&amp;R&amp;D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zoomScale="50" zoomScaleNormal="50" workbookViewId="0">
      <selection sqref="A1:C77"/>
    </sheetView>
  </sheetViews>
  <sheetFormatPr defaultColWidth="9.109375" defaultRowHeight="13.2" x14ac:dyDescent="0.25"/>
  <cols>
    <col min="1" max="1" width="1.44140625" style="1128" customWidth="1"/>
    <col min="2" max="2" width="13.5546875" style="1128" customWidth="1"/>
    <col min="3" max="3" width="1.44140625" style="1128" customWidth="1"/>
    <col min="4" max="4" width="4.44140625" style="962" customWidth="1"/>
    <col min="5" max="5" width="2.5546875" style="962" customWidth="1"/>
    <col min="6" max="6" width="3.5546875" style="962" customWidth="1"/>
    <col min="7" max="7" width="4.88671875" style="962" customWidth="1"/>
    <col min="8" max="8" width="6.5546875" style="962" customWidth="1"/>
    <col min="9" max="9" width="64.33203125" style="962" customWidth="1"/>
    <col min="10" max="10" width="4.33203125" style="962" customWidth="1"/>
    <col min="11" max="11" width="14" style="962" customWidth="1"/>
    <col min="12" max="12" width="5" style="962" customWidth="1"/>
    <col min="13" max="13" width="14.33203125" style="962" customWidth="1"/>
    <col min="14" max="16384" width="9.109375" style="962"/>
  </cols>
  <sheetData>
    <row r="1" spans="1:13" ht="15.6" x14ac:dyDescent="0.25">
      <c r="A1" s="1640"/>
      <c r="B1" s="1641" t="s">
        <v>586</v>
      </c>
      <c r="C1" s="1642"/>
      <c r="E1" s="1024"/>
      <c r="F1" s="1024"/>
      <c r="G1" s="1024"/>
      <c r="H1" s="1025"/>
      <c r="I1" s="1026"/>
      <c r="J1" s="1026"/>
      <c r="K1" s="1026"/>
      <c r="L1" s="1027"/>
      <c r="M1" s="1028"/>
    </row>
    <row r="2" spans="1:13" ht="18" thickBot="1" x14ac:dyDescent="0.3">
      <c r="A2" s="608"/>
      <c r="B2" s="850"/>
      <c r="C2" s="53"/>
      <c r="E2" s="1027"/>
      <c r="F2" s="1499" t="s">
        <v>497</v>
      </c>
      <c r="G2" s="1499"/>
      <c r="H2" s="1499"/>
      <c r="I2" s="1499"/>
      <c r="J2" s="1499"/>
      <c r="K2" s="1499"/>
      <c r="L2" s="1499"/>
      <c r="M2" s="1499"/>
    </row>
    <row r="3" spans="1:13" ht="18.75" customHeight="1" thickBot="1" x14ac:dyDescent="0.3">
      <c r="A3" s="608"/>
      <c r="B3" s="370" t="str">
        <f ca="1">Title!B3</f>
        <v>Interim</v>
      </c>
      <c r="C3" s="53"/>
      <c r="E3" s="384"/>
      <c r="F3" s="1500" t="s">
        <v>498</v>
      </c>
      <c r="G3" s="1477"/>
      <c r="H3" s="1477"/>
      <c r="I3" s="1477"/>
      <c r="J3" s="1477"/>
      <c r="K3" s="1477"/>
      <c r="L3" s="1477"/>
      <c r="M3" s="1477"/>
    </row>
    <row r="4" spans="1:13" ht="15.6" customHeight="1" x14ac:dyDescent="0.3">
      <c r="A4" s="608"/>
      <c r="B4" s="1214" t="str">
        <f>Title!B4</f>
        <v>R0</v>
      </c>
      <c r="C4" s="53"/>
      <c r="E4" s="1029"/>
      <c r="F4" s="1501" t="s">
        <v>534</v>
      </c>
      <c r="G4" s="1501"/>
      <c r="H4" s="1501"/>
      <c r="I4" s="1501"/>
      <c r="J4" s="1501"/>
      <c r="K4" s="1501"/>
      <c r="L4" s="1501"/>
      <c r="M4" s="1501"/>
    </row>
    <row r="5" spans="1:13" ht="15.6" x14ac:dyDescent="0.3">
      <c r="A5" s="608"/>
      <c r="B5" s="1215"/>
      <c r="C5" s="53"/>
      <c r="E5" s="1029"/>
      <c r="F5" s="1501" t="s">
        <v>535</v>
      </c>
      <c r="G5" s="1501"/>
      <c r="H5" s="1501"/>
      <c r="I5" s="1501"/>
      <c r="J5" s="1501"/>
      <c r="K5" s="1501"/>
      <c r="L5" s="1501"/>
      <c r="M5" s="1501"/>
    </row>
    <row r="6" spans="1:13" ht="16.2" thickBot="1" x14ac:dyDescent="0.35">
      <c r="A6" s="608"/>
      <c r="B6" s="1216"/>
      <c r="C6" s="53"/>
      <c r="E6" s="1029"/>
      <c r="F6" s="1501" t="s">
        <v>536</v>
      </c>
      <c r="G6" s="1501"/>
      <c r="H6" s="1501"/>
      <c r="I6" s="1501"/>
      <c r="J6" s="1501"/>
      <c r="K6" s="1501"/>
      <c r="L6" s="1501"/>
      <c r="M6" s="1501"/>
    </row>
    <row r="7" spans="1:13" ht="16.2" thickBot="1" x14ac:dyDescent="0.35">
      <c r="A7" s="608"/>
      <c r="B7" s="54"/>
      <c r="C7" s="540"/>
      <c r="E7" s="1029"/>
      <c r="F7" s="1501" t="s">
        <v>453</v>
      </c>
      <c r="G7" s="1501"/>
      <c r="H7" s="1501"/>
      <c r="I7" s="1501"/>
      <c r="J7" s="1501"/>
      <c r="K7" s="1501"/>
      <c r="L7" s="1501"/>
      <c r="M7" s="1501"/>
    </row>
    <row r="8" spans="1:13" ht="17.399999999999999" x14ac:dyDescent="0.3">
      <c r="A8" s="608"/>
      <c r="B8" s="984" t="s">
        <v>100</v>
      </c>
      <c r="C8" s="497"/>
      <c r="E8" s="1030"/>
      <c r="F8" s="1031" t="s">
        <v>6</v>
      </c>
      <c r="G8" s="1032" t="str">
        <f ca="1">CONCATENATE("Number of sessions: ",COUNTIF(F13:M210,"*MC AGENDA*"))</f>
        <v>Number of sessions: 8</v>
      </c>
      <c r="H8" s="1033"/>
      <c r="I8" s="1034"/>
      <c r="J8" s="1035"/>
      <c r="K8" s="1035"/>
      <c r="L8" s="1035"/>
      <c r="M8" s="1035"/>
    </row>
    <row r="9" spans="1:13" ht="15.6" x14ac:dyDescent="0.3">
      <c r="A9" s="608"/>
      <c r="B9" s="667" t="s">
        <v>128</v>
      </c>
      <c r="C9" s="497"/>
      <c r="E9" s="1030"/>
      <c r="F9" s="1031" t="s">
        <v>6</v>
      </c>
      <c r="G9" s="1036" t="s">
        <v>454</v>
      </c>
      <c r="H9" s="1033"/>
      <c r="I9" s="1034"/>
      <c r="J9" s="1035"/>
      <c r="K9" s="1035"/>
      <c r="L9" s="1035"/>
      <c r="M9" s="1035"/>
    </row>
    <row r="10" spans="1:13" ht="15.6" x14ac:dyDescent="0.3">
      <c r="A10" s="608"/>
      <c r="B10" s="668"/>
      <c r="C10" s="669"/>
      <c r="E10" s="1030"/>
      <c r="F10" s="1031" t="s">
        <v>6</v>
      </c>
      <c r="G10" s="1036" t="s">
        <v>724</v>
      </c>
      <c r="H10" s="1033"/>
      <c r="I10" s="1034"/>
      <c r="J10" s="1035"/>
      <c r="K10" s="1035"/>
      <c r="L10" s="1035"/>
      <c r="M10" s="1035"/>
    </row>
    <row r="11" spans="1:13" ht="15.6" x14ac:dyDescent="0.3">
      <c r="A11" s="608"/>
      <c r="B11" s="670" t="s">
        <v>384</v>
      </c>
      <c r="C11" s="497"/>
      <c r="E11" s="1037"/>
      <c r="F11" s="1031" t="s">
        <v>6</v>
      </c>
      <c r="G11" s="1036" t="s">
        <v>623</v>
      </c>
      <c r="H11" s="1033"/>
      <c r="I11" s="1034"/>
      <c r="J11" s="1035"/>
      <c r="K11" s="1034"/>
      <c r="L11" s="1034"/>
      <c r="M11" s="1034"/>
    </row>
    <row r="12" spans="1:13" ht="15.6" x14ac:dyDescent="0.3">
      <c r="A12" s="52"/>
      <c r="B12" s="671" t="s">
        <v>385</v>
      </c>
      <c r="C12" s="53"/>
      <c r="E12" s="1037"/>
      <c r="F12" s="1031" t="s">
        <v>6</v>
      </c>
      <c r="G12" s="1036" t="s">
        <v>624</v>
      </c>
      <c r="H12" s="1033"/>
      <c r="I12" s="1034"/>
      <c r="J12" s="1035"/>
      <c r="K12" s="1034"/>
      <c r="L12" s="1034"/>
      <c r="M12" s="1034"/>
    </row>
    <row r="13" spans="1:13" ht="15.6" x14ac:dyDescent="0.3">
      <c r="A13" s="608"/>
      <c r="B13" s="672" t="s">
        <v>154</v>
      </c>
      <c r="C13" s="497"/>
      <c r="E13" s="1038"/>
      <c r="F13" s="1039"/>
      <c r="G13" s="1040"/>
      <c r="H13" s="1041"/>
      <c r="I13" s="1039"/>
      <c r="J13" s="1039"/>
      <c r="K13" s="1039"/>
      <c r="L13" s="1039"/>
      <c r="M13" s="1039"/>
    </row>
    <row r="14" spans="1:13" ht="17.399999999999999" x14ac:dyDescent="0.25">
      <c r="A14" s="52"/>
      <c r="B14" s="673" t="s">
        <v>251</v>
      </c>
      <c r="C14" s="497"/>
      <c r="E14" s="1139"/>
      <c r="F14" s="1498" t="s">
        <v>725</v>
      </c>
      <c r="G14" s="1498"/>
      <c r="H14" s="1498"/>
      <c r="I14" s="1498"/>
      <c r="J14" s="1498"/>
      <c r="K14" s="1498"/>
      <c r="L14" s="1498"/>
      <c r="M14" s="1498"/>
    </row>
    <row r="15" spans="1:13" ht="15.6" x14ac:dyDescent="0.25">
      <c r="A15" s="52"/>
      <c r="B15" s="498" t="s">
        <v>278</v>
      </c>
      <c r="C15" s="497"/>
      <c r="E15" s="1138"/>
      <c r="F15" s="1138"/>
      <c r="G15" s="1137"/>
      <c r="H15" s="1137"/>
      <c r="I15" s="1138"/>
      <c r="J15" s="1138"/>
      <c r="K15" s="1136"/>
      <c r="L15" s="1042"/>
      <c r="M15" s="1190"/>
    </row>
    <row r="16" spans="1:13" ht="15.6" x14ac:dyDescent="0.25">
      <c r="A16" s="52"/>
      <c r="B16" s="499" t="s">
        <v>341</v>
      </c>
      <c r="C16" s="500"/>
      <c r="E16" s="1043"/>
      <c r="F16" s="1044"/>
      <c r="G16" s="1045">
        <v>1</v>
      </c>
      <c r="H16" s="1045" t="s">
        <v>34</v>
      </c>
      <c r="I16" s="1044" t="s">
        <v>106</v>
      </c>
      <c r="J16" s="1044" t="s">
        <v>170</v>
      </c>
      <c r="K16" s="1044" t="s">
        <v>1</v>
      </c>
      <c r="L16" s="1046">
        <v>1</v>
      </c>
      <c r="M16" s="1047">
        <f>TIME(MID(F14,SEARCH(":",F14)-2,2),MID(F14,SEARCH(":",F14)+1,2),0)</f>
        <v>0.5625</v>
      </c>
    </row>
    <row r="17" spans="1:13" ht="15.6" x14ac:dyDescent="0.25">
      <c r="A17" s="52"/>
      <c r="B17" s="54"/>
      <c r="C17" s="459"/>
      <c r="E17" s="1048"/>
      <c r="F17" s="1191"/>
      <c r="G17" s="1049">
        <f t="shared" ref="G17:G24" si="0">G16+1</f>
        <v>2</v>
      </c>
      <c r="H17" s="1049" t="s">
        <v>34</v>
      </c>
      <c r="I17" s="1050" t="s">
        <v>305</v>
      </c>
      <c r="J17" s="1050" t="s">
        <v>170</v>
      </c>
      <c r="K17" s="1050" t="s">
        <v>1</v>
      </c>
      <c r="L17" s="1051">
        <v>4</v>
      </c>
      <c r="M17" s="1052">
        <f t="shared" ref="M17:M24" si="1">M16+TIME(0,L16,0)</f>
        <v>0.56319444444444444</v>
      </c>
    </row>
    <row r="18" spans="1:13" ht="15.6" x14ac:dyDescent="0.25">
      <c r="A18" s="52"/>
      <c r="B18" s="54"/>
      <c r="C18" s="53"/>
      <c r="E18" s="1043"/>
      <c r="F18" s="1192"/>
      <c r="G18" s="1045">
        <f t="shared" si="0"/>
        <v>3</v>
      </c>
      <c r="H18" s="1045" t="s">
        <v>2</v>
      </c>
      <c r="I18" s="1044" t="s">
        <v>455</v>
      </c>
      <c r="J18" s="1044" t="s">
        <v>170</v>
      </c>
      <c r="K18" s="1044" t="s">
        <v>1</v>
      </c>
      <c r="L18" s="1046">
        <v>10</v>
      </c>
      <c r="M18" s="1047">
        <f t="shared" si="1"/>
        <v>0.56597222222222221</v>
      </c>
    </row>
    <row r="19" spans="1:13" ht="15.6" x14ac:dyDescent="0.25">
      <c r="A19" s="608"/>
      <c r="B19" s="941" t="s">
        <v>386</v>
      </c>
      <c r="C19" s="497"/>
      <c r="E19" s="1048"/>
      <c r="F19" s="1050"/>
      <c r="G19" s="1049">
        <f t="shared" si="0"/>
        <v>4</v>
      </c>
      <c r="H19" s="1049" t="s">
        <v>2</v>
      </c>
      <c r="I19" s="1050" t="s">
        <v>537</v>
      </c>
      <c r="J19" s="1050" t="s">
        <v>170</v>
      </c>
      <c r="K19" s="1050" t="s">
        <v>4</v>
      </c>
      <c r="L19" s="1051">
        <v>15</v>
      </c>
      <c r="M19" s="1052">
        <f t="shared" si="1"/>
        <v>0.57291666666666663</v>
      </c>
    </row>
    <row r="20" spans="1:13" ht="15.6" x14ac:dyDescent="0.25">
      <c r="A20" s="52"/>
      <c r="B20" s="671" t="s">
        <v>387</v>
      </c>
      <c r="C20" s="53"/>
      <c r="E20" s="1043"/>
      <c r="F20" s="1192"/>
      <c r="G20" s="1045">
        <f t="shared" si="0"/>
        <v>5</v>
      </c>
      <c r="H20" s="1045" t="s">
        <v>2</v>
      </c>
      <c r="I20" s="1044" t="s">
        <v>456</v>
      </c>
      <c r="J20" s="1044" t="s">
        <v>170</v>
      </c>
      <c r="K20" s="1044" t="s">
        <v>4</v>
      </c>
      <c r="L20" s="1046">
        <v>15</v>
      </c>
      <c r="M20" s="1047">
        <f t="shared" si="1"/>
        <v>0.58333333333333326</v>
      </c>
    </row>
    <row r="21" spans="1:13" ht="15.6" x14ac:dyDescent="0.25">
      <c r="A21" s="608"/>
      <c r="B21" s="985" t="s">
        <v>429</v>
      </c>
      <c r="C21" s="497"/>
      <c r="E21" s="1048"/>
      <c r="F21" s="1050"/>
      <c r="G21" s="1049">
        <f t="shared" si="0"/>
        <v>6</v>
      </c>
      <c r="H21" s="1049" t="s">
        <v>34</v>
      </c>
      <c r="I21" s="1050" t="s">
        <v>457</v>
      </c>
      <c r="J21" s="1050" t="s">
        <v>170</v>
      </c>
      <c r="K21" s="1050" t="s">
        <v>1</v>
      </c>
      <c r="L21" s="1051">
        <v>10</v>
      </c>
      <c r="M21" s="1052">
        <f t="shared" si="1"/>
        <v>0.59374999999999989</v>
      </c>
    </row>
    <row r="22" spans="1:13" ht="15.6" x14ac:dyDescent="0.3">
      <c r="A22" s="52"/>
      <c r="B22" s="942" t="s">
        <v>340</v>
      </c>
      <c r="C22" s="497"/>
      <c r="E22" s="1053"/>
      <c r="F22" s="1044"/>
      <c r="G22" s="1045">
        <f t="shared" si="0"/>
        <v>7</v>
      </c>
      <c r="H22" s="1045" t="s">
        <v>44</v>
      </c>
      <c r="I22" s="1044" t="s">
        <v>458</v>
      </c>
      <c r="J22" s="637" t="s">
        <v>170</v>
      </c>
      <c r="K22" s="1044" t="s">
        <v>435</v>
      </c>
      <c r="L22" s="1054">
        <v>10</v>
      </c>
      <c r="M22" s="1047">
        <f t="shared" si="1"/>
        <v>0.60069444444444431</v>
      </c>
    </row>
    <row r="23" spans="1:13" ht="15.6" x14ac:dyDescent="0.3">
      <c r="A23" s="52"/>
      <c r="B23" s="986" t="s">
        <v>583</v>
      </c>
      <c r="C23" s="497"/>
      <c r="E23" s="1055"/>
      <c r="F23" s="1050"/>
      <c r="G23" s="1049">
        <f t="shared" si="0"/>
        <v>8</v>
      </c>
      <c r="H23" s="1049" t="s">
        <v>44</v>
      </c>
      <c r="I23" s="1050" t="s">
        <v>459</v>
      </c>
      <c r="J23" s="1050" t="s">
        <v>170</v>
      </c>
      <c r="K23" s="1050" t="s">
        <v>4</v>
      </c>
      <c r="L23" s="1056">
        <v>55</v>
      </c>
      <c r="M23" s="1052">
        <f t="shared" si="1"/>
        <v>0.60763888888888873</v>
      </c>
    </row>
    <row r="24" spans="1:13" ht="15.6" x14ac:dyDescent="0.3">
      <c r="A24" s="52"/>
      <c r="B24" s="943" t="s">
        <v>357</v>
      </c>
      <c r="C24" s="497"/>
      <c r="E24" s="1053"/>
      <c r="F24" s="1044"/>
      <c r="G24" s="1045">
        <f t="shared" si="0"/>
        <v>9</v>
      </c>
      <c r="H24" s="1045" t="s">
        <v>2</v>
      </c>
      <c r="I24" s="1044" t="s">
        <v>310</v>
      </c>
      <c r="J24" s="1044" t="s">
        <v>170</v>
      </c>
      <c r="K24" s="1044" t="s">
        <v>1</v>
      </c>
      <c r="L24" s="1054"/>
      <c r="M24" s="1057">
        <f t="shared" si="1"/>
        <v>0.64583333333333315</v>
      </c>
    </row>
    <row r="25" spans="1:13" ht="15.6" x14ac:dyDescent="0.25">
      <c r="A25" s="52"/>
      <c r="B25" s="987" t="s">
        <v>19</v>
      </c>
      <c r="C25" s="497"/>
      <c r="E25" s="1146"/>
      <c r="F25" s="1058"/>
      <c r="G25" s="1059"/>
      <c r="H25" s="1060"/>
      <c r="I25" s="1061"/>
      <c r="J25" s="1059"/>
      <c r="K25" s="1059"/>
      <c r="L25" s="1056"/>
      <c r="M25" s="1062"/>
    </row>
    <row r="26" spans="1:13" ht="15.6" x14ac:dyDescent="0.3">
      <c r="A26" s="52"/>
      <c r="B26" s="988" t="s">
        <v>18</v>
      </c>
      <c r="C26" s="497"/>
      <c r="E26" s="1038"/>
      <c r="F26" s="1039"/>
      <c r="G26" s="1040"/>
      <c r="H26" s="1041"/>
      <c r="I26" s="1039"/>
      <c r="J26" s="1039"/>
      <c r="K26" s="1039"/>
      <c r="L26" s="1039"/>
      <c r="M26" s="1039"/>
    </row>
    <row r="27" spans="1:13" ht="15.6" x14ac:dyDescent="0.3">
      <c r="A27" s="52"/>
      <c r="B27" s="989" t="s">
        <v>510</v>
      </c>
      <c r="C27" s="497"/>
      <c r="E27" s="1038"/>
      <c r="F27" s="1039"/>
      <c r="G27" s="1040"/>
      <c r="H27" s="1041"/>
      <c r="I27" s="1039"/>
      <c r="J27" s="1039"/>
      <c r="K27" s="1039"/>
      <c r="L27" s="1039"/>
      <c r="M27" s="1039"/>
    </row>
    <row r="28" spans="1:13" ht="17.399999999999999" x14ac:dyDescent="0.25">
      <c r="A28" s="52"/>
      <c r="B28" s="1643" t="s">
        <v>584</v>
      </c>
      <c r="C28" s="53"/>
      <c r="E28" s="1139"/>
      <c r="F28" s="1498" t="s">
        <v>726</v>
      </c>
      <c r="G28" s="1498"/>
      <c r="H28" s="1498"/>
      <c r="I28" s="1498"/>
      <c r="J28" s="1498"/>
      <c r="K28" s="1498"/>
      <c r="L28" s="1498"/>
      <c r="M28" s="1498"/>
    </row>
    <row r="29" spans="1:13" ht="15.6" x14ac:dyDescent="0.25">
      <c r="A29" s="608"/>
      <c r="B29" s="992" t="s">
        <v>585</v>
      </c>
      <c r="C29" s="497"/>
      <c r="E29" s="1138"/>
      <c r="F29" s="1138"/>
      <c r="G29" s="1137"/>
      <c r="H29" s="1137"/>
      <c r="I29" s="1138"/>
      <c r="J29" s="1138"/>
      <c r="K29" s="1136"/>
      <c r="L29" s="1042"/>
      <c r="M29" s="1190"/>
    </row>
    <row r="30" spans="1:13" ht="15.6" x14ac:dyDescent="0.25">
      <c r="A30" s="52"/>
      <c r="B30" s="54"/>
      <c r="C30" s="497"/>
      <c r="E30" s="1043"/>
      <c r="F30" s="1044"/>
      <c r="G30" s="1045">
        <f ca="1">MAX(G9:INDIRECT(ADDRESS(ROW()-1,1)))+1</f>
        <v>10</v>
      </c>
      <c r="H30" s="1045" t="s">
        <v>34</v>
      </c>
      <c r="I30" s="1044" t="s">
        <v>106</v>
      </c>
      <c r="J30" s="1044" t="s">
        <v>170</v>
      </c>
      <c r="K30" s="1044" t="s">
        <v>1</v>
      </c>
      <c r="L30" s="1046">
        <v>5</v>
      </c>
      <c r="M30" s="1047">
        <f>TIME(MID(F28,SEARCH(":",F28)-2,2),MID(F28,SEARCH(":",F28)+1,2),0)</f>
        <v>0.66666666666666663</v>
      </c>
    </row>
    <row r="31" spans="1:13" ht="15.6" x14ac:dyDescent="0.25">
      <c r="A31" s="52"/>
      <c r="B31" s="54"/>
      <c r="C31" s="497"/>
      <c r="E31" s="1048"/>
      <c r="F31" s="1191"/>
      <c r="G31" s="1049">
        <f ca="1">G30+1</f>
        <v>11</v>
      </c>
      <c r="H31" s="1049" t="s">
        <v>44</v>
      </c>
      <c r="I31" s="1050" t="s">
        <v>459</v>
      </c>
      <c r="J31" s="1050" t="s">
        <v>170</v>
      </c>
      <c r="K31" s="1050" t="s">
        <v>4</v>
      </c>
      <c r="L31" s="1051">
        <v>75</v>
      </c>
      <c r="M31" s="1052">
        <f>M30+TIME(0,L30,0)</f>
        <v>0.67013888888888884</v>
      </c>
    </row>
    <row r="32" spans="1:13" ht="15.6" x14ac:dyDescent="0.25">
      <c r="A32" s="52"/>
      <c r="B32" s="54"/>
      <c r="C32" s="53"/>
      <c r="E32" s="1043"/>
      <c r="F32" s="1192"/>
      <c r="G32" s="1045">
        <f ca="1">G31+1</f>
        <v>12</v>
      </c>
      <c r="H32" s="1045" t="s">
        <v>44</v>
      </c>
      <c r="I32" s="1044" t="s">
        <v>460</v>
      </c>
      <c r="J32" s="1044" t="s">
        <v>170</v>
      </c>
      <c r="K32" s="1044" t="s">
        <v>4</v>
      </c>
      <c r="L32" s="1046">
        <v>40</v>
      </c>
      <c r="M32" s="1047">
        <f>M31+TIME(0,L31,0)</f>
        <v>0.72222222222222221</v>
      </c>
    </row>
    <row r="33" spans="1:13" ht="15.6" x14ac:dyDescent="0.25">
      <c r="A33" s="52"/>
      <c r="B33" s="670" t="s">
        <v>388</v>
      </c>
      <c r="C33" s="53"/>
      <c r="E33" s="1048"/>
      <c r="F33" s="1050"/>
      <c r="G33" s="1049">
        <f ca="1">G32+1</f>
        <v>13</v>
      </c>
      <c r="H33" s="1049" t="s">
        <v>2</v>
      </c>
      <c r="I33" s="1050" t="s">
        <v>310</v>
      </c>
      <c r="J33" s="1050" t="s">
        <v>170</v>
      </c>
      <c r="K33" s="1050" t="s">
        <v>1</v>
      </c>
      <c r="L33" s="1051"/>
      <c r="M33" s="1052">
        <f>M32+TIME(0,L32,0)</f>
        <v>0.75</v>
      </c>
    </row>
    <row r="34" spans="1:13" ht="15.6" x14ac:dyDescent="0.25">
      <c r="A34" s="52"/>
      <c r="B34" s="671" t="s">
        <v>389</v>
      </c>
      <c r="C34" s="53"/>
      <c r="E34" s="765"/>
      <c r="F34" s="1063"/>
      <c r="G34" s="1064"/>
      <c r="H34" s="1065"/>
      <c r="I34" s="1066"/>
      <c r="J34" s="1064"/>
      <c r="K34" s="1064"/>
      <c r="L34" s="1054"/>
      <c r="M34" s="1057"/>
    </row>
    <row r="35" spans="1:13" ht="15.6" x14ac:dyDescent="0.3">
      <c r="A35" s="52"/>
      <c r="B35" s="54"/>
      <c r="C35" s="53"/>
      <c r="E35" s="1038"/>
      <c r="F35" s="1039"/>
      <c r="G35" s="1040"/>
      <c r="H35" s="1041"/>
      <c r="I35" s="1039"/>
      <c r="J35" s="1039"/>
      <c r="K35" s="1039"/>
      <c r="L35" s="1039"/>
      <c r="M35" s="1039"/>
    </row>
    <row r="36" spans="1:13" ht="17.399999999999999" customHeight="1" x14ac:dyDescent="0.25">
      <c r="A36" s="608"/>
      <c r="B36" s="54"/>
      <c r="C36" s="497"/>
      <c r="E36" s="1139"/>
      <c r="F36" s="1498" t="s">
        <v>727</v>
      </c>
      <c r="G36" s="1498"/>
      <c r="H36" s="1498"/>
      <c r="I36" s="1498"/>
      <c r="J36" s="1498"/>
      <c r="K36" s="1498"/>
      <c r="L36" s="1498"/>
      <c r="M36" s="1498"/>
    </row>
    <row r="37" spans="1:13" ht="13.2" customHeight="1" x14ac:dyDescent="0.25">
      <c r="A37" s="52"/>
      <c r="B37" s="54"/>
      <c r="C37" s="53"/>
      <c r="E37" s="1138"/>
      <c r="F37" s="1138"/>
      <c r="G37" s="1137"/>
      <c r="H37" s="1137"/>
      <c r="I37" s="1138"/>
      <c r="J37" s="1138"/>
      <c r="K37" s="1136"/>
      <c r="L37" s="1042"/>
      <c r="M37" s="1190"/>
    </row>
    <row r="38" spans="1:13" ht="15.6" x14ac:dyDescent="0.25">
      <c r="A38" s="52"/>
      <c r="B38" s="54"/>
      <c r="C38" s="497"/>
      <c r="E38" s="1043"/>
      <c r="F38" s="1044"/>
      <c r="G38" s="1067">
        <f ca="1">G33+1</f>
        <v>14</v>
      </c>
      <c r="H38" s="1045" t="s">
        <v>34</v>
      </c>
      <c r="I38" s="1044" t="s">
        <v>106</v>
      </c>
      <c r="J38" s="1044" t="s">
        <v>170</v>
      </c>
      <c r="K38" s="1044" t="s">
        <v>1</v>
      </c>
      <c r="L38" s="1046">
        <v>5</v>
      </c>
      <c r="M38" s="1047">
        <f>TIME(MID(F36,SEARCH(":",F36)-2,2),MID(F36,SEARCH(":",F36)+1,2),0)</f>
        <v>0.4375</v>
      </c>
    </row>
    <row r="39" spans="1:13" ht="15.6" x14ac:dyDescent="0.25">
      <c r="A39" s="52"/>
      <c r="B39" s="1219" t="s">
        <v>403</v>
      </c>
      <c r="C39" s="497"/>
      <c r="E39" s="1048"/>
      <c r="F39" s="1191"/>
      <c r="G39" s="1049">
        <f ca="1">G38+1</f>
        <v>15</v>
      </c>
      <c r="H39" s="1049" t="s">
        <v>44</v>
      </c>
      <c r="I39" s="1050" t="s">
        <v>459</v>
      </c>
      <c r="J39" s="1050" t="s">
        <v>170</v>
      </c>
      <c r="K39" s="1050" t="s">
        <v>4</v>
      </c>
      <c r="L39" s="1051">
        <v>90</v>
      </c>
      <c r="M39" s="1052">
        <f>M38+TIME(0,L38,0)</f>
        <v>0.44097222222222221</v>
      </c>
    </row>
    <row r="40" spans="1:13" ht="15.6" x14ac:dyDescent="0.25">
      <c r="A40" s="54"/>
      <c r="B40" s="1220"/>
      <c r="C40" s="54"/>
      <c r="E40" s="1043"/>
      <c r="F40" s="1192"/>
      <c r="G40" s="1045">
        <f ca="1">G39+1</f>
        <v>16</v>
      </c>
      <c r="H40" s="1045" t="s">
        <v>44</v>
      </c>
      <c r="I40" s="1044" t="s">
        <v>460</v>
      </c>
      <c r="J40" s="1044" t="s">
        <v>170</v>
      </c>
      <c r="K40" s="1044" t="s">
        <v>4</v>
      </c>
      <c r="L40" s="1046">
        <v>25</v>
      </c>
      <c r="M40" s="1047">
        <f>M39+TIME(0,L39,0)</f>
        <v>0.50347222222222221</v>
      </c>
    </row>
    <row r="41" spans="1:13" ht="17.399999999999999" x14ac:dyDescent="0.25">
      <c r="A41" s="54"/>
      <c r="B41" s="835" t="s">
        <v>400</v>
      </c>
      <c r="C41" s="54"/>
      <c r="E41" s="765"/>
      <c r="F41" s="1044"/>
      <c r="G41" s="1045">
        <f ca="1">G40+1</f>
        <v>17</v>
      </c>
      <c r="H41" s="1045" t="s">
        <v>2</v>
      </c>
      <c r="I41" s="1044" t="s">
        <v>310</v>
      </c>
      <c r="J41" s="637" t="s">
        <v>170</v>
      </c>
      <c r="K41" s="1044" t="s">
        <v>1</v>
      </c>
      <c r="L41" s="1054"/>
      <c r="M41" s="1047">
        <f>M40+TIME(0,L40,0)</f>
        <v>0.52083333333333337</v>
      </c>
    </row>
    <row r="42" spans="1:13" ht="15.6" x14ac:dyDescent="0.3">
      <c r="A42" s="54"/>
      <c r="B42" s="996" t="s">
        <v>356</v>
      </c>
      <c r="C42" s="54"/>
      <c r="E42" s="1038"/>
      <c r="F42" s="1039"/>
      <c r="G42" s="1040"/>
      <c r="H42" s="1041"/>
      <c r="I42" s="1039"/>
      <c r="J42" s="1039"/>
      <c r="K42" s="1039"/>
      <c r="L42" s="1039"/>
      <c r="M42" s="1039"/>
    </row>
    <row r="43" spans="1:13" ht="18" thickBot="1" x14ac:dyDescent="0.3">
      <c r="A43" s="54"/>
      <c r="B43" s="54"/>
      <c r="C43" s="54"/>
      <c r="E43" s="1139"/>
      <c r="F43" s="1498" t="s">
        <v>728</v>
      </c>
      <c r="G43" s="1498"/>
      <c r="H43" s="1498"/>
      <c r="I43" s="1498"/>
      <c r="J43" s="1498"/>
      <c r="K43" s="1498"/>
      <c r="L43" s="1498"/>
      <c r="M43" s="1498"/>
    </row>
    <row r="44" spans="1:13" ht="13.8" x14ac:dyDescent="0.25">
      <c r="A44" s="52"/>
      <c r="B44" s="594" t="s">
        <v>296</v>
      </c>
      <c r="C44" s="53"/>
      <c r="E44" s="1138"/>
      <c r="F44" s="1138"/>
      <c r="G44" s="1137"/>
      <c r="H44" s="1137"/>
      <c r="I44" s="1138"/>
      <c r="J44" s="1138"/>
      <c r="K44" s="1136"/>
      <c r="L44" s="1042"/>
      <c r="M44" s="1190"/>
    </row>
    <row r="45" spans="1:13" ht="15.6" x14ac:dyDescent="0.25">
      <c r="A45" s="52"/>
      <c r="B45" s="595" t="s">
        <v>258</v>
      </c>
      <c r="C45" s="53"/>
      <c r="E45" s="1043"/>
      <c r="F45" s="1044"/>
      <c r="G45" s="1045">
        <f ca="1">MAX(G21:INDIRECT(ADDRESS(ROW()-1,1)))+1</f>
        <v>18</v>
      </c>
      <c r="H45" s="1045" t="s">
        <v>34</v>
      </c>
      <c r="I45" s="1044" t="s">
        <v>106</v>
      </c>
      <c r="J45" s="1044" t="s">
        <v>170</v>
      </c>
      <c r="K45" s="1044" t="s">
        <v>1</v>
      </c>
      <c r="L45" s="1046">
        <v>5</v>
      </c>
      <c r="M45" s="1047">
        <f>TIME(MID(F43,SEARCH(":",F43)-2,2),MID(F43,SEARCH(":",F43)+1,2),0)</f>
        <v>0.5625</v>
      </c>
    </row>
    <row r="46" spans="1:13" ht="15.6" x14ac:dyDescent="0.25">
      <c r="A46" s="52"/>
      <c r="B46" s="502" t="s">
        <v>245</v>
      </c>
      <c r="C46" s="501"/>
      <c r="E46" s="1048"/>
      <c r="F46" s="1191"/>
      <c r="G46" s="1049">
        <f ca="1">G45+1</f>
        <v>19</v>
      </c>
      <c r="H46" s="1049" t="s">
        <v>44</v>
      </c>
      <c r="I46" s="1050" t="s">
        <v>459</v>
      </c>
      <c r="J46" s="1050" t="s">
        <v>170</v>
      </c>
      <c r="K46" s="1050" t="s">
        <v>4</v>
      </c>
      <c r="L46" s="1051">
        <v>90</v>
      </c>
      <c r="M46" s="1052">
        <f>M45+TIME(0,L45,0)</f>
        <v>0.56597222222222221</v>
      </c>
    </row>
    <row r="47" spans="1:13" ht="15.6" x14ac:dyDescent="0.25">
      <c r="A47" s="52"/>
      <c r="B47" s="503" t="s">
        <v>101</v>
      </c>
      <c r="C47" s="501"/>
      <c r="E47" s="1043"/>
      <c r="F47" s="1192"/>
      <c r="G47" s="1045">
        <f ca="1">G46+1</f>
        <v>20</v>
      </c>
      <c r="H47" s="1045" t="s">
        <v>2</v>
      </c>
      <c r="I47" s="1044" t="s">
        <v>729</v>
      </c>
      <c r="J47" s="1044" t="s">
        <v>170</v>
      </c>
      <c r="K47" s="1044" t="s">
        <v>4</v>
      </c>
      <c r="L47" s="1046">
        <v>25</v>
      </c>
      <c r="M47" s="1047">
        <f>M46+TIME(0,L46,0)</f>
        <v>0.62847222222222221</v>
      </c>
    </row>
    <row r="48" spans="1:13" ht="15.6" x14ac:dyDescent="0.25">
      <c r="A48" s="52"/>
      <c r="B48" s="504" t="s">
        <v>102</v>
      </c>
      <c r="C48" s="501"/>
      <c r="E48" s="765"/>
      <c r="F48" s="1044"/>
      <c r="G48" s="1045">
        <f ca="1">G47+1</f>
        <v>21</v>
      </c>
      <c r="H48" s="1045" t="s">
        <v>2</v>
      </c>
      <c r="I48" s="1044" t="s">
        <v>310</v>
      </c>
      <c r="J48" s="637" t="s">
        <v>170</v>
      </c>
      <c r="K48" s="1044" t="s">
        <v>1</v>
      </c>
      <c r="L48" s="1054"/>
      <c r="M48" s="1047">
        <f>M47+TIME(0,L47,0)</f>
        <v>0.64583333333333337</v>
      </c>
    </row>
    <row r="49" spans="1:13" ht="15.6" x14ac:dyDescent="0.3">
      <c r="A49" s="52"/>
      <c r="B49" s="994" t="s">
        <v>99</v>
      </c>
      <c r="C49" s="501"/>
      <c r="E49" s="1038"/>
      <c r="F49" s="1039"/>
      <c r="G49" s="1040"/>
      <c r="H49" s="1041"/>
      <c r="I49" s="1039"/>
      <c r="J49" s="1039"/>
      <c r="K49" s="1039"/>
      <c r="L49" s="1039"/>
      <c r="M49" s="1039"/>
    </row>
    <row r="50" spans="1:13" ht="17.399999999999999" x14ac:dyDescent="0.25">
      <c r="A50" s="52"/>
      <c r="B50" s="505" t="s">
        <v>254</v>
      </c>
      <c r="C50" s="501"/>
      <c r="E50" s="1139"/>
      <c r="F50" s="1498" t="s">
        <v>730</v>
      </c>
      <c r="G50" s="1498"/>
      <c r="H50" s="1498"/>
      <c r="I50" s="1498"/>
      <c r="J50" s="1498"/>
      <c r="K50" s="1498"/>
      <c r="L50" s="1498"/>
      <c r="M50" s="1498"/>
    </row>
    <row r="51" spans="1:13" ht="13.8" x14ac:dyDescent="0.25">
      <c r="A51" s="52"/>
      <c r="B51" s="505" t="s">
        <v>255</v>
      </c>
      <c r="C51" s="501"/>
      <c r="E51" s="1138"/>
      <c r="F51" s="1138"/>
      <c r="G51" s="1137"/>
      <c r="H51" s="1137"/>
      <c r="I51" s="1138"/>
      <c r="J51" s="1138"/>
      <c r="K51" s="1136"/>
      <c r="L51" s="1042"/>
      <c r="M51" s="1190"/>
    </row>
    <row r="52" spans="1:13" ht="15.6" x14ac:dyDescent="0.25">
      <c r="A52" s="52"/>
      <c r="B52" s="505" t="s">
        <v>132</v>
      </c>
      <c r="C52" s="501"/>
      <c r="E52" s="1043"/>
      <c r="F52" s="1044"/>
      <c r="G52" s="1045">
        <f ca="1">MAX(G28:INDIRECT(ADDRESS(ROW()-1,1)))+1</f>
        <v>22</v>
      </c>
      <c r="H52" s="1045" t="s">
        <v>34</v>
      </c>
      <c r="I52" s="1044" t="s">
        <v>106</v>
      </c>
      <c r="J52" s="1044" t="s">
        <v>170</v>
      </c>
      <c r="K52" s="1044" t="s">
        <v>1</v>
      </c>
      <c r="L52" s="1046">
        <v>5</v>
      </c>
      <c r="M52" s="1047">
        <f>TIME(MID(F50,SEARCH(":",F50)-2,2),MID(F50,SEARCH(":",F50)+1,2),0)</f>
        <v>0.5625</v>
      </c>
    </row>
    <row r="53" spans="1:13" ht="15.6" x14ac:dyDescent="0.25">
      <c r="A53" s="52"/>
      <c r="B53" s="505" t="s">
        <v>260</v>
      </c>
      <c r="C53" s="501"/>
      <c r="E53" s="1048"/>
      <c r="F53" s="1191"/>
      <c r="G53" s="1049">
        <f ca="1">G52+1</f>
        <v>23</v>
      </c>
      <c r="H53" s="1049" t="s">
        <v>44</v>
      </c>
      <c r="I53" s="1050" t="s">
        <v>459</v>
      </c>
      <c r="J53" s="1050" t="s">
        <v>170</v>
      </c>
      <c r="K53" s="1050" t="s">
        <v>4</v>
      </c>
      <c r="L53" s="1051">
        <v>90</v>
      </c>
      <c r="M53" s="1052">
        <f>M52+TIME(0,L52,0)</f>
        <v>0.56597222222222221</v>
      </c>
    </row>
    <row r="54" spans="1:13" ht="15.6" x14ac:dyDescent="0.25">
      <c r="A54" s="52"/>
      <c r="B54" s="505" t="s">
        <v>256</v>
      </c>
      <c r="C54" s="501"/>
      <c r="E54" s="1043"/>
      <c r="F54" s="1192"/>
      <c r="G54" s="1045">
        <f ca="1">G53+1</f>
        <v>24</v>
      </c>
      <c r="H54" s="1045" t="s">
        <v>44</v>
      </c>
      <c r="I54" s="1044" t="s">
        <v>460</v>
      </c>
      <c r="J54" s="1044" t="s">
        <v>170</v>
      </c>
      <c r="K54" s="1044" t="s">
        <v>4</v>
      </c>
      <c r="L54" s="1046">
        <v>25</v>
      </c>
      <c r="M54" s="1047">
        <f>M53+TIME(0,L53,0)</f>
        <v>0.62847222222222221</v>
      </c>
    </row>
    <row r="55" spans="1:13" ht="15.6" x14ac:dyDescent="0.25">
      <c r="A55" s="52"/>
      <c r="B55" s="505" t="s">
        <v>131</v>
      </c>
      <c r="C55" s="501"/>
      <c r="E55" s="765"/>
      <c r="F55" s="1044"/>
      <c r="G55" s="1045">
        <f ca="1">G54+1</f>
        <v>25</v>
      </c>
      <c r="H55" s="1045" t="s">
        <v>2</v>
      </c>
      <c r="I55" s="1044" t="s">
        <v>310</v>
      </c>
      <c r="J55" s="637" t="s">
        <v>170</v>
      </c>
      <c r="K55" s="1044" t="s">
        <v>1</v>
      </c>
      <c r="L55" s="1054"/>
      <c r="M55" s="1047">
        <f>M54+TIME(0,L54,0)</f>
        <v>0.64583333333333337</v>
      </c>
    </row>
    <row r="56" spans="1:13" ht="15.6" x14ac:dyDescent="0.3">
      <c r="A56" s="52"/>
      <c r="B56" s="505" t="s">
        <v>257</v>
      </c>
      <c r="C56" s="501"/>
      <c r="E56" s="1038"/>
      <c r="F56" s="1039"/>
      <c r="G56" s="1040"/>
      <c r="H56" s="1041"/>
      <c r="I56" s="1039"/>
      <c r="J56" s="1039"/>
      <c r="K56" s="1039"/>
      <c r="L56" s="1039"/>
      <c r="M56" s="1039"/>
    </row>
    <row r="57" spans="1:13" ht="17.399999999999999" x14ac:dyDescent="0.25">
      <c r="A57" s="52"/>
      <c r="B57" s="674" t="s">
        <v>103</v>
      </c>
      <c r="C57" s="501"/>
      <c r="E57" s="1139"/>
      <c r="F57" s="1498" t="s">
        <v>731</v>
      </c>
      <c r="G57" s="1498"/>
      <c r="H57" s="1498"/>
      <c r="I57" s="1498"/>
      <c r="J57" s="1498"/>
      <c r="K57" s="1498"/>
      <c r="L57" s="1498"/>
      <c r="M57" s="1498"/>
    </row>
    <row r="58" spans="1:13" ht="13.8" x14ac:dyDescent="0.25">
      <c r="A58" s="52"/>
      <c r="B58" s="54"/>
      <c r="C58" s="501"/>
      <c r="E58" s="1138"/>
      <c r="F58" s="1138"/>
      <c r="G58" s="1137"/>
      <c r="H58" s="1137"/>
      <c r="I58" s="1138"/>
      <c r="J58" s="1138"/>
      <c r="K58" s="1136"/>
      <c r="L58" s="1042"/>
      <c r="M58" s="1190"/>
    </row>
    <row r="59" spans="1:13" ht="15.6" x14ac:dyDescent="0.25">
      <c r="A59" s="52"/>
      <c r="B59" s="54"/>
      <c r="C59" s="501"/>
      <c r="E59" s="1043"/>
      <c r="F59" s="1044"/>
      <c r="G59" s="1045">
        <f ca="1">MAX(G35:INDIRECT(ADDRESS(ROW()-1,1)))+1</f>
        <v>26</v>
      </c>
      <c r="H59" s="1045" t="s">
        <v>34</v>
      </c>
      <c r="I59" s="1044" t="s">
        <v>106</v>
      </c>
      <c r="J59" s="1044" t="s">
        <v>170</v>
      </c>
      <c r="K59" s="1044" t="s">
        <v>1</v>
      </c>
      <c r="L59" s="1046">
        <v>5</v>
      </c>
      <c r="M59" s="1047">
        <f>TIME(MID(F57,SEARCH(":",F57)-2,2),MID(F57,SEARCH(":",F57)+1,2),0)</f>
        <v>0.66666666666666663</v>
      </c>
    </row>
    <row r="60" spans="1:13" ht="15.6" x14ac:dyDescent="0.25">
      <c r="A60" s="52"/>
      <c r="B60" s="54"/>
      <c r="C60" s="53"/>
      <c r="E60" s="1048"/>
      <c r="F60" s="1191"/>
      <c r="G60" s="1049">
        <f ca="1">G59+1</f>
        <v>27</v>
      </c>
      <c r="H60" s="1049" t="s">
        <v>44</v>
      </c>
      <c r="I60" s="1050" t="s">
        <v>459</v>
      </c>
      <c r="J60" s="1050" t="s">
        <v>170</v>
      </c>
      <c r="K60" s="1050" t="s">
        <v>4</v>
      </c>
      <c r="L60" s="1051">
        <v>90</v>
      </c>
      <c r="M60" s="1052">
        <f>M59+TIME(0,L59,0)</f>
        <v>0.67013888888888884</v>
      </c>
    </row>
    <row r="61" spans="1:13" ht="15.6" x14ac:dyDescent="0.25">
      <c r="A61" s="1640"/>
      <c r="B61" s="1641" t="str">
        <f>B1</f>
        <v>January '13</v>
      </c>
      <c r="C61" s="1642"/>
      <c r="E61" s="1043"/>
      <c r="F61" s="1192"/>
      <c r="G61" s="1045">
        <f ca="1">G60+1</f>
        <v>28</v>
      </c>
      <c r="H61" s="1045" t="s">
        <v>44</v>
      </c>
      <c r="I61" s="1044" t="s">
        <v>460</v>
      </c>
      <c r="J61" s="1044" t="s">
        <v>170</v>
      </c>
      <c r="K61" s="1044" t="s">
        <v>4</v>
      </c>
      <c r="L61" s="1046">
        <v>25</v>
      </c>
      <c r="M61" s="1047">
        <f>M60+TIME(0,L60,0)</f>
        <v>0.73263888888888884</v>
      </c>
    </row>
    <row r="62" spans="1:13" ht="15.6" x14ac:dyDescent="0.25">
      <c r="A62" s="1206"/>
      <c r="B62" s="1206"/>
      <c r="C62" s="1206"/>
      <c r="E62" s="765"/>
      <c r="F62" s="1044"/>
      <c r="G62" s="1045">
        <f ca="1">G61+1</f>
        <v>29</v>
      </c>
      <c r="H62" s="1045" t="s">
        <v>2</v>
      </c>
      <c r="I62" s="1044" t="s">
        <v>310</v>
      </c>
      <c r="J62" s="637" t="s">
        <v>170</v>
      </c>
      <c r="K62" s="1044" t="s">
        <v>1</v>
      </c>
      <c r="L62" s="1054"/>
      <c r="M62" s="1047">
        <f>M61+TIME(0,L61,0)</f>
        <v>0.75</v>
      </c>
    </row>
    <row r="63" spans="1:13" ht="15.6" x14ac:dyDescent="0.3">
      <c r="A63" s="1206"/>
      <c r="B63" s="1206"/>
      <c r="C63" s="1206"/>
      <c r="E63" s="1038"/>
      <c r="F63" s="1039"/>
      <c r="G63" s="1040"/>
      <c r="H63" s="1041"/>
      <c r="I63" s="1039"/>
      <c r="J63" s="1039"/>
      <c r="K63" s="1039"/>
      <c r="L63" s="1039"/>
      <c r="M63" s="1039"/>
    </row>
    <row r="64" spans="1:13" ht="17.399999999999999" x14ac:dyDescent="0.25">
      <c r="A64" s="1206"/>
      <c r="B64" s="1206"/>
      <c r="C64" s="1206"/>
      <c r="E64" s="1139"/>
      <c r="F64" s="1498" t="s">
        <v>732</v>
      </c>
      <c r="G64" s="1498"/>
      <c r="H64" s="1498"/>
      <c r="I64" s="1498"/>
      <c r="J64" s="1498"/>
      <c r="K64" s="1498"/>
      <c r="L64" s="1498"/>
      <c r="M64" s="1498"/>
    </row>
    <row r="65" spans="1:13" x14ac:dyDescent="0.25">
      <c r="A65" s="1206"/>
      <c r="B65" s="1206"/>
      <c r="C65" s="1206"/>
      <c r="E65" s="1138"/>
      <c r="F65" s="1138"/>
      <c r="G65" s="1137"/>
      <c r="H65" s="1137"/>
      <c r="I65" s="1138"/>
      <c r="J65" s="1138"/>
      <c r="K65" s="1136"/>
      <c r="L65" s="1042"/>
      <c r="M65" s="1190"/>
    </row>
    <row r="66" spans="1:13" ht="15.6" x14ac:dyDescent="0.25">
      <c r="A66" s="1206"/>
      <c r="B66" s="1206"/>
      <c r="C66" s="1206"/>
      <c r="E66" s="1043"/>
      <c r="F66" s="1044"/>
      <c r="G66" s="1045">
        <f ca="1">MAX(G35:INDIRECT(ADDRESS(ROW()-1,1)))+1</f>
        <v>30</v>
      </c>
      <c r="H66" s="1045" t="s">
        <v>34</v>
      </c>
      <c r="I66" s="1044" t="s">
        <v>106</v>
      </c>
      <c r="J66" s="1044" t="s">
        <v>170</v>
      </c>
      <c r="K66" s="1044" t="s">
        <v>1</v>
      </c>
      <c r="L66" s="1046">
        <v>5</v>
      </c>
      <c r="M66" s="1047">
        <f>TIME(MID(F64,SEARCH(":",F64)-2,2),MID(F64,SEARCH(":",F64)+1,2),0)</f>
        <v>0.4375</v>
      </c>
    </row>
    <row r="67" spans="1:13" ht="15.6" x14ac:dyDescent="0.25">
      <c r="A67" s="1206"/>
      <c r="B67" s="1206"/>
      <c r="C67" s="1206"/>
      <c r="E67" s="1048"/>
      <c r="F67" s="1191"/>
      <c r="G67" s="1049">
        <f ca="1">G66+1</f>
        <v>31</v>
      </c>
      <c r="H67" s="1049" t="s">
        <v>44</v>
      </c>
      <c r="I67" s="1050" t="s">
        <v>459</v>
      </c>
      <c r="J67" s="1050" t="s">
        <v>170</v>
      </c>
      <c r="K67" s="1050" t="s">
        <v>4</v>
      </c>
      <c r="L67" s="1051">
        <v>90</v>
      </c>
      <c r="M67" s="1052">
        <f>M66+TIME(0,L66,0)</f>
        <v>0.44097222222222221</v>
      </c>
    </row>
    <row r="68" spans="1:13" ht="15.6" x14ac:dyDescent="0.25">
      <c r="A68" s="1206"/>
      <c r="B68" s="1206"/>
      <c r="C68" s="1206"/>
      <c r="E68" s="1043"/>
      <c r="F68" s="1192"/>
      <c r="G68" s="1045">
        <f ca="1">G67+1</f>
        <v>32</v>
      </c>
      <c r="H68" s="1045" t="s">
        <v>44</v>
      </c>
      <c r="I68" s="1044" t="s">
        <v>460</v>
      </c>
      <c r="J68" s="1044" t="s">
        <v>170</v>
      </c>
      <c r="K68" s="1044" t="s">
        <v>4</v>
      </c>
      <c r="L68" s="1046">
        <v>25</v>
      </c>
      <c r="M68" s="1047">
        <f>M67+TIME(0,L67,0)</f>
        <v>0.50347222222222221</v>
      </c>
    </row>
    <row r="69" spans="1:13" ht="15.6" x14ac:dyDescent="0.25">
      <c r="A69" s="1206"/>
      <c r="B69" s="1206"/>
      <c r="C69" s="1206"/>
      <c r="E69" s="765"/>
      <c r="F69" s="1044"/>
      <c r="G69" s="1045">
        <f ca="1">G68+1</f>
        <v>33</v>
      </c>
      <c r="H69" s="1045" t="s">
        <v>2</v>
      </c>
      <c r="I69" s="1044" t="s">
        <v>310</v>
      </c>
      <c r="J69" s="637" t="s">
        <v>170</v>
      </c>
      <c r="K69" s="1044" t="s">
        <v>1</v>
      </c>
      <c r="L69" s="1054"/>
      <c r="M69" s="1047">
        <f>M68+TIME(0,L68,0)</f>
        <v>0.52083333333333337</v>
      </c>
    </row>
    <row r="70" spans="1:13" ht="15.6" x14ac:dyDescent="0.3">
      <c r="A70" s="1206"/>
      <c r="B70" s="1206"/>
      <c r="C70" s="1206"/>
      <c r="E70" s="1038"/>
      <c r="F70" s="1039"/>
      <c r="G70" s="1040"/>
      <c r="H70" s="1041"/>
      <c r="I70" s="1039"/>
      <c r="J70" s="1039"/>
      <c r="K70" s="1039"/>
      <c r="L70" s="1039"/>
      <c r="M70" s="1039"/>
    </row>
    <row r="71" spans="1:13" ht="17.399999999999999" x14ac:dyDescent="0.25">
      <c r="A71" s="1206"/>
      <c r="B71" s="1206"/>
      <c r="C71" s="1206"/>
      <c r="E71" s="1139"/>
      <c r="F71" s="1498" t="s">
        <v>733</v>
      </c>
      <c r="G71" s="1498"/>
      <c r="H71" s="1498"/>
      <c r="I71" s="1498"/>
      <c r="J71" s="1498"/>
      <c r="K71" s="1498"/>
      <c r="L71" s="1498"/>
      <c r="M71" s="1498"/>
    </row>
    <row r="72" spans="1:13" x14ac:dyDescent="0.25">
      <c r="A72" s="1206"/>
      <c r="B72" s="1206"/>
      <c r="C72" s="1206"/>
      <c r="E72" s="1138"/>
      <c r="F72" s="1138"/>
      <c r="G72" s="1137"/>
      <c r="H72" s="1137"/>
      <c r="I72" s="1138"/>
      <c r="J72" s="1138"/>
      <c r="K72" s="1136"/>
      <c r="L72" s="1042"/>
      <c r="M72" s="1190"/>
    </row>
    <row r="73" spans="1:13" ht="15.6" x14ac:dyDescent="0.25">
      <c r="A73" s="1206"/>
      <c r="B73" s="1206"/>
      <c r="C73" s="1206"/>
      <c r="E73" s="1043"/>
      <c r="F73" s="1044"/>
      <c r="G73" s="1045">
        <f ca="1">MAX(G31:INDIRECT(ADDRESS(ROW()-1,1)))+1</f>
        <v>34</v>
      </c>
      <c r="H73" s="1045" t="s">
        <v>34</v>
      </c>
      <c r="I73" s="1044" t="s">
        <v>106</v>
      </c>
      <c r="J73" s="1044" t="s">
        <v>170</v>
      </c>
      <c r="K73" s="1044" t="s">
        <v>1</v>
      </c>
      <c r="L73" s="1046">
        <v>5</v>
      </c>
      <c r="M73" s="1047">
        <f>TIME(MID(F71,SEARCH(":",F71)-2,2),MID(F71,SEARCH(":",F71)+1,2),0)</f>
        <v>0.66666666666666663</v>
      </c>
    </row>
    <row r="74" spans="1:13" ht="15.6" x14ac:dyDescent="0.25">
      <c r="A74" s="1206"/>
      <c r="B74" s="1206"/>
      <c r="C74" s="1206"/>
      <c r="E74" s="1048"/>
      <c r="F74" s="1191"/>
      <c r="G74" s="1049">
        <f t="shared" ref="G74:G79" ca="1" si="2">G73+1</f>
        <v>35</v>
      </c>
      <c r="H74" s="1049" t="s">
        <v>44</v>
      </c>
      <c r="I74" s="1050" t="s">
        <v>459</v>
      </c>
      <c r="J74" s="1050" t="s">
        <v>170</v>
      </c>
      <c r="K74" s="1050" t="s">
        <v>4</v>
      </c>
      <c r="L74" s="1051">
        <v>60</v>
      </c>
      <c r="M74" s="1052">
        <f t="shared" ref="M74:M79" si="3">M73+TIME(0,L73,0)</f>
        <v>0.67013888888888884</v>
      </c>
    </row>
    <row r="75" spans="1:13" ht="15.6" x14ac:dyDescent="0.25">
      <c r="A75" s="1206"/>
      <c r="B75" s="1206"/>
      <c r="C75" s="1206"/>
      <c r="E75" s="1043"/>
      <c r="F75" s="1192"/>
      <c r="G75" s="1045">
        <f t="shared" ca="1" si="2"/>
        <v>36</v>
      </c>
      <c r="H75" s="1045" t="s">
        <v>44</v>
      </c>
      <c r="I75" s="1044" t="s">
        <v>60</v>
      </c>
      <c r="J75" s="1044" t="s">
        <v>170</v>
      </c>
      <c r="K75" s="1044" t="s">
        <v>4</v>
      </c>
      <c r="L75" s="1046">
        <v>25</v>
      </c>
      <c r="M75" s="1047">
        <f t="shared" si="3"/>
        <v>0.71180555555555547</v>
      </c>
    </row>
    <row r="76" spans="1:13" ht="15.6" x14ac:dyDescent="0.25">
      <c r="A76" s="1206"/>
      <c r="B76" s="1206"/>
      <c r="C76" s="1206"/>
      <c r="E76" s="1048"/>
      <c r="F76" s="1050"/>
      <c r="G76" s="1068">
        <f t="shared" ca="1" si="2"/>
        <v>37</v>
      </c>
      <c r="H76" s="1049" t="s">
        <v>44</v>
      </c>
      <c r="I76" s="1050" t="s">
        <v>461</v>
      </c>
      <c r="J76" s="1050" t="s">
        <v>170</v>
      </c>
      <c r="K76" s="1050" t="s">
        <v>1</v>
      </c>
      <c r="L76" s="1051">
        <v>15</v>
      </c>
      <c r="M76" s="1069">
        <f t="shared" si="3"/>
        <v>0.72916666666666663</v>
      </c>
    </row>
    <row r="77" spans="1:13" ht="15.6" x14ac:dyDescent="0.25">
      <c r="A77" s="1206"/>
      <c r="B77" s="1206"/>
      <c r="C77" s="1206"/>
      <c r="E77" s="1043"/>
      <c r="F77" s="1192"/>
      <c r="G77" s="1045">
        <f t="shared" ca="1" si="2"/>
        <v>38</v>
      </c>
      <c r="H77" s="1045" t="s">
        <v>44</v>
      </c>
      <c r="I77" s="1044" t="s">
        <v>538</v>
      </c>
      <c r="J77" s="1044" t="s">
        <v>170</v>
      </c>
      <c r="K77" s="1044" t="s">
        <v>1</v>
      </c>
      <c r="L77" s="1046">
        <v>10</v>
      </c>
      <c r="M77" s="1047">
        <f t="shared" si="3"/>
        <v>0.73958333333333326</v>
      </c>
    </row>
    <row r="78" spans="1:13" ht="15.6" x14ac:dyDescent="0.25">
      <c r="E78" s="1146"/>
      <c r="F78" s="1050"/>
      <c r="G78" s="1049">
        <f t="shared" ca="1" si="2"/>
        <v>39</v>
      </c>
      <c r="H78" s="1049" t="s">
        <v>311</v>
      </c>
      <c r="I78" s="1070" t="s">
        <v>462</v>
      </c>
      <c r="J78" s="1050" t="s">
        <v>170</v>
      </c>
      <c r="K78" s="1050" t="s">
        <v>4</v>
      </c>
      <c r="L78" s="1051">
        <v>5</v>
      </c>
      <c r="M78" s="1052">
        <f t="shared" si="3"/>
        <v>0.74652777777777768</v>
      </c>
    </row>
    <row r="79" spans="1:13" ht="15.6" x14ac:dyDescent="0.25">
      <c r="E79" s="765"/>
      <c r="F79" s="1044"/>
      <c r="G79" s="1045">
        <f t="shared" ca="1" si="2"/>
        <v>40</v>
      </c>
      <c r="H79" s="1045" t="s">
        <v>2</v>
      </c>
      <c r="I79" s="1044" t="s">
        <v>173</v>
      </c>
      <c r="J79" s="637" t="s">
        <v>170</v>
      </c>
      <c r="K79" s="1044" t="s">
        <v>1</v>
      </c>
      <c r="L79" s="1054"/>
      <c r="M79" s="1057">
        <f t="shared" si="3"/>
        <v>0.74999999999999989</v>
      </c>
    </row>
    <row r="80" spans="1:13" ht="15.6" x14ac:dyDescent="0.25">
      <c r="E80" s="765"/>
      <c r="F80" s="1074"/>
      <c r="G80" s="1193"/>
      <c r="H80" s="1193"/>
      <c r="I80" s="1072" t="s">
        <v>299</v>
      </c>
      <c r="J80" s="1071"/>
      <c r="K80" s="1072"/>
      <c r="L80" s="1075"/>
      <c r="M80" s="1073"/>
    </row>
    <row r="81" spans="5:13" ht="15.6" x14ac:dyDescent="0.25">
      <c r="E81" s="763"/>
      <c r="F81" s="763"/>
      <c r="G81" s="1194"/>
      <c r="H81" s="1194"/>
      <c r="I81" s="1076" t="s">
        <v>300</v>
      </c>
      <c r="J81" s="1076"/>
      <c r="K81" s="1076"/>
      <c r="L81" s="763"/>
      <c r="M81" s="638"/>
    </row>
    <row r="82" spans="5:13" ht="15.6" x14ac:dyDescent="0.25">
      <c r="E82" s="1043"/>
      <c r="F82" s="1148"/>
      <c r="G82" s="1193"/>
      <c r="H82" s="1193"/>
      <c r="I82" s="1072"/>
      <c r="J82" s="1193"/>
      <c r="K82" s="1072"/>
      <c r="L82" s="1148"/>
      <c r="M82" s="1077"/>
    </row>
    <row r="83" spans="5:13" ht="15.6" x14ac:dyDescent="0.3">
      <c r="E83" s="1038"/>
      <c r="F83" s="1039"/>
      <c r="G83" s="1040"/>
      <c r="H83" s="1041"/>
      <c r="I83" s="1039"/>
      <c r="J83" s="1039"/>
      <c r="K83" s="1039"/>
      <c r="L83" s="1039"/>
      <c r="M83" s="1039"/>
    </row>
    <row r="84" spans="5:13" ht="17.399999999999999" x14ac:dyDescent="0.25">
      <c r="E84" s="1139"/>
      <c r="F84" s="1498"/>
      <c r="G84" s="1498"/>
      <c r="H84" s="1498"/>
      <c r="I84" s="1498"/>
      <c r="J84" s="1498"/>
      <c r="K84" s="1498"/>
      <c r="L84" s="1498"/>
      <c r="M84" s="1498"/>
    </row>
    <row r="85" spans="5:13" x14ac:dyDescent="0.25">
      <c r="E85" s="1206"/>
      <c r="F85" s="1206"/>
      <c r="G85" s="1206"/>
      <c r="H85" s="1206"/>
      <c r="I85" s="1206"/>
      <c r="J85" s="1206"/>
      <c r="K85" s="1206"/>
      <c r="L85" s="1206"/>
      <c r="M85" s="1206"/>
    </row>
    <row r="86" spans="5:13" x14ac:dyDescent="0.25">
      <c r="E86" s="1206"/>
      <c r="F86" s="1206"/>
      <c r="G86" s="1206"/>
      <c r="H86" s="1206"/>
      <c r="I86" s="1206"/>
      <c r="J86" s="1206"/>
      <c r="K86" s="1206"/>
      <c r="L86" s="1206"/>
      <c r="M86" s="1206"/>
    </row>
    <row r="87" spans="5:13" x14ac:dyDescent="0.25">
      <c r="E87" s="1206"/>
      <c r="F87" s="1206"/>
      <c r="G87" s="1206"/>
      <c r="H87" s="1206"/>
      <c r="I87" s="1206"/>
      <c r="J87" s="1206"/>
      <c r="K87" s="1206"/>
      <c r="L87" s="1206"/>
      <c r="M87" s="1206"/>
    </row>
    <row r="88" spans="5:13" x14ac:dyDescent="0.25">
      <c r="E88" s="1206"/>
      <c r="F88" s="1206"/>
      <c r="G88" s="1206"/>
      <c r="H88" s="1206"/>
      <c r="I88" s="1206"/>
      <c r="J88" s="1206"/>
      <c r="K88" s="1206"/>
      <c r="L88" s="1206"/>
      <c r="M88" s="1206"/>
    </row>
    <row r="89" spans="5:13" x14ac:dyDescent="0.25">
      <c r="E89" s="1206"/>
      <c r="F89" s="1206"/>
      <c r="G89" s="1206"/>
      <c r="H89" s="1206"/>
      <c r="I89" s="1206"/>
      <c r="J89" s="1206"/>
      <c r="K89" s="1206"/>
      <c r="L89" s="1206"/>
      <c r="M89" s="1206"/>
    </row>
    <row r="90" spans="5:13" x14ac:dyDescent="0.25">
      <c r="E90" s="1206"/>
      <c r="F90" s="1206"/>
      <c r="G90" s="1206"/>
      <c r="H90" s="1206"/>
      <c r="I90" s="1206"/>
      <c r="J90" s="1206"/>
      <c r="K90" s="1206"/>
      <c r="L90" s="1206"/>
      <c r="M90" s="1206"/>
    </row>
    <row r="91" spans="5:13" x14ac:dyDescent="0.25">
      <c r="E91" s="1206"/>
      <c r="F91" s="1206"/>
      <c r="G91" s="1206"/>
      <c r="H91" s="1206"/>
      <c r="I91" s="1206"/>
      <c r="J91" s="1206"/>
      <c r="K91" s="1206"/>
      <c r="L91" s="1206"/>
      <c r="M91" s="1206"/>
    </row>
    <row r="92" spans="5:13" x14ac:dyDescent="0.25">
      <c r="E92" s="1206"/>
      <c r="F92" s="1206"/>
      <c r="G92" s="1206"/>
      <c r="H92" s="1206"/>
      <c r="I92" s="1206"/>
      <c r="J92" s="1206"/>
      <c r="K92" s="1206"/>
      <c r="L92" s="1206"/>
      <c r="M92" s="1206"/>
    </row>
    <row r="93" spans="5:13" x14ac:dyDescent="0.25">
      <c r="E93" s="1206"/>
      <c r="F93" s="1206"/>
      <c r="G93" s="1206"/>
      <c r="H93" s="1206"/>
      <c r="I93" s="1206"/>
      <c r="J93" s="1206"/>
      <c r="K93" s="1206"/>
      <c r="L93" s="1206"/>
      <c r="M93" s="1206"/>
    </row>
    <row r="94" spans="5:13" x14ac:dyDescent="0.25">
      <c r="E94" s="1206"/>
      <c r="F94" s="1206"/>
      <c r="G94" s="1206"/>
      <c r="H94" s="1206"/>
      <c r="I94" s="1206"/>
      <c r="J94" s="1206"/>
      <c r="K94" s="1206"/>
      <c r="L94" s="1206"/>
      <c r="M94" s="1206"/>
    </row>
    <row r="95" spans="5:13" x14ac:dyDescent="0.25">
      <c r="E95" s="1206"/>
      <c r="F95" s="1206"/>
      <c r="G95" s="1206"/>
      <c r="H95" s="1206"/>
      <c r="I95" s="1206"/>
      <c r="J95" s="1206"/>
      <c r="K95" s="1206"/>
      <c r="L95" s="1206"/>
      <c r="M95" s="1206"/>
    </row>
    <row r="96" spans="5:13" x14ac:dyDescent="0.25">
      <c r="E96" s="1206"/>
      <c r="F96" s="1206"/>
      <c r="G96" s="1206"/>
      <c r="H96" s="1206"/>
      <c r="I96" s="1206"/>
      <c r="J96" s="1206"/>
      <c r="K96" s="1206"/>
      <c r="L96" s="1206"/>
      <c r="M96" s="1206"/>
    </row>
    <row r="97" spans="5:13" x14ac:dyDescent="0.25">
      <c r="E97" s="1206"/>
      <c r="F97" s="1206"/>
      <c r="G97" s="1206"/>
      <c r="H97" s="1206"/>
      <c r="I97" s="1206"/>
      <c r="J97" s="1206"/>
      <c r="K97" s="1206"/>
      <c r="L97" s="1206"/>
      <c r="M97" s="1206"/>
    </row>
    <row r="98" spans="5:13" x14ac:dyDescent="0.25">
      <c r="E98" s="1206"/>
      <c r="F98" s="1206"/>
      <c r="G98" s="1206"/>
      <c r="H98" s="1206"/>
      <c r="I98" s="1206"/>
      <c r="J98" s="1206"/>
      <c r="K98" s="1206"/>
      <c r="L98" s="1206"/>
      <c r="M98" s="1206"/>
    </row>
    <row r="99" spans="5:13" x14ac:dyDescent="0.25">
      <c r="E99" s="1206"/>
      <c r="F99" s="1206"/>
      <c r="G99" s="1206"/>
      <c r="H99" s="1206"/>
      <c r="I99" s="1206"/>
      <c r="J99" s="1206"/>
      <c r="K99" s="1206"/>
      <c r="L99" s="1206"/>
      <c r="M99" s="1206"/>
    </row>
    <row r="100" spans="5:13" x14ac:dyDescent="0.25">
      <c r="E100" s="1206"/>
      <c r="F100" s="1206"/>
      <c r="G100" s="1206"/>
      <c r="H100" s="1206"/>
      <c r="I100" s="1206"/>
      <c r="J100" s="1206"/>
      <c r="K100" s="1206"/>
      <c r="L100" s="1206"/>
      <c r="M100" s="1206"/>
    </row>
    <row r="101" spans="5:13" x14ac:dyDescent="0.25">
      <c r="E101" s="1206"/>
      <c r="F101" s="1206"/>
      <c r="G101" s="1206"/>
      <c r="H101" s="1206"/>
      <c r="I101" s="1206"/>
      <c r="J101" s="1206"/>
      <c r="K101" s="1206"/>
      <c r="L101" s="1206"/>
      <c r="M101" s="1206"/>
    </row>
  </sheetData>
  <mergeCells count="17">
    <mergeCell ref="F64:M64"/>
    <mergeCell ref="F71:M71"/>
    <mergeCell ref="F84:M84"/>
    <mergeCell ref="B39:B40"/>
    <mergeCell ref="B4:B6"/>
    <mergeCell ref="F2:M2"/>
    <mergeCell ref="F3:M3"/>
    <mergeCell ref="F4:M4"/>
    <mergeCell ref="F5:M5"/>
    <mergeCell ref="F6:M6"/>
    <mergeCell ref="F7:M7"/>
    <mergeCell ref="F14:M14"/>
    <mergeCell ref="F28:M28"/>
    <mergeCell ref="F36:M36"/>
    <mergeCell ref="F43:M43"/>
    <mergeCell ref="F50:M50"/>
    <mergeCell ref="F57:M57"/>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1"/>
  </sheetPr>
  <dimension ref="A1:M153"/>
  <sheetViews>
    <sheetView zoomScale="50" zoomScaleNormal="50" workbookViewId="0">
      <selection sqref="A1:C77"/>
    </sheetView>
  </sheetViews>
  <sheetFormatPr defaultRowHeight="15.6" x14ac:dyDescent="0.3"/>
  <cols>
    <col min="1" max="1" width="1.44140625" style="1128" customWidth="1"/>
    <col min="2" max="2" width="13.5546875" style="1128" customWidth="1"/>
    <col min="3" max="3" width="1.44140625" style="1128" customWidth="1"/>
    <col min="4" max="4" width="2.109375" customWidth="1"/>
    <col min="5" max="5" width="1.44140625" style="439" customWidth="1"/>
    <col min="6" max="6" width="3.6640625" style="439" customWidth="1"/>
    <col min="7" max="7" width="6" style="439" customWidth="1"/>
    <col min="8" max="8" width="2.44140625" style="439" customWidth="1"/>
    <col min="9" max="9" width="94.6640625" style="439" customWidth="1"/>
    <col min="10" max="10" width="3.109375" style="439" customWidth="1"/>
    <col min="11" max="11" width="18.44140625" style="439" customWidth="1"/>
    <col min="12" max="12" width="12.88671875" style="439" customWidth="1"/>
    <col min="13" max="13" width="12.5546875" style="439" customWidth="1"/>
  </cols>
  <sheetData>
    <row r="1" spans="1:13" x14ac:dyDescent="0.25">
      <c r="A1" s="1640"/>
      <c r="B1" s="1641" t="s">
        <v>586</v>
      </c>
      <c r="C1" s="1642"/>
      <c r="E1" s="520"/>
      <c r="F1" s="520"/>
      <c r="G1" s="520"/>
      <c r="H1" s="520"/>
      <c r="I1" s="520"/>
      <c r="J1" s="520"/>
      <c r="K1" s="520"/>
      <c r="L1" s="520"/>
      <c r="M1" s="521"/>
    </row>
    <row r="2" spans="1:13" ht="18" thickBot="1" x14ac:dyDescent="0.3">
      <c r="A2" s="608"/>
      <c r="B2" s="850"/>
      <c r="C2" s="53"/>
      <c r="E2" s="522"/>
      <c r="F2" s="1504" t="s">
        <v>328</v>
      </c>
      <c r="G2" s="1504"/>
      <c r="H2" s="1504"/>
      <c r="I2" s="1504"/>
      <c r="J2" s="1504"/>
      <c r="K2" s="1504"/>
      <c r="L2" s="1504"/>
      <c r="M2" s="1504"/>
    </row>
    <row r="3" spans="1:13" ht="18" thickBot="1" x14ac:dyDescent="0.3">
      <c r="A3" s="608"/>
      <c r="B3" s="370" t="str">
        <f ca="1">Title!B3</f>
        <v>Interim</v>
      </c>
      <c r="C3" s="53"/>
      <c r="E3" s="523"/>
      <c r="F3" s="1505" t="s">
        <v>66</v>
      </c>
      <c r="G3" s="1505"/>
      <c r="H3" s="1505"/>
      <c r="I3" s="1505"/>
      <c r="J3" s="1505"/>
      <c r="K3" s="1505"/>
      <c r="L3" s="1505"/>
      <c r="M3" s="1505"/>
    </row>
    <row r="4" spans="1:13" ht="15.6" customHeight="1" x14ac:dyDescent="0.3">
      <c r="A4" s="608"/>
      <c r="B4" s="1214" t="str">
        <f>Title!B4</f>
        <v>R0</v>
      </c>
      <c r="C4" s="53"/>
      <c r="E4" s="1135"/>
      <c r="F4" s="1506" t="s">
        <v>329</v>
      </c>
      <c r="G4" s="1506"/>
      <c r="H4" s="1506"/>
      <c r="I4" s="1506"/>
      <c r="J4" s="1506"/>
      <c r="K4" s="1506"/>
      <c r="L4" s="1506"/>
      <c r="M4" s="1506"/>
    </row>
    <row r="5" spans="1:13" x14ac:dyDescent="0.3">
      <c r="A5" s="608"/>
      <c r="B5" s="1215"/>
      <c r="C5" s="53"/>
      <c r="E5" s="491"/>
      <c r="F5" s="376" t="s">
        <v>6</v>
      </c>
      <c r="G5" s="860" t="s">
        <v>705</v>
      </c>
      <c r="H5" s="860"/>
      <c r="I5" s="860"/>
      <c r="J5" s="860"/>
      <c r="K5" s="860"/>
      <c r="L5" s="860"/>
      <c r="M5" s="860"/>
    </row>
    <row r="6" spans="1:13" ht="16.2" thickBot="1" x14ac:dyDescent="0.35">
      <c r="A6" s="608"/>
      <c r="B6" s="1216"/>
      <c r="C6" s="53"/>
      <c r="E6" s="491"/>
      <c r="F6" s="376" t="s">
        <v>6</v>
      </c>
      <c r="G6" s="1632" t="s">
        <v>706</v>
      </c>
      <c r="H6" s="1633"/>
      <c r="I6" s="1633"/>
      <c r="J6" s="860"/>
      <c r="K6" s="860"/>
      <c r="L6" s="860"/>
      <c r="M6" s="860"/>
    </row>
    <row r="7" spans="1:13" ht="16.2" thickBot="1" x14ac:dyDescent="0.35">
      <c r="A7" s="608"/>
      <c r="B7" s="54"/>
      <c r="C7" s="540"/>
      <c r="E7" s="491"/>
      <c r="F7" s="376" t="s">
        <v>6</v>
      </c>
      <c r="G7" s="860" t="s">
        <v>407</v>
      </c>
      <c r="H7" s="860"/>
      <c r="I7" s="860"/>
      <c r="J7" s="860"/>
      <c r="K7" s="860"/>
      <c r="L7" s="860"/>
      <c r="M7" s="860"/>
    </row>
    <row r="8" spans="1:13" ht="17.399999999999999" x14ac:dyDescent="0.3">
      <c r="A8" s="608"/>
      <c r="B8" s="984" t="s">
        <v>100</v>
      </c>
      <c r="C8" s="497"/>
      <c r="E8" s="491"/>
      <c r="F8" s="376" t="s">
        <v>6</v>
      </c>
      <c r="G8" s="860" t="s">
        <v>51</v>
      </c>
      <c r="H8" s="860"/>
      <c r="I8" s="860"/>
      <c r="J8" s="860"/>
      <c r="K8" s="860"/>
      <c r="L8" s="860"/>
      <c r="M8" s="860"/>
    </row>
    <row r="9" spans="1:13" x14ac:dyDescent="0.3">
      <c r="A9" s="608"/>
      <c r="B9" s="667" t="s">
        <v>128</v>
      </c>
      <c r="C9" s="497"/>
      <c r="E9" s="491"/>
      <c r="F9" s="376" t="s">
        <v>6</v>
      </c>
      <c r="G9" s="860"/>
      <c r="H9" s="860"/>
      <c r="I9" s="860"/>
      <c r="J9" s="860"/>
      <c r="K9" s="860"/>
      <c r="L9" s="860"/>
      <c r="M9" s="860"/>
    </row>
    <row r="10" spans="1:13" ht="21" x14ac:dyDescent="0.25">
      <c r="A10" s="608"/>
      <c r="B10" s="668"/>
      <c r="C10" s="669"/>
      <c r="E10" s="639"/>
      <c r="F10" s="639"/>
      <c r="G10" s="639"/>
      <c r="H10" s="639"/>
      <c r="I10" s="639"/>
      <c r="J10" s="639"/>
      <c r="K10" s="859"/>
      <c r="L10" s="639"/>
      <c r="M10" s="639"/>
    </row>
    <row r="11" spans="1:13" ht="17.399999999999999" x14ac:dyDescent="0.25">
      <c r="A11" s="608"/>
      <c r="B11" s="670" t="s">
        <v>384</v>
      </c>
      <c r="C11" s="497"/>
      <c r="E11" s="845"/>
      <c r="F11" s="1503" t="s">
        <v>707</v>
      </c>
      <c r="G11" s="1503"/>
      <c r="H11" s="1503"/>
      <c r="I11" s="1503"/>
      <c r="J11" s="1503"/>
      <c r="K11" s="1503"/>
      <c r="L11" s="1503"/>
      <c r="M11" s="1503"/>
    </row>
    <row r="12" spans="1:13" x14ac:dyDescent="0.25">
      <c r="A12" s="52"/>
      <c r="B12" s="671" t="s">
        <v>385</v>
      </c>
      <c r="C12" s="53"/>
      <c r="E12" s="607"/>
      <c r="F12" s="438"/>
      <c r="G12" s="151">
        <v>1</v>
      </c>
      <c r="H12" s="400"/>
      <c r="I12" s="400" t="s">
        <v>408</v>
      </c>
      <c r="J12" s="612" t="s">
        <v>170</v>
      </c>
      <c r="K12" s="9" t="s">
        <v>67</v>
      </c>
      <c r="L12" s="613">
        <v>0</v>
      </c>
      <c r="M12" s="614">
        <f>TIME(10+0,30,0)</f>
        <v>0.4375</v>
      </c>
    </row>
    <row r="13" spans="1:13" ht="26.4" x14ac:dyDescent="0.25">
      <c r="A13" s="608"/>
      <c r="B13" s="672" t="s">
        <v>154</v>
      </c>
      <c r="C13" s="497"/>
      <c r="E13" s="646"/>
      <c r="F13" s="1132"/>
      <c r="G13" s="1140">
        <f>G12+1</f>
        <v>2</v>
      </c>
      <c r="H13" s="1140"/>
      <c r="I13" s="858" t="s">
        <v>409</v>
      </c>
      <c r="J13" s="641" t="s">
        <v>170</v>
      </c>
      <c r="K13" s="1140" t="s">
        <v>67</v>
      </c>
      <c r="L13" s="642">
        <v>15</v>
      </c>
      <c r="M13" s="643">
        <f>M12+TIME(0,L12,0)</f>
        <v>0.4375</v>
      </c>
    </row>
    <row r="14" spans="1:13" x14ac:dyDescent="0.25">
      <c r="A14" s="52"/>
      <c r="B14" s="673" t="s">
        <v>251</v>
      </c>
      <c r="C14" s="497"/>
      <c r="E14" s="607"/>
      <c r="F14" s="1634"/>
      <c r="G14" s="9">
        <f>G13+1</f>
        <v>3</v>
      </c>
      <c r="H14" s="9"/>
      <c r="I14" s="1635" t="s">
        <v>708</v>
      </c>
      <c r="J14" s="612" t="s">
        <v>170</v>
      </c>
      <c r="K14" s="9" t="s">
        <v>67</v>
      </c>
      <c r="L14" s="613">
        <v>10</v>
      </c>
      <c r="M14" s="614">
        <f>M13+TIME(0,L13,0)</f>
        <v>0.44791666666666669</v>
      </c>
    </row>
    <row r="15" spans="1:13" x14ac:dyDescent="0.25">
      <c r="A15" s="52"/>
      <c r="B15" s="498" t="s">
        <v>278</v>
      </c>
      <c r="C15" s="497"/>
      <c r="E15" s="796"/>
      <c r="F15" s="1636"/>
      <c r="G15" s="727">
        <v>4</v>
      </c>
      <c r="H15" s="727"/>
      <c r="I15" s="1637" t="s">
        <v>370</v>
      </c>
      <c r="J15" s="698" t="s">
        <v>6</v>
      </c>
      <c r="K15" s="727" t="s">
        <v>532</v>
      </c>
      <c r="L15" s="699">
        <v>10</v>
      </c>
      <c r="M15" s="771">
        <f>M14+TIME(0,L14,0)</f>
        <v>0.4548611111111111</v>
      </c>
    </row>
    <row r="16" spans="1:13" x14ac:dyDescent="0.25">
      <c r="A16" s="52"/>
      <c r="B16" s="499" t="s">
        <v>341</v>
      </c>
      <c r="C16" s="500"/>
      <c r="E16" s="795"/>
      <c r="F16" s="772"/>
      <c r="G16" s="773">
        <v>5</v>
      </c>
      <c r="H16" s="774"/>
      <c r="I16" s="774" t="s">
        <v>371</v>
      </c>
      <c r="J16" s="775" t="s">
        <v>170</v>
      </c>
      <c r="K16" s="773" t="s">
        <v>4</v>
      </c>
      <c r="L16" s="776">
        <v>85</v>
      </c>
      <c r="M16" s="777">
        <f>M15+TIME(0,L15,0)</f>
        <v>0.46180555555555552</v>
      </c>
    </row>
    <row r="17" spans="1:13" x14ac:dyDescent="0.25">
      <c r="A17" s="52"/>
      <c r="B17" s="54"/>
      <c r="C17" s="459"/>
      <c r="E17" s="796"/>
      <c r="F17" s="725"/>
      <c r="G17" s="727">
        <v>6</v>
      </c>
      <c r="H17" s="726"/>
      <c r="I17" s="726" t="s">
        <v>533</v>
      </c>
      <c r="J17" s="698" t="s">
        <v>6</v>
      </c>
      <c r="K17" s="727" t="s">
        <v>67</v>
      </c>
      <c r="L17" s="699">
        <v>0</v>
      </c>
      <c r="M17" s="771">
        <f>M16+TIME(0,L16,0)</f>
        <v>0.52083333333333326</v>
      </c>
    </row>
    <row r="18" spans="1:13" x14ac:dyDescent="0.25">
      <c r="A18" s="52"/>
      <c r="B18" s="54"/>
      <c r="C18" s="53"/>
      <c r="E18" s="794"/>
      <c r="F18" s="857"/>
      <c r="G18" s="856"/>
      <c r="H18" s="861"/>
      <c r="I18" s="861"/>
      <c r="J18" s="901"/>
      <c r="K18" s="856"/>
      <c r="L18" s="902"/>
      <c r="M18" s="903"/>
    </row>
    <row r="19" spans="1:13" ht="17.399999999999999" x14ac:dyDescent="0.25">
      <c r="A19" s="608"/>
      <c r="B19" s="941" t="s">
        <v>386</v>
      </c>
      <c r="C19" s="497"/>
      <c r="E19" s="845"/>
      <c r="F19" s="1503" t="s">
        <v>709</v>
      </c>
      <c r="G19" s="1503"/>
      <c r="H19" s="1503"/>
      <c r="I19" s="1503"/>
      <c r="J19" s="1503"/>
      <c r="K19" s="1503"/>
      <c r="L19" s="1503"/>
      <c r="M19" s="1503"/>
    </row>
    <row r="20" spans="1:13" x14ac:dyDescent="0.25">
      <c r="A20" s="52"/>
      <c r="B20" s="671" t="s">
        <v>387</v>
      </c>
      <c r="C20" s="53"/>
      <c r="E20" s="795"/>
      <c r="F20" s="772"/>
      <c r="G20" s="773">
        <v>7</v>
      </c>
      <c r="H20" s="774"/>
      <c r="I20" s="774" t="s">
        <v>106</v>
      </c>
      <c r="J20" s="775" t="s">
        <v>6</v>
      </c>
      <c r="K20" s="773" t="s">
        <v>67</v>
      </c>
      <c r="L20" s="776">
        <v>0</v>
      </c>
      <c r="M20" s="777">
        <f>TIME(8+0,0,0)</f>
        <v>0.33333333333333331</v>
      </c>
    </row>
    <row r="21" spans="1:13" x14ac:dyDescent="0.25">
      <c r="A21" s="608"/>
      <c r="B21" s="985" t="s">
        <v>429</v>
      </c>
      <c r="C21" s="497"/>
      <c r="E21" s="904"/>
      <c r="F21" s="905"/>
      <c r="G21" s="838">
        <v>8</v>
      </c>
      <c r="H21" s="839"/>
      <c r="I21" s="839" t="s">
        <v>710</v>
      </c>
      <c r="J21" s="844" t="s">
        <v>6</v>
      </c>
      <c r="K21" s="838" t="s">
        <v>67</v>
      </c>
      <c r="L21" s="906">
        <v>0</v>
      </c>
      <c r="M21" s="907">
        <f>M20+TIME(0,L20,0)</f>
        <v>0.33333333333333331</v>
      </c>
    </row>
    <row r="22" spans="1:13" x14ac:dyDescent="0.3">
      <c r="A22" s="52"/>
      <c r="B22" s="942" t="s">
        <v>340</v>
      </c>
      <c r="C22" s="497"/>
      <c r="E22" s="795"/>
      <c r="F22" s="772"/>
      <c r="G22" s="773">
        <v>9</v>
      </c>
      <c r="H22" s="774"/>
      <c r="I22" s="774" t="s">
        <v>394</v>
      </c>
      <c r="J22" s="775" t="s">
        <v>6</v>
      </c>
      <c r="K22" s="773" t="s">
        <v>4</v>
      </c>
      <c r="L22" s="776">
        <v>120</v>
      </c>
      <c r="M22" s="777">
        <f>M21+TIME(0,L21,0)</f>
        <v>0.33333333333333331</v>
      </c>
    </row>
    <row r="23" spans="1:13" x14ac:dyDescent="0.3">
      <c r="A23" s="52"/>
      <c r="B23" s="986" t="s">
        <v>583</v>
      </c>
      <c r="C23" s="497"/>
      <c r="E23" s="904"/>
      <c r="F23" s="905"/>
      <c r="G23" s="838">
        <v>10</v>
      </c>
      <c r="H23" s="839"/>
      <c r="I23" s="839" t="s">
        <v>310</v>
      </c>
      <c r="J23" s="844" t="s">
        <v>6</v>
      </c>
      <c r="K23" s="838" t="s">
        <v>67</v>
      </c>
      <c r="L23" s="906">
        <v>0</v>
      </c>
      <c r="M23" s="907">
        <f>M22+TIME(0,L22,0)</f>
        <v>0.41666666666666663</v>
      </c>
    </row>
    <row r="24" spans="1:13" ht="21" x14ac:dyDescent="0.3">
      <c r="A24" s="52"/>
      <c r="B24" s="943" t="s">
        <v>357</v>
      </c>
      <c r="C24" s="497"/>
      <c r="E24" s="794"/>
      <c r="F24" s="729"/>
      <c r="G24" s="729"/>
      <c r="H24" s="729"/>
      <c r="I24" s="729"/>
      <c r="J24" s="729"/>
      <c r="K24" s="728"/>
      <c r="L24" s="729"/>
      <c r="M24" s="729"/>
    </row>
    <row r="25" spans="1:13" ht="17.399999999999999" x14ac:dyDescent="0.25">
      <c r="A25" s="52"/>
      <c r="B25" s="987" t="s">
        <v>19</v>
      </c>
      <c r="C25" s="497"/>
      <c r="E25" s="794"/>
      <c r="F25" s="1503" t="s">
        <v>711</v>
      </c>
      <c r="G25" s="1503"/>
      <c r="H25" s="1503"/>
      <c r="I25" s="1503"/>
      <c r="J25" s="1503"/>
      <c r="K25" s="1503"/>
      <c r="L25" s="1503"/>
      <c r="M25" s="1503"/>
    </row>
    <row r="26" spans="1:13" x14ac:dyDescent="0.25">
      <c r="A26" s="52"/>
      <c r="B26" s="988" t="s">
        <v>18</v>
      </c>
      <c r="C26" s="497"/>
      <c r="E26" s="795"/>
      <c r="F26" s="772"/>
      <c r="G26" s="778">
        <v>11</v>
      </c>
      <c r="H26" s="774"/>
      <c r="I26" s="774" t="s">
        <v>106</v>
      </c>
      <c r="J26" s="775" t="s">
        <v>170</v>
      </c>
      <c r="K26" s="773" t="s">
        <v>67</v>
      </c>
      <c r="L26" s="776">
        <v>0</v>
      </c>
      <c r="M26" s="777">
        <f>TIME(4+12,0,0)</f>
        <v>0.66666666666666663</v>
      </c>
    </row>
    <row r="27" spans="1:13" x14ac:dyDescent="0.25">
      <c r="A27" s="52"/>
      <c r="B27" s="989" t="s">
        <v>510</v>
      </c>
      <c r="C27" s="497"/>
      <c r="E27" s="796"/>
      <c r="F27" s="725"/>
      <c r="G27" s="779">
        <v>12</v>
      </c>
      <c r="H27" s="725"/>
      <c r="I27" s="726" t="s">
        <v>710</v>
      </c>
      <c r="J27" s="780" t="s">
        <v>6</v>
      </c>
      <c r="K27" s="725" t="s">
        <v>67</v>
      </c>
      <c r="L27" s="699">
        <v>0</v>
      </c>
      <c r="M27" s="771">
        <f>M26+TIME(0,L26,0)</f>
        <v>0.66666666666666663</v>
      </c>
    </row>
    <row r="28" spans="1:13" x14ac:dyDescent="0.25">
      <c r="A28" s="52"/>
      <c r="B28" s="1643" t="s">
        <v>584</v>
      </c>
      <c r="C28" s="53"/>
      <c r="E28" s="795"/>
      <c r="F28" s="772"/>
      <c r="G28" s="773">
        <v>13</v>
      </c>
      <c r="H28" s="774"/>
      <c r="I28" s="774" t="s">
        <v>394</v>
      </c>
      <c r="J28" s="775" t="s">
        <v>6</v>
      </c>
      <c r="K28" s="773" t="s">
        <v>4</v>
      </c>
      <c r="L28" s="776">
        <v>60</v>
      </c>
      <c r="M28" s="777">
        <f>M27+TIME(0,L27,0)</f>
        <v>0.66666666666666663</v>
      </c>
    </row>
    <row r="29" spans="1:13" x14ac:dyDescent="0.25">
      <c r="A29" s="608"/>
      <c r="B29" s="992" t="s">
        <v>585</v>
      </c>
      <c r="C29" s="497"/>
      <c r="E29" s="796"/>
      <c r="F29" s="725"/>
      <c r="G29" s="727">
        <v>14</v>
      </c>
      <c r="H29" s="726"/>
      <c r="I29" s="726" t="s">
        <v>51</v>
      </c>
      <c r="J29" s="698" t="s">
        <v>6</v>
      </c>
      <c r="K29" s="727" t="s">
        <v>4</v>
      </c>
      <c r="L29" s="699">
        <v>60</v>
      </c>
      <c r="M29" s="771">
        <f>M28+TIME(0, L29, 0)</f>
        <v>0.70833333333333326</v>
      </c>
    </row>
    <row r="30" spans="1:13" x14ac:dyDescent="0.25">
      <c r="A30" s="52"/>
      <c r="B30" s="54"/>
      <c r="C30" s="497"/>
      <c r="E30" s="797"/>
      <c r="F30" s="781"/>
      <c r="G30" s="782">
        <v>15</v>
      </c>
      <c r="H30" s="783"/>
      <c r="I30" s="783" t="s">
        <v>310</v>
      </c>
      <c r="J30" s="784" t="s">
        <v>6</v>
      </c>
      <c r="K30" s="782" t="s">
        <v>67</v>
      </c>
      <c r="L30" s="785">
        <v>0</v>
      </c>
      <c r="M30" s="786">
        <f>M29+TIME(0,L28,0)</f>
        <v>0.74999999999999989</v>
      </c>
    </row>
    <row r="31" spans="1:13" ht="21" x14ac:dyDescent="0.25">
      <c r="A31" s="52"/>
      <c r="B31" s="54"/>
      <c r="C31" s="497"/>
      <c r="E31" s="794"/>
      <c r="F31" s="729"/>
      <c r="G31" s="729"/>
      <c r="H31" s="729"/>
      <c r="I31" s="729"/>
      <c r="J31" s="729"/>
      <c r="K31" s="728"/>
      <c r="L31" s="729"/>
      <c r="M31" s="729"/>
    </row>
    <row r="32" spans="1:13" ht="17.399999999999999" x14ac:dyDescent="0.25">
      <c r="A32" s="52"/>
      <c r="B32" s="54"/>
      <c r="C32" s="53"/>
      <c r="E32" s="794"/>
      <c r="F32" s="1502" t="s">
        <v>712</v>
      </c>
      <c r="G32" s="1502"/>
      <c r="H32" s="1502"/>
      <c r="I32" s="1502"/>
      <c r="J32" s="1502"/>
      <c r="K32" s="1502"/>
      <c r="L32" s="1502"/>
      <c r="M32" s="1502"/>
    </row>
    <row r="33" spans="1:13" ht="21" x14ac:dyDescent="0.25">
      <c r="A33" s="52"/>
      <c r="B33" s="670" t="s">
        <v>388</v>
      </c>
      <c r="C33" s="53"/>
      <c r="E33" s="798"/>
      <c r="F33" s="772"/>
      <c r="G33" s="778">
        <v>16</v>
      </c>
      <c r="H33" s="774"/>
      <c r="I33" s="774" t="s">
        <v>106</v>
      </c>
      <c r="J33" s="775" t="s">
        <v>170</v>
      </c>
      <c r="K33" s="773" t="s">
        <v>67</v>
      </c>
      <c r="L33" s="776">
        <v>0</v>
      </c>
      <c r="M33" s="777">
        <f>TIME(8+0,0,0)</f>
        <v>0.33333333333333331</v>
      </c>
    </row>
    <row r="34" spans="1:13" ht="17.399999999999999" x14ac:dyDescent="0.25">
      <c r="A34" s="52"/>
      <c r="B34" s="671" t="s">
        <v>389</v>
      </c>
      <c r="C34" s="53"/>
      <c r="E34" s="799"/>
      <c r="F34" s="725"/>
      <c r="G34" s="779">
        <v>17</v>
      </c>
      <c r="H34" s="725"/>
      <c r="I34" s="726" t="s">
        <v>710</v>
      </c>
      <c r="J34" s="780" t="s">
        <v>6</v>
      </c>
      <c r="K34" s="725" t="s">
        <v>67</v>
      </c>
      <c r="L34" s="699">
        <v>0</v>
      </c>
      <c r="M34" s="771">
        <f>M33+TIME(0,L33,0)</f>
        <v>0.33333333333333331</v>
      </c>
    </row>
    <row r="35" spans="1:13" ht="15.6" customHeight="1" x14ac:dyDescent="0.25">
      <c r="A35" s="52"/>
      <c r="B35" s="54"/>
      <c r="C35" s="53"/>
      <c r="E35" s="795"/>
      <c r="F35" s="772"/>
      <c r="G35" s="773">
        <v>18</v>
      </c>
      <c r="H35" s="774"/>
      <c r="I35" s="774" t="s">
        <v>394</v>
      </c>
      <c r="J35" s="775" t="s">
        <v>6</v>
      </c>
      <c r="K35" s="773" t="s">
        <v>4</v>
      </c>
      <c r="L35" s="776">
        <v>120</v>
      </c>
      <c r="M35" s="777">
        <f>M34+TIME(0,L34,0)</f>
        <v>0.33333333333333331</v>
      </c>
    </row>
    <row r="36" spans="1:13" ht="15.6" customHeight="1" x14ac:dyDescent="0.25">
      <c r="A36" s="608"/>
      <c r="B36" s="54"/>
      <c r="C36" s="497"/>
      <c r="E36" s="796"/>
      <c r="F36" s="725"/>
      <c r="G36" s="727">
        <v>19</v>
      </c>
      <c r="H36" s="726"/>
      <c r="I36" s="726" t="s">
        <v>310</v>
      </c>
      <c r="J36" s="698" t="s">
        <v>6</v>
      </c>
      <c r="K36" s="727" t="s">
        <v>67</v>
      </c>
      <c r="L36" s="699">
        <v>0</v>
      </c>
      <c r="M36" s="771">
        <f>M34+TIME(0,L35,0)</f>
        <v>0.41666666666666663</v>
      </c>
    </row>
    <row r="37" spans="1:13" ht="21" x14ac:dyDescent="0.3">
      <c r="A37" s="52"/>
      <c r="B37" s="54"/>
      <c r="C37" s="53"/>
      <c r="E37" s="793"/>
      <c r="F37" s="729"/>
      <c r="G37" s="729"/>
      <c r="H37" s="729"/>
      <c r="I37" s="729"/>
      <c r="J37" s="729"/>
      <c r="K37" s="728"/>
      <c r="L37" s="729"/>
      <c r="M37" s="729"/>
    </row>
    <row r="38" spans="1:13" ht="17.399999999999999" x14ac:dyDescent="0.3">
      <c r="A38" s="52"/>
      <c r="B38" s="54"/>
      <c r="C38" s="497"/>
      <c r="E38" s="793"/>
      <c r="F38" s="1502" t="s">
        <v>713</v>
      </c>
      <c r="G38" s="1502"/>
      <c r="H38" s="1502"/>
      <c r="I38" s="1502"/>
      <c r="J38" s="1502"/>
      <c r="K38" s="1502"/>
      <c r="L38" s="1502"/>
      <c r="M38" s="1502"/>
    </row>
    <row r="39" spans="1:13" ht="21" x14ac:dyDescent="0.25">
      <c r="A39" s="52"/>
      <c r="B39" s="1219" t="s">
        <v>403</v>
      </c>
      <c r="C39" s="497"/>
      <c r="E39" s="798"/>
      <c r="F39" s="772"/>
      <c r="G39" s="778">
        <v>20</v>
      </c>
      <c r="H39" s="774"/>
      <c r="I39" s="774" t="s">
        <v>106</v>
      </c>
      <c r="J39" s="775" t="s">
        <v>170</v>
      </c>
      <c r="K39" s="773" t="s">
        <v>67</v>
      </c>
      <c r="L39" s="776">
        <v>0</v>
      </c>
      <c r="M39" s="777">
        <f>TIME(8+0,0,0)</f>
        <v>0.33333333333333331</v>
      </c>
    </row>
    <row r="40" spans="1:13" ht="17.399999999999999" x14ac:dyDescent="0.25">
      <c r="A40" s="54"/>
      <c r="B40" s="1220"/>
      <c r="C40" s="54"/>
      <c r="E40" s="799"/>
      <c r="F40" s="725"/>
      <c r="G40" s="779">
        <v>21</v>
      </c>
      <c r="H40" s="725"/>
      <c r="I40" s="726" t="s">
        <v>372</v>
      </c>
      <c r="J40" s="780" t="s">
        <v>6</v>
      </c>
      <c r="K40" s="725" t="s">
        <v>67</v>
      </c>
      <c r="L40" s="699">
        <v>5</v>
      </c>
      <c r="M40" s="771">
        <f>M39+TIME(0,L39,0)</f>
        <v>0.33333333333333331</v>
      </c>
    </row>
    <row r="41" spans="1:13" ht="17.399999999999999" x14ac:dyDescent="0.25">
      <c r="A41" s="54"/>
      <c r="B41" s="835" t="s">
        <v>400</v>
      </c>
      <c r="C41" s="54"/>
      <c r="E41" s="795"/>
      <c r="F41" s="772"/>
      <c r="G41" s="773">
        <v>22</v>
      </c>
      <c r="H41" s="774"/>
      <c r="I41" s="774" t="s">
        <v>373</v>
      </c>
      <c r="J41" s="775" t="s">
        <v>6</v>
      </c>
      <c r="K41" s="773" t="s">
        <v>4</v>
      </c>
      <c r="L41" s="776">
        <v>10</v>
      </c>
      <c r="M41" s="777">
        <f>M40+TIME(0,L40,0)</f>
        <v>0.33680555555555552</v>
      </c>
    </row>
    <row r="42" spans="1:13" x14ac:dyDescent="0.25">
      <c r="A42" s="54"/>
      <c r="B42" s="996" t="s">
        <v>356</v>
      </c>
      <c r="C42" s="54"/>
      <c r="E42" s="796"/>
      <c r="F42" s="725"/>
      <c r="G42" s="727">
        <v>23</v>
      </c>
      <c r="H42" s="726"/>
      <c r="I42" s="726" t="s">
        <v>51</v>
      </c>
      <c r="J42" s="698" t="s">
        <v>6</v>
      </c>
      <c r="K42" s="727" t="s">
        <v>4</v>
      </c>
      <c r="L42" s="699">
        <v>75</v>
      </c>
      <c r="M42" s="771">
        <f>M41+TIME(0,L41,0)</f>
        <v>0.34374999999999994</v>
      </c>
    </row>
    <row r="43" spans="1:13" ht="16.2" thickBot="1" x14ac:dyDescent="0.35">
      <c r="A43" s="54"/>
      <c r="B43" s="54"/>
      <c r="C43" s="54"/>
      <c r="E43" s="802"/>
      <c r="F43" s="787"/>
      <c r="G43" s="788">
        <v>24</v>
      </c>
      <c r="H43" s="787"/>
      <c r="I43" s="787" t="s">
        <v>370</v>
      </c>
      <c r="J43" s="789" t="s">
        <v>6</v>
      </c>
      <c r="K43" s="787" t="s">
        <v>532</v>
      </c>
      <c r="L43" s="787">
        <v>15</v>
      </c>
      <c r="M43" s="786">
        <f>M42+TIME(0, L42,0)</f>
        <v>0.39583333333333326</v>
      </c>
    </row>
    <row r="44" spans="1:13" x14ac:dyDescent="0.3">
      <c r="A44" s="52"/>
      <c r="B44" s="594" t="s">
        <v>296</v>
      </c>
      <c r="C44" s="53"/>
      <c r="E44" s="801"/>
      <c r="F44" s="790"/>
      <c r="G44" s="791">
        <v>25</v>
      </c>
      <c r="H44" s="790"/>
      <c r="I44" s="790" t="s">
        <v>374</v>
      </c>
      <c r="J44" s="792" t="s">
        <v>6</v>
      </c>
      <c r="K44" s="790" t="s">
        <v>4</v>
      </c>
      <c r="L44" s="790">
        <v>15</v>
      </c>
      <c r="M44" s="771">
        <f>M43+TIME(0, L43,0)</f>
        <v>0.40624999999999994</v>
      </c>
    </row>
    <row r="45" spans="1:13" x14ac:dyDescent="0.3">
      <c r="A45" s="52"/>
      <c r="B45" s="595" t="s">
        <v>258</v>
      </c>
      <c r="C45" s="53"/>
      <c r="E45" s="800"/>
      <c r="F45" s="772"/>
      <c r="G45" s="773">
        <v>26</v>
      </c>
      <c r="H45" s="774"/>
      <c r="I45" s="774" t="s">
        <v>173</v>
      </c>
      <c r="J45" s="775" t="s">
        <v>6</v>
      </c>
      <c r="K45" s="773" t="s">
        <v>67</v>
      </c>
      <c r="L45" s="776">
        <v>0</v>
      </c>
      <c r="M45" s="777">
        <f>M44+TIME(0,L44,0)</f>
        <v>0.41666666666666663</v>
      </c>
    </row>
    <row r="46" spans="1:13" x14ac:dyDescent="0.3">
      <c r="A46" s="52"/>
      <c r="B46" s="502" t="s">
        <v>245</v>
      </c>
      <c r="C46" s="501"/>
      <c r="E46" s="793"/>
      <c r="F46" s="793"/>
      <c r="G46" s="793"/>
      <c r="H46" s="793"/>
      <c r="I46" s="793"/>
      <c r="J46" s="793"/>
      <c r="K46" s="793"/>
      <c r="L46" s="793"/>
      <c r="M46" s="793"/>
    </row>
    <row r="47" spans="1:13" x14ac:dyDescent="0.3">
      <c r="A47" s="52"/>
      <c r="B47" s="503" t="s">
        <v>101</v>
      </c>
      <c r="C47" s="501"/>
      <c r="E47" s="793"/>
      <c r="F47" s="793"/>
      <c r="G47" s="793"/>
      <c r="H47" s="793"/>
      <c r="I47" s="793"/>
      <c r="J47" s="793"/>
      <c r="K47" s="793"/>
      <c r="L47" s="793"/>
      <c r="M47" s="793"/>
    </row>
    <row r="48" spans="1:13" x14ac:dyDescent="0.3">
      <c r="A48" s="52"/>
      <c r="B48" s="504" t="s">
        <v>102</v>
      </c>
      <c r="C48" s="501"/>
    </row>
    <row r="49" spans="1:3" x14ac:dyDescent="0.3">
      <c r="A49" s="52"/>
      <c r="B49" s="994" t="s">
        <v>99</v>
      </c>
      <c r="C49" s="501"/>
    </row>
    <row r="50" spans="1:3" x14ac:dyDescent="0.3">
      <c r="A50" s="52"/>
      <c r="B50" s="505" t="s">
        <v>254</v>
      </c>
      <c r="C50" s="501"/>
    </row>
    <row r="51" spans="1:3" x14ac:dyDescent="0.3">
      <c r="A51" s="52"/>
      <c r="B51" s="505" t="s">
        <v>255</v>
      </c>
      <c r="C51" s="501"/>
    </row>
    <row r="52" spans="1:3" x14ac:dyDescent="0.3">
      <c r="A52" s="52"/>
      <c r="B52" s="505" t="s">
        <v>132</v>
      </c>
      <c r="C52" s="501"/>
    </row>
    <row r="53" spans="1:3" x14ac:dyDescent="0.3">
      <c r="A53" s="52"/>
      <c r="B53" s="505" t="s">
        <v>260</v>
      </c>
      <c r="C53" s="501"/>
    </row>
    <row r="54" spans="1:3" x14ac:dyDescent="0.3">
      <c r="A54" s="52"/>
      <c r="B54" s="505" t="s">
        <v>256</v>
      </c>
      <c r="C54" s="501"/>
    </row>
    <row r="55" spans="1:3" x14ac:dyDescent="0.3">
      <c r="A55" s="52"/>
      <c r="B55" s="505" t="s">
        <v>131</v>
      </c>
      <c r="C55" s="501"/>
    </row>
    <row r="56" spans="1:3" x14ac:dyDescent="0.3">
      <c r="A56" s="52"/>
      <c r="B56" s="505" t="s">
        <v>257</v>
      </c>
      <c r="C56" s="501"/>
    </row>
    <row r="57" spans="1:3" x14ac:dyDescent="0.3">
      <c r="A57" s="52"/>
      <c r="B57" s="674" t="s">
        <v>103</v>
      </c>
      <c r="C57" s="501"/>
    </row>
    <row r="58" spans="1:3" x14ac:dyDescent="0.3">
      <c r="A58" s="52"/>
      <c r="B58" s="54"/>
      <c r="C58" s="501"/>
    </row>
    <row r="59" spans="1:3" x14ac:dyDescent="0.3">
      <c r="A59" s="52"/>
      <c r="B59" s="54"/>
      <c r="C59" s="501"/>
    </row>
    <row r="60" spans="1:3" x14ac:dyDescent="0.3">
      <c r="A60" s="52"/>
      <c r="B60" s="54"/>
      <c r="C60" s="53"/>
    </row>
    <row r="61" spans="1:3" x14ac:dyDescent="0.3">
      <c r="A61" s="1640"/>
      <c r="B61" s="1641" t="str">
        <f>B1</f>
        <v>January '13</v>
      </c>
      <c r="C61" s="1642"/>
    </row>
    <row r="62" spans="1:3" x14ac:dyDescent="0.3">
      <c r="A62" s="1206"/>
      <c r="B62" s="1206"/>
      <c r="C62" s="1206"/>
    </row>
    <row r="63" spans="1:3" x14ac:dyDescent="0.3">
      <c r="A63" s="1206"/>
      <c r="B63" s="1206"/>
      <c r="C63" s="1206"/>
    </row>
    <row r="64" spans="1:3" x14ac:dyDescent="0.3">
      <c r="A64" s="1206"/>
      <c r="B64" s="1206"/>
      <c r="C64" s="1206"/>
    </row>
    <row r="65" spans="1:13" x14ac:dyDescent="0.3">
      <c r="A65" s="1206"/>
      <c r="B65" s="1206"/>
      <c r="C65" s="1206"/>
    </row>
    <row r="66" spans="1:13" x14ac:dyDescent="0.3">
      <c r="A66" s="1206"/>
      <c r="B66" s="1206"/>
      <c r="C66" s="1206"/>
    </row>
    <row r="67" spans="1:13" x14ac:dyDescent="0.3">
      <c r="A67" s="1206"/>
      <c r="B67" s="1206"/>
      <c r="C67" s="1206"/>
    </row>
    <row r="68" spans="1:13" x14ac:dyDescent="0.3">
      <c r="A68" s="1206"/>
      <c r="B68" s="1206"/>
      <c r="C68" s="1206"/>
    </row>
    <row r="69" spans="1:13" x14ac:dyDescent="0.3">
      <c r="A69" s="1206"/>
      <c r="B69" s="1206"/>
      <c r="C69" s="1206"/>
    </row>
    <row r="70" spans="1:13" x14ac:dyDescent="0.3">
      <c r="A70" s="1206"/>
      <c r="B70" s="1206"/>
      <c r="C70" s="1206"/>
    </row>
    <row r="71" spans="1:13" x14ac:dyDescent="0.3">
      <c r="A71" s="1206"/>
      <c r="B71" s="1206"/>
      <c r="C71" s="1206"/>
    </row>
    <row r="72" spans="1:13" x14ac:dyDescent="0.3">
      <c r="A72" s="1206"/>
      <c r="B72" s="1206"/>
      <c r="C72" s="1206"/>
    </row>
    <row r="73" spans="1:13" x14ac:dyDescent="0.3">
      <c r="A73" s="1206"/>
      <c r="B73" s="1206"/>
      <c r="C73" s="1206"/>
    </row>
    <row r="74" spans="1:13" x14ac:dyDescent="0.3">
      <c r="A74" s="1206"/>
      <c r="B74" s="1206"/>
      <c r="C74" s="1206"/>
    </row>
    <row r="75" spans="1:13" x14ac:dyDescent="0.3">
      <c r="A75" s="1206"/>
      <c r="B75" s="1206"/>
      <c r="C75" s="1206"/>
    </row>
    <row r="76" spans="1:13" x14ac:dyDescent="0.3">
      <c r="A76" s="1206"/>
      <c r="B76" s="1206"/>
      <c r="C76" s="1206"/>
    </row>
    <row r="77" spans="1:13" x14ac:dyDescent="0.3">
      <c r="A77" s="1206"/>
      <c r="B77" s="1206"/>
      <c r="C77" s="1206"/>
    </row>
    <row r="78" spans="1:13" ht="13.2" x14ac:dyDescent="0.25">
      <c r="E78"/>
      <c r="F78"/>
      <c r="G78"/>
      <c r="H78"/>
      <c r="I78"/>
      <c r="J78"/>
      <c r="K78"/>
      <c r="L78"/>
      <c r="M78"/>
    </row>
    <row r="79" spans="1:13" ht="13.2" x14ac:dyDescent="0.25">
      <c r="E79"/>
      <c r="F79"/>
      <c r="G79"/>
      <c r="H79"/>
      <c r="I79"/>
      <c r="J79"/>
      <c r="K79"/>
      <c r="L79"/>
      <c r="M79"/>
    </row>
    <row r="80" spans="1:13" ht="13.2" x14ac:dyDescent="0.25">
      <c r="E80"/>
      <c r="F80"/>
      <c r="G80"/>
      <c r="H80"/>
      <c r="I80"/>
      <c r="J80"/>
      <c r="K80"/>
      <c r="L80"/>
      <c r="M80"/>
    </row>
    <row r="81" spans="5:13" ht="13.2" x14ac:dyDescent="0.25">
      <c r="E81"/>
      <c r="F81"/>
      <c r="G81"/>
      <c r="H81"/>
      <c r="I81"/>
      <c r="J81"/>
      <c r="K81"/>
      <c r="L81"/>
      <c r="M81"/>
    </row>
    <row r="82" spans="5:13" ht="13.2" x14ac:dyDescent="0.25">
      <c r="E82"/>
      <c r="F82"/>
      <c r="G82"/>
      <c r="H82"/>
      <c r="I82"/>
      <c r="J82"/>
      <c r="K82"/>
      <c r="L82"/>
      <c r="M82"/>
    </row>
    <row r="83" spans="5:13" ht="13.2" x14ac:dyDescent="0.25">
      <c r="E83"/>
      <c r="F83"/>
      <c r="G83"/>
      <c r="H83"/>
      <c r="I83"/>
      <c r="J83"/>
      <c r="K83"/>
      <c r="L83"/>
      <c r="M83"/>
    </row>
    <row r="84" spans="5:13" ht="13.2" x14ac:dyDescent="0.25">
      <c r="E84"/>
      <c r="F84"/>
      <c r="G84"/>
      <c r="H84"/>
      <c r="I84"/>
      <c r="J84"/>
      <c r="K84"/>
      <c r="L84"/>
      <c r="M84"/>
    </row>
    <row r="85" spans="5:13" ht="13.2" x14ac:dyDescent="0.25">
      <c r="E85"/>
      <c r="F85"/>
      <c r="G85"/>
      <c r="H85"/>
      <c r="I85"/>
      <c r="J85"/>
      <c r="K85"/>
      <c r="L85"/>
      <c r="M85"/>
    </row>
    <row r="86" spans="5:13" ht="13.2" x14ac:dyDescent="0.25">
      <c r="E86"/>
      <c r="F86"/>
      <c r="G86"/>
      <c r="H86"/>
      <c r="I86"/>
      <c r="J86"/>
      <c r="K86"/>
      <c r="L86"/>
      <c r="M86"/>
    </row>
    <row r="87" spans="5:13" ht="13.2" x14ac:dyDescent="0.25">
      <c r="E87"/>
      <c r="F87"/>
      <c r="G87"/>
      <c r="H87"/>
      <c r="I87"/>
      <c r="J87"/>
      <c r="K87"/>
      <c r="L87"/>
      <c r="M87"/>
    </row>
    <row r="88" spans="5:13" ht="13.2" x14ac:dyDescent="0.25">
      <c r="E88"/>
      <c r="F88"/>
      <c r="G88"/>
      <c r="H88"/>
      <c r="I88"/>
      <c r="J88"/>
      <c r="K88"/>
      <c r="L88"/>
      <c r="M88"/>
    </row>
    <row r="89" spans="5:13" ht="13.2" x14ac:dyDescent="0.25">
      <c r="E89"/>
      <c r="F89"/>
      <c r="G89"/>
      <c r="H89"/>
      <c r="I89"/>
      <c r="J89"/>
      <c r="K89"/>
      <c r="L89"/>
      <c r="M89"/>
    </row>
    <row r="90" spans="5:13" ht="13.2" x14ac:dyDescent="0.25">
      <c r="E90"/>
      <c r="F90"/>
      <c r="G90"/>
      <c r="H90"/>
      <c r="I90"/>
      <c r="J90"/>
      <c r="K90"/>
      <c r="L90"/>
      <c r="M90"/>
    </row>
    <row r="91" spans="5:13" ht="13.2" x14ac:dyDescent="0.25">
      <c r="E91"/>
      <c r="F91"/>
      <c r="G91"/>
      <c r="H91"/>
      <c r="I91"/>
      <c r="J91"/>
      <c r="K91"/>
      <c r="L91"/>
      <c r="M91"/>
    </row>
    <row r="92" spans="5:13" ht="13.2" x14ac:dyDescent="0.25">
      <c r="E92"/>
      <c r="F92"/>
      <c r="G92"/>
      <c r="H92"/>
      <c r="I92"/>
      <c r="J92"/>
      <c r="K92"/>
      <c r="L92"/>
      <c r="M92"/>
    </row>
    <row r="93" spans="5:13" ht="13.2" x14ac:dyDescent="0.25">
      <c r="E93"/>
      <c r="F93"/>
      <c r="G93"/>
      <c r="H93"/>
      <c r="I93"/>
      <c r="J93"/>
      <c r="K93"/>
      <c r="L93"/>
      <c r="M93"/>
    </row>
    <row r="94" spans="5:13" ht="13.2" x14ac:dyDescent="0.25">
      <c r="E94"/>
      <c r="F94"/>
      <c r="G94"/>
      <c r="H94"/>
      <c r="I94"/>
      <c r="J94"/>
      <c r="K94"/>
      <c r="L94"/>
      <c r="M94"/>
    </row>
    <row r="95" spans="5:13" ht="13.2" x14ac:dyDescent="0.25">
      <c r="E95"/>
      <c r="F95"/>
      <c r="G95"/>
      <c r="H95"/>
      <c r="I95"/>
      <c r="J95"/>
      <c r="K95"/>
      <c r="L95"/>
      <c r="M95"/>
    </row>
    <row r="96" spans="5:13" ht="13.2" x14ac:dyDescent="0.25">
      <c r="E96"/>
      <c r="F96"/>
      <c r="G96"/>
      <c r="H96"/>
      <c r="I96"/>
      <c r="J96"/>
      <c r="K96"/>
      <c r="L96"/>
      <c r="M96"/>
    </row>
    <row r="97" spans="5:13" ht="13.2" x14ac:dyDescent="0.25">
      <c r="E97"/>
      <c r="F97"/>
      <c r="G97"/>
      <c r="H97"/>
      <c r="I97"/>
      <c r="J97"/>
      <c r="K97"/>
      <c r="L97"/>
      <c r="M97"/>
    </row>
    <row r="98" spans="5:13" ht="13.2" x14ac:dyDescent="0.25">
      <c r="E98"/>
      <c r="F98"/>
      <c r="G98"/>
      <c r="H98"/>
      <c r="I98"/>
      <c r="J98"/>
      <c r="K98"/>
      <c r="L98"/>
      <c r="M98"/>
    </row>
    <row r="99" spans="5:13" ht="13.2" x14ac:dyDescent="0.25">
      <c r="E99"/>
      <c r="F99"/>
      <c r="G99"/>
      <c r="H99"/>
      <c r="I99"/>
      <c r="J99"/>
      <c r="K99"/>
      <c r="L99"/>
      <c r="M99"/>
    </row>
    <row r="100" spans="5:13" ht="13.2" x14ac:dyDescent="0.25">
      <c r="E100"/>
      <c r="F100"/>
      <c r="G100"/>
      <c r="H100"/>
      <c r="I100"/>
      <c r="J100"/>
      <c r="K100"/>
      <c r="L100"/>
      <c r="M100"/>
    </row>
    <row r="101" spans="5:13" ht="13.2" x14ac:dyDescent="0.25">
      <c r="E101"/>
      <c r="F101"/>
      <c r="G101"/>
      <c r="H101"/>
      <c r="I101"/>
      <c r="J101"/>
      <c r="K101"/>
      <c r="L101"/>
      <c r="M101"/>
    </row>
    <row r="102" spans="5:13" ht="13.2" x14ac:dyDescent="0.25">
      <c r="E102"/>
      <c r="F102"/>
      <c r="G102"/>
      <c r="H102"/>
      <c r="I102"/>
      <c r="J102"/>
      <c r="K102"/>
      <c r="L102"/>
      <c r="M102"/>
    </row>
    <row r="103" spans="5:13" ht="13.2" x14ac:dyDescent="0.25">
      <c r="E103"/>
      <c r="F103"/>
      <c r="G103"/>
      <c r="H103"/>
      <c r="I103"/>
      <c r="J103"/>
      <c r="K103"/>
      <c r="L103"/>
      <c r="M103"/>
    </row>
    <row r="104" spans="5:13" ht="13.2" x14ac:dyDescent="0.25">
      <c r="E104"/>
      <c r="F104"/>
      <c r="G104"/>
      <c r="H104"/>
      <c r="I104"/>
      <c r="J104"/>
      <c r="K104"/>
      <c r="L104"/>
      <c r="M104"/>
    </row>
    <row r="105" spans="5:13" ht="13.2" x14ac:dyDescent="0.25">
      <c r="E105"/>
      <c r="F105"/>
      <c r="G105"/>
      <c r="H105"/>
      <c r="I105"/>
      <c r="J105"/>
      <c r="K105"/>
      <c r="L105"/>
      <c r="M105"/>
    </row>
    <row r="106" spans="5:13" ht="13.2" x14ac:dyDescent="0.25">
      <c r="E106"/>
      <c r="F106"/>
      <c r="G106"/>
      <c r="H106"/>
      <c r="I106"/>
      <c r="J106"/>
      <c r="K106"/>
      <c r="L106"/>
      <c r="M106"/>
    </row>
    <row r="107" spans="5:13" ht="13.2" x14ac:dyDescent="0.25">
      <c r="E107"/>
      <c r="F107"/>
      <c r="G107"/>
      <c r="H107"/>
      <c r="I107"/>
      <c r="J107"/>
      <c r="K107"/>
      <c r="L107"/>
      <c r="M107"/>
    </row>
    <row r="108" spans="5:13" ht="13.2" x14ac:dyDescent="0.25">
      <c r="E108"/>
      <c r="F108"/>
      <c r="G108"/>
      <c r="H108"/>
      <c r="I108"/>
      <c r="J108"/>
      <c r="K108"/>
      <c r="L108"/>
      <c r="M108"/>
    </row>
    <row r="109" spans="5:13" ht="13.2" x14ac:dyDescent="0.25">
      <c r="E109"/>
      <c r="F109"/>
      <c r="G109"/>
      <c r="H109"/>
      <c r="I109"/>
      <c r="J109"/>
      <c r="K109"/>
      <c r="L109"/>
      <c r="M109"/>
    </row>
    <row r="110" spans="5:13" ht="13.2" x14ac:dyDescent="0.25">
      <c r="E110"/>
      <c r="F110"/>
      <c r="G110"/>
      <c r="H110"/>
      <c r="I110"/>
      <c r="J110"/>
      <c r="K110"/>
      <c r="L110"/>
      <c r="M110"/>
    </row>
    <row r="111" spans="5:13" ht="13.2" x14ac:dyDescent="0.25">
      <c r="E111"/>
      <c r="F111"/>
      <c r="G111"/>
      <c r="H111"/>
      <c r="I111"/>
      <c r="J111"/>
      <c r="K111"/>
      <c r="L111"/>
      <c r="M111"/>
    </row>
    <row r="112" spans="5:13" ht="13.2" x14ac:dyDescent="0.25">
      <c r="E112"/>
      <c r="F112"/>
      <c r="G112"/>
      <c r="H112"/>
      <c r="I112"/>
      <c r="J112"/>
      <c r="K112"/>
      <c r="L112"/>
      <c r="M112"/>
    </row>
    <row r="113" spans="5:13" ht="13.2" x14ac:dyDescent="0.25">
      <c r="E113"/>
      <c r="F113"/>
      <c r="G113"/>
      <c r="H113"/>
      <c r="I113"/>
      <c r="J113"/>
      <c r="K113"/>
      <c r="L113"/>
      <c r="M113"/>
    </row>
    <row r="114" spans="5:13" ht="13.2" x14ac:dyDescent="0.25">
      <c r="E114"/>
      <c r="F114"/>
      <c r="G114"/>
      <c r="H114"/>
      <c r="I114"/>
      <c r="J114"/>
      <c r="K114"/>
      <c r="L114"/>
      <c r="M114"/>
    </row>
    <row r="115" spans="5:13" ht="13.2" x14ac:dyDescent="0.25">
      <c r="E115"/>
      <c r="F115"/>
      <c r="G115"/>
      <c r="H115"/>
      <c r="I115"/>
      <c r="J115"/>
      <c r="K115"/>
      <c r="L115"/>
      <c r="M115"/>
    </row>
    <row r="116" spans="5:13" ht="13.2" x14ac:dyDescent="0.25">
      <c r="E116"/>
      <c r="F116"/>
      <c r="G116"/>
      <c r="H116"/>
      <c r="I116"/>
      <c r="J116"/>
      <c r="K116"/>
      <c r="L116"/>
      <c r="M116"/>
    </row>
    <row r="117" spans="5:13" ht="13.2" x14ac:dyDescent="0.25">
      <c r="E117"/>
      <c r="F117"/>
      <c r="G117"/>
      <c r="H117"/>
      <c r="I117"/>
      <c r="J117"/>
      <c r="K117"/>
      <c r="L117"/>
      <c r="M117"/>
    </row>
    <row r="118" spans="5:13" ht="13.2" x14ac:dyDescent="0.25">
      <c r="E118"/>
      <c r="F118"/>
      <c r="G118"/>
      <c r="H118"/>
      <c r="I118"/>
      <c r="J118"/>
      <c r="K118"/>
      <c r="L118"/>
      <c r="M118"/>
    </row>
    <row r="119" spans="5:13" ht="13.2" x14ac:dyDescent="0.25">
      <c r="E119"/>
      <c r="F119"/>
      <c r="G119"/>
      <c r="H119"/>
      <c r="I119"/>
      <c r="J119"/>
      <c r="K119"/>
      <c r="L119"/>
      <c r="M119"/>
    </row>
    <row r="120" spans="5:13" ht="13.2" x14ac:dyDescent="0.25">
      <c r="E120"/>
      <c r="F120"/>
      <c r="G120"/>
      <c r="H120"/>
      <c r="I120"/>
      <c r="J120"/>
      <c r="K120"/>
      <c r="L120"/>
      <c r="M120"/>
    </row>
    <row r="121" spans="5:13" ht="13.2" x14ac:dyDescent="0.25">
      <c r="E121"/>
      <c r="F121"/>
      <c r="G121"/>
      <c r="H121"/>
      <c r="I121"/>
      <c r="J121"/>
      <c r="K121"/>
      <c r="L121"/>
      <c r="M121"/>
    </row>
    <row r="122" spans="5:13" ht="13.2" x14ac:dyDescent="0.25">
      <c r="E122"/>
      <c r="F122"/>
      <c r="G122"/>
      <c r="H122"/>
      <c r="I122"/>
      <c r="J122"/>
      <c r="K122"/>
      <c r="L122"/>
      <c r="M122"/>
    </row>
    <row r="123" spans="5:13" ht="13.2" x14ac:dyDescent="0.25">
      <c r="E123"/>
      <c r="F123"/>
      <c r="G123"/>
      <c r="H123"/>
      <c r="I123"/>
      <c r="J123"/>
      <c r="K123"/>
      <c r="L123"/>
      <c r="M123"/>
    </row>
    <row r="124" spans="5:13" ht="13.2" x14ac:dyDescent="0.25">
      <c r="E124"/>
      <c r="F124"/>
      <c r="G124"/>
      <c r="H124"/>
      <c r="I124"/>
      <c r="J124"/>
      <c r="K124"/>
      <c r="L124"/>
      <c r="M124"/>
    </row>
    <row r="125" spans="5:13" ht="13.2" x14ac:dyDescent="0.25">
      <c r="E125"/>
      <c r="F125"/>
      <c r="G125"/>
      <c r="H125"/>
      <c r="I125"/>
      <c r="J125"/>
      <c r="K125"/>
      <c r="L125"/>
      <c r="M125"/>
    </row>
    <row r="126" spans="5:13" ht="13.2" x14ac:dyDescent="0.25">
      <c r="E126"/>
      <c r="F126"/>
      <c r="G126"/>
      <c r="H126"/>
      <c r="I126"/>
      <c r="J126"/>
      <c r="K126"/>
      <c r="L126"/>
      <c r="M126"/>
    </row>
    <row r="127" spans="5:13" ht="13.2" x14ac:dyDescent="0.25">
      <c r="E127"/>
      <c r="F127"/>
      <c r="G127"/>
      <c r="H127"/>
      <c r="I127"/>
      <c r="J127"/>
      <c r="K127"/>
      <c r="L127"/>
      <c r="M127"/>
    </row>
    <row r="128" spans="5:13" ht="13.2" x14ac:dyDescent="0.25">
      <c r="E128"/>
      <c r="F128"/>
      <c r="G128"/>
      <c r="H128"/>
      <c r="I128"/>
      <c r="J128"/>
      <c r="K128"/>
      <c r="L128"/>
      <c r="M128"/>
    </row>
    <row r="129" spans="5:13" ht="13.2" x14ac:dyDescent="0.25">
      <c r="E129"/>
      <c r="F129"/>
      <c r="G129"/>
      <c r="H129"/>
      <c r="I129"/>
      <c r="J129"/>
      <c r="K129"/>
      <c r="L129"/>
      <c r="M129"/>
    </row>
    <row r="130" spans="5:13" ht="13.2" x14ac:dyDescent="0.25">
      <c r="E130"/>
      <c r="F130"/>
      <c r="G130"/>
      <c r="H130"/>
      <c r="I130"/>
      <c r="J130"/>
      <c r="K130"/>
      <c r="L130"/>
      <c r="M130"/>
    </row>
    <row r="131" spans="5:13" ht="13.2" x14ac:dyDescent="0.25">
      <c r="E131"/>
      <c r="F131"/>
      <c r="G131"/>
      <c r="H131"/>
      <c r="I131"/>
      <c r="J131"/>
      <c r="K131"/>
      <c r="L131"/>
      <c r="M131"/>
    </row>
    <row r="132" spans="5:13" ht="13.2" x14ac:dyDescent="0.25">
      <c r="E132"/>
      <c r="F132"/>
      <c r="G132"/>
      <c r="H132"/>
      <c r="I132"/>
      <c r="J132"/>
      <c r="K132"/>
      <c r="L132"/>
      <c r="M132"/>
    </row>
    <row r="133" spans="5:13" ht="13.2" x14ac:dyDescent="0.25">
      <c r="E133"/>
      <c r="F133"/>
      <c r="G133"/>
      <c r="H133"/>
      <c r="I133"/>
      <c r="J133"/>
      <c r="K133"/>
      <c r="L133"/>
      <c r="M133"/>
    </row>
    <row r="134" spans="5:13" ht="13.2" x14ac:dyDescent="0.25">
      <c r="E134"/>
      <c r="F134"/>
      <c r="G134"/>
      <c r="H134"/>
      <c r="I134"/>
      <c r="J134"/>
      <c r="K134"/>
      <c r="L134"/>
      <c r="M134"/>
    </row>
    <row r="135" spans="5:13" ht="13.2" x14ac:dyDescent="0.25">
      <c r="E135"/>
      <c r="F135"/>
      <c r="G135"/>
      <c r="H135"/>
      <c r="I135"/>
      <c r="J135"/>
      <c r="K135"/>
      <c r="L135"/>
      <c r="M135"/>
    </row>
    <row r="136" spans="5:13" ht="13.2" x14ac:dyDescent="0.25">
      <c r="E136"/>
      <c r="F136"/>
      <c r="G136"/>
      <c r="H136"/>
      <c r="I136"/>
      <c r="J136"/>
      <c r="K136"/>
      <c r="L136"/>
      <c r="M136"/>
    </row>
    <row r="137" spans="5:13" ht="13.2" x14ac:dyDescent="0.25">
      <c r="E137"/>
      <c r="F137"/>
      <c r="G137"/>
      <c r="H137"/>
      <c r="I137"/>
      <c r="J137"/>
      <c r="K137"/>
      <c r="L137"/>
      <c r="M137"/>
    </row>
    <row r="138" spans="5:13" ht="13.2" x14ac:dyDescent="0.25">
      <c r="E138"/>
      <c r="F138"/>
      <c r="G138"/>
      <c r="H138"/>
      <c r="I138"/>
      <c r="J138"/>
      <c r="K138"/>
      <c r="L138"/>
      <c r="M138"/>
    </row>
    <row r="139" spans="5:13" ht="13.2" x14ac:dyDescent="0.25">
      <c r="E139"/>
      <c r="F139"/>
      <c r="G139"/>
      <c r="H139"/>
      <c r="I139"/>
      <c r="J139"/>
      <c r="K139"/>
      <c r="L139"/>
      <c r="M139"/>
    </row>
    <row r="140" spans="5:13" ht="13.2" x14ac:dyDescent="0.25">
      <c r="E140"/>
      <c r="F140"/>
      <c r="G140"/>
      <c r="H140"/>
      <c r="I140"/>
      <c r="J140"/>
      <c r="K140"/>
      <c r="L140"/>
      <c r="M140"/>
    </row>
    <row r="141" spans="5:13" ht="13.2" x14ac:dyDescent="0.25">
      <c r="E141"/>
      <c r="F141"/>
      <c r="G141"/>
      <c r="H141"/>
      <c r="I141"/>
      <c r="J141"/>
      <c r="K141"/>
      <c r="L141"/>
      <c r="M141"/>
    </row>
    <row r="142" spans="5:13" ht="13.2" x14ac:dyDescent="0.25">
      <c r="E142"/>
      <c r="F142"/>
      <c r="G142"/>
      <c r="H142"/>
      <c r="I142"/>
      <c r="J142"/>
      <c r="K142"/>
      <c r="L142"/>
      <c r="M142"/>
    </row>
    <row r="143" spans="5:13" ht="13.2" x14ac:dyDescent="0.25">
      <c r="E143"/>
      <c r="F143"/>
      <c r="G143"/>
      <c r="H143"/>
      <c r="I143"/>
      <c r="J143"/>
      <c r="K143"/>
      <c r="L143"/>
      <c r="M143"/>
    </row>
    <row r="144" spans="5:13" ht="13.2" x14ac:dyDescent="0.25">
      <c r="E144"/>
      <c r="F144"/>
      <c r="G144"/>
      <c r="H144"/>
      <c r="I144"/>
      <c r="J144"/>
      <c r="K144"/>
      <c r="L144"/>
      <c r="M144"/>
    </row>
    <row r="145" spans="5:13" ht="13.2" x14ac:dyDescent="0.25">
      <c r="E145"/>
      <c r="F145"/>
      <c r="G145"/>
      <c r="H145"/>
      <c r="I145"/>
      <c r="J145"/>
      <c r="K145"/>
      <c r="L145"/>
      <c r="M145"/>
    </row>
    <row r="146" spans="5:13" ht="13.2" x14ac:dyDescent="0.25">
      <c r="E146"/>
      <c r="F146"/>
      <c r="G146"/>
      <c r="H146"/>
      <c r="I146"/>
      <c r="J146"/>
      <c r="K146"/>
      <c r="L146"/>
      <c r="M146"/>
    </row>
    <row r="147" spans="5:13" ht="13.2" x14ac:dyDescent="0.25">
      <c r="E147"/>
      <c r="F147"/>
      <c r="G147"/>
      <c r="H147"/>
      <c r="I147"/>
      <c r="J147"/>
      <c r="K147"/>
      <c r="L147"/>
      <c r="M147"/>
    </row>
    <row r="148" spans="5:13" ht="13.2" x14ac:dyDescent="0.25">
      <c r="E148"/>
      <c r="F148"/>
      <c r="G148"/>
      <c r="H148"/>
      <c r="I148"/>
      <c r="J148"/>
      <c r="K148"/>
      <c r="L148"/>
      <c r="M148"/>
    </row>
    <row r="149" spans="5:13" ht="13.2" x14ac:dyDescent="0.25">
      <c r="E149"/>
      <c r="F149"/>
      <c r="G149"/>
      <c r="H149"/>
      <c r="I149"/>
      <c r="J149"/>
      <c r="K149"/>
      <c r="L149"/>
      <c r="M149"/>
    </row>
    <row r="150" spans="5:13" ht="13.2" x14ac:dyDescent="0.25">
      <c r="E150"/>
      <c r="F150"/>
      <c r="G150"/>
      <c r="H150"/>
      <c r="I150"/>
      <c r="J150"/>
      <c r="K150"/>
      <c r="L150"/>
      <c r="M150"/>
    </row>
    <row r="151" spans="5:13" ht="13.2" x14ac:dyDescent="0.25">
      <c r="E151"/>
      <c r="F151"/>
      <c r="G151"/>
      <c r="H151"/>
      <c r="I151"/>
      <c r="J151"/>
      <c r="K151"/>
      <c r="L151"/>
      <c r="M151"/>
    </row>
    <row r="152" spans="5:13" ht="13.2" x14ac:dyDescent="0.25">
      <c r="E152"/>
      <c r="F152"/>
      <c r="G152"/>
      <c r="H152"/>
      <c r="I152"/>
      <c r="J152"/>
      <c r="K152"/>
      <c r="L152"/>
      <c r="M152"/>
    </row>
    <row r="153" spans="5:13" ht="13.2" x14ac:dyDescent="0.25">
      <c r="E153"/>
      <c r="F153"/>
      <c r="G153"/>
      <c r="H153"/>
      <c r="I153"/>
      <c r="J153"/>
      <c r="K153"/>
      <c r="L153"/>
      <c r="M153"/>
    </row>
  </sheetData>
  <mergeCells count="10">
    <mergeCell ref="F2:M2"/>
    <mergeCell ref="F3:M3"/>
    <mergeCell ref="F4:M4"/>
    <mergeCell ref="F11:M11"/>
    <mergeCell ref="B4:B6"/>
    <mergeCell ref="F19:M19"/>
    <mergeCell ref="F25:M25"/>
    <mergeCell ref="F32:M32"/>
    <mergeCell ref="F38:M38"/>
    <mergeCell ref="B39:B4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65" orientation="portrait" horizontalDpi="1200" verticalDpi="1200" r:id="rId1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0"/>
  </sheetPr>
  <dimension ref="A1:M77"/>
  <sheetViews>
    <sheetView zoomScale="75" zoomScaleNormal="75" workbookViewId="0">
      <selection sqref="A1:C77"/>
    </sheetView>
  </sheetViews>
  <sheetFormatPr defaultRowHeight="13.2" x14ac:dyDescent="0.25"/>
  <cols>
    <col min="1" max="1" width="1.44140625" style="1128" customWidth="1"/>
    <col min="2" max="2" width="13.5546875" style="1128" customWidth="1"/>
    <col min="3" max="3" width="1.44140625" style="1128" customWidth="1"/>
    <col min="4" max="4" width="1" customWidth="1"/>
    <col min="5" max="5" width="1.44140625" customWidth="1"/>
    <col min="6" max="6" width="3.6640625" customWidth="1"/>
    <col min="7" max="7" width="8.44140625" customWidth="1"/>
    <col min="8" max="8" width="6.44140625" customWidth="1"/>
    <col min="9" max="9" width="75.6640625" customWidth="1"/>
    <col min="10" max="10" width="3.44140625" customWidth="1"/>
    <col min="11" max="11" width="24.33203125" customWidth="1"/>
    <col min="12" max="12" width="5.6640625" customWidth="1"/>
    <col min="13" max="13" width="11.44140625" customWidth="1"/>
  </cols>
  <sheetData>
    <row r="1" spans="1:13" ht="15.6" x14ac:dyDescent="0.25">
      <c r="A1" s="1640"/>
      <c r="B1" s="1641" t="s">
        <v>586</v>
      </c>
      <c r="C1" s="1642"/>
      <c r="E1" s="557"/>
      <c r="F1" s="557"/>
      <c r="G1" s="557"/>
      <c r="H1" s="557"/>
      <c r="I1" s="557"/>
      <c r="J1" s="557"/>
      <c r="K1" s="557"/>
      <c r="L1" s="557"/>
      <c r="M1" s="558"/>
    </row>
    <row r="2" spans="1:13" ht="18" thickBot="1" x14ac:dyDescent="0.3">
      <c r="A2" s="608"/>
      <c r="B2" s="850"/>
      <c r="C2" s="53"/>
      <c r="E2" s="559"/>
      <c r="F2" s="1507" t="s">
        <v>326</v>
      </c>
      <c r="G2" s="1507"/>
      <c r="H2" s="1507"/>
      <c r="I2" s="1507"/>
      <c r="J2" s="1507"/>
      <c r="K2" s="1507"/>
      <c r="L2" s="1507"/>
      <c r="M2" s="1507"/>
    </row>
    <row r="3" spans="1:13" ht="18" thickBot="1" x14ac:dyDescent="0.3">
      <c r="A3" s="608"/>
      <c r="B3" s="370" t="str">
        <f ca="1">Title!B3</f>
        <v>Interim</v>
      </c>
      <c r="C3" s="53"/>
      <c r="E3" s="384"/>
      <c r="F3" s="1477" t="s">
        <v>327</v>
      </c>
      <c r="G3" s="1477"/>
      <c r="H3" s="1477"/>
      <c r="I3" s="1477"/>
      <c r="J3" s="1477"/>
      <c r="K3" s="1477"/>
      <c r="L3" s="1477"/>
      <c r="M3" s="1477"/>
    </row>
    <row r="4" spans="1:13" ht="15.6" customHeight="1" x14ac:dyDescent="0.25">
      <c r="A4" s="608"/>
      <c r="B4" s="1214" t="str">
        <f>Title!B4</f>
        <v>R0</v>
      </c>
      <c r="C4" s="53"/>
      <c r="E4" s="385"/>
      <c r="F4" s="1478" t="s">
        <v>479</v>
      </c>
      <c r="G4" s="1478"/>
      <c r="H4" s="1478"/>
      <c r="I4" s="1478"/>
      <c r="J4" s="1478"/>
      <c r="K4" s="1478"/>
      <c r="L4" s="1478"/>
      <c r="M4" s="1478"/>
    </row>
    <row r="5" spans="1:13" ht="15.6" x14ac:dyDescent="0.25">
      <c r="A5" s="608"/>
      <c r="B5" s="1215"/>
      <c r="C5" s="53"/>
      <c r="E5" s="403"/>
      <c r="F5" s="732" t="s">
        <v>6</v>
      </c>
      <c r="G5" s="404" t="s">
        <v>616</v>
      </c>
      <c r="H5" s="704"/>
      <c r="I5" s="705"/>
      <c r="J5" s="705"/>
      <c r="K5" s="705"/>
      <c r="L5" s="705"/>
      <c r="M5" s="388"/>
    </row>
    <row r="6" spans="1:13" ht="16.2" thickBot="1" x14ac:dyDescent="0.3">
      <c r="A6" s="608"/>
      <c r="B6" s="1216"/>
      <c r="C6" s="53"/>
      <c r="E6" s="403"/>
      <c r="F6" s="732" t="s">
        <v>6</v>
      </c>
      <c r="G6" s="404" t="s">
        <v>493</v>
      </c>
      <c r="H6" s="704"/>
      <c r="I6" s="705"/>
      <c r="J6" s="705"/>
      <c r="K6" s="705"/>
      <c r="L6" s="705"/>
      <c r="M6" s="388"/>
    </row>
    <row r="7" spans="1:13" ht="16.2" thickBot="1" x14ac:dyDescent="0.3">
      <c r="A7" s="608"/>
      <c r="B7" s="54"/>
      <c r="C7" s="540"/>
      <c r="E7" s="398"/>
      <c r="F7" s="398"/>
      <c r="G7" s="405"/>
      <c r="H7" s="406"/>
      <c r="I7" s="407"/>
      <c r="J7" s="406"/>
      <c r="K7" s="406"/>
      <c r="L7" s="408"/>
      <c r="M7" s="409"/>
    </row>
    <row r="8" spans="1:13" ht="18" customHeight="1" x14ac:dyDescent="0.25">
      <c r="A8" s="608"/>
      <c r="B8" s="984" t="s">
        <v>100</v>
      </c>
      <c r="C8" s="497"/>
      <c r="E8" s="731"/>
      <c r="F8" s="731"/>
      <c r="G8" s="731"/>
      <c r="H8" s="731"/>
      <c r="I8" s="731"/>
      <c r="J8" s="731"/>
      <c r="K8" s="731"/>
      <c r="L8" s="731"/>
      <c r="M8" s="396"/>
    </row>
    <row r="9" spans="1:13" ht="15.6" x14ac:dyDescent="0.25">
      <c r="A9" s="608"/>
      <c r="B9" s="667" t="s">
        <v>128</v>
      </c>
      <c r="C9" s="497"/>
      <c r="E9" s="824"/>
      <c r="F9" s="824"/>
      <c r="G9" s="824"/>
      <c r="H9" s="824"/>
      <c r="I9" s="824"/>
      <c r="J9" s="824"/>
      <c r="K9" s="824"/>
      <c r="L9" s="824"/>
      <c r="M9" s="824"/>
    </row>
    <row r="10" spans="1:13" x14ac:dyDescent="0.25">
      <c r="A10" s="608"/>
      <c r="B10" s="668"/>
      <c r="C10" s="669"/>
      <c r="E10" s="824"/>
      <c r="F10" s="824"/>
      <c r="G10" s="824"/>
      <c r="H10" s="824"/>
      <c r="I10" s="824"/>
      <c r="J10" s="824"/>
      <c r="K10" s="824"/>
      <c r="L10" s="824"/>
      <c r="M10" s="824"/>
    </row>
    <row r="11" spans="1:13" ht="15.6" x14ac:dyDescent="0.25">
      <c r="A11" s="608"/>
      <c r="B11" s="670" t="s">
        <v>384</v>
      </c>
      <c r="C11" s="497"/>
      <c r="E11" s="824"/>
      <c r="F11" s="824"/>
      <c r="G11" s="824"/>
      <c r="H11" s="824"/>
      <c r="I11" s="824"/>
      <c r="J11" s="824"/>
      <c r="K11" s="824"/>
      <c r="L11" s="824"/>
      <c r="M11" s="824"/>
    </row>
    <row r="12" spans="1:13" ht="15.6" x14ac:dyDescent="0.25">
      <c r="A12" s="52"/>
      <c r="B12" s="671" t="s">
        <v>385</v>
      </c>
      <c r="C12" s="53"/>
      <c r="E12" s="824"/>
      <c r="F12" s="824"/>
      <c r="G12" s="824"/>
      <c r="H12" s="824"/>
      <c r="I12" s="824"/>
      <c r="J12" s="824"/>
      <c r="K12" s="824"/>
      <c r="L12" s="824"/>
      <c r="M12" s="824"/>
    </row>
    <row r="13" spans="1:13" ht="15.6" x14ac:dyDescent="0.25">
      <c r="A13" s="608"/>
      <c r="B13" s="672" t="s">
        <v>154</v>
      </c>
      <c r="C13" s="497"/>
      <c r="E13" s="824"/>
      <c r="F13" s="824"/>
      <c r="G13" s="824"/>
      <c r="H13" s="824"/>
      <c r="I13" s="824"/>
      <c r="J13" s="824"/>
      <c r="K13" s="824"/>
      <c r="L13" s="824"/>
      <c r="M13" s="824"/>
    </row>
    <row r="14" spans="1:13" ht="15.6" x14ac:dyDescent="0.25">
      <c r="A14" s="52"/>
      <c r="B14" s="673" t="s">
        <v>251</v>
      </c>
      <c r="C14" s="497"/>
      <c r="E14" s="824"/>
      <c r="F14" s="824"/>
      <c r="G14" s="824"/>
      <c r="H14" s="824"/>
      <c r="I14" s="824"/>
      <c r="J14" s="824"/>
      <c r="K14" s="824"/>
      <c r="L14" s="824"/>
      <c r="M14" s="824"/>
    </row>
    <row r="15" spans="1:13" ht="15.6" x14ac:dyDescent="0.25">
      <c r="A15" s="52"/>
      <c r="B15" s="498" t="s">
        <v>278</v>
      </c>
      <c r="C15" s="497"/>
      <c r="E15" s="824"/>
      <c r="F15" s="824"/>
      <c r="G15" s="824"/>
      <c r="H15" s="824"/>
      <c r="I15" s="824"/>
      <c r="J15" s="824"/>
      <c r="K15" s="824"/>
      <c r="L15" s="824"/>
      <c r="M15" s="824"/>
    </row>
    <row r="16" spans="1:13" ht="15.6" x14ac:dyDescent="0.25">
      <c r="A16" s="52"/>
      <c r="B16" s="499" t="s">
        <v>341</v>
      </c>
      <c r="C16" s="500"/>
      <c r="E16" s="824"/>
      <c r="F16" s="824"/>
      <c r="G16" s="824"/>
      <c r="H16" s="824"/>
      <c r="I16" s="824"/>
      <c r="J16" s="824"/>
      <c r="K16" s="824"/>
      <c r="L16" s="824"/>
      <c r="M16" s="824"/>
    </row>
    <row r="17" spans="1:13" x14ac:dyDescent="0.25">
      <c r="A17" s="52"/>
      <c r="B17" s="54"/>
      <c r="C17" s="459"/>
      <c r="E17" s="824"/>
      <c r="F17" s="824"/>
      <c r="G17" s="824"/>
      <c r="H17" s="824"/>
      <c r="I17" s="824"/>
      <c r="J17" s="824"/>
      <c r="K17" s="824"/>
      <c r="L17" s="824"/>
      <c r="M17" s="824"/>
    </row>
    <row r="18" spans="1:13" x14ac:dyDescent="0.25">
      <c r="A18" s="52"/>
      <c r="B18" s="54"/>
      <c r="C18" s="53"/>
      <c r="E18" s="824"/>
      <c r="F18" s="824"/>
      <c r="G18" s="824"/>
      <c r="H18" s="824"/>
      <c r="I18" s="824"/>
      <c r="J18" s="824"/>
      <c r="K18" s="824"/>
      <c r="L18" s="824"/>
      <c r="M18" s="824"/>
    </row>
    <row r="19" spans="1:13" ht="15.6" x14ac:dyDescent="0.25">
      <c r="A19" s="608"/>
      <c r="B19" s="941" t="s">
        <v>386</v>
      </c>
      <c r="C19" s="497"/>
      <c r="E19" s="824"/>
      <c r="F19" s="824"/>
      <c r="G19" s="824"/>
      <c r="H19" s="824"/>
      <c r="I19" s="824"/>
      <c r="J19" s="824"/>
      <c r="K19" s="824"/>
      <c r="L19" s="824"/>
      <c r="M19" s="824"/>
    </row>
    <row r="20" spans="1:13" ht="15.6" x14ac:dyDescent="0.25">
      <c r="A20" s="52"/>
      <c r="B20" s="671" t="s">
        <v>387</v>
      </c>
      <c r="C20" s="53"/>
      <c r="E20" s="824"/>
      <c r="F20" s="824"/>
      <c r="G20" s="824"/>
      <c r="H20" s="824"/>
      <c r="I20" s="824"/>
      <c r="J20" s="824"/>
      <c r="K20" s="824"/>
      <c r="L20" s="824"/>
      <c r="M20" s="824"/>
    </row>
    <row r="21" spans="1:13" ht="15.6" x14ac:dyDescent="0.25">
      <c r="A21" s="608"/>
      <c r="B21" s="985" t="s">
        <v>429</v>
      </c>
      <c r="C21" s="497"/>
      <c r="E21" s="824"/>
      <c r="F21" s="824"/>
      <c r="G21" s="824"/>
      <c r="H21" s="824"/>
      <c r="I21" s="824"/>
      <c r="J21" s="824"/>
      <c r="K21" s="824"/>
      <c r="L21" s="824"/>
      <c r="M21" s="824"/>
    </row>
    <row r="22" spans="1:13" ht="15.6" x14ac:dyDescent="0.3">
      <c r="A22" s="52"/>
      <c r="B22" s="942" t="s">
        <v>340</v>
      </c>
      <c r="C22" s="497"/>
      <c r="E22" s="824"/>
      <c r="F22" s="824"/>
      <c r="G22" s="824"/>
      <c r="H22" s="824"/>
      <c r="I22" s="824"/>
      <c r="J22" s="824"/>
      <c r="K22" s="824"/>
      <c r="L22" s="824"/>
      <c r="M22" s="824"/>
    </row>
    <row r="23" spans="1:13" ht="15.6" x14ac:dyDescent="0.3">
      <c r="A23" s="52"/>
      <c r="B23" s="986" t="s">
        <v>583</v>
      </c>
      <c r="C23" s="497"/>
      <c r="E23" s="824"/>
      <c r="F23" s="824"/>
      <c r="G23" s="824"/>
      <c r="H23" s="824"/>
      <c r="I23" s="824"/>
      <c r="J23" s="824"/>
      <c r="K23" s="824"/>
      <c r="L23" s="824"/>
      <c r="M23" s="824"/>
    </row>
    <row r="24" spans="1:13" ht="15.6" x14ac:dyDescent="0.3">
      <c r="A24" s="52"/>
      <c r="B24" s="943" t="s">
        <v>357</v>
      </c>
      <c r="C24" s="497"/>
      <c r="E24" s="824"/>
      <c r="F24" s="824"/>
      <c r="G24" s="824"/>
      <c r="H24" s="824"/>
      <c r="I24" s="824"/>
      <c r="J24" s="824"/>
      <c r="K24" s="824"/>
      <c r="L24" s="824"/>
      <c r="M24" s="824"/>
    </row>
    <row r="25" spans="1:13" ht="15.6" x14ac:dyDescent="0.25">
      <c r="A25" s="52"/>
      <c r="B25" s="987" t="s">
        <v>19</v>
      </c>
      <c r="C25" s="497"/>
      <c r="E25" s="824"/>
      <c r="F25" s="824"/>
      <c r="G25" s="824"/>
      <c r="H25" s="824"/>
      <c r="I25" s="824"/>
      <c r="J25" s="824"/>
      <c r="K25" s="824"/>
      <c r="L25" s="824"/>
      <c r="M25" s="824"/>
    </row>
    <row r="26" spans="1:13" ht="15.6" x14ac:dyDescent="0.25">
      <c r="A26" s="52"/>
      <c r="B26" s="988" t="s">
        <v>18</v>
      </c>
      <c r="C26" s="497"/>
      <c r="E26" s="824"/>
      <c r="F26" s="824"/>
      <c r="G26" s="824"/>
      <c r="H26" s="824"/>
      <c r="I26" s="824"/>
      <c r="J26" s="824"/>
      <c r="K26" s="824"/>
      <c r="L26" s="824"/>
      <c r="M26" s="824"/>
    </row>
    <row r="27" spans="1:13" ht="15.6" x14ac:dyDescent="0.25">
      <c r="A27" s="52"/>
      <c r="B27" s="989" t="s">
        <v>510</v>
      </c>
      <c r="C27" s="497"/>
      <c r="E27" s="824"/>
      <c r="F27" s="824"/>
      <c r="G27" s="824"/>
      <c r="H27" s="824"/>
      <c r="I27" s="824"/>
      <c r="J27" s="824"/>
      <c r="K27" s="824"/>
      <c r="L27" s="824"/>
      <c r="M27" s="824"/>
    </row>
    <row r="28" spans="1:13" ht="15.6" x14ac:dyDescent="0.25">
      <c r="A28" s="52"/>
      <c r="B28" s="1643" t="s">
        <v>584</v>
      </c>
      <c r="C28" s="53"/>
      <c r="E28" s="824"/>
      <c r="F28" s="824"/>
      <c r="G28" s="824"/>
      <c r="H28" s="824"/>
      <c r="I28" s="824"/>
      <c r="J28" s="824"/>
      <c r="K28" s="824"/>
      <c r="L28" s="824"/>
      <c r="M28" s="824"/>
    </row>
    <row r="29" spans="1:13" ht="15.6" x14ac:dyDescent="0.25">
      <c r="A29" s="608"/>
      <c r="B29" s="992" t="s">
        <v>585</v>
      </c>
      <c r="C29" s="497"/>
      <c r="E29" s="824"/>
      <c r="F29" s="824"/>
      <c r="G29" s="824"/>
      <c r="H29" s="824"/>
      <c r="I29" s="824"/>
      <c r="J29" s="824"/>
      <c r="K29" s="824"/>
      <c r="L29" s="824"/>
      <c r="M29" s="824"/>
    </row>
    <row r="30" spans="1:13" ht="15.6" x14ac:dyDescent="0.25">
      <c r="A30" s="52"/>
      <c r="B30" s="54"/>
      <c r="C30" s="497"/>
      <c r="E30" s="824"/>
      <c r="F30" s="824"/>
      <c r="G30" s="824"/>
      <c r="H30" s="824"/>
      <c r="I30" s="824"/>
      <c r="J30" s="824"/>
      <c r="K30" s="824"/>
      <c r="L30" s="824"/>
      <c r="M30" s="824"/>
    </row>
    <row r="31" spans="1:13" ht="15.6" x14ac:dyDescent="0.25">
      <c r="A31" s="52"/>
      <c r="B31" s="54"/>
      <c r="C31" s="497"/>
      <c r="E31" s="824"/>
      <c r="F31" s="824"/>
      <c r="G31" s="824"/>
      <c r="H31" s="824"/>
      <c r="I31" s="824"/>
      <c r="J31" s="824"/>
      <c r="K31" s="824"/>
      <c r="L31" s="824"/>
      <c r="M31" s="824"/>
    </row>
    <row r="32" spans="1:13" x14ac:dyDescent="0.25">
      <c r="A32" s="52"/>
      <c r="B32" s="54"/>
      <c r="C32" s="53"/>
      <c r="E32" s="824"/>
      <c r="F32" s="824"/>
      <c r="G32" s="824"/>
      <c r="H32" s="824"/>
      <c r="I32" s="824"/>
      <c r="J32" s="824"/>
      <c r="K32" s="824"/>
      <c r="L32" s="824"/>
      <c r="M32" s="824"/>
    </row>
    <row r="33" spans="1:13" ht="15.6" x14ac:dyDescent="0.25">
      <c r="A33" s="52"/>
      <c r="B33" s="670" t="s">
        <v>388</v>
      </c>
      <c r="C33" s="53"/>
      <c r="E33" s="824"/>
      <c r="F33" s="824"/>
      <c r="G33" s="824"/>
      <c r="H33" s="824"/>
      <c r="I33" s="824"/>
      <c r="J33" s="824"/>
      <c r="K33" s="824"/>
      <c r="L33" s="824"/>
      <c r="M33" s="824"/>
    </row>
    <row r="34" spans="1:13" ht="15.6" x14ac:dyDescent="0.25">
      <c r="A34" s="52"/>
      <c r="B34" s="671" t="s">
        <v>389</v>
      </c>
      <c r="C34" s="53"/>
      <c r="E34" s="824"/>
      <c r="F34" s="824"/>
      <c r="G34" s="824"/>
      <c r="H34" s="824"/>
      <c r="I34" s="824"/>
      <c r="J34" s="824"/>
      <c r="K34" s="824"/>
      <c r="L34" s="824"/>
      <c r="M34" s="824"/>
    </row>
    <row r="35" spans="1:13" x14ac:dyDescent="0.25">
      <c r="A35" s="52"/>
      <c r="B35" s="54"/>
      <c r="C35" s="53"/>
      <c r="E35" s="824"/>
      <c r="F35" s="824"/>
      <c r="G35" s="824"/>
      <c r="H35" s="824"/>
      <c r="I35" s="824"/>
      <c r="J35" s="824"/>
      <c r="K35" s="824"/>
      <c r="L35" s="824"/>
      <c r="M35" s="824"/>
    </row>
    <row r="36" spans="1:13" ht="15.6" customHeight="1" x14ac:dyDescent="0.25">
      <c r="A36" s="608"/>
      <c r="B36" s="54"/>
      <c r="C36" s="497"/>
      <c r="E36" s="824"/>
      <c r="F36" s="824"/>
      <c r="G36" s="824"/>
      <c r="H36" s="824"/>
      <c r="I36" s="824"/>
      <c r="J36" s="824"/>
      <c r="K36" s="824"/>
      <c r="L36" s="824"/>
      <c r="M36" s="824"/>
    </row>
    <row r="37" spans="1:13" ht="13.2" customHeight="1" x14ac:dyDescent="0.25">
      <c r="A37" s="52"/>
      <c r="B37" s="54"/>
      <c r="C37" s="53"/>
      <c r="E37" s="824"/>
      <c r="F37" s="824"/>
      <c r="G37" s="824"/>
      <c r="H37" s="824"/>
      <c r="I37" s="824"/>
      <c r="J37" s="824"/>
      <c r="K37" s="824"/>
      <c r="L37" s="824"/>
      <c r="M37" s="824"/>
    </row>
    <row r="38" spans="1:13" ht="15.6" x14ac:dyDescent="0.25">
      <c r="A38" s="52"/>
      <c r="B38" s="54"/>
      <c r="C38" s="497"/>
      <c r="E38" s="824"/>
      <c r="F38" s="824"/>
      <c r="G38" s="824"/>
      <c r="H38" s="824"/>
      <c r="I38" s="824"/>
      <c r="J38" s="824"/>
      <c r="K38" s="824"/>
      <c r="L38" s="824"/>
      <c r="M38" s="824"/>
    </row>
    <row r="39" spans="1:13" ht="15.6" x14ac:dyDescent="0.25">
      <c r="A39" s="52"/>
      <c r="B39" s="1219" t="s">
        <v>403</v>
      </c>
      <c r="C39" s="497"/>
      <c r="E39" s="824"/>
      <c r="F39" s="824"/>
      <c r="G39" s="824"/>
      <c r="H39" s="824"/>
      <c r="I39" s="824"/>
      <c r="J39" s="824"/>
      <c r="K39" s="824"/>
      <c r="L39" s="824"/>
      <c r="M39" s="824"/>
    </row>
    <row r="40" spans="1:13" x14ac:dyDescent="0.25">
      <c r="A40" s="54"/>
      <c r="B40" s="1220"/>
      <c r="C40" s="54"/>
      <c r="E40" s="824"/>
      <c r="F40" s="824"/>
      <c r="G40" s="824"/>
      <c r="H40" s="824"/>
      <c r="I40" s="824"/>
      <c r="J40" s="824"/>
      <c r="K40" s="824"/>
      <c r="L40" s="824"/>
      <c r="M40" s="824"/>
    </row>
    <row r="41" spans="1:13" ht="17.399999999999999" x14ac:dyDescent="0.25">
      <c r="A41" s="54"/>
      <c r="B41" s="835" t="s">
        <v>400</v>
      </c>
      <c r="C41" s="54"/>
      <c r="E41" s="824"/>
      <c r="F41" s="824"/>
      <c r="G41" s="824"/>
      <c r="H41" s="824"/>
      <c r="I41" s="824"/>
      <c r="J41" s="824"/>
      <c r="K41" s="824"/>
      <c r="L41" s="824"/>
      <c r="M41" s="824"/>
    </row>
    <row r="42" spans="1:13" ht="15.6" x14ac:dyDescent="0.25">
      <c r="A42" s="54"/>
      <c r="B42" s="996" t="s">
        <v>356</v>
      </c>
      <c r="C42" s="54"/>
      <c r="E42" s="824"/>
      <c r="F42" s="824"/>
      <c r="G42" s="824"/>
      <c r="H42" s="824"/>
      <c r="I42" s="824"/>
      <c r="J42" s="824"/>
      <c r="K42" s="824"/>
      <c r="L42" s="824"/>
      <c r="M42" s="824"/>
    </row>
    <row r="43" spans="1:13" ht="13.8" thickBot="1" x14ac:dyDescent="0.3">
      <c r="A43" s="54"/>
      <c r="B43" s="54"/>
      <c r="C43" s="54"/>
      <c r="E43" s="824"/>
      <c r="F43" s="824"/>
      <c r="G43" s="824"/>
      <c r="H43" s="824"/>
      <c r="I43" s="824"/>
      <c r="J43" s="824"/>
      <c r="K43" s="824"/>
      <c r="L43" s="824"/>
      <c r="M43" s="824"/>
    </row>
    <row r="44" spans="1:13" ht="13.8" x14ac:dyDescent="0.25">
      <c r="A44" s="52"/>
      <c r="B44" s="594" t="s">
        <v>296</v>
      </c>
      <c r="C44" s="53"/>
      <c r="E44" s="824"/>
      <c r="F44" s="824"/>
      <c r="G44" s="824"/>
      <c r="H44" s="824"/>
      <c r="I44" s="824"/>
      <c r="J44" s="824"/>
      <c r="K44" s="824"/>
      <c r="L44" s="824"/>
      <c r="M44" s="824"/>
    </row>
    <row r="45" spans="1:13" ht="13.8" x14ac:dyDescent="0.25">
      <c r="A45" s="52"/>
      <c r="B45" s="595" t="s">
        <v>258</v>
      </c>
      <c r="C45" s="53"/>
      <c r="E45" s="824"/>
      <c r="F45" s="824"/>
      <c r="G45" s="824"/>
      <c r="H45" s="824"/>
      <c r="I45" s="824"/>
      <c r="J45" s="824"/>
      <c r="K45" s="824"/>
      <c r="L45" s="824"/>
      <c r="M45" s="824"/>
    </row>
    <row r="46" spans="1:13" ht="13.8" x14ac:dyDescent="0.25">
      <c r="A46" s="52"/>
      <c r="B46" s="502" t="s">
        <v>245</v>
      </c>
      <c r="C46" s="501"/>
      <c r="E46" s="824"/>
      <c r="F46" s="824"/>
      <c r="G46" s="824"/>
      <c r="H46" s="824"/>
      <c r="I46" s="824"/>
      <c r="J46" s="824"/>
      <c r="K46" s="824"/>
      <c r="L46" s="824"/>
      <c r="M46" s="824"/>
    </row>
    <row r="47" spans="1:13" ht="13.8" x14ac:dyDescent="0.25">
      <c r="A47" s="52"/>
      <c r="B47" s="503" t="s">
        <v>101</v>
      </c>
      <c r="C47" s="501"/>
      <c r="E47" s="824"/>
      <c r="F47" s="824"/>
      <c r="G47" s="824"/>
      <c r="H47" s="824"/>
      <c r="I47" s="824"/>
      <c r="J47" s="824"/>
      <c r="K47" s="824"/>
      <c r="L47" s="824"/>
      <c r="M47" s="824"/>
    </row>
    <row r="48" spans="1:13" ht="13.8" x14ac:dyDescent="0.25">
      <c r="A48" s="52"/>
      <c r="B48" s="504" t="s">
        <v>102</v>
      </c>
      <c r="C48" s="501"/>
      <c r="E48" s="824"/>
      <c r="F48" s="824"/>
      <c r="G48" s="824"/>
      <c r="H48" s="824"/>
      <c r="I48" s="824"/>
      <c r="J48" s="824"/>
      <c r="K48" s="824"/>
      <c r="L48" s="824"/>
      <c r="M48" s="824"/>
    </row>
    <row r="49" spans="1:13" ht="15.6" x14ac:dyDescent="0.25">
      <c r="A49" s="52"/>
      <c r="B49" s="994" t="s">
        <v>99</v>
      </c>
      <c r="C49" s="501"/>
      <c r="E49" s="824"/>
      <c r="F49" s="824"/>
      <c r="G49" s="824"/>
      <c r="H49" s="824"/>
      <c r="I49" s="824"/>
      <c r="J49" s="824"/>
      <c r="K49" s="824"/>
      <c r="L49" s="824"/>
      <c r="M49" s="824"/>
    </row>
    <row r="50" spans="1:13" ht="13.8" x14ac:dyDescent="0.25">
      <c r="A50" s="52"/>
      <c r="B50" s="505" t="s">
        <v>254</v>
      </c>
      <c r="C50" s="501"/>
    </row>
    <row r="51" spans="1:13" ht="13.8" x14ac:dyDescent="0.25">
      <c r="A51" s="52"/>
      <c r="B51" s="505" t="s">
        <v>255</v>
      </c>
      <c r="C51" s="501"/>
    </row>
    <row r="52" spans="1:13" ht="13.8" x14ac:dyDescent="0.25">
      <c r="A52" s="52"/>
      <c r="B52" s="505" t="s">
        <v>132</v>
      </c>
      <c r="C52" s="501"/>
    </row>
    <row r="53" spans="1:13" ht="13.8" x14ac:dyDescent="0.25">
      <c r="A53" s="52"/>
      <c r="B53" s="505" t="s">
        <v>260</v>
      </c>
      <c r="C53" s="501"/>
    </row>
    <row r="54" spans="1:13" ht="13.8" x14ac:dyDescent="0.25">
      <c r="A54" s="52"/>
      <c r="B54" s="505" t="s">
        <v>256</v>
      </c>
      <c r="C54" s="501"/>
    </row>
    <row r="55" spans="1:13" ht="13.8" x14ac:dyDescent="0.25">
      <c r="A55" s="52"/>
      <c r="B55" s="505" t="s">
        <v>131</v>
      </c>
      <c r="C55" s="501"/>
    </row>
    <row r="56" spans="1:13" ht="13.8" x14ac:dyDescent="0.25">
      <c r="A56" s="52"/>
      <c r="B56" s="505" t="s">
        <v>257</v>
      </c>
      <c r="C56" s="501"/>
    </row>
    <row r="57" spans="1:13" ht="13.8" x14ac:dyDescent="0.25">
      <c r="A57" s="52"/>
      <c r="B57" s="674" t="s">
        <v>103</v>
      </c>
      <c r="C57" s="501"/>
    </row>
    <row r="58" spans="1:13" ht="13.8" x14ac:dyDescent="0.25">
      <c r="A58" s="52"/>
      <c r="B58" s="54"/>
      <c r="C58" s="501"/>
    </row>
    <row r="59" spans="1:13" ht="13.8" x14ac:dyDescent="0.25">
      <c r="A59" s="52"/>
      <c r="B59" s="54"/>
      <c r="C59" s="501"/>
    </row>
    <row r="60" spans="1:13" x14ac:dyDescent="0.25">
      <c r="A60" s="52"/>
      <c r="B60" s="54"/>
      <c r="C60" s="53"/>
    </row>
    <row r="61" spans="1:13" ht="15.6" x14ac:dyDescent="0.25">
      <c r="A61" s="1640"/>
      <c r="B61" s="1641" t="str">
        <f>B1</f>
        <v>January '13</v>
      </c>
      <c r="C61" s="1642"/>
    </row>
    <row r="62" spans="1:13" x14ac:dyDescent="0.25">
      <c r="A62" s="1206"/>
      <c r="B62" s="1206"/>
      <c r="C62" s="1206"/>
    </row>
    <row r="63" spans="1:13" x14ac:dyDescent="0.25">
      <c r="A63" s="1206"/>
      <c r="B63" s="1206"/>
      <c r="C63" s="1206"/>
    </row>
    <row r="64" spans="1:13" x14ac:dyDescent="0.25">
      <c r="A64" s="1206"/>
      <c r="B64" s="1206"/>
      <c r="C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mergeCells count="5">
    <mergeCell ref="B39:B40"/>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0.75" header="0.5" footer="0.5"/>
  <pageSetup scale="70" orientation="portrait" horizontalDpi="1200" verticalDpi="1200" r:id="rId11"/>
  <headerFooter alignWithMargins="0"/>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9"/>
  </sheetPr>
  <dimension ref="A1:M153"/>
  <sheetViews>
    <sheetView zoomScale="50" zoomScaleNormal="50" workbookViewId="0">
      <selection sqref="A1:C77"/>
    </sheetView>
  </sheetViews>
  <sheetFormatPr defaultRowHeight="13.2" x14ac:dyDescent="0.25"/>
  <cols>
    <col min="1" max="1" width="1.44140625" style="1128" customWidth="1"/>
    <col min="2" max="2" width="13.5546875" style="1128" customWidth="1"/>
    <col min="3" max="3" width="1.44140625" style="1128" customWidth="1"/>
    <col min="4" max="4" width="4.44140625" customWidth="1"/>
    <col min="5" max="5" width="2.33203125" customWidth="1"/>
    <col min="6" max="6" width="3.88671875" customWidth="1"/>
    <col min="7" max="7" width="5.44140625" customWidth="1"/>
    <col min="8" max="8" width="8.6640625" customWidth="1"/>
    <col min="9" max="9" width="77" customWidth="1"/>
    <col min="10" max="10" width="3.33203125" customWidth="1"/>
    <col min="11" max="11" width="7.6640625" customWidth="1"/>
  </cols>
  <sheetData>
    <row r="1" spans="1:13" ht="15.6" x14ac:dyDescent="0.25">
      <c r="A1" s="1640"/>
      <c r="B1" s="1641" t="s">
        <v>586</v>
      </c>
      <c r="C1" s="1642"/>
      <c r="E1" s="1110"/>
      <c r="F1" s="1111"/>
      <c r="G1" s="1111"/>
      <c r="H1" s="1111"/>
      <c r="I1" s="1111"/>
      <c r="J1" s="1111"/>
      <c r="K1" s="1111"/>
      <c r="L1" s="1111"/>
      <c r="M1" s="1112"/>
    </row>
    <row r="2" spans="1:13" ht="18" thickBot="1" x14ac:dyDescent="0.3">
      <c r="A2" s="608"/>
      <c r="B2" s="850"/>
      <c r="C2" s="53"/>
      <c r="E2" s="1113"/>
      <c r="F2" s="1509" t="s">
        <v>61</v>
      </c>
      <c r="G2" s="1509"/>
      <c r="H2" s="1509"/>
      <c r="I2" s="1509"/>
      <c r="J2" s="1509"/>
      <c r="K2" s="1509"/>
      <c r="L2" s="1509"/>
      <c r="M2" s="1510"/>
    </row>
    <row r="3" spans="1:13" ht="18" thickBot="1" x14ac:dyDescent="0.3">
      <c r="A3" s="608"/>
      <c r="B3" s="370" t="str">
        <f ca="1">Title!B3</f>
        <v>Interim</v>
      </c>
      <c r="C3" s="53"/>
      <c r="E3" s="384"/>
      <c r="F3" s="1477" t="s">
        <v>62</v>
      </c>
      <c r="G3" s="1477"/>
      <c r="H3" s="1477"/>
      <c r="I3" s="1477"/>
      <c r="J3" s="1477"/>
      <c r="K3" s="1477"/>
      <c r="L3" s="1477"/>
      <c r="M3" s="1477"/>
    </row>
    <row r="4" spans="1:13" ht="15.6" customHeight="1" x14ac:dyDescent="0.25">
      <c r="A4" s="608"/>
      <c r="B4" s="1214" t="str">
        <f>Title!B4</f>
        <v>R0</v>
      </c>
      <c r="C4" s="53"/>
      <c r="E4" s="385"/>
      <c r="F4" s="1478" t="s">
        <v>68</v>
      </c>
      <c r="G4" s="1478"/>
      <c r="H4" s="1478"/>
      <c r="I4" s="1478"/>
      <c r="J4" s="1478"/>
      <c r="K4" s="1478"/>
      <c r="L4" s="1478"/>
      <c r="M4" s="1478"/>
    </row>
    <row r="5" spans="1:13" ht="15.6" x14ac:dyDescent="0.25">
      <c r="A5" s="608"/>
      <c r="B5" s="1215"/>
      <c r="C5" s="53"/>
      <c r="E5" s="403"/>
      <c r="F5" s="732" t="s">
        <v>6</v>
      </c>
      <c r="G5" s="404" t="s">
        <v>472</v>
      </c>
      <c r="H5" s="704"/>
      <c r="I5" s="705"/>
      <c r="J5" s="705"/>
      <c r="K5" s="705"/>
      <c r="L5" s="705"/>
      <c r="M5" s="388"/>
    </row>
    <row r="6" spans="1:13" ht="16.2" thickBot="1" x14ac:dyDescent="0.3">
      <c r="A6" s="608"/>
      <c r="B6" s="1216"/>
      <c r="C6" s="53"/>
      <c r="E6" s="403"/>
      <c r="F6" s="732"/>
      <c r="G6" s="404"/>
      <c r="H6" s="704"/>
      <c r="I6" s="705"/>
      <c r="J6" s="705"/>
      <c r="K6" s="705"/>
      <c r="L6" s="705"/>
      <c r="M6" s="388"/>
    </row>
    <row r="7" spans="1:13" ht="16.2" thickBot="1" x14ac:dyDescent="0.3">
      <c r="A7" s="608"/>
      <c r="B7" s="54"/>
      <c r="C7" s="540"/>
      <c r="E7" s="398"/>
      <c r="F7" s="398"/>
      <c r="G7" s="405"/>
      <c r="H7" s="406"/>
      <c r="I7" s="407"/>
      <c r="J7" s="406"/>
      <c r="K7" s="406"/>
      <c r="L7" s="408"/>
      <c r="M7" s="409"/>
    </row>
    <row r="8" spans="1:13" ht="17.399999999999999" customHeight="1" x14ac:dyDescent="0.25">
      <c r="A8" s="608"/>
      <c r="B8" s="984" t="s">
        <v>100</v>
      </c>
      <c r="C8" s="497"/>
      <c r="E8" s="398"/>
      <c r="F8" s="398"/>
      <c r="G8" s="1508" t="s">
        <v>678</v>
      </c>
      <c r="H8" s="1508"/>
      <c r="I8" s="1508"/>
      <c r="J8" s="1508"/>
      <c r="K8" s="1508"/>
      <c r="L8" s="1508"/>
      <c r="M8" s="1508"/>
    </row>
    <row r="9" spans="1:13" ht="17.399999999999999" x14ac:dyDescent="0.25">
      <c r="A9" s="608"/>
      <c r="B9" s="667" t="s">
        <v>128</v>
      </c>
      <c r="C9" s="497"/>
      <c r="E9" s="648"/>
      <c r="F9" s="648"/>
      <c r="G9" s="410"/>
      <c r="H9" s="410"/>
      <c r="I9" s="410"/>
      <c r="J9" s="410"/>
      <c r="K9" s="410"/>
      <c r="L9" s="410"/>
      <c r="M9" s="411" t="s">
        <v>395</v>
      </c>
    </row>
    <row r="10" spans="1:13" ht="15.6" x14ac:dyDescent="0.25">
      <c r="A10" s="608"/>
      <c r="B10" s="668"/>
      <c r="C10" s="669"/>
      <c r="E10" s="1179"/>
      <c r="F10" s="1179"/>
      <c r="G10" s="752">
        <v>1</v>
      </c>
      <c r="H10" s="1153" t="s">
        <v>0</v>
      </c>
      <c r="I10" s="636" t="s">
        <v>106</v>
      </c>
      <c r="J10" s="1153" t="s">
        <v>170</v>
      </c>
      <c r="K10" s="1153" t="s">
        <v>1</v>
      </c>
      <c r="L10" s="635">
        <v>0</v>
      </c>
      <c r="M10" s="1155">
        <v>0.4375</v>
      </c>
    </row>
    <row r="11" spans="1:13" ht="15.6" x14ac:dyDescent="0.25">
      <c r="A11" s="608"/>
      <c r="B11" s="670" t="s">
        <v>384</v>
      </c>
      <c r="C11" s="497"/>
      <c r="E11" s="648"/>
      <c r="F11" s="648"/>
      <c r="G11" s="653">
        <f t="shared" ref="G11:G20" si="0">G10+1</f>
        <v>2</v>
      </c>
      <c r="H11" s="413" t="s">
        <v>2</v>
      </c>
      <c r="I11" s="437" t="s">
        <v>473</v>
      </c>
      <c r="J11" s="413" t="s">
        <v>170</v>
      </c>
      <c r="K11" s="413" t="s">
        <v>4</v>
      </c>
      <c r="L11" s="414">
        <v>5</v>
      </c>
      <c r="M11" s="649">
        <f t="shared" ref="M11:M20" si="1">M10+TIME(0,L10,)</f>
        <v>0.4375</v>
      </c>
    </row>
    <row r="12" spans="1:13" ht="15.6" x14ac:dyDescent="0.25">
      <c r="A12" s="52"/>
      <c r="B12" s="671" t="s">
        <v>385</v>
      </c>
      <c r="C12" s="53"/>
      <c r="E12" s="1179"/>
      <c r="F12" s="1179"/>
      <c r="G12" s="684">
        <f t="shared" si="0"/>
        <v>3</v>
      </c>
      <c r="H12" s="1166" t="s">
        <v>44</v>
      </c>
      <c r="I12" s="752" t="s">
        <v>474</v>
      </c>
      <c r="J12" s="1153" t="s">
        <v>170</v>
      </c>
      <c r="K12" s="635" t="s">
        <v>4</v>
      </c>
      <c r="L12" s="635">
        <v>10</v>
      </c>
      <c r="M12" s="809">
        <f t="shared" si="1"/>
        <v>0.44097222222222221</v>
      </c>
    </row>
    <row r="13" spans="1:13" ht="15.6" x14ac:dyDescent="0.25">
      <c r="A13" s="608"/>
      <c r="B13" s="672" t="s">
        <v>154</v>
      </c>
      <c r="C13" s="497"/>
      <c r="E13" s="648"/>
      <c r="F13" s="648"/>
      <c r="G13" s="653">
        <f>G12+1</f>
        <v>4</v>
      </c>
      <c r="H13" s="413" t="s">
        <v>5</v>
      </c>
      <c r="I13" s="437" t="s">
        <v>679</v>
      </c>
      <c r="J13" s="415" t="s">
        <v>170</v>
      </c>
      <c r="K13" s="413" t="s">
        <v>4</v>
      </c>
      <c r="L13" s="414">
        <v>5</v>
      </c>
      <c r="M13" s="649">
        <f t="shared" si="1"/>
        <v>0.44791666666666663</v>
      </c>
    </row>
    <row r="14" spans="1:13" ht="15.6" x14ac:dyDescent="0.25">
      <c r="A14" s="52"/>
      <c r="B14" s="673" t="s">
        <v>251</v>
      </c>
      <c r="C14" s="497"/>
      <c r="E14" s="683"/>
      <c r="F14" s="683"/>
      <c r="G14" s="684">
        <f>G13+1</f>
        <v>5</v>
      </c>
      <c r="H14" s="685" t="s">
        <v>5</v>
      </c>
      <c r="I14" s="686" t="s">
        <v>539</v>
      </c>
      <c r="J14" s="813" t="s">
        <v>170</v>
      </c>
      <c r="K14" s="685" t="s">
        <v>4</v>
      </c>
      <c r="L14" s="687">
        <v>10</v>
      </c>
      <c r="M14" s="809">
        <f t="shared" si="1"/>
        <v>0.45138888888888884</v>
      </c>
    </row>
    <row r="15" spans="1:13" ht="15.6" x14ac:dyDescent="0.25">
      <c r="A15" s="52"/>
      <c r="B15" s="498" t="s">
        <v>278</v>
      </c>
      <c r="C15" s="497"/>
      <c r="E15" s="648"/>
      <c r="F15" s="648"/>
      <c r="G15" s="653">
        <f>G14+1</f>
        <v>6</v>
      </c>
      <c r="H15" s="413" t="s">
        <v>5</v>
      </c>
      <c r="I15" s="437" t="s">
        <v>540</v>
      </c>
      <c r="J15" s="415" t="s">
        <v>170</v>
      </c>
      <c r="K15" s="413" t="s">
        <v>4</v>
      </c>
      <c r="L15" s="414">
        <v>10</v>
      </c>
      <c r="M15" s="649">
        <f t="shared" si="1"/>
        <v>0.45833333333333326</v>
      </c>
    </row>
    <row r="16" spans="1:13" ht="15.6" x14ac:dyDescent="0.25">
      <c r="A16" s="52"/>
      <c r="B16" s="499" t="s">
        <v>341</v>
      </c>
      <c r="C16" s="500"/>
      <c r="E16" s="1179"/>
      <c r="F16" s="1179"/>
      <c r="G16" s="684">
        <f>G15+1</f>
        <v>7</v>
      </c>
      <c r="H16" s="1166" t="s">
        <v>44</v>
      </c>
      <c r="I16" s="752" t="s">
        <v>680</v>
      </c>
      <c r="J16" s="1153" t="s">
        <v>170</v>
      </c>
      <c r="K16" s="635" t="s">
        <v>4</v>
      </c>
      <c r="L16" s="635">
        <v>10</v>
      </c>
      <c r="M16" s="809">
        <f t="shared" si="1"/>
        <v>0.46527777777777768</v>
      </c>
    </row>
    <row r="17" spans="1:13" ht="15.6" x14ac:dyDescent="0.25">
      <c r="A17" s="52"/>
      <c r="B17" s="54"/>
      <c r="C17" s="459"/>
      <c r="E17" s="648"/>
      <c r="F17" s="804"/>
      <c r="G17" s="653">
        <f t="shared" si="0"/>
        <v>8</v>
      </c>
      <c r="H17" s="805" t="s">
        <v>44</v>
      </c>
      <c r="I17" s="653" t="s">
        <v>681</v>
      </c>
      <c r="J17" s="415" t="s">
        <v>170</v>
      </c>
      <c r="K17" s="413" t="s">
        <v>4</v>
      </c>
      <c r="L17" s="414">
        <v>15</v>
      </c>
      <c r="M17" s="649">
        <f t="shared" si="1"/>
        <v>0.4722222222222221</v>
      </c>
    </row>
    <row r="18" spans="1:13" ht="15.6" x14ac:dyDescent="0.25">
      <c r="A18" s="52"/>
      <c r="B18" s="54"/>
      <c r="C18" s="53"/>
      <c r="E18" s="730"/>
      <c r="F18" s="730"/>
      <c r="G18" s="684">
        <f t="shared" si="0"/>
        <v>9</v>
      </c>
      <c r="H18" s="155" t="s">
        <v>44</v>
      </c>
      <c r="I18" s="155" t="s">
        <v>682</v>
      </c>
      <c r="J18" s="1153" t="s">
        <v>170</v>
      </c>
      <c r="K18" s="635" t="s">
        <v>4</v>
      </c>
      <c r="L18" s="687">
        <v>45</v>
      </c>
      <c r="M18" s="809">
        <f t="shared" si="1"/>
        <v>0.48263888888888878</v>
      </c>
    </row>
    <row r="19" spans="1:13" ht="15.6" x14ac:dyDescent="0.25">
      <c r="A19" s="608"/>
      <c r="B19" s="941" t="s">
        <v>386</v>
      </c>
      <c r="C19" s="497"/>
      <c r="E19" s="648"/>
      <c r="F19" s="804"/>
      <c r="G19" s="653">
        <f t="shared" si="0"/>
        <v>10</v>
      </c>
      <c r="H19" s="805" t="s">
        <v>44</v>
      </c>
      <c r="I19" s="653" t="s">
        <v>277</v>
      </c>
      <c r="J19" s="415" t="s">
        <v>170</v>
      </c>
      <c r="K19" s="413" t="s">
        <v>4</v>
      </c>
      <c r="L19" s="414">
        <v>10</v>
      </c>
      <c r="M19" s="649">
        <f t="shared" si="1"/>
        <v>0.51388888888888884</v>
      </c>
    </row>
    <row r="20" spans="1:13" ht="15.6" x14ac:dyDescent="0.25">
      <c r="A20" s="52"/>
      <c r="B20" s="671" t="s">
        <v>387</v>
      </c>
      <c r="C20" s="53"/>
      <c r="E20" s="683"/>
      <c r="F20" s="1179"/>
      <c r="G20" s="684">
        <f t="shared" si="0"/>
        <v>11</v>
      </c>
      <c r="H20" s="626" t="s">
        <v>52</v>
      </c>
      <c r="I20" s="812" t="s">
        <v>310</v>
      </c>
      <c r="J20" s="752" t="s">
        <v>170</v>
      </c>
      <c r="K20" s="752" t="s">
        <v>4</v>
      </c>
      <c r="L20" s="635">
        <v>0</v>
      </c>
      <c r="M20" s="809">
        <f t="shared" si="1"/>
        <v>0.52083333333333326</v>
      </c>
    </row>
    <row r="21" spans="1:13" ht="17.399999999999999" customHeight="1" x14ac:dyDescent="0.25">
      <c r="A21" s="608"/>
      <c r="B21" s="985" t="s">
        <v>429</v>
      </c>
      <c r="C21" s="497"/>
      <c r="E21" s="763"/>
      <c r="F21" s="766"/>
      <c r="G21" s="763"/>
      <c r="H21" s="764"/>
      <c r="I21" s="758"/>
      <c r="J21" s="764"/>
      <c r="K21" s="758"/>
      <c r="L21" s="763"/>
      <c r="M21" s="806"/>
    </row>
    <row r="22" spans="1:13" ht="15.6" x14ac:dyDescent="0.3">
      <c r="A22" s="52"/>
      <c r="B22" s="942" t="s">
        <v>340</v>
      </c>
      <c r="C22" s="497"/>
      <c r="E22" s="398"/>
      <c r="F22" s="398"/>
      <c r="G22" s="405"/>
      <c r="H22" s="406"/>
      <c r="I22" s="407"/>
      <c r="J22" s="406"/>
      <c r="K22" s="406"/>
      <c r="L22" s="408"/>
      <c r="M22" s="409"/>
    </row>
    <row r="23" spans="1:13" ht="17.399999999999999" customHeight="1" x14ac:dyDescent="0.3">
      <c r="A23" s="52"/>
      <c r="B23" s="986" t="s">
        <v>583</v>
      </c>
      <c r="C23" s="497"/>
      <c r="E23" s="398"/>
      <c r="F23" s="398"/>
      <c r="G23" s="1508" t="s">
        <v>683</v>
      </c>
      <c r="H23" s="1508"/>
      <c r="I23" s="1508"/>
      <c r="J23" s="1508"/>
      <c r="K23" s="1508"/>
      <c r="L23" s="1508"/>
      <c r="M23" s="1508"/>
    </row>
    <row r="24" spans="1:13" ht="17.399999999999999" x14ac:dyDescent="0.3">
      <c r="A24" s="52"/>
      <c r="B24" s="943" t="s">
        <v>357</v>
      </c>
      <c r="C24" s="497"/>
      <c r="E24" s="648"/>
      <c r="F24" s="648"/>
      <c r="G24" s="410"/>
      <c r="H24" s="410"/>
      <c r="I24" s="410"/>
      <c r="J24" s="410"/>
      <c r="K24" s="410"/>
      <c r="L24" s="410"/>
      <c r="M24" s="411"/>
    </row>
    <row r="25" spans="1:13" ht="15.6" x14ac:dyDescent="0.25">
      <c r="A25" s="52"/>
      <c r="B25" s="987" t="s">
        <v>19</v>
      </c>
      <c r="C25" s="497"/>
      <c r="E25" s="1179"/>
      <c r="F25" s="1179"/>
      <c r="G25" s="752">
        <v>12</v>
      </c>
      <c r="H25" s="1153" t="s">
        <v>0</v>
      </c>
      <c r="I25" s="636" t="s">
        <v>106</v>
      </c>
      <c r="J25" s="1153" t="s">
        <v>170</v>
      </c>
      <c r="K25" s="1153" t="s">
        <v>1</v>
      </c>
      <c r="L25" s="635">
        <v>0</v>
      </c>
      <c r="M25" s="1155">
        <v>0.5625</v>
      </c>
    </row>
    <row r="26" spans="1:13" ht="15.6" x14ac:dyDescent="0.25">
      <c r="A26" s="52"/>
      <c r="B26" s="988" t="s">
        <v>18</v>
      </c>
      <c r="C26" s="497"/>
      <c r="E26" s="648"/>
      <c r="F26" s="648"/>
      <c r="G26" s="653">
        <f t="shared" ref="G26:G32" si="2">G25+1</f>
        <v>13</v>
      </c>
      <c r="H26" s="413" t="s">
        <v>2</v>
      </c>
      <c r="I26" s="437" t="s">
        <v>473</v>
      </c>
      <c r="J26" s="413" t="s">
        <v>170</v>
      </c>
      <c r="K26" s="413" t="s">
        <v>4</v>
      </c>
      <c r="L26" s="414">
        <v>5</v>
      </c>
      <c r="M26" s="649">
        <f t="shared" ref="M26:M32" si="3">M25+TIME(0,L25,)</f>
        <v>0.5625</v>
      </c>
    </row>
    <row r="27" spans="1:13" ht="15.6" x14ac:dyDescent="0.25">
      <c r="A27" s="52"/>
      <c r="B27" s="989" t="s">
        <v>510</v>
      </c>
      <c r="C27" s="497"/>
      <c r="E27" s="1179"/>
      <c r="F27" s="1179"/>
      <c r="G27" s="684">
        <f t="shared" si="2"/>
        <v>14</v>
      </c>
      <c r="H27" s="652" t="s">
        <v>0</v>
      </c>
      <c r="I27" s="636" t="s">
        <v>325</v>
      </c>
      <c r="J27" s="1153" t="s">
        <v>170</v>
      </c>
      <c r="K27" s="635" t="s">
        <v>1</v>
      </c>
      <c r="L27" s="635">
        <v>5</v>
      </c>
      <c r="M27" s="809">
        <f t="shared" si="3"/>
        <v>0.56597222222222221</v>
      </c>
    </row>
    <row r="28" spans="1:13" ht="15.6" x14ac:dyDescent="0.25">
      <c r="A28" s="52"/>
      <c r="B28" s="1643" t="s">
        <v>584</v>
      </c>
      <c r="C28" s="53"/>
      <c r="E28" s="648"/>
      <c r="F28" s="648"/>
      <c r="G28" s="653">
        <f t="shared" si="2"/>
        <v>15</v>
      </c>
      <c r="H28" s="413" t="s">
        <v>5</v>
      </c>
      <c r="I28" s="437" t="s">
        <v>684</v>
      </c>
      <c r="J28" s="415" t="s">
        <v>170</v>
      </c>
      <c r="K28" s="413" t="s">
        <v>4</v>
      </c>
      <c r="L28" s="414">
        <v>10</v>
      </c>
      <c r="M28" s="649">
        <f t="shared" si="3"/>
        <v>0.56944444444444442</v>
      </c>
    </row>
    <row r="29" spans="1:13" ht="15.6" x14ac:dyDescent="0.25">
      <c r="A29" s="608"/>
      <c r="B29" s="992" t="s">
        <v>585</v>
      </c>
      <c r="C29" s="497"/>
      <c r="E29" s="1179"/>
      <c r="F29" s="1179"/>
      <c r="G29" s="684">
        <f t="shared" si="2"/>
        <v>16</v>
      </c>
      <c r="H29" s="652" t="s">
        <v>0</v>
      </c>
      <c r="I29" s="636" t="s">
        <v>9</v>
      </c>
      <c r="J29" s="1153" t="s">
        <v>170</v>
      </c>
      <c r="K29" s="635" t="s">
        <v>1</v>
      </c>
      <c r="L29" s="635">
        <v>5</v>
      </c>
      <c r="M29" s="809">
        <f t="shared" si="3"/>
        <v>0.57638888888888884</v>
      </c>
    </row>
    <row r="30" spans="1:13" ht="15.6" x14ac:dyDescent="0.25">
      <c r="A30" s="52"/>
      <c r="B30" s="54"/>
      <c r="C30" s="497"/>
      <c r="E30" s="648"/>
      <c r="F30" s="648"/>
      <c r="G30" s="653">
        <f t="shared" si="2"/>
        <v>17</v>
      </c>
      <c r="H30" s="413" t="s">
        <v>5</v>
      </c>
      <c r="I30" s="437" t="s">
        <v>475</v>
      </c>
      <c r="J30" s="415" t="s">
        <v>170</v>
      </c>
      <c r="K30" s="413" t="s">
        <v>4</v>
      </c>
      <c r="L30" s="414">
        <v>80</v>
      </c>
      <c r="M30" s="649">
        <f t="shared" si="3"/>
        <v>0.57986111111111105</v>
      </c>
    </row>
    <row r="31" spans="1:13" ht="15.6" x14ac:dyDescent="0.25">
      <c r="A31" s="52"/>
      <c r="B31" s="54"/>
      <c r="C31" s="497"/>
      <c r="E31" s="683"/>
      <c r="F31" s="683"/>
      <c r="G31" s="684">
        <f t="shared" si="2"/>
        <v>18</v>
      </c>
      <c r="H31" s="678" t="s">
        <v>44</v>
      </c>
      <c r="I31" s="615" t="s">
        <v>685</v>
      </c>
      <c r="J31" s="1173" t="s">
        <v>170</v>
      </c>
      <c r="K31" s="1164" t="s">
        <v>4</v>
      </c>
      <c r="L31" s="740">
        <v>15</v>
      </c>
      <c r="M31" s="809">
        <f t="shared" si="3"/>
        <v>0.63541666666666663</v>
      </c>
    </row>
    <row r="32" spans="1:13" ht="17.399999999999999" customHeight="1" x14ac:dyDescent="0.25">
      <c r="A32" s="52"/>
      <c r="B32" s="54"/>
      <c r="C32" s="53"/>
      <c r="E32" s="648"/>
      <c r="F32" s="648"/>
      <c r="G32" s="653">
        <f t="shared" si="2"/>
        <v>19</v>
      </c>
      <c r="H32" s="650" t="s">
        <v>52</v>
      </c>
      <c r="I32" s="437" t="s">
        <v>310</v>
      </c>
      <c r="J32" s="415" t="s">
        <v>170</v>
      </c>
      <c r="K32" s="413" t="s">
        <v>4</v>
      </c>
      <c r="L32" s="414">
        <v>0</v>
      </c>
      <c r="M32" s="649">
        <f t="shared" si="3"/>
        <v>0.64583333333333326</v>
      </c>
    </row>
    <row r="33" spans="1:13" ht="15.6" x14ac:dyDescent="0.25">
      <c r="A33" s="52"/>
      <c r="B33" s="670" t="s">
        <v>388</v>
      </c>
      <c r="C33" s="53"/>
      <c r="E33" s="683"/>
      <c r="F33" s="1179"/>
      <c r="G33" s="684"/>
      <c r="H33" s="1133"/>
      <c r="I33" s="774"/>
      <c r="J33" s="1133"/>
      <c r="K33" s="774"/>
      <c r="L33" s="1626"/>
      <c r="M33" s="809"/>
    </row>
    <row r="34" spans="1:13" ht="17.399999999999999" customHeight="1" x14ac:dyDescent="0.25">
      <c r="A34" s="52"/>
      <c r="B34" s="671" t="s">
        <v>389</v>
      </c>
      <c r="C34" s="53"/>
      <c r="E34" s="398"/>
      <c r="F34" s="398"/>
      <c r="G34" s="405"/>
      <c r="H34" s="406"/>
      <c r="I34" s="407"/>
      <c r="J34" s="406"/>
      <c r="K34" s="406"/>
      <c r="L34" s="408"/>
      <c r="M34" s="409"/>
    </row>
    <row r="35" spans="1:13" ht="17.399999999999999" x14ac:dyDescent="0.25">
      <c r="A35" s="52"/>
      <c r="B35" s="54"/>
      <c r="C35" s="53"/>
      <c r="E35" s="398"/>
      <c r="F35" s="398"/>
      <c r="G35" s="1508" t="s">
        <v>686</v>
      </c>
      <c r="H35" s="1508"/>
      <c r="I35" s="1508"/>
      <c r="J35" s="1508"/>
      <c r="K35" s="1508"/>
      <c r="L35" s="1508"/>
      <c r="M35" s="1508"/>
    </row>
    <row r="36" spans="1:13" ht="15.6" customHeight="1" x14ac:dyDescent="0.25">
      <c r="A36" s="608"/>
      <c r="B36" s="54"/>
      <c r="C36" s="497"/>
      <c r="E36" s="648"/>
      <c r="F36" s="648"/>
      <c r="G36" s="410"/>
      <c r="H36" s="410"/>
      <c r="I36" s="410"/>
      <c r="J36" s="410"/>
      <c r="K36" s="410"/>
      <c r="L36" s="410"/>
      <c r="M36" s="411"/>
    </row>
    <row r="37" spans="1:13" ht="15.6" x14ac:dyDescent="0.25">
      <c r="A37" s="52"/>
      <c r="B37" s="54"/>
      <c r="C37" s="53"/>
      <c r="E37" s="1179"/>
      <c r="F37" s="1179"/>
      <c r="G37" s="752">
        <v>20</v>
      </c>
      <c r="H37" s="1153" t="s">
        <v>0</v>
      </c>
      <c r="I37" s="636" t="s">
        <v>106</v>
      </c>
      <c r="J37" s="1153" t="s">
        <v>170</v>
      </c>
      <c r="K37" s="1153" t="s">
        <v>1</v>
      </c>
      <c r="L37" s="635">
        <v>0</v>
      </c>
      <c r="M37" s="1155">
        <v>0.33333333333333331</v>
      </c>
    </row>
    <row r="38" spans="1:13" ht="15.6" x14ac:dyDescent="0.25">
      <c r="A38" s="52"/>
      <c r="B38" s="54"/>
      <c r="C38" s="497"/>
      <c r="E38" s="648"/>
      <c r="F38" s="648"/>
      <c r="G38" s="653">
        <f>G37+1</f>
        <v>21</v>
      </c>
      <c r="H38" s="413" t="s">
        <v>0</v>
      </c>
      <c r="I38" s="437" t="s">
        <v>3</v>
      </c>
      <c r="J38" s="413" t="s">
        <v>170</v>
      </c>
      <c r="K38" s="413" t="s">
        <v>4</v>
      </c>
      <c r="L38" s="414">
        <v>5</v>
      </c>
      <c r="M38" s="649">
        <f>M37+TIME(0,L37,)</f>
        <v>0.33333333333333331</v>
      </c>
    </row>
    <row r="39" spans="1:13" ht="15.6" x14ac:dyDescent="0.25">
      <c r="A39" s="52"/>
      <c r="B39" s="1219" t="s">
        <v>403</v>
      </c>
      <c r="C39" s="497"/>
      <c r="E39" s="908"/>
      <c r="F39" s="908"/>
      <c r="G39" s="615">
        <f t="shared" ref="G39:G43" si="4">G38+1</f>
        <v>22</v>
      </c>
      <c r="H39" s="1164" t="s">
        <v>44</v>
      </c>
      <c r="I39" s="1165" t="s">
        <v>325</v>
      </c>
      <c r="J39" s="909" t="s">
        <v>170</v>
      </c>
      <c r="K39" s="1162" t="s">
        <v>4</v>
      </c>
      <c r="L39" s="740">
        <v>5</v>
      </c>
      <c r="M39" s="1167">
        <f t="shared" ref="M39:M43" si="5">M38+TIME(0,L38,)</f>
        <v>0.33680555555555552</v>
      </c>
    </row>
    <row r="40" spans="1:13" ht="15.6" x14ac:dyDescent="0.25">
      <c r="A40" s="54"/>
      <c r="B40" s="1220"/>
      <c r="C40" s="54"/>
      <c r="E40" s="648"/>
      <c r="F40" s="648"/>
      <c r="G40" s="653">
        <f t="shared" si="4"/>
        <v>23</v>
      </c>
      <c r="H40" s="413" t="s">
        <v>5</v>
      </c>
      <c r="I40" s="437" t="s">
        <v>476</v>
      </c>
      <c r="J40" s="650" t="s">
        <v>170</v>
      </c>
      <c r="K40" s="412" t="s">
        <v>4</v>
      </c>
      <c r="L40" s="414">
        <v>110</v>
      </c>
      <c r="M40" s="649">
        <f t="shared" si="5"/>
        <v>0.34027777777777773</v>
      </c>
    </row>
    <row r="41" spans="1:13" ht="17.399999999999999" x14ac:dyDescent="0.25">
      <c r="A41" s="54"/>
      <c r="B41" s="835" t="s">
        <v>400</v>
      </c>
      <c r="C41" s="54"/>
      <c r="E41" s="1179"/>
      <c r="F41" s="1179"/>
      <c r="G41" s="615">
        <f t="shared" si="4"/>
        <v>24</v>
      </c>
      <c r="H41" s="652" t="s">
        <v>0</v>
      </c>
      <c r="I41" s="1195" t="s">
        <v>413</v>
      </c>
      <c r="J41" s="1153" t="s">
        <v>170</v>
      </c>
      <c r="K41" s="635" t="s">
        <v>4</v>
      </c>
      <c r="L41" s="635">
        <v>30</v>
      </c>
      <c r="M41" s="1167">
        <f t="shared" si="5"/>
        <v>0.41666666666666663</v>
      </c>
    </row>
    <row r="42" spans="1:13" ht="15.6" x14ac:dyDescent="0.25">
      <c r="A42" s="54"/>
      <c r="B42" s="996" t="s">
        <v>356</v>
      </c>
      <c r="C42" s="54"/>
      <c r="E42" s="648"/>
      <c r="F42" s="648"/>
      <c r="G42" s="653">
        <f t="shared" si="4"/>
        <v>25</v>
      </c>
      <c r="H42" s="413" t="s">
        <v>5</v>
      </c>
      <c r="I42" s="437" t="s">
        <v>476</v>
      </c>
      <c r="J42" s="650" t="s">
        <v>170</v>
      </c>
      <c r="K42" s="412" t="s">
        <v>4</v>
      </c>
      <c r="L42" s="414">
        <v>120</v>
      </c>
      <c r="M42" s="649">
        <f t="shared" si="5"/>
        <v>0.43749999999999994</v>
      </c>
    </row>
    <row r="43" spans="1:13" ht="17.399999999999999" customHeight="1" thickBot="1" x14ac:dyDescent="0.3">
      <c r="A43" s="54"/>
      <c r="B43" s="54"/>
      <c r="C43" s="54"/>
      <c r="E43" s="397"/>
      <c r="F43" s="615"/>
      <c r="G43" s="615">
        <f t="shared" si="4"/>
        <v>26</v>
      </c>
      <c r="H43" s="616" t="s">
        <v>52</v>
      </c>
      <c r="I43" s="615" t="s">
        <v>310</v>
      </c>
      <c r="J43" s="616" t="s">
        <v>170</v>
      </c>
      <c r="K43" s="615" t="s">
        <v>4</v>
      </c>
      <c r="L43" s="740">
        <v>0</v>
      </c>
      <c r="M43" s="1167">
        <f t="shared" si="5"/>
        <v>0.52083333333333326</v>
      </c>
    </row>
    <row r="44" spans="1:13" ht="15.6" x14ac:dyDescent="0.25">
      <c r="A44" s="52"/>
      <c r="B44" s="594" t="s">
        <v>296</v>
      </c>
      <c r="C44" s="53"/>
      <c r="E44" s="763"/>
      <c r="F44" s="766"/>
      <c r="G44" s="763"/>
      <c r="H44" s="764"/>
      <c r="I44" s="758"/>
      <c r="J44" s="764"/>
      <c r="K44" s="758"/>
      <c r="L44" s="763"/>
      <c r="M44" s="806"/>
    </row>
    <row r="45" spans="1:13" ht="17.399999999999999" customHeight="1" x14ac:dyDescent="0.25">
      <c r="A45" s="52"/>
      <c r="B45" s="595" t="s">
        <v>258</v>
      </c>
      <c r="C45" s="53"/>
      <c r="E45" s="398"/>
      <c r="F45" s="398"/>
      <c r="G45" s="405"/>
      <c r="H45" s="406"/>
      <c r="I45" s="407"/>
      <c r="J45" s="406"/>
      <c r="K45" s="406"/>
      <c r="L45" s="408"/>
      <c r="M45" s="409"/>
    </row>
    <row r="46" spans="1:13" ht="17.399999999999999" x14ac:dyDescent="0.25">
      <c r="A46" s="52"/>
      <c r="B46" s="502" t="s">
        <v>245</v>
      </c>
      <c r="C46" s="501"/>
      <c r="E46" s="398"/>
      <c r="F46" s="398"/>
      <c r="G46" s="1508" t="s">
        <v>687</v>
      </c>
      <c r="H46" s="1508"/>
      <c r="I46" s="1508"/>
      <c r="J46" s="1508"/>
      <c r="K46" s="1508"/>
      <c r="L46" s="1508"/>
      <c r="M46" s="1508"/>
    </row>
    <row r="47" spans="1:13" ht="17.399999999999999" x14ac:dyDescent="0.25">
      <c r="A47" s="52"/>
      <c r="B47" s="503" t="s">
        <v>101</v>
      </c>
      <c r="C47" s="501"/>
      <c r="E47" s="648"/>
      <c r="F47" s="648"/>
      <c r="G47" s="410"/>
      <c r="H47" s="410"/>
      <c r="I47" s="410"/>
      <c r="J47" s="410"/>
      <c r="K47" s="410"/>
      <c r="L47" s="410"/>
      <c r="M47" s="411"/>
    </row>
    <row r="48" spans="1:13" ht="15.6" x14ac:dyDescent="0.25">
      <c r="A48" s="52"/>
      <c r="B48" s="504" t="s">
        <v>102</v>
      </c>
      <c r="C48" s="501"/>
      <c r="E48" s="1179"/>
      <c r="F48" s="1179"/>
      <c r="G48" s="752">
        <v>27</v>
      </c>
      <c r="H48" s="1153" t="s">
        <v>0</v>
      </c>
      <c r="I48" s="636" t="s">
        <v>106</v>
      </c>
      <c r="J48" s="1153" t="s">
        <v>170</v>
      </c>
      <c r="K48" s="1153" t="s">
        <v>1</v>
      </c>
      <c r="L48" s="635">
        <v>0</v>
      </c>
      <c r="M48" s="1155">
        <v>0.33333333333333331</v>
      </c>
    </row>
    <row r="49" spans="1:13" ht="15.6" x14ac:dyDescent="0.25">
      <c r="A49" s="52"/>
      <c r="B49" s="994" t="s">
        <v>99</v>
      </c>
      <c r="C49" s="501"/>
      <c r="E49" s="648"/>
      <c r="F49" s="648"/>
      <c r="G49" s="653">
        <f>G48+1</f>
        <v>28</v>
      </c>
      <c r="H49" s="413" t="s">
        <v>0</v>
      </c>
      <c r="I49" s="437" t="s">
        <v>3</v>
      </c>
      <c r="J49" s="413" t="s">
        <v>170</v>
      </c>
      <c r="K49" s="413" t="s">
        <v>4</v>
      </c>
      <c r="L49" s="414">
        <v>5</v>
      </c>
      <c r="M49" s="649">
        <f>M48+TIME(0,L48,)</f>
        <v>0.33333333333333331</v>
      </c>
    </row>
    <row r="50" spans="1:13" ht="15.6" x14ac:dyDescent="0.25">
      <c r="A50" s="52"/>
      <c r="B50" s="505" t="s">
        <v>254</v>
      </c>
      <c r="C50" s="501"/>
      <c r="E50" s="1179"/>
      <c r="F50" s="1179"/>
      <c r="G50" s="684">
        <f>G49+1</f>
        <v>29</v>
      </c>
      <c r="H50" s="1164" t="s">
        <v>44</v>
      </c>
      <c r="I50" s="1165" t="s">
        <v>325</v>
      </c>
      <c r="J50" s="909" t="s">
        <v>170</v>
      </c>
      <c r="K50" s="1162" t="s">
        <v>4</v>
      </c>
      <c r="L50" s="635">
        <v>5</v>
      </c>
      <c r="M50" s="809">
        <f>M49+TIME(0,L49,)</f>
        <v>0.33680555555555552</v>
      </c>
    </row>
    <row r="51" spans="1:13" ht="15.6" x14ac:dyDescent="0.25">
      <c r="A51" s="52"/>
      <c r="B51" s="505" t="s">
        <v>255</v>
      </c>
      <c r="C51" s="501"/>
      <c r="E51" s="648"/>
      <c r="F51" s="804"/>
      <c r="G51" s="653">
        <f>G50+1</f>
        <v>30</v>
      </c>
      <c r="H51" s="805" t="s">
        <v>5</v>
      </c>
      <c r="I51" s="653" t="s">
        <v>476</v>
      </c>
      <c r="J51" s="415" t="s">
        <v>170</v>
      </c>
      <c r="K51" s="413" t="s">
        <v>4</v>
      </c>
      <c r="L51" s="414">
        <v>100</v>
      </c>
      <c r="M51" s="649">
        <f>M50+TIME(0,L50,)</f>
        <v>0.34027777777777773</v>
      </c>
    </row>
    <row r="52" spans="1:13" ht="15.6" x14ac:dyDescent="0.25">
      <c r="A52" s="52"/>
      <c r="B52" s="505" t="s">
        <v>132</v>
      </c>
      <c r="C52" s="501"/>
      <c r="E52" s="1179"/>
      <c r="F52" s="683"/>
      <c r="G52" s="684">
        <f>G51+1</f>
        <v>31</v>
      </c>
      <c r="H52" s="807" t="s">
        <v>44</v>
      </c>
      <c r="I52" s="811" t="s">
        <v>8</v>
      </c>
      <c r="J52" s="1153" t="s">
        <v>170</v>
      </c>
      <c r="K52" s="635" t="s">
        <v>4</v>
      </c>
      <c r="L52" s="808">
        <v>10</v>
      </c>
      <c r="M52" s="809">
        <f>M51+TIME(0,L51,)</f>
        <v>0.40972222222222221</v>
      </c>
    </row>
    <row r="53" spans="1:13" ht="17.399999999999999" customHeight="1" x14ac:dyDescent="0.25">
      <c r="A53" s="52"/>
      <c r="B53" s="505" t="s">
        <v>260</v>
      </c>
      <c r="C53" s="501"/>
      <c r="E53" s="648"/>
      <c r="F53" s="804"/>
      <c r="G53" s="653">
        <f>G52+1</f>
        <v>32</v>
      </c>
      <c r="H53" s="810" t="s">
        <v>52</v>
      </c>
      <c r="I53" s="653" t="s">
        <v>310</v>
      </c>
      <c r="J53" s="415" t="s">
        <v>170</v>
      </c>
      <c r="K53" s="413" t="s">
        <v>4</v>
      </c>
      <c r="L53" s="414">
        <v>0</v>
      </c>
      <c r="M53" s="649">
        <f>M52+TIME(0,L52,)</f>
        <v>0.41666666666666663</v>
      </c>
    </row>
    <row r="54" spans="1:13" ht="15.6" x14ac:dyDescent="0.25">
      <c r="A54" s="52"/>
      <c r="B54" s="505" t="s">
        <v>256</v>
      </c>
      <c r="C54" s="501"/>
      <c r="E54" s="1179"/>
      <c r="F54" s="683"/>
      <c r="G54" s="684"/>
      <c r="H54" s="807"/>
      <c r="I54" s="811"/>
      <c r="J54" s="910"/>
      <c r="K54" s="910"/>
      <c r="L54" s="808"/>
      <c r="M54" s="809"/>
    </row>
    <row r="55" spans="1:13" ht="15.6" x14ac:dyDescent="0.25">
      <c r="A55" s="52"/>
      <c r="B55" s="505" t="s">
        <v>131</v>
      </c>
      <c r="C55" s="501"/>
      <c r="E55" s="398"/>
      <c r="F55" s="398"/>
      <c r="G55" s="405"/>
      <c r="H55" s="406"/>
      <c r="I55" s="407"/>
      <c r="J55" s="406"/>
      <c r="K55" s="406"/>
      <c r="L55" s="408"/>
      <c r="M55" s="409"/>
    </row>
    <row r="56" spans="1:13" ht="17.399999999999999" customHeight="1" x14ac:dyDescent="0.25">
      <c r="A56" s="52"/>
      <c r="B56" s="505" t="s">
        <v>257</v>
      </c>
      <c r="C56" s="501"/>
      <c r="E56" s="398"/>
      <c r="F56" s="398"/>
      <c r="G56" s="1508" t="s">
        <v>688</v>
      </c>
      <c r="H56" s="1508"/>
      <c r="I56" s="1508"/>
      <c r="J56" s="1508"/>
      <c r="K56" s="1508"/>
      <c r="L56" s="1508"/>
      <c r="M56" s="1508"/>
    </row>
    <row r="57" spans="1:13" ht="15" x14ac:dyDescent="0.25">
      <c r="A57" s="52"/>
      <c r="B57" s="674" t="s">
        <v>103</v>
      </c>
      <c r="C57" s="501"/>
      <c r="E57" s="756"/>
      <c r="F57" s="760"/>
      <c r="G57" s="761"/>
      <c r="H57" s="761"/>
      <c r="I57" s="762"/>
      <c r="J57" s="1141"/>
      <c r="K57" s="757"/>
      <c r="L57" s="756"/>
      <c r="M57" s="416"/>
    </row>
    <row r="58" spans="1:13" ht="15.6" x14ac:dyDescent="0.25">
      <c r="A58" s="52"/>
      <c r="B58" s="54"/>
      <c r="C58" s="501"/>
      <c r="E58" s="648"/>
      <c r="F58" s="648"/>
      <c r="G58" s="653">
        <v>33</v>
      </c>
      <c r="H58" s="413" t="s">
        <v>0</v>
      </c>
      <c r="I58" s="437" t="s">
        <v>106</v>
      </c>
      <c r="J58" s="413" t="s">
        <v>170</v>
      </c>
      <c r="K58" s="413" t="s">
        <v>1</v>
      </c>
      <c r="L58" s="414">
        <v>0</v>
      </c>
      <c r="M58" s="649">
        <v>0.5625</v>
      </c>
    </row>
    <row r="59" spans="1:13" ht="15.6" x14ac:dyDescent="0.25">
      <c r="A59" s="52"/>
      <c r="B59" s="54"/>
      <c r="C59" s="501"/>
      <c r="E59" s="1179"/>
      <c r="F59" s="1179"/>
      <c r="G59" s="651">
        <f>G58+1</f>
        <v>34</v>
      </c>
      <c r="H59" s="685" t="s">
        <v>0</v>
      </c>
      <c r="I59" s="686" t="s">
        <v>3</v>
      </c>
      <c r="J59" s="685" t="s">
        <v>170</v>
      </c>
      <c r="K59" s="685" t="s">
        <v>4</v>
      </c>
      <c r="L59" s="635">
        <v>5</v>
      </c>
      <c r="M59" s="1155">
        <f>M58+TIME(0,L58,)</f>
        <v>0.5625</v>
      </c>
    </row>
    <row r="60" spans="1:13" ht="15.6" x14ac:dyDescent="0.25">
      <c r="A60" s="52"/>
      <c r="B60" s="54"/>
      <c r="C60" s="53"/>
      <c r="E60" s="648"/>
      <c r="F60" s="648"/>
      <c r="G60" s="653">
        <f>G59+1</f>
        <v>35</v>
      </c>
      <c r="H60" s="1627" t="s">
        <v>44</v>
      </c>
      <c r="I60" s="1628" t="s">
        <v>325</v>
      </c>
      <c r="J60" s="1629" t="s">
        <v>170</v>
      </c>
      <c r="K60" s="1630" t="s">
        <v>4</v>
      </c>
      <c r="L60" s="414">
        <v>5</v>
      </c>
      <c r="M60" s="649">
        <f>M59+TIME(0,L59,)</f>
        <v>0.56597222222222221</v>
      </c>
    </row>
    <row r="61" spans="1:13" ht="15.6" x14ac:dyDescent="0.25">
      <c r="A61" s="1640"/>
      <c r="B61" s="1641" t="str">
        <f>B1</f>
        <v>January '13</v>
      </c>
      <c r="C61" s="1642"/>
      <c r="E61" s="1179"/>
      <c r="F61" s="1179"/>
      <c r="G61" s="651">
        <f>G60+1</f>
        <v>36</v>
      </c>
      <c r="H61" s="1166" t="s">
        <v>5</v>
      </c>
      <c r="I61" s="752" t="s">
        <v>476</v>
      </c>
      <c r="J61" s="1153" t="s">
        <v>170</v>
      </c>
      <c r="K61" s="635" t="s">
        <v>4</v>
      </c>
      <c r="L61" s="635">
        <v>100</v>
      </c>
      <c r="M61" s="1155">
        <f>M60+TIME(0,L60,)</f>
        <v>0.56944444444444442</v>
      </c>
    </row>
    <row r="62" spans="1:13" ht="15.6" x14ac:dyDescent="0.25">
      <c r="A62" s="1206"/>
      <c r="B62" s="1206"/>
      <c r="C62" s="1206"/>
      <c r="E62" s="648"/>
      <c r="F62" s="804"/>
      <c r="G62" s="805">
        <f>G61+1</f>
        <v>37</v>
      </c>
      <c r="H62" s="805" t="s">
        <v>44</v>
      </c>
      <c r="I62" s="653" t="s">
        <v>9</v>
      </c>
      <c r="J62" s="415" t="s">
        <v>170</v>
      </c>
      <c r="K62" s="413" t="s">
        <v>4</v>
      </c>
      <c r="L62" s="414">
        <v>10</v>
      </c>
      <c r="M62" s="806">
        <f>M61+TIME(0,L61,)</f>
        <v>0.63888888888888884</v>
      </c>
    </row>
    <row r="63" spans="1:13" ht="17.399999999999999" customHeight="1" x14ac:dyDescent="0.25">
      <c r="A63" s="1206"/>
      <c r="B63" s="1206"/>
      <c r="C63" s="1206"/>
      <c r="E63" s="1179"/>
      <c r="F63" s="683"/>
      <c r="G63" s="807">
        <f>G62+1</f>
        <v>38</v>
      </c>
      <c r="H63" s="911" t="s">
        <v>52</v>
      </c>
      <c r="I63" s="811" t="s">
        <v>310</v>
      </c>
      <c r="J63" s="1153" t="s">
        <v>170</v>
      </c>
      <c r="K63" s="635" t="s">
        <v>4</v>
      </c>
      <c r="L63" s="808">
        <v>0</v>
      </c>
      <c r="M63" s="809">
        <f>M62+TIME(0,L62,)</f>
        <v>0.64583333333333326</v>
      </c>
    </row>
    <row r="64" spans="1:13" ht="15.6" x14ac:dyDescent="0.25">
      <c r="A64" s="1206"/>
      <c r="B64" s="1206"/>
      <c r="C64" s="1206"/>
      <c r="E64" s="648"/>
      <c r="F64" s="653"/>
      <c r="G64" s="653"/>
      <c r="H64" s="653"/>
      <c r="I64" s="653"/>
      <c r="J64" s="415"/>
      <c r="K64" s="413"/>
      <c r="L64" s="414"/>
      <c r="M64" s="806"/>
    </row>
    <row r="65" spans="1:13" ht="15.6" x14ac:dyDescent="0.25">
      <c r="A65" s="1206"/>
      <c r="B65" s="1206"/>
      <c r="C65" s="1206"/>
      <c r="E65" s="398"/>
      <c r="F65" s="398"/>
      <c r="G65" s="405"/>
      <c r="H65" s="406"/>
      <c r="I65" s="407"/>
      <c r="J65" s="406"/>
      <c r="K65" s="406"/>
      <c r="L65" s="408"/>
      <c r="M65" s="409"/>
    </row>
    <row r="66" spans="1:13" ht="17.399999999999999" customHeight="1" x14ac:dyDescent="0.25">
      <c r="A66" s="1206"/>
      <c r="B66" s="1206"/>
      <c r="C66" s="1206"/>
      <c r="E66" s="398"/>
      <c r="F66" s="398"/>
      <c r="G66" s="1508" t="s">
        <v>689</v>
      </c>
      <c r="H66" s="1508"/>
      <c r="I66" s="1508"/>
      <c r="J66" s="1508"/>
      <c r="K66" s="1508"/>
      <c r="L66" s="1508"/>
      <c r="M66" s="1508"/>
    </row>
    <row r="67" spans="1:13" ht="15" x14ac:dyDescent="0.25">
      <c r="A67" s="1206"/>
      <c r="B67" s="1206"/>
      <c r="C67" s="1206"/>
      <c r="E67" s="756"/>
      <c r="F67" s="760"/>
      <c r="G67" s="761"/>
      <c r="H67" s="761"/>
      <c r="I67" s="762"/>
      <c r="J67" s="1141"/>
      <c r="K67" s="757"/>
      <c r="L67" s="756"/>
      <c r="M67" s="416"/>
    </row>
    <row r="68" spans="1:13" ht="15.6" x14ac:dyDescent="0.25">
      <c r="A68" s="1206"/>
      <c r="B68" s="1206"/>
      <c r="C68" s="1206"/>
      <c r="E68" s="648"/>
      <c r="F68" s="648"/>
      <c r="G68" s="653">
        <v>39</v>
      </c>
      <c r="H68" s="413" t="s">
        <v>0</v>
      </c>
      <c r="I68" s="437" t="s">
        <v>106</v>
      </c>
      <c r="J68" s="413" t="s">
        <v>170</v>
      </c>
      <c r="K68" s="413" t="s">
        <v>1</v>
      </c>
      <c r="L68" s="414">
        <v>0</v>
      </c>
      <c r="M68" s="649">
        <v>0.4375</v>
      </c>
    </row>
    <row r="69" spans="1:13" ht="15.6" x14ac:dyDescent="0.25">
      <c r="A69" s="1206"/>
      <c r="B69" s="1206"/>
      <c r="C69" s="1206"/>
      <c r="E69" s="1179"/>
      <c r="F69" s="1179"/>
      <c r="G69" s="651">
        <f>G68+1</f>
        <v>40</v>
      </c>
      <c r="H69" s="685" t="s">
        <v>0</v>
      </c>
      <c r="I69" s="686" t="s">
        <v>3</v>
      </c>
      <c r="J69" s="685" t="s">
        <v>170</v>
      </c>
      <c r="K69" s="685" t="s">
        <v>4</v>
      </c>
      <c r="L69" s="635">
        <v>5</v>
      </c>
      <c r="M69" s="1155">
        <f>M68+TIME(0,L68,)</f>
        <v>0.4375</v>
      </c>
    </row>
    <row r="70" spans="1:13" ht="15.6" x14ac:dyDescent="0.25">
      <c r="A70" s="1206"/>
      <c r="B70" s="1206"/>
      <c r="C70" s="1206"/>
      <c r="E70" s="648"/>
      <c r="F70" s="648"/>
      <c r="G70" s="653">
        <f>G69+1</f>
        <v>41</v>
      </c>
      <c r="H70" s="1627" t="s">
        <v>44</v>
      </c>
      <c r="I70" s="1628" t="s">
        <v>325</v>
      </c>
      <c r="J70" s="1629" t="s">
        <v>170</v>
      </c>
      <c r="K70" s="1630" t="s">
        <v>4</v>
      </c>
      <c r="L70" s="414">
        <v>5</v>
      </c>
      <c r="M70" s="649">
        <f>M69+TIME(0,L69,)</f>
        <v>0.44097222222222221</v>
      </c>
    </row>
    <row r="71" spans="1:13" ht="15.6" x14ac:dyDescent="0.25">
      <c r="A71" s="1206"/>
      <c r="B71" s="1206"/>
      <c r="C71" s="1206"/>
      <c r="E71" s="683"/>
      <c r="F71" s="683"/>
      <c r="G71" s="684">
        <f>G70+1</f>
        <v>42</v>
      </c>
      <c r="H71" s="685" t="s">
        <v>5</v>
      </c>
      <c r="I71" s="686" t="s">
        <v>690</v>
      </c>
      <c r="J71" s="813" t="s">
        <v>170</v>
      </c>
      <c r="K71" s="685" t="s">
        <v>4</v>
      </c>
      <c r="L71" s="687">
        <v>100</v>
      </c>
      <c r="M71" s="809">
        <f>M70+TIME(0,L70,)</f>
        <v>0.44444444444444442</v>
      </c>
    </row>
    <row r="72" spans="1:13" ht="15.6" x14ac:dyDescent="0.25">
      <c r="A72" s="1206"/>
      <c r="B72" s="1206"/>
      <c r="C72" s="1206"/>
      <c r="E72" s="648"/>
      <c r="F72" s="648"/>
      <c r="G72" s="653">
        <f>G71+1</f>
        <v>43</v>
      </c>
      <c r="H72" s="413" t="s">
        <v>44</v>
      </c>
      <c r="I72" s="814" t="s">
        <v>477</v>
      </c>
      <c r="J72" s="415" t="s">
        <v>170</v>
      </c>
      <c r="K72" s="413" t="s">
        <v>4</v>
      </c>
      <c r="L72" s="414">
        <v>10</v>
      </c>
      <c r="M72" s="649">
        <f>M71+TIME(0,L71,)</f>
        <v>0.51388888888888884</v>
      </c>
    </row>
    <row r="73" spans="1:13" ht="17.399999999999999" customHeight="1" x14ac:dyDescent="0.25">
      <c r="A73" s="1206"/>
      <c r="B73" s="1206"/>
      <c r="C73" s="1206"/>
      <c r="E73" s="1179"/>
      <c r="F73" s="1179"/>
      <c r="G73" s="684">
        <f>G72+1</f>
        <v>44</v>
      </c>
      <c r="H73" s="813" t="s">
        <v>52</v>
      </c>
      <c r="I73" s="615" t="s">
        <v>310</v>
      </c>
      <c r="J73" s="1153" t="s">
        <v>170</v>
      </c>
      <c r="K73" s="635" t="s">
        <v>4</v>
      </c>
      <c r="L73" s="635">
        <v>0</v>
      </c>
      <c r="M73" s="809">
        <f>M72+TIME(0,L72,)</f>
        <v>0.52083333333333326</v>
      </c>
    </row>
    <row r="74" spans="1:13" ht="15.6" x14ac:dyDescent="0.25">
      <c r="A74" s="1206"/>
      <c r="B74" s="1206"/>
      <c r="C74" s="1206"/>
      <c r="E74" s="648"/>
      <c r="F74" s="653"/>
      <c r="G74" s="653"/>
      <c r="H74" s="653"/>
      <c r="I74" s="653"/>
      <c r="J74" s="415"/>
      <c r="K74" s="413"/>
      <c r="L74" s="414"/>
      <c r="M74" s="806"/>
    </row>
    <row r="75" spans="1:13" ht="15.6" x14ac:dyDescent="0.25">
      <c r="A75" s="1206"/>
      <c r="B75" s="1206"/>
      <c r="C75" s="1206"/>
      <c r="E75" s="398"/>
      <c r="F75" s="398"/>
      <c r="G75" s="405"/>
      <c r="H75" s="406"/>
      <c r="I75" s="407"/>
      <c r="J75" s="406"/>
      <c r="K75" s="406"/>
      <c r="L75" s="408"/>
      <c r="M75" s="409"/>
    </row>
    <row r="76" spans="1:13" ht="17.399999999999999" customHeight="1" x14ac:dyDescent="0.25">
      <c r="A76" s="1206"/>
      <c r="B76" s="1206"/>
      <c r="C76" s="1206"/>
      <c r="E76" s="398"/>
      <c r="F76" s="398"/>
      <c r="G76" s="1508" t="s">
        <v>691</v>
      </c>
      <c r="H76" s="1508"/>
      <c r="I76" s="1508"/>
      <c r="J76" s="1508"/>
      <c r="K76" s="1508"/>
      <c r="L76" s="1508"/>
      <c r="M76" s="1508"/>
    </row>
    <row r="77" spans="1:13" ht="15" x14ac:dyDescent="0.25">
      <c r="A77" s="1206"/>
      <c r="B77" s="1206"/>
      <c r="C77" s="1206"/>
      <c r="E77" s="756"/>
      <c r="F77" s="760"/>
      <c r="G77" s="761"/>
      <c r="H77" s="761"/>
      <c r="I77" s="762"/>
      <c r="J77" s="1141"/>
      <c r="K77" s="757"/>
      <c r="L77" s="756"/>
      <c r="M77" s="416"/>
    </row>
    <row r="78" spans="1:13" ht="15.6" x14ac:dyDescent="0.25">
      <c r="E78" s="648"/>
      <c r="F78" s="648"/>
      <c r="G78" s="653">
        <v>44</v>
      </c>
      <c r="H78" s="413" t="s">
        <v>0</v>
      </c>
      <c r="I78" s="437" t="s">
        <v>106</v>
      </c>
      <c r="J78" s="413" t="s">
        <v>170</v>
      </c>
      <c r="K78" s="413" t="s">
        <v>1</v>
      </c>
      <c r="L78" s="414">
        <v>0</v>
      </c>
      <c r="M78" s="649">
        <v>0.5625</v>
      </c>
    </row>
    <row r="79" spans="1:13" ht="15.6" x14ac:dyDescent="0.25">
      <c r="E79" s="1179"/>
      <c r="F79" s="1179"/>
      <c r="G79" s="651">
        <f t="shared" ref="G79:G85" si="6">G78+1</f>
        <v>45</v>
      </c>
      <c r="H79" s="685" t="s">
        <v>0</v>
      </c>
      <c r="I79" s="686" t="s">
        <v>3</v>
      </c>
      <c r="J79" s="685" t="s">
        <v>170</v>
      </c>
      <c r="K79" s="685" t="s">
        <v>4</v>
      </c>
      <c r="L79" s="635">
        <v>5</v>
      </c>
      <c r="M79" s="1155">
        <f t="shared" ref="M79:M85" si="7">M78+TIME(0,L78,)</f>
        <v>0.5625</v>
      </c>
    </row>
    <row r="80" spans="1:13" ht="15.6" x14ac:dyDescent="0.25">
      <c r="E80" s="648"/>
      <c r="F80" s="648"/>
      <c r="G80" s="653">
        <f t="shared" si="6"/>
        <v>46</v>
      </c>
      <c r="H80" s="1627" t="s">
        <v>44</v>
      </c>
      <c r="I80" s="1628" t="s">
        <v>325</v>
      </c>
      <c r="J80" s="1629" t="s">
        <v>170</v>
      </c>
      <c r="K80" s="1630" t="s">
        <v>4</v>
      </c>
      <c r="L80" s="414">
        <v>5</v>
      </c>
      <c r="M80" s="649">
        <f t="shared" si="7"/>
        <v>0.56597222222222221</v>
      </c>
    </row>
    <row r="81" spans="5:13" ht="15.6" x14ac:dyDescent="0.25">
      <c r="E81" s="1179"/>
      <c r="F81" s="1179"/>
      <c r="G81" s="651">
        <f t="shared" si="6"/>
        <v>47</v>
      </c>
      <c r="H81" s="1166" t="s">
        <v>5</v>
      </c>
      <c r="I81" s="752" t="s">
        <v>375</v>
      </c>
      <c r="J81" s="1153" t="s">
        <v>170</v>
      </c>
      <c r="K81" s="635" t="s">
        <v>1</v>
      </c>
      <c r="L81" s="635">
        <v>75</v>
      </c>
      <c r="M81" s="1155">
        <f t="shared" si="7"/>
        <v>0.56944444444444442</v>
      </c>
    </row>
    <row r="82" spans="5:13" ht="15.6" x14ac:dyDescent="0.25">
      <c r="E82" s="648"/>
      <c r="F82" s="804"/>
      <c r="G82" s="815">
        <f t="shared" si="6"/>
        <v>48</v>
      </c>
      <c r="H82" s="805" t="s">
        <v>44</v>
      </c>
      <c r="I82" s="816" t="s">
        <v>692</v>
      </c>
      <c r="J82" s="415" t="s">
        <v>170</v>
      </c>
      <c r="K82" s="413" t="s">
        <v>4</v>
      </c>
      <c r="L82" s="414">
        <v>5</v>
      </c>
      <c r="M82" s="817">
        <f t="shared" si="7"/>
        <v>0.62152777777777779</v>
      </c>
    </row>
    <row r="83" spans="5:13" ht="15.6" x14ac:dyDescent="0.25">
      <c r="E83" s="1179"/>
      <c r="F83" s="683"/>
      <c r="G83" s="651">
        <f t="shared" si="6"/>
        <v>49</v>
      </c>
      <c r="H83" s="807" t="s">
        <v>44</v>
      </c>
      <c r="I83" s="811" t="s">
        <v>693</v>
      </c>
      <c r="J83" s="813" t="s">
        <v>170</v>
      </c>
      <c r="K83" s="685" t="s">
        <v>4</v>
      </c>
      <c r="L83" s="808">
        <v>10</v>
      </c>
      <c r="M83" s="1155">
        <f t="shared" si="7"/>
        <v>0.625</v>
      </c>
    </row>
    <row r="84" spans="5:13" ht="15.6" x14ac:dyDescent="0.25">
      <c r="E84" s="763"/>
      <c r="F84" s="766"/>
      <c r="G84" s="815">
        <f t="shared" si="6"/>
        <v>50</v>
      </c>
      <c r="H84" s="818" t="s">
        <v>26</v>
      </c>
      <c r="I84" s="758" t="s">
        <v>694</v>
      </c>
      <c r="J84" s="415" t="s">
        <v>170</v>
      </c>
      <c r="K84" s="413" t="s">
        <v>4</v>
      </c>
      <c r="L84" s="763">
        <v>20</v>
      </c>
      <c r="M84" s="817">
        <f t="shared" si="7"/>
        <v>0.63194444444444442</v>
      </c>
    </row>
    <row r="85" spans="5:13" x14ac:dyDescent="0.25">
      <c r="E85" s="1206"/>
      <c r="F85" s="1206"/>
      <c r="G85" s="651">
        <f t="shared" si="6"/>
        <v>51</v>
      </c>
      <c r="H85" s="627" t="s">
        <v>52</v>
      </c>
      <c r="I85" s="155" t="s">
        <v>173</v>
      </c>
      <c r="J85" s="813" t="s">
        <v>170</v>
      </c>
      <c r="K85" s="685" t="s">
        <v>4</v>
      </c>
      <c r="L85" s="1206">
        <v>0</v>
      </c>
      <c r="M85" s="1155">
        <f t="shared" si="7"/>
        <v>0.64583333333333326</v>
      </c>
    </row>
    <row r="86" spans="5:13" ht="17.399999999999999" customHeight="1" x14ac:dyDescent="0.25">
      <c r="E86" s="763"/>
      <c r="F86" s="766"/>
      <c r="G86" s="763"/>
      <c r="H86" s="764"/>
      <c r="I86" s="758"/>
      <c r="J86" s="764"/>
      <c r="K86" s="758"/>
      <c r="L86" s="763"/>
      <c r="M86" s="806"/>
    </row>
    <row r="87" spans="5:13" ht="15.6" x14ac:dyDescent="0.25">
      <c r="E87" s="398"/>
      <c r="F87" s="398"/>
      <c r="G87" s="405"/>
      <c r="H87" s="406"/>
      <c r="I87" s="407"/>
      <c r="J87" s="406"/>
      <c r="K87" s="406"/>
      <c r="L87" s="408"/>
      <c r="M87" s="409"/>
    </row>
    <row r="88" spans="5:13" ht="17.399999999999999" x14ac:dyDescent="0.25">
      <c r="E88" s="398"/>
      <c r="F88" s="398"/>
      <c r="G88" s="1208"/>
      <c r="H88" s="1208"/>
      <c r="I88" s="1208"/>
      <c r="J88" s="1208"/>
      <c r="K88" s="1208"/>
      <c r="L88" s="1208"/>
      <c r="M88" s="1208"/>
    </row>
    <row r="89" spans="5:13" ht="15" x14ac:dyDescent="0.25">
      <c r="E89" s="756"/>
      <c r="F89" s="760"/>
      <c r="G89" s="761"/>
      <c r="H89" s="761"/>
      <c r="I89" s="762"/>
      <c r="J89" s="1141"/>
      <c r="K89" s="757"/>
      <c r="L89" s="756"/>
      <c r="M89" s="416"/>
    </row>
    <row r="90" spans="5:13" ht="15.6" x14ac:dyDescent="0.25">
      <c r="E90" s="763"/>
      <c r="F90" s="763"/>
      <c r="G90" s="764"/>
      <c r="H90" s="764"/>
      <c r="I90" s="759"/>
      <c r="J90" s="758"/>
      <c r="K90" s="758"/>
      <c r="L90" s="763"/>
      <c r="M90" s="638"/>
    </row>
    <row r="91" spans="5:13" ht="15" x14ac:dyDescent="0.25">
      <c r="E91" s="756"/>
      <c r="F91" s="760"/>
      <c r="G91" s="761"/>
      <c r="H91" s="761"/>
      <c r="I91" s="762" t="s">
        <v>313</v>
      </c>
      <c r="J91" s="1141"/>
      <c r="K91" s="757"/>
      <c r="L91" s="756"/>
      <c r="M91" s="416"/>
    </row>
    <row r="92" spans="5:13" ht="15.6" x14ac:dyDescent="0.25">
      <c r="E92" s="763"/>
      <c r="F92" s="763"/>
      <c r="G92" s="764"/>
      <c r="H92" s="764"/>
      <c r="I92" s="759" t="s">
        <v>314</v>
      </c>
      <c r="J92" s="758"/>
      <c r="K92" s="758"/>
      <c r="L92" s="763"/>
      <c r="M92" s="638"/>
    </row>
    <row r="93" spans="5:13" ht="15.6" x14ac:dyDescent="0.25">
      <c r="E93" s="765"/>
      <c r="F93" s="765"/>
      <c r="G93" s="761"/>
      <c r="H93" s="761"/>
      <c r="I93" s="757"/>
      <c r="J93" s="761"/>
      <c r="K93" s="757"/>
      <c r="L93" s="765"/>
      <c r="M93" s="417"/>
    </row>
    <row r="94" spans="5:13" ht="15.6" x14ac:dyDescent="0.25">
      <c r="E94" s="763"/>
      <c r="F94" s="766"/>
      <c r="G94" s="763"/>
      <c r="H94" s="764"/>
      <c r="I94" s="758" t="s">
        <v>315</v>
      </c>
      <c r="J94" s="764"/>
      <c r="K94" s="758"/>
      <c r="L94" s="763"/>
      <c r="M94" s="638"/>
    </row>
    <row r="95" spans="5:13" ht="15.6" x14ac:dyDescent="0.25">
      <c r="E95" s="765"/>
      <c r="F95" s="765"/>
      <c r="G95" s="761"/>
      <c r="H95" s="761"/>
      <c r="I95" s="757" t="s">
        <v>316</v>
      </c>
      <c r="J95" s="761"/>
      <c r="K95" s="757"/>
      <c r="L95" s="765"/>
      <c r="M95" s="417"/>
    </row>
    <row r="96" spans="5:13" ht="15.6" x14ac:dyDescent="0.25">
      <c r="E96" s="763"/>
      <c r="F96" s="766"/>
      <c r="G96" s="763"/>
      <c r="H96" s="764"/>
      <c r="I96" s="758"/>
      <c r="J96" s="764"/>
      <c r="K96" s="758"/>
      <c r="L96" s="763"/>
      <c r="M96" s="638"/>
    </row>
    <row r="97" spans="5:13" ht="15.6" x14ac:dyDescent="0.25">
      <c r="E97" s="765"/>
      <c r="F97" s="765"/>
      <c r="G97" s="761"/>
      <c r="H97" s="761"/>
      <c r="I97" s="757" t="s">
        <v>299</v>
      </c>
      <c r="J97" s="761"/>
      <c r="K97" s="757"/>
      <c r="L97" s="765"/>
      <c r="M97" s="417"/>
    </row>
    <row r="98" spans="5:13" ht="15.6" x14ac:dyDescent="0.25">
      <c r="E98" s="763"/>
      <c r="F98" s="766"/>
      <c r="G98" s="763"/>
      <c r="H98" s="764"/>
      <c r="I98" s="758" t="s">
        <v>300</v>
      </c>
      <c r="J98" s="764"/>
      <c r="K98" s="758"/>
      <c r="L98" s="763"/>
      <c r="M98" s="638"/>
    </row>
    <row r="99" spans="5:13" x14ac:dyDescent="0.25">
      <c r="E99" s="1206"/>
      <c r="F99" s="1206"/>
      <c r="G99" s="1206"/>
      <c r="H99" s="1206"/>
      <c r="I99" s="1206"/>
      <c r="J99" s="1206"/>
      <c r="K99" s="1206"/>
      <c r="L99" s="1206"/>
      <c r="M99" s="1206"/>
    </row>
    <row r="100" spans="5:13" x14ac:dyDescent="0.25">
      <c r="E100" s="1206"/>
      <c r="F100" s="1206"/>
      <c r="G100" s="1206"/>
      <c r="H100" s="1206"/>
      <c r="I100" s="1206"/>
      <c r="J100" s="1206"/>
      <c r="K100" s="1206"/>
      <c r="L100" s="1206"/>
      <c r="M100" s="1206"/>
    </row>
    <row r="101" spans="5:13" x14ac:dyDescent="0.25">
      <c r="E101" s="1206"/>
      <c r="F101" s="1206"/>
      <c r="G101" s="1206"/>
      <c r="H101" s="1206"/>
      <c r="I101" s="1206"/>
      <c r="J101" s="1206"/>
      <c r="K101" s="1206"/>
      <c r="L101" s="1206"/>
      <c r="M101" s="1206"/>
    </row>
    <row r="102" spans="5:13" x14ac:dyDescent="0.25">
      <c r="E102" s="1206"/>
      <c r="F102" s="1206"/>
      <c r="G102" s="1206"/>
      <c r="H102" s="1206"/>
      <c r="I102" s="1206"/>
      <c r="J102" s="1206"/>
      <c r="K102" s="1206"/>
      <c r="L102" s="1206"/>
      <c r="M102" s="1206"/>
    </row>
    <row r="103" spans="5:13" x14ac:dyDescent="0.25">
      <c r="E103" s="1206"/>
      <c r="F103" s="1206"/>
      <c r="G103" s="1206"/>
      <c r="H103" s="1206"/>
      <c r="I103" s="1206"/>
      <c r="J103" s="1206"/>
      <c r="K103" s="1206"/>
      <c r="L103" s="1206"/>
      <c r="M103" s="1206"/>
    </row>
    <row r="104" spans="5:13" x14ac:dyDescent="0.25">
      <c r="E104" s="1206"/>
      <c r="F104" s="1206"/>
      <c r="G104" s="1206"/>
      <c r="H104" s="1206"/>
      <c r="I104" s="1206"/>
      <c r="J104" s="1206"/>
      <c r="K104" s="1206"/>
      <c r="L104" s="1206"/>
      <c r="M104" s="1206"/>
    </row>
    <row r="105" spans="5:13" x14ac:dyDescent="0.25">
      <c r="E105" s="1206"/>
      <c r="F105" s="1206"/>
      <c r="G105" s="1206"/>
      <c r="H105" s="1206"/>
      <c r="I105" s="1206"/>
      <c r="J105" s="1206"/>
      <c r="K105" s="1206"/>
      <c r="L105" s="1206"/>
      <c r="M105" s="1206"/>
    </row>
    <row r="106" spans="5:13" x14ac:dyDescent="0.25">
      <c r="E106" s="1206"/>
      <c r="F106" s="1206"/>
      <c r="G106" s="1206"/>
      <c r="H106" s="1206"/>
      <c r="I106" s="1206"/>
      <c r="J106" s="1206"/>
      <c r="K106" s="1206"/>
      <c r="L106" s="1206"/>
      <c r="M106" s="1206"/>
    </row>
    <row r="107" spans="5:13" x14ac:dyDescent="0.25">
      <c r="E107" s="1206"/>
      <c r="F107" s="1206"/>
      <c r="G107" s="1206"/>
      <c r="H107" s="1206"/>
      <c r="I107" s="1206"/>
      <c r="J107" s="1206"/>
      <c r="K107" s="1206"/>
      <c r="L107" s="1206"/>
      <c r="M107" s="1206"/>
    </row>
    <row r="108" spans="5:13" x14ac:dyDescent="0.25">
      <c r="E108" s="1206"/>
      <c r="F108" s="1206"/>
      <c r="G108" s="1206"/>
      <c r="H108" s="1206"/>
      <c r="I108" s="1206"/>
      <c r="J108" s="1206"/>
      <c r="K108" s="1206"/>
      <c r="L108" s="1206"/>
      <c r="M108" s="1206"/>
    </row>
    <row r="109" spans="5:13" x14ac:dyDescent="0.25">
      <c r="E109" s="1206"/>
      <c r="F109" s="1206"/>
      <c r="G109" s="1206"/>
      <c r="H109" s="1206"/>
      <c r="I109" s="1206"/>
      <c r="J109" s="1206"/>
      <c r="K109" s="1206"/>
      <c r="L109" s="1206"/>
      <c r="M109" s="1206"/>
    </row>
    <row r="110" spans="5:13" x14ac:dyDescent="0.25">
      <c r="E110" s="1206"/>
      <c r="F110" s="1206"/>
      <c r="G110" s="1206"/>
      <c r="H110" s="1206"/>
      <c r="I110" s="1206"/>
      <c r="J110" s="1206"/>
      <c r="K110" s="1206"/>
      <c r="L110" s="1206"/>
      <c r="M110" s="1206"/>
    </row>
    <row r="111" spans="5:13" x14ac:dyDescent="0.25">
      <c r="E111" s="1206"/>
      <c r="F111" s="1206"/>
      <c r="G111" s="1206"/>
      <c r="H111" s="1206"/>
      <c r="I111" s="1206"/>
      <c r="J111" s="1206"/>
      <c r="K111" s="1206"/>
      <c r="L111" s="1206"/>
      <c r="M111" s="1206"/>
    </row>
    <row r="112" spans="5:13" x14ac:dyDescent="0.25">
      <c r="E112" s="1206"/>
      <c r="F112" s="1206"/>
      <c r="G112" s="1206"/>
      <c r="H112" s="1206"/>
      <c r="I112" s="1206"/>
      <c r="J112" s="1206"/>
      <c r="K112" s="1206"/>
      <c r="L112" s="1206"/>
      <c r="M112" s="1206"/>
    </row>
    <row r="113" spans="5:13" x14ac:dyDescent="0.25">
      <c r="E113" s="1206"/>
      <c r="F113" s="1206"/>
      <c r="G113" s="1206"/>
      <c r="H113" s="1206"/>
      <c r="I113" s="1206"/>
      <c r="J113" s="1206"/>
      <c r="K113" s="1206"/>
      <c r="L113" s="1206"/>
      <c r="M113" s="1206"/>
    </row>
    <row r="114" spans="5:13" x14ac:dyDescent="0.25">
      <c r="E114" s="1206"/>
      <c r="F114" s="1206"/>
      <c r="G114" s="1206"/>
      <c r="H114" s="1206"/>
      <c r="I114" s="1206"/>
      <c r="J114" s="1206"/>
      <c r="K114" s="1206"/>
      <c r="L114" s="1206"/>
      <c r="M114" s="1206"/>
    </row>
    <row r="115" spans="5:13" x14ac:dyDescent="0.25">
      <c r="E115" s="1206"/>
      <c r="F115" s="1206"/>
      <c r="G115" s="1206"/>
      <c r="H115" s="1206"/>
      <c r="I115" s="1206"/>
      <c r="J115" s="1206"/>
      <c r="K115" s="1206"/>
      <c r="L115" s="1206"/>
      <c r="M115" s="1206"/>
    </row>
    <row r="116" spans="5:13" x14ac:dyDescent="0.25">
      <c r="E116" s="1206"/>
      <c r="F116" s="1206"/>
      <c r="G116" s="1206"/>
      <c r="H116" s="1206"/>
      <c r="I116" s="1206"/>
      <c r="J116" s="1206"/>
      <c r="K116" s="1206"/>
      <c r="L116" s="1206"/>
      <c r="M116" s="1206"/>
    </row>
    <row r="117" spans="5:13" x14ac:dyDescent="0.25">
      <c r="E117" s="1126"/>
      <c r="F117" s="1126"/>
      <c r="G117" s="1126"/>
      <c r="H117" s="1126"/>
      <c r="I117" s="1126"/>
      <c r="J117" s="1126"/>
      <c r="K117" s="1126"/>
      <c r="L117" s="1126"/>
      <c r="M117" s="1126"/>
    </row>
    <row r="118" spans="5:13" x14ac:dyDescent="0.25">
      <c r="E118" s="1126"/>
      <c r="F118" s="1126"/>
      <c r="G118" s="1126"/>
      <c r="H118" s="1126"/>
      <c r="I118" s="1126"/>
      <c r="J118" s="1126"/>
      <c r="K118" s="1126"/>
      <c r="L118" s="1126"/>
      <c r="M118" s="1126"/>
    </row>
    <row r="119" spans="5:13" x14ac:dyDescent="0.25">
      <c r="E119" s="1126"/>
      <c r="F119" s="1126"/>
      <c r="G119" s="1126"/>
      <c r="H119" s="1126"/>
      <c r="I119" s="1126"/>
      <c r="J119" s="1126"/>
      <c r="K119" s="1126"/>
      <c r="L119" s="1126"/>
      <c r="M119" s="1126"/>
    </row>
    <row r="120" spans="5:13" x14ac:dyDescent="0.25">
      <c r="E120" s="1126"/>
      <c r="F120" s="1126"/>
      <c r="G120" s="1126"/>
      <c r="H120" s="1126"/>
      <c r="I120" s="1126"/>
      <c r="J120" s="1126"/>
      <c r="K120" s="1126"/>
      <c r="L120" s="1126"/>
      <c r="M120" s="1126"/>
    </row>
    <row r="121" spans="5:13" x14ac:dyDescent="0.25">
      <c r="E121" s="1126"/>
      <c r="F121" s="1126"/>
      <c r="G121" s="1126"/>
      <c r="H121" s="1126"/>
      <c r="I121" s="1126"/>
      <c r="J121" s="1126"/>
      <c r="K121" s="1126"/>
      <c r="L121" s="1126"/>
      <c r="M121" s="1126"/>
    </row>
    <row r="122" spans="5:13" x14ac:dyDescent="0.25">
      <c r="E122" s="1126"/>
      <c r="F122" s="1126"/>
      <c r="G122" s="1126"/>
      <c r="H122" s="1126"/>
      <c r="I122" s="1126"/>
      <c r="J122" s="1126"/>
      <c r="K122" s="1126"/>
      <c r="L122" s="1126"/>
      <c r="M122" s="1126"/>
    </row>
    <row r="123" spans="5:13" x14ac:dyDescent="0.25">
      <c r="E123" s="1126"/>
      <c r="F123" s="1126"/>
      <c r="G123" s="1126"/>
      <c r="H123" s="1126"/>
      <c r="I123" s="1126"/>
      <c r="J123" s="1126"/>
      <c r="K123" s="1126"/>
      <c r="L123" s="1126"/>
      <c r="M123" s="1126"/>
    </row>
    <row r="124" spans="5:13" x14ac:dyDescent="0.25">
      <c r="E124" s="1126"/>
      <c r="F124" s="1126"/>
      <c r="G124" s="1126"/>
      <c r="H124" s="1126"/>
      <c r="I124" s="1126"/>
      <c r="J124" s="1126"/>
      <c r="K124" s="1126"/>
      <c r="L124" s="1126"/>
      <c r="M124" s="1126"/>
    </row>
    <row r="125" spans="5:13" x14ac:dyDescent="0.25">
      <c r="E125" s="1126"/>
      <c r="F125" s="1126"/>
      <c r="G125" s="1126"/>
      <c r="H125" s="1126"/>
      <c r="I125" s="1126"/>
      <c r="J125" s="1126"/>
      <c r="K125" s="1126"/>
      <c r="L125" s="1126"/>
      <c r="M125" s="1126"/>
    </row>
    <row r="126" spans="5:13" x14ac:dyDescent="0.25">
      <c r="E126" s="1126"/>
      <c r="F126" s="1126"/>
      <c r="G126" s="1126"/>
      <c r="H126" s="1126"/>
      <c r="I126" s="1126"/>
      <c r="J126" s="1126"/>
      <c r="K126" s="1126"/>
      <c r="L126" s="1126"/>
      <c r="M126" s="1126"/>
    </row>
    <row r="127" spans="5:13" x14ac:dyDescent="0.25">
      <c r="E127" s="1126"/>
      <c r="F127" s="1126"/>
      <c r="G127" s="1126"/>
      <c r="H127" s="1126"/>
      <c r="I127" s="1126"/>
      <c r="J127" s="1126"/>
      <c r="K127" s="1126"/>
      <c r="L127" s="1126"/>
      <c r="M127" s="1126"/>
    </row>
    <row r="128" spans="5:13" x14ac:dyDescent="0.25">
      <c r="E128" s="1126"/>
      <c r="F128" s="1126"/>
      <c r="G128" s="1126"/>
      <c r="H128" s="1126"/>
      <c r="I128" s="1126"/>
      <c r="J128" s="1126"/>
      <c r="K128" s="1126"/>
      <c r="L128" s="1126"/>
      <c r="M128" s="1126"/>
    </row>
    <row r="129" spans="5:13" x14ac:dyDescent="0.25">
      <c r="E129" s="1126"/>
      <c r="F129" s="1126"/>
      <c r="G129" s="1126"/>
      <c r="H129" s="1126"/>
      <c r="I129" s="1126"/>
      <c r="J129" s="1126"/>
      <c r="K129" s="1126"/>
      <c r="L129" s="1126"/>
      <c r="M129" s="1126"/>
    </row>
    <row r="130" spans="5:13" x14ac:dyDescent="0.25">
      <c r="E130" s="1126"/>
      <c r="F130" s="1126"/>
      <c r="G130" s="1126"/>
      <c r="H130" s="1126"/>
      <c r="I130" s="1126"/>
      <c r="J130" s="1126"/>
      <c r="K130" s="1126"/>
      <c r="L130" s="1126"/>
      <c r="M130" s="1126"/>
    </row>
    <row r="131" spans="5:13" x14ac:dyDescent="0.25">
      <c r="E131" s="1126"/>
      <c r="F131" s="1126"/>
      <c r="G131" s="1126"/>
      <c r="H131" s="1126"/>
      <c r="I131" s="1126"/>
      <c r="J131" s="1126"/>
      <c r="K131" s="1126"/>
      <c r="L131" s="1126"/>
      <c r="M131" s="1126"/>
    </row>
    <row r="132" spans="5:13" x14ac:dyDescent="0.25">
      <c r="E132" s="1126"/>
      <c r="F132" s="1126"/>
      <c r="G132" s="1126"/>
      <c r="H132" s="1126"/>
      <c r="I132" s="1126"/>
      <c r="J132" s="1126"/>
      <c r="K132" s="1126"/>
      <c r="L132" s="1126"/>
      <c r="M132" s="1126"/>
    </row>
    <row r="133" spans="5:13" x14ac:dyDescent="0.25">
      <c r="E133" s="1126"/>
      <c r="F133" s="1126"/>
      <c r="G133" s="1126"/>
      <c r="H133" s="1126"/>
      <c r="I133" s="1126"/>
      <c r="J133" s="1126"/>
      <c r="K133" s="1126"/>
      <c r="L133" s="1126"/>
      <c r="M133" s="1126"/>
    </row>
    <row r="134" spans="5:13" x14ac:dyDescent="0.25">
      <c r="E134" s="1126"/>
      <c r="F134" s="1126"/>
      <c r="G134" s="1126"/>
      <c r="H134" s="1126"/>
      <c r="I134" s="1126"/>
      <c r="J134" s="1126"/>
      <c r="K134" s="1126"/>
      <c r="L134" s="1126"/>
      <c r="M134" s="1126"/>
    </row>
    <row r="135" spans="5:13" x14ac:dyDescent="0.25">
      <c r="E135" s="1126"/>
      <c r="F135" s="1126"/>
      <c r="G135" s="1126"/>
      <c r="H135" s="1126"/>
      <c r="I135" s="1126"/>
      <c r="J135" s="1126"/>
      <c r="K135" s="1126"/>
      <c r="L135" s="1126"/>
      <c r="M135" s="1126"/>
    </row>
    <row r="136" spans="5:13" x14ac:dyDescent="0.25">
      <c r="E136" s="1126"/>
      <c r="F136" s="1126"/>
      <c r="G136" s="1126"/>
      <c r="H136" s="1126"/>
      <c r="I136" s="1126"/>
      <c r="J136" s="1126"/>
      <c r="K136" s="1126"/>
      <c r="L136" s="1126"/>
      <c r="M136" s="1126"/>
    </row>
    <row r="137" spans="5:13" x14ac:dyDescent="0.25">
      <c r="E137" s="1126"/>
      <c r="F137" s="1126"/>
      <c r="G137" s="1126"/>
      <c r="H137" s="1126"/>
      <c r="I137" s="1126"/>
      <c r="J137" s="1126"/>
      <c r="K137" s="1126"/>
      <c r="L137" s="1126"/>
      <c r="M137" s="1126"/>
    </row>
    <row r="138" spans="5:13" x14ac:dyDescent="0.25">
      <c r="E138" s="1126"/>
      <c r="F138" s="1126"/>
      <c r="G138" s="1126"/>
      <c r="H138" s="1126"/>
      <c r="I138" s="1126"/>
      <c r="J138" s="1126"/>
      <c r="K138" s="1126"/>
      <c r="L138" s="1126"/>
      <c r="M138" s="1126"/>
    </row>
    <row r="139" spans="5:13" x14ac:dyDescent="0.25">
      <c r="E139" s="1126"/>
      <c r="F139" s="1126"/>
      <c r="G139" s="1126"/>
      <c r="H139" s="1126"/>
      <c r="I139" s="1126"/>
      <c r="J139" s="1126"/>
      <c r="K139" s="1126"/>
      <c r="L139" s="1126"/>
      <c r="M139" s="1126"/>
    </row>
    <row r="140" spans="5:13" x14ac:dyDescent="0.25">
      <c r="E140" s="1126"/>
      <c r="F140" s="1126"/>
      <c r="G140" s="1126"/>
      <c r="H140" s="1126"/>
      <c r="I140" s="1126"/>
      <c r="J140" s="1126"/>
      <c r="K140" s="1126"/>
      <c r="L140" s="1126"/>
      <c r="M140" s="1126"/>
    </row>
    <row r="141" spans="5:13" x14ac:dyDescent="0.25">
      <c r="E141" s="1126"/>
      <c r="F141" s="1126"/>
      <c r="G141" s="1126"/>
      <c r="H141" s="1126"/>
      <c r="I141" s="1126"/>
      <c r="J141" s="1126"/>
      <c r="K141" s="1126"/>
      <c r="L141" s="1126"/>
      <c r="M141" s="1126"/>
    </row>
    <row r="142" spans="5:13" x14ac:dyDescent="0.25">
      <c r="E142" s="1126"/>
      <c r="F142" s="1126"/>
      <c r="G142" s="1126"/>
      <c r="H142" s="1126"/>
      <c r="I142" s="1126"/>
      <c r="J142" s="1126"/>
      <c r="K142" s="1126"/>
      <c r="L142" s="1126"/>
      <c r="M142" s="1126"/>
    </row>
    <row r="143" spans="5:13" x14ac:dyDescent="0.25">
      <c r="E143" s="1126"/>
      <c r="F143" s="1126"/>
      <c r="G143" s="1126"/>
      <c r="H143" s="1126"/>
      <c r="I143" s="1126"/>
      <c r="J143" s="1126"/>
      <c r="K143" s="1126"/>
      <c r="L143" s="1126"/>
      <c r="M143" s="1126"/>
    </row>
    <row r="144" spans="5:13" x14ac:dyDescent="0.25">
      <c r="E144" s="1126"/>
      <c r="F144" s="1126"/>
      <c r="G144" s="1126"/>
      <c r="H144" s="1126"/>
      <c r="I144" s="1126"/>
      <c r="J144" s="1126"/>
      <c r="K144" s="1126"/>
      <c r="L144" s="1126"/>
      <c r="M144" s="1126"/>
    </row>
    <row r="145" spans="5:13" x14ac:dyDescent="0.25">
      <c r="E145" s="1126"/>
      <c r="F145" s="1126"/>
      <c r="G145" s="1126"/>
      <c r="H145" s="1126"/>
      <c r="I145" s="1126"/>
      <c r="J145" s="1126"/>
      <c r="K145" s="1126"/>
      <c r="L145" s="1126"/>
      <c r="M145" s="1126"/>
    </row>
    <row r="146" spans="5:13" x14ac:dyDescent="0.25">
      <c r="E146" s="1126"/>
      <c r="F146" s="1126"/>
      <c r="G146" s="1126"/>
      <c r="H146" s="1126"/>
      <c r="I146" s="1126"/>
      <c r="J146" s="1126"/>
      <c r="K146" s="1126"/>
      <c r="L146" s="1126"/>
      <c r="M146" s="1126"/>
    </row>
    <row r="147" spans="5:13" x14ac:dyDescent="0.25">
      <c r="E147" s="1126"/>
      <c r="F147" s="1126"/>
      <c r="G147" s="1126"/>
      <c r="H147" s="1126"/>
      <c r="I147" s="1126"/>
      <c r="J147" s="1126"/>
      <c r="K147" s="1126"/>
      <c r="L147" s="1126"/>
      <c r="M147" s="1126"/>
    </row>
    <row r="148" spans="5:13" x14ac:dyDescent="0.25">
      <c r="E148" s="1126"/>
      <c r="F148" s="1126"/>
      <c r="G148" s="1126"/>
      <c r="H148" s="1126"/>
      <c r="I148" s="1126"/>
      <c r="J148" s="1126"/>
      <c r="K148" s="1126"/>
      <c r="L148" s="1126"/>
      <c r="M148" s="1126"/>
    </row>
    <row r="149" spans="5:13" x14ac:dyDescent="0.25">
      <c r="E149" s="1126"/>
      <c r="F149" s="1126"/>
      <c r="G149" s="1126"/>
      <c r="H149" s="1126"/>
      <c r="I149" s="1126"/>
      <c r="J149" s="1126"/>
      <c r="K149" s="1126"/>
      <c r="L149" s="1126"/>
      <c r="M149" s="1126"/>
    </row>
    <row r="150" spans="5:13" x14ac:dyDescent="0.25">
      <c r="E150" s="1126"/>
      <c r="F150" s="1126"/>
      <c r="G150" s="1126"/>
      <c r="H150" s="1126"/>
      <c r="I150" s="1126"/>
      <c r="J150" s="1126"/>
      <c r="K150" s="1126"/>
      <c r="L150" s="1126"/>
      <c r="M150" s="1126"/>
    </row>
    <row r="151" spans="5:13" x14ac:dyDescent="0.25">
      <c r="E151" s="1126"/>
      <c r="F151" s="1126"/>
      <c r="G151" s="1126"/>
      <c r="H151" s="1126"/>
      <c r="I151" s="1126"/>
      <c r="J151" s="1126"/>
      <c r="K151" s="1126"/>
      <c r="L151" s="1126"/>
      <c r="M151" s="1126"/>
    </row>
    <row r="152" spans="5:13" x14ac:dyDescent="0.25">
      <c r="E152" s="1126"/>
      <c r="F152" s="1126"/>
      <c r="G152" s="1126"/>
      <c r="H152" s="1126"/>
      <c r="I152" s="1126"/>
      <c r="J152" s="1126"/>
      <c r="K152" s="1126"/>
      <c r="L152" s="1126"/>
      <c r="M152" s="1126"/>
    </row>
    <row r="153" spans="5:13" x14ac:dyDescent="0.25">
      <c r="E153" s="1126"/>
      <c r="F153" s="1126"/>
      <c r="G153" s="1126"/>
      <c r="H153" s="1126"/>
      <c r="I153" s="1126"/>
      <c r="J153" s="1126"/>
      <c r="K153" s="1126"/>
      <c r="L153" s="1126"/>
      <c r="M153" s="1126"/>
    </row>
  </sheetData>
  <mergeCells count="12">
    <mergeCell ref="B39:B40"/>
    <mergeCell ref="G66:M66"/>
    <mergeCell ref="G76:M76"/>
    <mergeCell ref="B4:B6"/>
    <mergeCell ref="F2:M2"/>
    <mergeCell ref="G8:M8"/>
    <mergeCell ref="F3:M3"/>
    <mergeCell ref="F4:M4"/>
    <mergeCell ref="G56:M56"/>
    <mergeCell ref="G23:M23"/>
    <mergeCell ref="G35:M35"/>
    <mergeCell ref="G46:M4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1200" verticalDpi="1200" r:id="rId11"/>
  <headerFooter alignWithMargins="0">
    <oddFooter>&amp;L&amp;A&amp;C&amp;P  of &amp;N&amp;R&amp;D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3"/>
  </sheetPr>
  <dimension ref="A1:M154"/>
  <sheetViews>
    <sheetView zoomScale="50" zoomScaleNormal="50" workbookViewId="0">
      <selection sqref="A1:C77"/>
    </sheetView>
  </sheetViews>
  <sheetFormatPr defaultRowHeight="13.2" x14ac:dyDescent="0.25"/>
  <cols>
    <col min="1" max="1" width="1.44140625" style="1128" customWidth="1"/>
    <col min="2" max="2" width="13.5546875" style="1128" customWidth="1"/>
    <col min="3" max="3" width="1.44140625" style="1128" customWidth="1"/>
    <col min="4" max="4" width="4.44140625" customWidth="1"/>
    <col min="5" max="5" width="2.5546875" customWidth="1"/>
    <col min="6" max="6" width="4.88671875" customWidth="1"/>
    <col min="9" max="9" width="71.109375" customWidth="1"/>
  </cols>
  <sheetData>
    <row r="1" spans="1:13" ht="15.6" x14ac:dyDescent="0.25">
      <c r="A1" s="1640"/>
      <c r="B1" s="1641" t="s">
        <v>586</v>
      </c>
      <c r="C1" s="1642"/>
      <c r="E1" s="508"/>
      <c r="F1" s="508"/>
      <c r="G1" s="508"/>
      <c r="H1" s="508"/>
      <c r="I1" s="508"/>
      <c r="J1" s="508"/>
      <c r="K1" s="508"/>
      <c r="L1" s="508"/>
      <c r="M1" s="539"/>
    </row>
    <row r="2" spans="1:13" ht="18" thickBot="1" x14ac:dyDescent="0.3">
      <c r="A2" s="608"/>
      <c r="B2" s="850"/>
      <c r="C2" s="53"/>
      <c r="E2" s="1512" t="s">
        <v>20</v>
      </c>
      <c r="F2" s="1512"/>
      <c r="G2" s="1512"/>
      <c r="H2" s="1512"/>
      <c r="I2" s="1512"/>
      <c r="J2" s="1512"/>
      <c r="K2" s="1512"/>
      <c r="L2" s="1512"/>
      <c r="M2" s="1512"/>
    </row>
    <row r="3" spans="1:13" ht="18" thickBot="1" x14ac:dyDescent="0.3">
      <c r="A3" s="608"/>
      <c r="B3" s="370" t="str">
        <f ca="1">Title!B3</f>
        <v>Interim</v>
      </c>
      <c r="C3" s="53"/>
      <c r="E3" s="384"/>
      <c r="F3" s="1477" t="s">
        <v>432</v>
      </c>
      <c r="G3" s="1477"/>
      <c r="H3" s="1477"/>
      <c r="I3" s="1477"/>
      <c r="J3" s="1477"/>
      <c r="K3" s="1477"/>
      <c r="L3" s="1477"/>
      <c r="M3" s="1477"/>
    </row>
    <row r="4" spans="1:13" ht="15.6" customHeight="1" x14ac:dyDescent="0.25">
      <c r="A4" s="608"/>
      <c r="B4" s="1214" t="str">
        <f>Title!B4</f>
        <v>R0</v>
      </c>
      <c r="C4" s="53"/>
      <c r="E4" s="385"/>
      <c r="F4" s="1478" t="s">
        <v>467</v>
      </c>
      <c r="G4" s="1478"/>
      <c r="H4" s="1478"/>
      <c r="I4" s="1478"/>
      <c r="J4" s="1478"/>
      <c r="K4" s="1478"/>
      <c r="L4" s="1478"/>
      <c r="M4" s="1478"/>
    </row>
    <row r="5" spans="1:13" ht="15.6" x14ac:dyDescent="0.25">
      <c r="A5" s="608"/>
      <c r="B5" s="1215"/>
      <c r="C5" s="53"/>
      <c r="E5" s="703"/>
      <c r="F5" s="1168" t="s">
        <v>6</v>
      </c>
      <c r="G5" s="1145" t="s">
        <v>376</v>
      </c>
      <c r="H5" s="705"/>
      <c r="I5" s="705"/>
      <c r="J5" s="705"/>
      <c r="K5" s="705"/>
      <c r="L5" s="705"/>
      <c r="M5" s="706"/>
    </row>
    <row r="6" spans="1:13" ht="16.2" thickBot="1" x14ac:dyDescent="0.3">
      <c r="A6" s="608"/>
      <c r="B6" s="1216"/>
      <c r="C6" s="53"/>
      <c r="E6" s="703"/>
      <c r="F6" s="1168" t="s">
        <v>6</v>
      </c>
      <c r="G6" s="1145" t="s">
        <v>410</v>
      </c>
      <c r="H6" s="705"/>
      <c r="I6" s="705"/>
      <c r="J6" s="705"/>
      <c r="K6" s="705"/>
      <c r="L6" s="705"/>
      <c r="M6" s="706"/>
    </row>
    <row r="7" spans="1:13" ht="16.2" thickBot="1" x14ac:dyDescent="0.3">
      <c r="A7" s="608"/>
      <c r="B7" s="54"/>
      <c r="C7" s="540"/>
      <c r="E7" s="703"/>
      <c r="F7" s="1168" t="s">
        <v>6</v>
      </c>
      <c r="G7" s="1145" t="s">
        <v>12</v>
      </c>
      <c r="H7" s="705"/>
      <c r="I7" s="705"/>
      <c r="J7" s="705"/>
      <c r="K7" s="705"/>
      <c r="L7" s="705"/>
      <c r="M7" s="706"/>
    </row>
    <row r="8" spans="1:13" ht="21" x14ac:dyDescent="0.25">
      <c r="A8" s="608"/>
      <c r="B8" s="984" t="s">
        <v>100</v>
      </c>
      <c r="C8" s="497"/>
      <c r="E8" s="707"/>
      <c r="F8" s="707"/>
      <c r="G8" s="707"/>
      <c r="H8" s="707"/>
      <c r="I8" s="707"/>
      <c r="J8" s="707"/>
      <c r="K8" s="708"/>
      <c r="L8" s="707"/>
      <c r="M8" s="709"/>
    </row>
    <row r="9" spans="1:13" ht="17.399999999999999" x14ac:dyDescent="0.25">
      <c r="A9" s="608"/>
      <c r="B9" s="667" t="s">
        <v>128</v>
      </c>
      <c r="C9" s="497"/>
      <c r="E9" s="1513" t="s">
        <v>696</v>
      </c>
      <c r="F9" s="1480"/>
      <c r="G9" s="1480"/>
      <c r="H9" s="1480"/>
      <c r="I9" s="1480"/>
      <c r="J9" s="1480"/>
      <c r="K9" s="1480"/>
      <c r="L9" s="1480"/>
      <c r="M9" s="1480"/>
    </row>
    <row r="10" spans="1:13" ht="17.399999999999999" x14ac:dyDescent="0.25">
      <c r="A10" s="608"/>
      <c r="B10" s="668"/>
      <c r="C10" s="669"/>
      <c r="E10" s="710"/>
      <c r="F10" s="711"/>
      <c r="G10" s="712"/>
      <c r="H10" s="712"/>
      <c r="I10" s="712"/>
      <c r="J10" s="712"/>
      <c r="K10" s="712"/>
      <c r="L10" s="712"/>
      <c r="M10" s="713"/>
    </row>
    <row r="11" spans="1:13" ht="15.6" x14ac:dyDescent="0.25">
      <c r="A11" s="608"/>
      <c r="B11" s="670" t="s">
        <v>384</v>
      </c>
      <c r="C11" s="497"/>
      <c r="E11" s="1179"/>
      <c r="F11" s="1179"/>
      <c r="G11" s="714">
        <v>1</v>
      </c>
      <c r="H11" s="870" t="s">
        <v>0</v>
      </c>
      <c r="I11" s="871" t="s">
        <v>27</v>
      </c>
      <c r="J11" s="871" t="s">
        <v>170</v>
      </c>
      <c r="K11" s="871" t="s">
        <v>39</v>
      </c>
      <c r="L11" s="872">
        <v>1</v>
      </c>
      <c r="M11" s="873">
        <v>0.66666666666666663</v>
      </c>
    </row>
    <row r="12" spans="1:13" ht="15.6" x14ac:dyDescent="0.25">
      <c r="A12" s="52"/>
      <c r="B12" s="671" t="s">
        <v>385</v>
      </c>
      <c r="C12" s="53"/>
      <c r="E12" s="1180"/>
      <c r="F12" s="1180"/>
      <c r="G12" s="715">
        <v>2</v>
      </c>
      <c r="H12" s="874" t="s">
        <v>0</v>
      </c>
      <c r="I12" s="874" t="s">
        <v>40</v>
      </c>
      <c r="J12" s="875" t="s">
        <v>170</v>
      </c>
      <c r="K12" s="875" t="s">
        <v>39</v>
      </c>
      <c r="L12" s="876">
        <v>2</v>
      </c>
      <c r="M12" s="877">
        <f>M11+TIME(0,L11,0)</f>
        <v>0.66736111111111107</v>
      </c>
    </row>
    <row r="13" spans="1:13" ht="15.6" x14ac:dyDescent="0.25">
      <c r="A13" s="608"/>
      <c r="B13" s="672" t="s">
        <v>154</v>
      </c>
      <c r="C13" s="497"/>
      <c r="E13" s="730"/>
      <c r="F13" s="730"/>
      <c r="G13" s="716">
        <v>3</v>
      </c>
      <c r="H13" s="878" t="s">
        <v>0</v>
      </c>
      <c r="I13" s="878" t="s">
        <v>303</v>
      </c>
      <c r="J13" s="880" t="s">
        <v>170</v>
      </c>
      <c r="K13" s="880" t="s">
        <v>39</v>
      </c>
      <c r="L13" s="881">
        <v>10</v>
      </c>
      <c r="M13" s="882">
        <f t="shared" ref="M13:M19" si="0">M12+TIME(0,L12,0)</f>
        <v>0.66874999999999996</v>
      </c>
    </row>
    <row r="14" spans="1:13" ht="15.6" x14ac:dyDescent="0.25">
      <c r="A14" s="52"/>
      <c r="B14" s="673" t="s">
        <v>251</v>
      </c>
      <c r="C14" s="497"/>
      <c r="E14" s="648"/>
      <c r="F14" s="648"/>
      <c r="G14" s="617">
        <v>4</v>
      </c>
      <c r="H14" s="618" t="s">
        <v>0</v>
      </c>
      <c r="I14" s="619" t="s">
        <v>28</v>
      </c>
      <c r="J14" s="620" t="s">
        <v>170</v>
      </c>
      <c r="K14" s="620" t="s">
        <v>39</v>
      </c>
      <c r="L14" s="621">
        <v>15</v>
      </c>
      <c r="M14" s="622">
        <f t="shared" si="0"/>
        <v>0.67569444444444438</v>
      </c>
    </row>
    <row r="15" spans="1:13" ht="15.6" x14ac:dyDescent="0.25">
      <c r="A15" s="52"/>
      <c r="B15" s="498" t="s">
        <v>278</v>
      </c>
      <c r="C15" s="497"/>
      <c r="E15" s="730"/>
      <c r="F15" s="730"/>
      <c r="G15" s="888">
        <v>5</v>
      </c>
      <c r="H15" s="878" t="s">
        <v>0</v>
      </c>
      <c r="I15" s="880" t="s">
        <v>305</v>
      </c>
      <c r="J15" s="880" t="s">
        <v>170</v>
      </c>
      <c r="K15" s="880" t="s">
        <v>39</v>
      </c>
      <c r="L15" s="881">
        <v>5</v>
      </c>
      <c r="M15" s="882">
        <f t="shared" si="0"/>
        <v>0.68611111111111101</v>
      </c>
    </row>
    <row r="16" spans="1:13" ht="15.6" x14ac:dyDescent="0.25">
      <c r="A16" s="52"/>
      <c r="B16" s="499" t="s">
        <v>341</v>
      </c>
      <c r="C16" s="500"/>
      <c r="E16" s="648"/>
      <c r="F16" s="648"/>
      <c r="G16" s="617">
        <v>6</v>
      </c>
      <c r="H16" s="618" t="s">
        <v>44</v>
      </c>
      <c r="I16" s="819" t="s">
        <v>38</v>
      </c>
      <c r="J16" s="620" t="s">
        <v>170</v>
      </c>
      <c r="K16" s="620" t="s">
        <v>39</v>
      </c>
      <c r="L16" s="621">
        <v>87</v>
      </c>
      <c r="M16" s="622">
        <f t="shared" si="0"/>
        <v>0.68958333333333321</v>
      </c>
    </row>
    <row r="17" spans="1:13" ht="15.6" x14ac:dyDescent="0.25">
      <c r="A17" s="52"/>
      <c r="B17" s="54"/>
      <c r="C17" s="459"/>
      <c r="E17" s="730"/>
      <c r="F17" s="730"/>
      <c r="G17" s="887">
        <v>7</v>
      </c>
      <c r="H17" s="880"/>
      <c r="I17" s="879" t="s">
        <v>396</v>
      </c>
      <c r="J17" s="880" t="s">
        <v>170</v>
      </c>
      <c r="K17" s="880"/>
      <c r="L17" s="881">
        <v>0</v>
      </c>
      <c r="M17" s="882">
        <f t="shared" si="0"/>
        <v>0.74999999999999989</v>
      </c>
    </row>
    <row r="18" spans="1:13" ht="15.6" x14ac:dyDescent="0.25">
      <c r="A18" s="52"/>
      <c r="B18" s="54"/>
      <c r="C18" s="53"/>
      <c r="E18" s="648"/>
      <c r="F18" s="648"/>
      <c r="G18" s="623"/>
      <c r="H18" s="620"/>
      <c r="I18" s="619"/>
      <c r="J18" s="620" t="s">
        <v>170</v>
      </c>
      <c r="K18" s="620"/>
      <c r="L18" s="621"/>
      <c r="M18" s="622">
        <f t="shared" si="0"/>
        <v>0.74999999999999989</v>
      </c>
    </row>
    <row r="19" spans="1:13" ht="15.6" x14ac:dyDescent="0.25">
      <c r="A19" s="608"/>
      <c r="B19" s="941" t="s">
        <v>386</v>
      </c>
      <c r="C19" s="497"/>
      <c r="E19" s="730"/>
      <c r="F19" s="730"/>
      <c r="G19" s="887"/>
      <c r="H19" s="880"/>
      <c r="I19" s="879"/>
      <c r="J19" s="880" t="s">
        <v>7</v>
      </c>
      <c r="K19" s="880"/>
      <c r="L19" s="881"/>
      <c r="M19" s="882">
        <f t="shared" si="0"/>
        <v>0.74999999999999989</v>
      </c>
    </row>
    <row r="20" spans="1:13" ht="15.6" x14ac:dyDescent="0.25">
      <c r="A20" s="52"/>
      <c r="B20" s="671" t="s">
        <v>387</v>
      </c>
      <c r="C20" s="53"/>
      <c r="E20" s="730"/>
      <c r="F20" s="730"/>
      <c r="G20" s="541"/>
      <c r="H20" s="542"/>
      <c r="I20" s="746"/>
      <c r="J20" s="542"/>
      <c r="K20" s="542"/>
      <c r="L20" s="543"/>
      <c r="M20" s="544"/>
    </row>
    <row r="21" spans="1:13" ht="15.6" x14ac:dyDescent="0.25">
      <c r="A21" s="608"/>
      <c r="B21" s="985" t="s">
        <v>429</v>
      </c>
      <c r="C21" s="497"/>
      <c r="E21" s="398"/>
      <c r="F21" s="398"/>
      <c r="G21" s="545"/>
      <c r="H21" s="546"/>
      <c r="I21" s="407"/>
      <c r="J21" s="546"/>
      <c r="K21" s="546"/>
      <c r="L21" s="547"/>
      <c r="M21" s="548"/>
    </row>
    <row r="22" spans="1:13" ht="17.399999999999999" x14ac:dyDescent="0.3">
      <c r="A22" s="52"/>
      <c r="B22" s="942" t="s">
        <v>340</v>
      </c>
      <c r="C22" s="497"/>
      <c r="E22" s="1511" t="s">
        <v>697</v>
      </c>
      <c r="F22" s="1511"/>
      <c r="G22" s="1511"/>
      <c r="H22" s="1511"/>
      <c r="I22" s="1511"/>
      <c r="J22" s="1511"/>
      <c r="K22" s="1511"/>
      <c r="L22" s="1511"/>
      <c r="M22" s="1511"/>
    </row>
    <row r="23" spans="1:13" ht="15.6" x14ac:dyDescent="0.3">
      <c r="A23" s="52"/>
      <c r="B23" s="986" t="s">
        <v>583</v>
      </c>
      <c r="C23" s="497"/>
      <c r="E23" s="1180"/>
      <c r="F23" s="1180"/>
      <c r="G23" s="721"/>
      <c r="H23" s="722"/>
      <c r="I23" s="770"/>
      <c r="J23" s="722"/>
      <c r="K23" s="722"/>
      <c r="L23" s="723"/>
      <c r="M23" s="724"/>
    </row>
    <row r="24" spans="1:13" ht="15.6" x14ac:dyDescent="0.3">
      <c r="A24" s="52"/>
      <c r="B24" s="943" t="s">
        <v>357</v>
      </c>
      <c r="C24" s="497"/>
      <c r="E24" s="1179"/>
      <c r="F24" s="1179"/>
      <c r="G24" s="714">
        <v>13</v>
      </c>
      <c r="H24" s="870" t="s">
        <v>0</v>
      </c>
      <c r="I24" s="871" t="s">
        <v>412</v>
      </c>
      <c r="J24" s="871" t="s">
        <v>170</v>
      </c>
      <c r="K24" s="871" t="s">
        <v>39</v>
      </c>
      <c r="L24" s="872">
        <v>1</v>
      </c>
      <c r="M24" s="873">
        <v>0.5625</v>
      </c>
    </row>
    <row r="25" spans="1:13" ht="15.6" x14ac:dyDescent="0.25">
      <c r="A25" s="52"/>
      <c r="B25" s="987" t="s">
        <v>19</v>
      </c>
      <c r="C25" s="497"/>
      <c r="E25" s="1180"/>
      <c r="F25" s="1180"/>
      <c r="G25" s="715">
        <v>14</v>
      </c>
      <c r="H25" s="874" t="s">
        <v>0</v>
      </c>
      <c r="I25" s="874" t="s">
        <v>29</v>
      </c>
      <c r="J25" s="875" t="s">
        <v>170</v>
      </c>
      <c r="K25" s="875" t="s">
        <v>39</v>
      </c>
      <c r="L25" s="876">
        <v>5</v>
      </c>
      <c r="M25" s="877">
        <f>M24+TIME(0,L24,0)</f>
        <v>0.56319444444444444</v>
      </c>
    </row>
    <row r="26" spans="1:13" ht="15.6" x14ac:dyDescent="0.25">
      <c r="A26" s="52"/>
      <c r="B26" s="988" t="s">
        <v>18</v>
      </c>
      <c r="C26" s="497"/>
      <c r="E26" s="1179"/>
      <c r="F26" s="1179"/>
      <c r="G26" s="549">
        <v>15</v>
      </c>
      <c r="H26" s="871" t="s">
        <v>5</v>
      </c>
      <c r="I26" s="871" t="s">
        <v>38</v>
      </c>
      <c r="J26" s="871" t="s">
        <v>170</v>
      </c>
      <c r="K26" s="871"/>
      <c r="L26" s="872">
        <v>114</v>
      </c>
      <c r="M26" s="873">
        <f>M25+TIME(0,L25,0)</f>
        <v>0.56666666666666665</v>
      </c>
    </row>
    <row r="27" spans="1:13" ht="15.6" x14ac:dyDescent="0.25">
      <c r="A27" s="52"/>
      <c r="B27" s="989" t="s">
        <v>510</v>
      </c>
      <c r="C27" s="497"/>
      <c r="E27" s="1180"/>
      <c r="F27" s="1180"/>
      <c r="G27" s="886">
        <v>16</v>
      </c>
      <c r="H27" s="875"/>
      <c r="I27" s="875" t="s">
        <v>411</v>
      </c>
      <c r="J27" s="875" t="s">
        <v>170</v>
      </c>
      <c r="K27" s="875" t="s">
        <v>39</v>
      </c>
      <c r="L27" s="876">
        <v>0</v>
      </c>
      <c r="M27" s="877">
        <f>M26+TIME(0,L26,0)</f>
        <v>0.64583333333333326</v>
      </c>
    </row>
    <row r="28" spans="1:13" ht="15.6" x14ac:dyDescent="0.25">
      <c r="A28" s="52"/>
      <c r="B28" s="1643" t="s">
        <v>584</v>
      </c>
      <c r="C28" s="53"/>
      <c r="E28" s="1179"/>
      <c r="F28" s="1179"/>
      <c r="G28" s="549"/>
      <c r="H28" s="871"/>
      <c r="I28" s="871"/>
      <c r="J28" s="871"/>
      <c r="K28" s="637"/>
      <c r="L28" s="872"/>
      <c r="M28" s="873"/>
    </row>
    <row r="29" spans="1:13" ht="15.6" x14ac:dyDescent="0.25">
      <c r="A29" s="608"/>
      <c r="B29" s="992" t="s">
        <v>585</v>
      </c>
      <c r="C29" s="497"/>
      <c r="E29" s="1180"/>
      <c r="F29" s="1180"/>
      <c r="G29" s="886"/>
      <c r="H29" s="875"/>
      <c r="I29" s="875"/>
      <c r="J29" s="875"/>
      <c r="K29" s="769"/>
      <c r="L29" s="876"/>
      <c r="M29" s="877"/>
    </row>
    <row r="30" spans="1:13" ht="15.6" x14ac:dyDescent="0.25">
      <c r="A30" s="52"/>
      <c r="B30" s="54"/>
      <c r="C30" s="497"/>
      <c r="E30" s="398"/>
      <c r="F30" s="398"/>
      <c r="G30" s="545"/>
      <c r="H30" s="546"/>
      <c r="I30" s="407"/>
      <c r="J30" s="546"/>
      <c r="K30" s="546"/>
      <c r="L30" s="547"/>
      <c r="M30" s="548"/>
    </row>
    <row r="31" spans="1:13" ht="17.399999999999999" x14ac:dyDescent="0.25">
      <c r="A31" s="52"/>
      <c r="B31" s="54"/>
      <c r="C31" s="497"/>
      <c r="E31" s="1511" t="s">
        <v>698</v>
      </c>
      <c r="F31" s="1511"/>
      <c r="G31" s="1511"/>
      <c r="H31" s="1511"/>
      <c r="I31" s="1511"/>
      <c r="J31" s="1511"/>
      <c r="K31" s="1511"/>
      <c r="L31" s="1511"/>
      <c r="M31" s="1511"/>
    </row>
    <row r="32" spans="1:13" ht="15.6" x14ac:dyDescent="0.25">
      <c r="A32" s="52"/>
      <c r="B32" s="54"/>
      <c r="C32" s="53"/>
      <c r="E32" s="1180"/>
      <c r="F32" s="1180"/>
      <c r="G32" s="721"/>
      <c r="H32" s="722"/>
      <c r="I32" s="770"/>
      <c r="J32" s="722"/>
      <c r="K32" s="722"/>
      <c r="L32" s="723"/>
      <c r="M32" s="724"/>
    </row>
    <row r="33" spans="1:13" ht="15.6" x14ac:dyDescent="0.25">
      <c r="A33" s="52"/>
      <c r="B33" s="670" t="s">
        <v>388</v>
      </c>
      <c r="C33" s="53"/>
      <c r="E33" s="1179"/>
      <c r="F33" s="1179"/>
      <c r="G33" s="714">
        <v>17</v>
      </c>
      <c r="H33" s="870" t="s">
        <v>0</v>
      </c>
      <c r="I33" s="871" t="s">
        <v>27</v>
      </c>
      <c r="J33" s="871" t="s">
        <v>170</v>
      </c>
      <c r="K33" s="871" t="s">
        <v>39</v>
      </c>
      <c r="L33" s="872">
        <v>1</v>
      </c>
      <c r="M33" s="873">
        <v>0.66666666666666663</v>
      </c>
    </row>
    <row r="34" spans="1:13" ht="15.6" x14ac:dyDescent="0.25">
      <c r="A34" s="52"/>
      <c r="B34" s="671" t="s">
        <v>389</v>
      </c>
      <c r="C34" s="53"/>
      <c r="E34" s="1180"/>
      <c r="F34" s="1180"/>
      <c r="G34" s="715">
        <v>18</v>
      </c>
      <c r="H34" s="874" t="s">
        <v>0</v>
      </c>
      <c r="I34" s="874" t="s">
        <v>29</v>
      </c>
      <c r="J34" s="875" t="s">
        <v>170</v>
      </c>
      <c r="K34" s="875" t="s">
        <v>39</v>
      </c>
      <c r="L34" s="876">
        <v>5</v>
      </c>
      <c r="M34" s="877">
        <f>M33+TIME(0,L33,0)</f>
        <v>0.66736111111111107</v>
      </c>
    </row>
    <row r="35" spans="1:13" ht="15.6" x14ac:dyDescent="0.25">
      <c r="A35" s="52"/>
      <c r="B35" s="54"/>
      <c r="C35" s="53"/>
      <c r="E35" s="1179"/>
      <c r="F35" s="1179"/>
      <c r="G35" s="549">
        <v>19</v>
      </c>
      <c r="H35" s="871" t="s">
        <v>5</v>
      </c>
      <c r="I35" s="871" t="s">
        <v>38</v>
      </c>
      <c r="J35" s="871" t="s">
        <v>170</v>
      </c>
      <c r="K35" s="871"/>
      <c r="L35" s="872">
        <v>114</v>
      </c>
      <c r="M35" s="873">
        <f>M34+TIME(0,L34,0)</f>
        <v>0.67083333333333328</v>
      </c>
    </row>
    <row r="36" spans="1:13" ht="15.6" customHeight="1" x14ac:dyDescent="0.25">
      <c r="A36" s="608"/>
      <c r="B36" s="54"/>
      <c r="C36" s="497"/>
      <c r="E36" s="1180"/>
      <c r="F36" s="1180"/>
      <c r="G36" s="886">
        <v>20</v>
      </c>
      <c r="H36" s="875"/>
      <c r="I36" s="875" t="s">
        <v>380</v>
      </c>
      <c r="J36" s="875" t="s">
        <v>170</v>
      </c>
      <c r="K36" s="875" t="s">
        <v>39</v>
      </c>
      <c r="L36" s="876">
        <v>0</v>
      </c>
      <c r="M36" s="877">
        <f>M35+TIME(0,L35,0)</f>
        <v>0.75</v>
      </c>
    </row>
    <row r="37" spans="1:13" ht="15.6" x14ac:dyDescent="0.25">
      <c r="A37" s="52"/>
      <c r="B37" s="54"/>
      <c r="C37" s="53"/>
      <c r="E37" s="1179"/>
      <c r="F37" s="1179"/>
      <c r="G37" s="549"/>
      <c r="H37" s="871"/>
      <c r="I37" s="871"/>
      <c r="J37" s="871"/>
      <c r="K37" s="637"/>
      <c r="L37" s="872"/>
      <c r="M37" s="873"/>
    </row>
    <row r="38" spans="1:13" ht="15.6" x14ac:dyDescent="0.25">
      <c r="A38" s="52"/>
      <c r="B38" s="54"/>
      <c r="C38" s="497"/>
      <c r="E38" s="1180"/>
      <c r="F38" s="1180"/>
      <c r="G38" s="886"/>
      <c r="H38" s="875"/>
      <c r="I38" s="875"/>
      <c r="J38" s="875"/>
      <c r="K38" s="769"/>
      <c r="L38" s="876"/>
      <c r="M38" s="877"/>
    </row>
    <row r="39" spans="1:13" ht="15.6" x14ac:dyDescent="0.25">
      <c r="A39" s="52"/>
      <c r="B39" s="1219" t="s">
        <v>403</v>
      </c>
      <c r="C39" s="497"/>
      <c r="E39" s="398"/>
      <c r="F39" s="398"/>
      <c r="G39" s="545"/>
      <c r="H39" s="546"/>
      <c r="I39" s="407"/>
      <c r="J39" s="546"/>
      <c r="K39" s="546"/>
      <c r="L39" s="547"/>
      <c r="M39" s="548"/>
    </row>
    <row r="40" spans="1:13" ht="17.399999999999999" x14ac:dyDescent="0.25">
      <c r="A40" s="54"/>
      <c r="B40" s="1220"/>
      <c r="C40" s="54"/>
      <c r="E40" s="1511" t="s">
        <v>699</v>
      </c>
      <c r="F40" s="1511"/>
      <c r="G40" s="1511"/>
      <c r="H40" s="1511"/>
      <c r="I40" s="1511"/>
      <c r="J40" s="1511"/>
      <c r="K40" s="1511"/>
      <c r="L40" s="1511"/>
      <c r="M40" s="1511"/>
    </row>
    <row r="41" spans="1:13" ht="17.399999999999999" x14ac:dyDescent="0.25">
      <c r="A41" s="54"/>
      <c r="B41" s="835" t="s">
        <v>400</v>
      </c>
      <c r="C41" s="54"/>
      <c r="E41" s="1180"/>
      <c r="F41" s="1180"/>
      <c r="G41" s="721"/>
      <c r="H41" s="722"/>
      <c r="I41" s="770"/>
      <c r="J41" s="722"/>
      <c r="K41" s="722"/>
      <c r="L41" s="723"/>
      <c r="M41" s="724"/>
    </row>
    <row r="42" spans="1:13" ht="15.6" x14ac:dyDescent="0.25">
      <c r="A42" s="54"/>
      <c r="B42" s="996" t="s">
        <v>356</v>
      </c>
      <c r="C42" s="54"/>
      <c r="E42" s="1179"/>
      <c r="F42" s="1179"/>
      <c r="G42" s="714">
        <v>21</v>
      </c>
      <c r="H42" s="870" t="s">
        <v>0</v>
      </c>
      <c r="I42" s="871" t="s">
        <v>27</v>
      </c>
      <c r="J42" s="871" t="s">
        <v>170</v>
      </c>
      <c r="K42" s="871" t="s">
        <v>39</v>
      </c>
      <c r="L42" s="872">
        <v>1</v>
      </c>
      <c r="M42" s="873">
        <v>0.66666666666666663</v>
      </c>
    </row>
    <row r="43" spans="1:13" ht="16.2" thickBot="1" x14ac:dyDescent="0.3">
      <c r="A43" s="54"/>
      <c r="B43" s="54"/>
      <c r="C43" s="54"/>
      <c r="E43" s="1180"/>
      <c r="F43" s="1180"/>
      <c r="G43" s="715">
        <v>22</v>
      </c>
      <c r="H43" s="874" t="s">
        <v>0</v>
      </c>
      <c r="I43" s="874" t="s">
        <v>29</v>
      </c>
      <c r="J43" s="875" t="s">
        <v>170</v>
      </c>
      <c r="K43" s="875" t="s">
        <v>39</v>
      </c>
      <c r="L43" s="876">
        <v>5</v>
      </c>
      <c r="M43" s="877">
        <f>M42+TIME(0,L42,0)</f>
        <v>0.66736111111111107</v>
      </c>
    </row>
    <row r="44" spans="1:13" ht="15.6" x14ac:dyDescent="0.25">
      <c r="A44" s="52"/>
      <c r="B44" s="594" t="s">
        <v>296</v>
      </c>
      <c r="C44" s="53"/>
      <c r="E44" s="1179"/>
      <c r="F44" s="1179"/>
      <c r="G44" s="549">
        <v>23</v>
      </c>
      <c r="H44" s="871" t="s">
        <v>5</v>
      </c>
      <c r="I44" s="871" t="s">
        <v>38</v>
      </c>
      <c r="J44" s="871" t="s">
        <v>170</v>
      </c>
      <c r="K44" s="871"/>
      <c r="L44" s="872">
        <v>114</v>
      </c>
      <c r="M44" s="873">
        <f>M43+TIME(0,L43,0)</f>
        <v>0.67083333333333328</v>
      </c>
    </row>
    <row r="45" spans="1:13" ht="15.6" x14ac:dyDescent="0.25">
      <c r="A45" s="52"/>
      <c r="B45" s="595" t="s">
        <v>258</v>
      </c>
      <c r="C45" s="53"/>
      <c r="E45" s="1180"/>
      <c r="F45" s="1180"/>
      <c r="G45" s="886">
        <v>24</v>
      </c>
      <c r="H45" s="875"/>
      <c r="I45" s="875" t="s">
        <v>700</v>
      </c>
      <c r="J45" s="875" t="s">
        <v>170</v>
      </c>
      <c r="K45" s="875" t="s">
        <v>39</v>
      </c>
      <c r="L45" s="876">
        <v>0</v>
      </c>
      <c r="M45" s="877">
        <f>M44+TIME(0,L44,0)</f>
        <v>0.75</v>
      </c>
    </row>
    <row r="46" spans="1:13" ht="15.6" x14ac:dyDescent="0.25">
      <c r="A46" s="52"/>
      <c r="B46" s="502" t="s">
        <v>245</v>
      </c>
      <c r="C46" s="501"/>
      <c r="E46" s="1179"/>
      <c r="F46" s="1179"/>
      <c r="G46" s="549"/>
      <c r="H46" s="871"/>
      <c r="I46" s="871"/>
      <c r="J46" s="871" t="s">
        <v>170</v>
      </c>
      <c r="K46" s="637"/>
      <c r="L46" s="872">
        <v>0</v>
      </c>
      <c r="M46" s="882">
        <f>M45+TIME(0,L45,0)</f>
        <v>0.75</v>
      </c>
    </row>
    <row r="47" spans="1:13" ht="15.6" x14ac:dyDescent="0.25">
      <c r="A47" s="52"/>
      <c r="B47" s="503" t="s">
        <v>101</v>
      </c>
      <c r="C47" s="501"/>
      <c r="E47" s="1180"/>
      <c r="F47" s="1180"/>
      <c r="G47" s="886"/>
      <c r="H47" s="875"/>
      <c r="I47" s="875"/>
      <c r="J47" s="875"/>
      <c r="K47" s="769"/>
      <c r="L47" s="876">
        <v>0</v>
      </c>
      <c r="M47" s="877">
        <f>M46+TIME(0,L46,0)</f>
        <v>0.75</v>
      </c>
    </row>
    <row r="48" spans="1:13" ht="15.6" x14ac:dyDescent="0.25">
      <c r="A48" s="52"/>
      <c r="B48" s="504" t="s">
        <v>102</v>
      </c>
      <c r="C48" s="501"/>
      <c r="E48" s="398"/>
      <c r="F48" s="398"/>
      <c r="G48" s="545"/>
      <c r="H48" s="546"/>
      <c r="I48" s="407"/>
      <c r="J48" s="546"/>
      <c r="K48" s="546"/>
      <c r="L48" s="547"/>
      <c r="M48" s="548"/>
    </row>
    <row r="49" spans="1:13" ht="17.399999999999999" x14ac:dyDescent="0.25">
      <c r="A49" s="52"/>
      <c r="B49" s="994" t="s">
        <v>99</v>
      </c>
      <c r="C49" s="501"/>
      <c r="E49" s="1511" t="s">
        <v>701</v>
      </c>
      <c r="F49" s="1511"/>
      <c r="G49" s="1511"/>
      <c r="H49" s="1511"/>
      <c r="I49" s="1511"/>
      <c r="J49" s="1511"/>
      <c r="K49" s="1511"/>
      <c r="L49" s="1511"/>
      <c r="M49" s="1511"/>
    </row>
    <row r="50" spans="1:13" ht="15.6" x14ac:dyDescent="0.25">
      <c r="A50" s="52"/>
      <c r="B50" s="505" t="s">
        <v>254</v>
      </c>
      <c r="C50" s="501"/>
      <c r="E50" s="1180"/>
      <c r="F50" s="1180"/>
      <c r="G50" s="721"/>
      <c r="H50" s="722"/>
      <c r="I50" s="770"/>
      <c r="J50" s="722"/>
      <c r="K50" s="722"/>
      <c r="L50" s="723"/>
      <c r="M50" s="724"/>
    </row>
    <row r="51" spans="1:13" ht="15.6" x14ac:dyDescent="0.25">
      <c r="A51" s="52"/>
      <c r="B51" s="505" t="s">
        <v>255</v>
      </c>
      <c r="C51" s="501"/>
      <c r="E51" s="1179"/>
      <c r="F51" s="1179"/>
      <c r="G51" s="714">
        <v>25</v>
      </c>
      <c r="H51" s="870" t="s">
        <v>0</v>
      </c>
      <c r="I51" s="871" t="s">
        <v>27</v>
      </c>
      <c r="J51" s="871" t="s">
        <v>170</v>
      </c>
      <c r="K51" s="871" t="s">
        <v>39</v>
      </c>
      <c r="L51" s="872">
        <v>1</v>
      </c>
      <c r="M51" s="873">
        <v>0.33333333333333331</v>
      </c>
    </row>
    <row r="52" spans="1:13" ht="15.6" x14ac:dyDescent="0.25">
      <c r="A52" s="52"/>
      <c r="B52" s="505" t="s">
        <v>132</v>
      </c>
      <c r="C52" s="501"/>
      <c r="E52" s="1180"/>
      <c r="F52" s="1180"/>
      <c r="G52" s="715">
        <v>26</v>
      </c>
      <c r="H52" s="874" t="s">
        <v>0</v>
      </c>
      <c r="I52" s="874" t="s">
        <v>29</v>
      </c>
      <c r="J52" s="875" t="s">
        <v>170</v>
      </c>
      <c r="K52" s="875" t="s">
        <v>39</v>
      </c>
      <c r="L52" s="876">
        <v>5</v>
      </c>
      <c r="M52" s="877">
        <f>M51+TIME(0,L51,0)</f>
        <v>0.33402777777777776</v>
      </c>
    </row>
    <row r="53" spans="1:13" ht="15.6" x14ac:dyDescent="0.25">
      <c r="A53" s="52"/>
      <c r="B53" s="505" t="s">
        <v>260</v>
      </c>
      <c r="C53" s="501"/>
      <c r="E53" s="1179"/>
      <c r="F53" s="1179"/>
      <c r="G53" s="549">
        <v>27</v>
      </c>
      <c r="H53" s="871" t="s">
        <v>5</v>
      </c>
      <c r="I53" s="871" t="s">
        <v>38</v>
      </c>
      <c r="J53" s="871" t="s">
        <v>170</v>
      </c>
      <c r="K53" s="871"/>
      <c r="L53" s="872">
        <v>114</v>
      </c>
      <c r="M53" s="873">
        <f>M52+TIME(0,L52,0)</f>
        <v>0.33749999999999997</v>
      </c>
    </row>
    <row r="54" spans="1:13" ht="15.6" x14ac:dyDescent="0.25">
      <c r="A54" s="52"/>
      <c r="B54" s="505" t="s">
        <v>256</v>
      </c>
      <c r="C54" s="501"/>
      <c r="E54" s="1180"/>
      <c r="F54" s="1180"/>
      <c r="G54" s="886">
        <v>28</v>
      </c>
      <c r="H54" s="875"/>
      <c r="I54" s="875" t="s">
        <v>702</v>
      </c>
      <c r="J54" s="875" t="s">
        <v>170</v>
      </c>
      <c r="K54" s="875" t="s">
        <v>39</v>
      </c>
      <c r="L54" s="876">
        <v>0</v>
      </c>
      <c r="M54" s="877">
        <f>M53+TIME(0,L53,0)</f>
        <v>0.41666666666666663</v>
      </c>
    </row>
    <row r="55" spans="1:13" ht="15.6" x14ac:dyDescent="0.25">
      <c r="A55" s="52"/>
      <c r="B55" s="505" t="s">
        <v>131</v>
      </c>
      <c r="C55" s="501"/>
      <c r="E55" s="1179"/>
      <c r="F55" s="1179"/>
      <c r="G55" s="549"/>
      <c r="H55" s="871"/>
      <c r="I55" s="871"/>
      <c r="J55" s="871" t="s">
        <v>170</v>
      </c>
      <c r="K55" s="637"/>
      <c r="L55" s="872">
        <v>0</v>
      </c>
      <c r="M55" s="882">
        <f>M54+TIME(0,L54,0)</f>
        <v>0.41666666666666663</v>
      </c>
    </row>
    <row r="56" spans="1:13" ht="15.6" x14ac:dyDescent="0.25">
      <c r="A56" s="52"/>
      <c r="B56" s="505" t="s">
        <v>257</v>
      </c>
      <c r="C56" s="501"/>
      <c r="E56" s="398"/>
      <c r="F56" s="398"/>
      <c r="G56" s="545"/>
      <c r="H56" s="546"/>
      <c r="I56" s="407"/>
      <c r="J56" s="546"/>
      <c r="K56" s="546"/>
      <c r="L56" s="547"/>
      <c r="M56" s="548"/>
    </row>
    <row r="57" spans="1:13" ht="17.399999999999999" x14ac:dyDescent="0.25">
      <c r="A57" s="52"/>
      <c r="B57" s="674" t="s">
        <v>103</v>
      </c>
      <c r="C57" s="501"/>
      <c r="E57" s="1511" t="s">
        <v>703</v>
      </c>
      <c r="F57" s="1511"/>
      <c r="G57" s="1511"/>
      <c r="H57" s="1511"/>
      <c r="I57" s="1511"/>
      <c r="J57" s="1511"/>
      <c r="K57" s="1511"/>
      <c r="L57" s="1511"/>
      <c r="M57" s="1511"/>
    </row>
    <row r="58" spans="1:13" ht="15.6" x14ac:dyDescent="0.25">
      <c r="A58" s="52"/>
      <c r="B58" s="54"/>
      <c r="C58" s="501"/>
      <c r="E58" s="1180"/>
      <c r="F58" s="1180"/>
      <c r="G58" s="721"/>
      <c r="H58" s="722"/>
      <c r="I58" s="770"/>
      <c r="J58" s="722"/>
      <c r="K58" s="722"/>
      <c r="L58" s="723"/>
      <c r="M58" s="724"/>
    </row>
    <row r="59" spans="1:13" ht="15.6" x14ac:dyDescent="0.25">
      <c r="A59" s="52"/>
      <c r="B59" s="54"/>
      <c r="C59" s="501"/>
      <c r="E59" s="1179"/>
      <c r="F59" s="1179"/>
      <c r="G59" s="714">
        <v>29</v>
      </c>
      <c r="H59" s="870" t="s">
        <v>0</v>
      </c>
      <c r="I59" s="871" t="s">
        <v>27</v>
      </c>
      <c r="J59" s="871" t="s">
        <v>170</v>
      </c>
      <c r="K59" s="871" t="s">
        <v>39</v>
      </c>
      <c r="L59" s="872">
        <v>1</v>
      </c>
      <c r="M59" s="873">
        <v>0.5625</v>
      </c>
    </row>
    <row r="60" spans="1:13" ht="15.6" x14ac:dyDescent="0.25">
      <c r="A60" s="52"/>
      <c r="B60" s="54"/>
      <c r="C60" s="53"/>
      <c r="E60" s="1180"/>
      <c r="F60" s="1180"/>
      <c r="G60" s="715">
        <v>30</v>
      </c>
      <c r="H60" s="874" t="s">
        <v>0</v>
      </c>
      <c r="I60" s="874" t="s">
        <v>29</v>
      </c>
      <c r="J60" s="875" t="s">
        <v>170</v>
      </c>
      <c r="K60" s="875" t="s">
        <v>39</v>
      </c>
      <c r="L60" s="876">
        <v>5</v>
      </c>
      <c r="M60" s="877">
        <f>M59+TIME(0,L59,0)</f>
        <v>0.56319444444444444</v>
      </c>
    </row>
    <row r="61" spans="1:13" ht="15.6" x14ac:dyDescent="0.25">
      <c r="A61" s="1640"/>
      <c r="B61" s="1641" t="str">
        <f>B1</f>
        <v>January '13</v>
      </c>
      <c r="C61" s="1642"/>
      <c r="E61" s="1179"/>
      <c r="F61" s="1179"/>
      <c r="G61" s="549">
        <v>31</v>
      </c>
      <c r="H61" s="871" t="s">
        <v>5</v>
      </c>
      <c r="I61" s="871" t="s">
        <v>38</v>
      </c>
      <c r="J61" s="871" t="s">
        <v>170</v>
      </c>
      <c r="K61" s="871"/>
      <c r="L61" s="872">
        <v>104</v>
      </c>
      <c r="M61" s="873">
        <f>M60+TIME(0,L60,0)</f>
        <v>0.56666666666666665</v>
      </c>
    </row>
    <row r="62" spans="1:13" ht="15.6" x14ac:dyDescent="0.25">
      <c r="A62" s="1206"/>
      <c r="B62" s="1206"/>
      <c r="C62" s="1206"/>
      <c r="E62" s="1180"/>
      <c r="F62" s="1180"/>
      <c r="G62" s="886">
        <v>32</v>
      </c>
      <c r="H62" s="875" t="s">
        <v>468</v>
      </c>
      <c r="I62" s="875" t="s">
        <v>704</v>
      </c>
      <c r="J62" s="875" t="s">
        <v>170</v>
      </c>
      <c r="K62" s="875" t="s">
        <v>39</v>
      </c>
      <c r="L62" s="876">
        <v>5</v>
      </c>
      <c r="M62" s="877">
        <f>M61+TIME(0,L61,0)</f>
        <v>0.63888888888888884</v>
      </c>
    </row>
    <row r="63" spans="1:13" ht="15.6" x14ac:dyDescent="0.25">
      <c r="A63" s="1206"/>
      <c r="B63" s="1206"/>
      <c r="C63" s="1206"/>
      <c r="E63" s="1179"/>
      <c r="F63" s="1179"/>
      <c r="G63" s="549"/>
      <c r="H63" s="871" t="s">
        <v>44</v>
      </c>
      <c r="I63" s="871" t="s">
        <v>469</v>
      </c>
      <c r="J63" s="871" t="s">
        <v>170</v>
      </c>
      <c r="K63" s="637"/>
      <c r="L63" s="872">
        <v>5</v>
      </c>
      <c r="M63" s="882">
        <f>M62+TIME(0,L62,0)</f>
        <v>0.64236111111111105</v>
      </c>
    </row>
    <row r="64" spans="1:13" ht="15.6" x14ac:dyDescent="0.25">
      <c r="A64" s="1206"/>
      <c r="B64" s="1206"/>
      <c r="C64" s="1206"/>
      <c r="E64" s="1180"/>
      <c r="F64" s="1180"/>
      <c r="G64" s="886"/>
      <c r="H64" s="875" t="s">
        <v>6</v>
      </c>
      <c r="I64" s="875" t="s">
        <v>30</v>
      </c>
      <c r="J64" s="875"/>
      <c r="K64" s="769"/>
      <c r="L64" s="876">
        <v>0</v>
      </c>
      <c r="M64" s="877">
        <f>M63+TIME(0,L63,0)</f>
        <v>0.64583333333333326</v>
      </c>
    </row>
    <row r="65" spans="1:13" ht="15.6" x14ac:dyDescent="0.25">
      <c r="A65" s="1206"/>
      <c r="B65" s="1206"/>
      <c r="C65" s="1206"/>
      <c r="E65" s="1180"/>
      <c r="F65" s="1180"/>
      <c r="G65" s="886"/>
      <c r="H65" s="875"/>
      <c r="I65" s="875"/>
      <c r="J65" s="875"/>
      <c r="K65" s="769"/>
      <c r="L65" s="876"/>
      <c r="M65" s="877"/>
    </row>
    <row r="66" spans="1:13" x14ac:dyDescent="0.25">
      <c r="A66" s="1206"/>
      <c r="B66" s="1206"/>
      <c r="C66" s="1206"/>
      <c r="E66" s="1206"/>
      <c r="F66" s="1206"/>
      <c r="G66" s="1206"/>
      <c r="H66" s="1206"/>
      <c r="I66" s="1206"/>
      <c r="J66" s="1206"/>
      <c r="K66" s="1206"/>
      <c r="L66" s="1206"/>
      <c r="M66" s="1206"/>
    </row>
    <row r="67" spans="1:13" x14ac:dyDescent="0.25">
      <c r="A67" s="1206"/>
      <c r="B67" s="1206"/>
      <c r="C67" s="1206"/>
      <c r="E67" s="1206"/>
      <c r="F67" s="1206"/>
      <c r="G67" s="1206"/>
      <c r="H67" s="1206"/>
      <c r="I67" s="1206"/>
      <c r="J67" s="1206"/>
      <c r="K67" s="1206"/>
      <c r="L67" s="1206"/>
      <c r="M67" s="1206"/>
    </row>
    <row r="68" spans="1:13" x14ac:dyDescent="0.25">
      <c r="A68" s="1206"/>
      <c r="B68" s="1206"/>
      <c r="C68" s="1206"/>
      <c r="E68" s="1206"/>
      <c r="F68" s="1206"/>
      <c r="G68" s="1206"/>
      <c r="H68" s="1206"/>
      <c r="I68" s="1206"/>
      <c r="J68" s="1206"/>
      <c r="K68" s="1206"/>
      <c r="L68" s="1206"/>
      <c r="M68" s="1206"/>
    </row>
    <row r="69" spans="1:13" x14ac:dyDescent="0.25">
      <c r="A69" s="1206"/>
      <c r="B69" s="1206"/>
      <c r="C69" s="1206"/>
      <c r="E69" s="1206"/>
      <c r="F69" s="1206"/>
      <c r="G69" s="1206"/>
      <c r="H69" s="1206"/>
      <c r="I69" s="1206"/>
      <c r="J69" s="1206"/>
      <c r="K69" s="1206"/>
      <c r="L69" s="1206"/>
      <c r="M69" s="1206"/>
    </row>
    <row r="70" spans="1:13" x14ac:dyDescent="0.25">
      <c r="A70" s="1206"/>
      <c r="B70" s="1206"/>
      <c r="C70" s="1206"/>
      <c r="E70" s="1206"/>
      <c r="F70" s="1206"/>
      <c r="G70" s="1206"/>
      <c r="H70" s="1206"/>
      <c r="I70" s="1206"/>
      <c r="J70" s="1206"/>
      <c r="K70" s="1206"/>
      <c r="L70" s="1206"/>
      <c r="M70" s="1206"/>
    </row>
    <row r="71" spans="1:13" x14ac:dyDescent="0.25">
      <c r="A71" s="1206"/>
      <c r="B71" s="1206"/>
      <c r="C71" s="1206"/>
      <c r="E71" s="1206"/>
      <c r="F71" s="1206"/>
      <c r="G71" s="1206"/>
      <c r="H71" s="1206"/>
      <c r="I71" s="1206"/>
      <c r="J71" s="1206"/>
      <c r="K71" s="1206"/>
      <c r="L71" s="1206"/>
      <c r="M71" s="1206"/>
    </row>
    <row r="72" spans="1:13" x14ac:dyDescent="0.25">
      <c r="A72" s="1206"/>
      <c r="B72" s="1206"/>
      <c r="C72" s="1206"/>
      <c r="E72" s="1206"/>
      <c r="F72" s="1206"/>
      <c r="G72" s="1206"/>
      <c r="H72" s="1206"/>
      <c r="I72" s="1206"/>
      <c r="J72" s="1206"/>
      <c r="K72" s="1206"/>
      <c r="L72" s="1206"/>
      <c r="M72" s="1206"/>
    </row>
    <row r="73" spans="1:13" x14ac:dyDescent="0.25">
      <c r="A73" s="1206"/>
      <c r="B73" s="1206"/>
      <c r="C73" s="1206"/>
      <c r="E73" s="1206"/>
      <c r="F73" s="1206"/>
      <c r="G73" s="1206"/>
      <c r="H73" s="1206"/>
      <c r="I73" s="1206"/>
      <c r="J73" s="1206"/>
      <c r="K73" s="1206"/>
      <c r="L73" s="1206"/>
      <c r="M73" s="1206"/>
    </row>
    <row r="74" spans="1:13" x14ac:dyDescent="0.25">
      <c r="A74" s="1206"/>
      <c r="B74" s="1206"/>
      <c r="C74" s="1206"/>
      <c r="E74" s="1206"/>
      <c r="F74" s="1206"/>
      <c r="G74" s="1206"/>
      <c r="H74" s="1206"/>
      <c r="I74" s="1206"/>
      <c r="J74" s="1206"/>
      <c r="K74" s="1206"/>
      <c r="L74" s="1206"/>
      <c r="M74" s="1206"/>
    </row>
    <row r="75" spans="1:13" x14ac:dyDescent="0.25">
      <c r="A75" s="1206"/>
      <c r="B75" s="1206"/>
      <c r="C75" s="1206"/>
      <c r="E75" s="1206"/>
      <c r="F75" s="1206"/>
      <c r="G75" s="1206"/>
      <c r="H75" s="1206"/>
      <c r="I75" s="399" t="s">
        <v>313</v>
      </c>
      <c r="J75" s="1206"/>
      <c r="K75" s="1206"/>
      <c r="L75" s="1206"/>
      <c r="M75" s="1206"/>
    </row>
    <row r="76" spans="1:13" x14ac:dyDescent="0.25">
      <c r="A76" s="1206"/>
      <c r="B76" s="1206"/>
      <c r="C76" s="1206"/>
      <c r="E76" s="1206"/>
      <c r="F76" s="1206"/>
      <c r="G76" s="1206"/>
      <c r="H76" s="1206"/>
      <c r="I76" s="762" t="s">
        <v>314</v>
      </c>
      <c r="J76" s="1206"/>
      <c r="K76" s="1206"/>
      <c r="L76" s="1206"/>
      <c r="M76" s="1206"/>
    </row>
    <row r="77" spans="1:13" x14ac:dyDescent="0.25">
      <c r="A77" s="1206"/>
      <c r="B77" s="1206"/>
      <c r="C77" s="1206"/>
      <c r="E77" s="1206"/>
      <c r="F77" s="1206"/>
      <c r="G77" s="1206"/>
      <c r="H77" s="1206"/>
      <c r="I77" s="1181"/>
      <c r="J77" s="1206"/>
      <c r="K77" s="1206"/>
      <c r="L77" s="1206"/>
      <c r="M77" s="1206"/>
    </row>
    <row r="78" spans="1:13" x14ac:dyDescent="0.25">
      <c r="E78" s="1206"/>
      <c r="F78" s="1206"/>
      <c r="G78" s="1206"/>
      <c r="H78" s="1206"/>
      <c r="I78" s="1150" t="s">
        <v>315</v>
      </c>
      <c r="J78" s="1206"/>
      <c r="K78" s="1206"/>
      <c r="L78" s="1206"/>
      <c r="M78" s="1206"/>
    </row>
    <row r="79" spans="1:13" x14ac:dyDescent="0.25">
      <c r="E79" s="1206"/>
      <c r="F79" s="1206"/>
      <c r="G79" s="1206"/>
      <c r="H79" s="1206"/>
      <c r="I79" s="1143" t="s">
        <v>316</v>
      </c>
      <c r="J79" s="1206"/>
      <c r="K79" s="1206"/>
      <c r="L79" s="1206"/>
      <c r="M79" s="1206"/>
    </row>
    <row r="80" spans="1:13" x14ac:dyDescent="0.25">
      <c r="E80" s="1206"/>
      <c r="F80" s="1206"/>
      <c r="G80" s="1206"/>
      <c r="H80" s="1206"/>
      <c r="I80" s="1150"/>
      <c r="J80" s="1206"/>
      <c r="K80" s="1206"/>
      <c r="L80" s="1206"/>
      <c r="M80" s="1206"/>
    </row>
    <row r="81" spans="5:13" x14ac:dyDescent="0.25">
      <c r="E81" s="1206"/>
      <c r="F81" s="1206"/>
      <c r="G81" s="1206"/>
      <c r="H81" s="1206"/>
      <c r="I81" s="1143" t="s">
        <v>299</v>
      </c>
      <c r="J81" s="1206"/>
      <c r="K81" s="1206"/>
      <c r="L81" s="1206"/>
      <c r="M81" s="1206"/>
    </row>
    <row r="82" spans="5:13" x14ac:dyDescent="0.25">
      <c r="E82" s="1206"/>
      <c r="F82" s="1206"/>
      <c r="G82" s="1206"/>
      <c r="H82" s="1206"/>
      <c r="I82" s="1150" t="s">
        <v>300</v>
      </c>
      <c r="J82" s="1206"/>
      <c r="K82" s="1206"/>
      <c r="L82" s="1206"/>
      <c r="M82" s="1206"/>
    </row>
    <row r="83" spans="5:13" x14ac:dyDescent="0.25">
      <c r="E83" s="1206"/>
      <c r="F83" s="1206"/>
      <c r="G83" s="1206"/>
      <c r="H83" s="1206"/>
      <c r="I83" s="1206"/>
      <c r="J83" s="1206"/>
      <c r="K83" s="1206"/>
      <c r="L83" s="1206"/>
      <c r="M83" s="1206"/>
    </row>
    <row r="84" spans="5:13" x14ac:dyDescent="0.25">
      <c r="E84" s="1206"/>
      <c r="F84" s="1206"/>
      <c r="G84" s="1206"/>
      <c r="H84" s="1206"/>
      <c r="I84" s="1206"/>
      <c r="J84" s="1206"/>
      <c r="K84" s="1206"/>
      <c r="L84" s="1206"/>
      <c r="M84" s="1206"/>
    </row>
    <row r="85" spans="5:13" x14ac:dyDescent="0.25">
      <c r="E85" s="1206"/>
      <c r="F85" s="1206"/>
      <c r="G85" s="1206"/>
      <c r="H85" s="1206"/>
      <c r="I85" s="1206"/>
      <c r="J85" s="1206"/>
      <c r="K85" s="1206"/>
      <c r="L85" s="1206"/>
      <c r="M85" s="1206"/>
    </row>
    <row r="86" spans="5:13" x14ac:dyDescent="0.25">
      <c r="E86" s="1206"/>
      <c r="F86" s="1206"/>
      <c r="G86" s="1206"/>
      <c r="H86" s="1206"/>
      <c r="I86" s="1206"/>
      <c r="J86" s="1206"/>
      <c r="K86" s="1206"/>
      <c r="L86" s="1206"/>
      <c r="M86" s="1206"/>
    </row>
    <row r="87" spans="5:13" x14ac:dyDescent="0.25">
      <c r="E87" s="1206"/>
      <c r="F87" s="1206"/>
      <c r="G87" s="1206"/>
      <c r="H87" s="1206"/>
      <c r="I87" s="1206"/>
      <c r="J87" s="1206"/>
      <c r="K87" s="1206"/>
      <c r="L87" s="1206"/>
      <c r="M87" s="1206"/>
    </row>
    <row r="88" spans="5:13" x14ac:dyDescent="0.25">
      <c r="E88" s="1206"/>
      <c r="F88" s="1206"/>
      <c r="G88" s="1206"/>
      <c r="H88" s="1206"/>
      <c r="I88" s="1206"/>
      <c r="J88" s="1206"/>
      <c r="K88" s="1206"/>
      <c r="L88" s="1206"/>
      <c r="M88" s="1206"/>
    </row>
    <row r="89" spans="5:13" x14ac:dyDescent="0.25">
      <c r="E89" s="1206"/>
      <c r="F89" s="1206"/>
      <c r="G89" s="1206"/>
      <c r="H89" s="1206"/>
      <c r="I89" s="1206"/>
      <c r="J89" s="1206"/>
      <c r="K89" s="1206"/>
      <c r="L89" s="1206"/>
      <c r="M89" s="1206"/>
    </row>
    <row r="90" spans="5:13" x14ac:dyDescent="0.25">
      <c r="E90" s="1206"/>
      <c r="F90" s="1206"/>
      <c r="G90" s="1206"/>
      <c r="H90" s="1206"/>
      <c r="I90" s="1206"/>
      <c r="J90" s="1206"/>
      <c r="K90" s="1206"/>
      <c r="L90" s="1206"/>
      <c r="M90" s="1206"/>
    </row>
    <row r="91" spans="5:13" x14ac:dyDescent="0.25">
      <c r="E91" s="1206"/>
      <c r="F91" s="1206"/>
      <c r="G91" s="1206"/>
      <c r="H91" s="1206"/>
      <c r="I91" s="1206"/>
      <c r="J91" s="1206"/>
      <c r="K91" s="1206"/>
      <c r="L91" s="1206"/>
      <c r="M91" s="1206"/>
    </row>
    <row r="92" spans="5:13" x14ac:dyDescent="0.25">
      <c r="E92" s="1206"/>
      <c r="F92" s="1206"/>
      <c r="G92" s="1206"/>
      <c r="H92" s="1206"/>
      <c r="I92" s="1206"/>
      <c r="J92" s="1206"/>
      <c r="K92" s="1206"/>
      <c r="L92" s="1206"/>
      <c r="M92" s="1206"/>
    </row>
    <row r="93" spans="5:13" x14ac:dyDescent="0.25">
      <c r="E93" s="1206"/>
      <c r="F93" s="1206"/>
      <c r="G93" s="1206"/>
      <c r="H93" s="1206"/>
      <c r="I93" s="1206"/>
      <c r="J93" s="1206"/>
      <c r="K93" s="1206"/>
      <c r="L93" s="1206"/>
      <c r="M93" s="1206"/>
    </row>
    <row r="94" spans="5:13" x14ac:dyDescent="0.25">
      <c r="E94" s="1206"/>
      <c r="F94" s="1206"/>
      <c r="G94" s="1206"/>
      <c r="H94" s="1206"/>
      <c r="I94" s="1206"/>
      <c r="J94" s="1206"/>
      <c r="K94" s="1206"/>
      <c r="L94" s="1206"/>
      <c r="M94" s="1206"/>
    </row>
    <row r="95" spans="5:13" x14ac:dyDescent="0.25">
      <c r="E95" s="1206"/>
      <c r="F95" s="1206"/>
      <c r="G95" s="1206"/>
      <c r="H95" s="1206"/>
      <c r="I95" s="1206"/>
      <c r="J95" s="1206"/>
      <c r="K95" s="1206"/>
      <c r="L95" s="1206"/>
      <c r="M95" s="1206"/>
    </row>
    <row r="96" spans="5:13" x14ac:dyDescent="0.25">
      <c r="E96" s="1206"/>
      <c r="F96" s="1206"/>
      <c r="G96" s="1206"/>
      <c r="H96" s="1206"/>
      <c r="I96" s="1206"/>
      <c r="J96" s="1206"/>
      <c r="K96" s="1206"/>
      <c r="L96" s="1206"/>
      <c r="M96" s="1206"/>
    </row>
    <row r="97" spans="5:13" x14ac:dyDescent="0.25">
      <c r="E97" s="1206"/>
      <c r="F97" s="1206"/>
      <c r="G97" s="1206"/>
      <c r="H97" s="1206"/>
      <c r="I97" s="1206"/>
      <c r="J97" s="1206"/>
      <c r="K97" s="1206"/>
      <c r="L97" s="1206"/>
      <c r="M97" s="1206"/>
    </row>
    <row r="98" spans="5:13" x14ac:dyDescent="0.25">
      <c r="E98" s="1206"/>
      <c r="F98" s="1206"/>
      <c r="G98" s="1206"/>
      <c r="H98" s="1206"/>
      <c r="I98" s="1206"/>
      <c r="J98" s="1206"/>
      <c r="K98" s="1206"/>
      <c r="L98" s="1206"/>
      <c r="M98" s="1206"/>
    </row>
    <row r="99" spans="5:13" x14ac:dyDescent="0.25">
      <c r="E99" s="1206"/>
      <c r="F99" s="1206"/>
      <c r="G99" s="1206"/>
      <c r="H99" s="1206"/>
      <c r="I99" s="1206"/>
      <c r="J99" s="1206"/>
      <c r="K99" s="1206"/>
      <c r="L99" s="1206"/>
      <c r="M99" s="1206"/>
    </row>
    <row r="100" spans="5:13" x14ac:dyDescent="0.25">
      <c r="E100" s="1206"/>
      <c r="F100" s="1206"/>
      <c r="G100" s="1206"/>
      <c r="H100" s="1206"/>
      <c r="I100" s="1206"/>
      <c r="J100" s="1206"/>
      <c r="K100" s="1206"/>
      <c r="L100" s="1206"/>
      <c r="M100" s="1206"/>
    </row>
    <row r="101" spans="5:13" x14ac:dyDescent="0.25">
      <c r="E101" s="1206"/>
      <c r="F101" s="1206"/>
      <c r="G101" s="1206"/>
      <c r="H101" s="1206"/>
      <c r="I101" s="1206"/>
      <c r="J101" s="1206"/>
      <c r="K101" s="1206"/>
      <c r="L101" s="1206"/>
      <c r="M101" s="1206"/>
    </row>
    <row r="102" spans="5:13" x14ac:dyDescent="0.25">
      <c r="E102" s="1206"/>
      <c r="F102" s="1206"/>
      <c r="G102" s="1206"/>
      <c r="H102" s="1206"/>
      <c r="I102" s="1206"/>
      <c r="J102" s="1206"/>
      <c r="K102" s="1206"/>
      <c r="L102" s="1206"/>
      <c r="M102" s="1206"/>
    </row>
    <row r="103" spans="5:13" x14ac:dyDescent="0.25">
      <c r="E103" s="1206"/>
      <c r="F103" s="1206"/>
      <c r="G103" s="1206"/>
      <c r="H103" s="1206"/>
      <c r="I103" s="1206"/>
      <c r="J103" s="1206"/>
      <c r="K103" s="1206"/>
      <c r="L103" s="1206"/>
      <c r="M103" s="1206"/>
    </row>
    <row r="104" spans="5:13" x14ac:dyDescent="0.25">
      <c r="E104" s="1206"/>
      <c r="F104" s="1206"/>
      <c r="G104" s="1206"/>
      <c r="H104" s="1206"/>
      <c r="I104" s="1206"/>
      <c r="J104" s="1206"/>
      <c r="K104" s="1206"/>
      <c r="L104" s="1206"/>
      <c r="M104" s="1206"/>
    </row>
    <row r="105" spans="5:13" x14ac:dyDescent="0.25">
      <c r="E105" s="1206"/>
      <c r="F105" s="1206"/>
      <c r="G105" s="1206"/>
      <c r="H105" s="1206"/>
      <c r="I105" s="1206"/>
      <c r="J105" s="1206"/>
      <c r="K105" s="1206"/>
      <c r="L105" s="1206"/>
      <c r="M105" s="1206"/>
    </row>
    <row r="106" spans="5:13" x14ac:dyDescent="0.25">
      <c r="E106" s="1206"/>
      <c r="F106" s="1206"/>
      <c r="G106" s="1206"/>
      <c r="H106" s="1206"/>
      <c r="I106" s="1206"/>
      <c r="J106" s="1206"/>
      <c r="K106" s="1206"/>
      <c r="L106" s="1206"/>
      <c r="M106" s="1206"/>
    </row>
    <row r="107" spans="5:13" x14ac:dyDescent="0.25">
      <c r="E107" s="1206"/>
      <c r="F107" s="1206"/>
      <c r="G107" s="1206"/>
      <c r="H107" s="1206"/>
      <c r="I107" s="1206"/>
      <c r="J107" s="1206"/>
      <c r="K107" s="1206"/>
      <c r="L107" s="1206"/>
      <c r="M107" s="1206"/>
    </row>
    <row r="108" spans="5:13" x14ac:dyDescent="0.25">
      <c r="E108" s="1128"/>
      <c r="F108" s="1128"/>
      <c r="G108" s="1128"/>
      <c r="H108" s="1128"/>
      <c r="I108" s="1128"/>
      <c r="J108" s="1128"/>
      <c r="K108" s="1128"/>
      <c r="L108" s="1128"/>
      <c r="M108" s="1128"/>
    </row>
    <row r="109" spans="5:13" x14ac:dyDescent="0.25">
      <c r="E109" s="1128"/>
      <c r="F109" s="1128"/>
      <c r="G109" s="1128"/>
      <c r="H109" s="1128"/>
      <c r="I109" s="1128"/>
      <c r="J109" s="1128"/>
      <c r="K109" s="1128"/>
      <c r="L109" s="1128"/>
      <c r="M109" s="1128"/>
    </row>
    <row r="110" spans="5:13" x14ac:dyDescent="0.25">
      <c r="E110" s="1128"/>
      <c r="F110" s="1128"/>
      <c r="G110" s="1128"/>
      <c r="H110" s="1128"/>
      <c r="I110" s="1128"/>
      <c r="J110" s="1128"/>
      <c r="K110" s="1128"/>
      <c r="L110" s="1128"/>
      <c r="M110" s="1128"/>
    </row>
    <row r="111" spans="5:13" x14ac:dyDescent="0.25">
      <c r="E111" s="1128"/>
      <c r="F111" s="1128"/>
      <c r="G111" s="1128"/>
      <c r="H111" s="1128"/>
      <c r="I111" s="1128"/>
      <c r="J111" s="1128"/>
      <c r="K111" s="1128"/>
      <c r="L111" s="1128"/>
      <c r="M111" s="1128"/>
    </row>
    <row r="112" spans="5:13" x14ac:dyDescent="0.25">
      <c r="E112" s="1128"/>
      <c r="F112" s="1128"/>
      <c r="G112" s="1128"/>
      <c r="H112" s="1128"/>
      <c r="I112" s="1128"/>
      <c r="J112" s="1128"/>
      <c r="K112" s="1128"/>
      <c r="L112" s="1128"/>
      <c r="M112" s="1128"/>
    </row>
    <row r="113" spans="5:13" x14ac:dyDescent="0.25">
      <c r="E113" s="1128"/>
      <c r="F113" s="1128"/>
      <c r="G113" s="1128"/>
      <c r="H113" s="1128"/>
      <c r="I113" s="1128"/>
      <c r="J113" s="1128"/>
      <c r="K113" s="1128"/>
      <c r="L113" s="1128"/>
      <c r="M113" s="1128"/>
    </row>
    <row r="114" spans="5:13" x14ac:dyDescent="0.25">
      <c r="E114" s="828"/>
      <c r="F114" s="828"/>
      <c r="G114" s="828"/>
      <c r="H114" s="828"/>
      <c r="I114" s="828"/>
      <c r="J114" s="828"/>
      <c r="K114" s="828"/>
      <c r="L114" s="828"/>
      <c r="M114" s="828"/>
    </row>
    <row r="115" spans="5:13" x14ac:dyDescent="0.25">
      <c r="E115" s="828"/>
      <c r="F115" s="828"/>
      <c r="G115" s="828"/>
      <c r="H115" s="828"/>
      <c r="I115" s="828"/>
      <c r="J115" s="828"/>
      <c r="K115" s="828"/>
      <c r="L115" s="828"/>
      <c r="M115" s="828"/>
    </row>
    <row r="116" spans="5:13" x14ac:dyDescent="0.25">
      <c r="E116" s="828"/>
      <c r="F116" s="828"/>
      <c r="G116" s="828"/>
      <c r="H116" s="828"/>
      <c r="I116" s="828"/>
      <c r="J116" s="828"/>
      <c r="K116" s="828"/>
      <c r="L116" s="828"/>
      <c r="M116" s="828"/>
    </row>
    <row r="117" spans="5:13" x14ac:dyDescent="0.25">
      <c r="E117" s="828"/>
      <c r="F117" s="828"/>
      <c r="G117" s="828"/>
      <c r="H117" s="828"/>
      <c r="I117" s="828"/>
      <c r="J117" s="828"/>
      <c r="K117" s="828"/>
      <c r="L117" s="828"/>
      <c r="M117" s="828"/>
    </row>
    <row r="118" spans="5:13" x14ac:dyDescent="0.25">
      <c r="E118" s="828"/>
      <c r="F118" s="828"/>
      <c r="G118" s="828"/>
      <c r="H118" s="828"/>
      <c r="I118" s="828"/>
      <c r="J118" s="828"/>
      <c r="K118" s="828"/>
      <c r="L118" s="828"/>
      <c r="M118" s="828"/>
    </row>
    <row r="119" spans="5:13" x14ac:dyDescent="0.25">
      <c r="E119" s="828"/>
      <c r="F119" s="828"/>
      <c r="G119" s="828"/>
      <c r="H119" s="828"/>
      <c r="I119" s="828"/>
      <c r="J119" s="828"/>
      <c r="K119" s="828"/>
      <c r="L119" s="828"/>
      <c r="M119" s="828"/>
    </row>
    <row r="120" spans="5:13" x14ac:dyDescent="0.25">
      <c r="E120" s="828"/>
      <c r="F120" s="828"/>
      <c r="G120" s="828"/>
      <c r="H120" s="828"/>
      <c r="I120" s="828"/>
      <c r="J120" s="828"/>
      <c r="K120" s="828"/>
      <c r="L120" s="828"/>
      <c r="M120" s="828"/>
    </row>
    <row r="121" spans="5:13" x14ac:dyDescent="0.25">
      <c r="E121" s="828"/>
      <c r="F121" s="828"/>
      <c r="G121" s="828"/>
      <c r="H121" s="828"/>
      <c r="I121" s="828"/>
      <c r="J121" s="828"/>
      <c r="K121" s="828"/>
      <c r="L121" s="828"/>
      <c r="M121" s="828"/>
    </row>
    <row r="122" spans="5:13" x14ac:dyDescent="0.25">
      <c r="E122" s="828"/>
      <c r="F122" s="828"/>
      <c r="G122" s="828"/>
      <c r="H122" s="828"/>
      <c r="I122" s="828"/>
      <c r="J122" s="828"/>
      <c r="K122" s="828"/>
      <c r="L122" s="828"/>
      <c r="M122" s="828"/>
    </row>
    <row r="123" spans="5:13" x14ac:dyDescent="0.25">
      <c r="E123" s="828"/>
      <c r="F123" s="828"/>
      <c r="G123" s="828"/>
      <c r="H123" s="828"/>
      <c r="I123" s="828"/>
      <c r="J123" s="828"/>
      <c r="K123" s="828"/>
      <c r="L123" s="828"/>
      <c r="M123" s="828"/>
    </row>
    <row r="124" spans="5:13" x14ac:dyDescent="0.25">
      <c r="E124" s="828"/>
      <c r="F124" s="828"/>
      <c r="G124" s="828"/>
      <c r="H124" s="828"/>
      <c r="I124" s="828"/>
      <c r="J124" s="828"/>
      <c r="K124" s="828"/>
      <c r="L124" s="828"/>
      <c r="M124" s="828"/>
    </row>
    <row r="125" spans="5:13" x14ac:dyDescent="0.25">
      <c r="E125" s="828"/>
      <c r="F125" s="828"/>
      <c r="G125" s="828"/>
      <c r="H125" s="828"/>
      <c r="I125" s="828"/>
      <c r="J125" s="828"/>
      <c r="K125" s="828"/>
      <c r="L125" s="828"/>
      <c r="M125" s="828"/>
    </row>
    <row r="126" spans="5:13" x14ac:dyDescent="0.25">
      <c r="E126" s="828"/>
      <c r="F126" s="828"/>
      <c r="G126" s="828"/>
      <c r="H126" s="828"/>
      <c r="I126" s="828"/>
      <c r="J126" s="828"/>
      <c r="K126" s="828"/>
      <c r="L126" s="828"/>
      <c r="M126" s="828"/>
    </row>
    <row r="127" spans="5:13" x14ac:dyDescent="0.25">
      <c r="E127" s="828"/>
      <c r="F127" s="828"/>
      <c r="G127" s="828"/>
      <c r="H127" s="828"/>
      <c r="I127" s="828"/>
      <c r="J127" s="828"/>
      <c r="K127" s="828"/>
      <c r="L127" s="828"/>
      <c r="M127" s="828"/>
    </row>
    <row r="128" spans="5:13" x14ac:dyDescent="0.25">
      <c r="E128" s="828"/>
      <c r="F128" s="828"/>
      <c r="G128" s="828"/>
      <c r="H128" s="828"/>
      <c r="I128" s="828"/>
      <c r="J128" s="828"/>
      <c r="K128" s="828"/>
      <c r="L128" s="828"/>
      <c r="M128" s="828"/>
    </row>
    <row r="129" spans="5:13" x14ac:dyDescent="0.25">
      <c r="E129" s="828"/>
      <c r="F129" s="828"/>
      <c r="G129" s="828"/>
      <c r="H129" s="828"/>
      <c r="I129" s="828"/>
      <c r="J129" s="828"/>
      <c r="K129" s="828"/>
      <c r="L129" s="828"/>
      <c r="M129" s="828"/>
    </row>
    <row r="130" spans="5:13" x14ac:dyDescent="0.25">
      <c r="E130" s="828"/>
      <c r="F130" s="828"/>
      <c r="G130" s="828"/>
      <c r="H130" s="828"/>
      <c r="I130" s="828"/>
      <c r="J130" s="828"/>
      <c r="K130" s="828"/>
      <c r="L130" s="828"/>
      <c r="M130" s="828"/>
    </row>
    <row r="131" spans="5:13" x14ac:dyDescent="0.25">
      <c r="E131" s="828"/>
      <c r="F131" s="828"/>
      <c r="G131" s="828"/>
      <c r="H131" s="828"/>
      <c r="I131" s="828"/>
      <c r="J131" s="828"/>
      <c r="K131" s="828"/>
      <c r="L131" s="828"/>
      <c r="M131" s="828"/>
    </row>
    <row r="132" spans="5:13" x14ac:dyDescent="0.25">
      <c r="E132" s="828"/>
      <c r="F132" s="828"/>
      <c r="G132" s="828"/>
      <c r="H132" s="828"/>
      <c r="I132" s="828"/>
      <c r="J132" s="828"/>
      <c r="K132" s="828"/>
      <c r="L132" s="828"/>
      <c r="M132" s="828"/>
    </row>
    <row r="133" spans="5:13" x14ac:dyDescent="0.25">
      <c r="E133" s="828"/>
      <c r="F133" s="828"/>
      <c r="G133" s="828"/>
      <c r="H133" s="828"/>
      <c r="I133" s="828"/>
      <c r="J133" s="828"/>
      <c r="K133" s="828"/>
      <c r="L133" s="828"/>
      <c r="M133" s="828"/>
    </row>
    <row r="134" spans="5:13" x14ac:dyDescent="0.25">
      <c r="E134" s="828"/>
      <c r="F134" s="828"/>
      <c r="G134" s="828"/>
      <c r="H134" s="828"/>
      <c r="I134" s="828"/>
      <c r="J134" s="828"/>
      <c r="K134" s="828"/>
      <c r="L134" s="828"/>
      <c r="M134" s="828"/>
    </row>
    <row r="135" spans="5:13" x14ac:dyDescent="0.25">
      <c r="E135" s="828"/>
      <c r="F135" s="828"/>
      <c r="G135" s="828"/>
      <c r="H135" s="828"/>
      <c r="I135" s="828"/>
      <c r="J135" s="828"/>
      <c r="K135" s="828"/>
      <c r="L135" s="828"/>
      <c r="M135" s="828"/>
    </row>
    <row r="136" spans="5:13" x14ac:dyDescent="0.25">
      <c r="E136" s="828"/>
      <c r="F136" s="828"/>
      <c r="G136" s="828"/>
      <c r="H136" s="828"/>
      <c r="I136" s="828"/>
      <c r="J136" s="828"/>
      <c r="K136" s="828"/>
      <c r="L136" s="828"/>
      <c r="M136" s="828"/>
    </row>
    <row r="137" spans="5:13" x14ac:dyDescent="0.25">
      <c r="E137" s="828"/>
      <c r="F137" s="828"/>
      <c r="G137" s="828"/>
      <c r="H137" s="828"/>
      <c r="I137" s="828"/>
      <c r="J137" s="828"/>
      <c r="K137" s="828"/>
      <c r="L137" s="828"/>
      <c r="M137" s="828"/>
    </row>
    <row r="138" spans="5:13" x14ac:dyDescent="0.25">
      <c r="E138" s="828"/>
      <c r="F138" s="828"/>
      <c r="G138" s="828"/>
      <c r="H138" s="828"/>
      <c r="I138" s="828"/>
      <c r="J138" s="828"/>
      <c r="K138" s="828"/>
      <c r="L138" s="828"/>
      <c r="M138" s="828"/>
    </row>
    <row r="139" spans="5:13" x14ac:dyDescent="0.25">
      <c r="E139" s="828"/>
      <c r="F139" s="828"/>
      <c r="G139" s="828"/>
      <c r="H139" s="828"/>
      <c r="I139" s="828"/>
      <c r="J139" s="828"/>
      <c r="K139" s="828"/>
      <c r="L139" s="828"/>
      <c r="M139" s="828"/>
    </row>
    <row r="140" spans="5:13" x14ac:dyDescent="0.25">
      <c r="E140" s="828"/>
      <c r="F140" s="828"/>
      <c r="G140" s="828"/>
      <c r="H140" s="828"/>
      <c r="I140" s="828"/>
      <c r="J140" s="828"/>
      <c r="K140" s="828"/>
      <c r="L140" s="828"/>
      <c r="M140" s="828"/>
    </row>
    <row r="141" spans="5:13" x14ac:dyDescent="0.25">
      <c r="E141" s="828"/>
      <c r="F141" s="828"/>
      <c r="G141" s="828"/>
      <c r="H141" s="828"/>
      <c r="I141" s="828"/>
      <c r="J141" s="828"/>
      <c r="K141" s="828"/>
      <c r="L141" s="828"/>
      <c r="M141" s="828"/>
    </row>
    <row r="142" spans="5:13" x14ac:dyDescent="0.25">
      <c r="E142" s="828"/>
      <c r="F142" s="828"/>
      <c r="G142" s="828"/>
      <c r="H142" s="828"/>
      <c r="I142" s="828"/>
      <c r="J142" s="828"/>
      <c r="K142" s="828"/>
      <c r="L142" s="828"/>
      <c r="M142" s="828"/>
    </row>
    <row r="143" spans="5:13" x14ac:dyDescent="0.25">
      <c r="E143" s="828"/>
      <c r="F143" s="828"/>
      <c r="G143" s="828"/>
      <c r="H143" s="828"/>
      <c r="I143" s="828"/>
      <c r="J143" s="828"/>
      <c r="K143" s="828"/>
      <c r="L143" s="828"/>
      <c r="M143" s="828"/>
    </row>
    <row r="144" spans="5:13" x14ac:dyDescent="0.25">
      <c r="E144" s="828"/>
      <c r="F144" s="828"/>
      <c r="G144" s="828"/>
      <c r="H144" s="828"/>
      <c r="I144" s="828"/>
      <c r="J144" s="828"/>
      <c r="K144" s="828"/>
      <c r="L144" s="828"/>
      <c r="M144" s="828"/>
    </row>
    <row r="145" spans="5:13" x14ac:dyDescent="0.25">
      <c r="E145" s="828"/>
      <c r="F145" s="828"/>
      <c r="G145" s="828"/>
      <c r="H145" s="828"/>
      <c r="I145" s="828"/>
      <c r="J145" s="828"/>
      <c r="K145" s="828"/>
      <c r="L145" s="828"/>
      <c r="M145" s="828"/>
    </row>
    <row r="146" spans="5:13" x14ac:dyDescent="0.25">
      <c r="E146" s="828"/>
      <c r="F146" s="828"/>
      <c r="G146" s="828"/>
      <c r="H146" s="828"/>
      <c r="I146" s="828"/>
      <c r="J146" s="828"/>
      <c r="K146" s="828"/>
      <c r="L146" s="828"/>
      <c r="M146" s="828"/>
    </row>
    <row r="147" spans="5:13" x14ac:dyDescent="0.25">
      <c r="E147" s="828"/>
      <c r="F147" s="828"/>
      <c r="G147" s="828"/>
      <c r="H147" s="828"/>
      <c r="I147" s="828"/>
      <c r="J147" s="828"/>
      <c r="K147" s="828"/>
      <c r="L147" s="828"/>
      <c r="M147" s="828"/>
    </row>
    <row r="148" spans="5:13" x14ac:dyDescent="0.25">
      <c r="E148" s="828"/>
      <c r="F148" s="828"/>
      <c r="G148" s="828"/>
      <c r="H148" s="828"/>
      <c r="I148" s="828"/>
      <c r="J148" s="828"/>
      <c r="K148" s="828"/>
      <c r="L148" s="828"/>
      <c r="M148" s="828"/>
    </row>
    <row r="149" spans="5:13" x14ac:dyDescent="0.25">
      <c r="E149" s="828"/>
      <c r="F149" s="828"/>
      <c r="G149" s="828"/>
      <c r="H149" s="828"/>
      <c r="I149" s="828"/>
      <c r="J149" s="828"/>
      <c r="K149" s="828"/>
      <c r="L149" s="828"/>
      <c r="M149" s="828"/>
    </row>
    <row r="150" spans="5:13" x14ac:dyDescent="0.25">
      <c r="E150" s="828"/>
      <c r="F150" s="828"/>
      <c r="G150" s="828"/>
      <c r="H150" s="828"/>
      <c r="I150" s="828"/>
      <c r="J150" s="828"/>
      <c r="K150" s="828"/>
      <c r="L150" s="828"/>
      <c r="M150" s="828"/>
    </row>
    <row r="151" spans="5:13" x14ac:dyDescent="0.25">
      <c r="E151" s="828"/>
      <c r="F151" s="828"/>
      <c r="G151" s="828"/>
      <c r="H151" s="828"/>
      <c r="I151" s="828"/>
      <c r="J151" s="828"/>
      <c r="K151" s="828"/>
      <c r="L151" s="828"/>
      <c r="M151" s="828"/>
    </row>
    <row r="152" spans="5:13" x14ac:dyDescent="0.25">
      <c r="E152" s="828"/>
      <c r="F152" s="828"/>
      <c r="G152" s="828"/>
      <c r="H152" s="828"/>
      <c r="I152" s="828"/>
      <c r="J152" s="828"/>
      <c r="K152" s="828"/>
      <c r="L152" s="828"/>
      <c r="M152" s="828"/>
    </row>
    <row r="153" spans="5:13" x14ac:dyDescent="0.25">
      <c r="E153" s="828"/>
      <c r="F153" s="828"/>
      <c r="G153" s="828"/>
      <c r="H153" s="828"/>
      <c r="I153" s="828"/>
      <c r="J153" s="828"/>
      <c r="K153" s="828"/>
      <c r="L153" s="828"/>
      <c r="M153" s="828"/>
    </row>
    <row r="154" spans="5:13" x14ac:dyDescent="0.25">
      <c r="E154" s="828"/>
      <c r="F154" s="828"/>
      <c r="G154" s="828"/>
      <c r="H154" s="828"/>
      <c r="I154" s="828"/>
      <c r="J154" s="828"/>
      <c r="K154" s="828"/>
      <c r="L154" s="828"/>
      <c r="M154" s="828"/>
    </row>
  </sheetData>
  <mergeCells count="11">
    <mergeCell ref="E57:M57"/>
    <mergeCell ref="E2:M2"/>
    <mergeCell ref="F3:M3"/>
    <mergeCell ref="E9:M9"/>
    <mergeCell ref="E22:M22"/>
    <mergeCell ref="E31:M31"/>
    <mergeCell ref="B4:B6"/>
    <mergeCell ref="F4:M4"/>
    <mergeCell ref="E40:M40"/>
    <mergeCell ref="E49:M49"/>
    <mergeCell ref="B39:B4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65" orientation="portrait" horizontalDpi="300" verticalDpi="300" r:id="rId1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sheetPr>
  <dimension ref="A1:BD208"/>
  <sheetViews>
    <sheetView zoomScale="50" zoomScaleNormal="50" workbookViewId="0">
      <selection sqref="A1:C77"/>
    </sheetView>
  </sheetViews>
  <sheetFormatPr defaultColWidth="8.88671875" defaultRowHeight="13.2" x14ac:dyDescent="0.25"/>
  <cols>
    <col min="1" max="1" width="1.44140625" style="1128" customWidth="1"/>
    <col min="2" max="2" width="13.5546875" style="1128" customWidth="1"/>
    <col min="3" max="3" width="1.44140625" style="1128" customWidth="1"/>
    <col min="4" max="5" width="1.44140625" customWidth="1"/>
    <col min="6" max="6" width="3.44140625" customWidth="1"/>
    <col min="7" max="7" width="5.109375" customWidth="1"/>
    <col min="8" max="8" width="10" customWidth="1"/>
    <col min="9" max="9" width="88.44140625" customWidth="1"/>
    <col min="10" max="10" width="4.44140625" customWidth="1"/>
    <col min="11" max="11" width="15.109375" customWidth="1"/>
    <col min="12" max="12" width="7.6640625" customWidth="1"/>
    <col min="13" max="13" width="10.6640625" customWidth="1"/>
  </cols>
  <sheetData>
    <row r="1" spans="1:14" ht="15.6" x14ac:dyDescent="0.25">
      <c r="A1" s="1640"/>
      <c r="B1" s="1641" t="s">
        <v>586</v>
      </c>
      <c r="C1" s="1642"/>
      <c r="E1" s="1201"/>
      <c r="F1" s="1201"/>
      <c r="G1" s="1201"/>
      <c r="H1" s="1201"/>
      <c r="I1" s="1201"/>
      <c r="J1" s="1201"/>
      <c r="K1" s="1201"/>
      <c r="L1" s="1201"/>
      <c r="M1" s="1202"/>
    </row>
    <row r="2" spans="1:14" ht="18" thickBot="1" x14ac:dyDescent="0.3">
      <c r="A2" s="608"/>
      <c r="B2" s="850"/>
      <c r="C2" s="53"/>
      <c r="E2" s="1203"/>
      <c r="F2" s="1514" t="s">
        <v>470</v>
      </c>
      <c r="G2" s="1514"/>
      <c r="H2" s="1514"/>
      <c r="I2" s="1514"/>
      <c r="J2" s="1514"/>
      <c r="K2" s="1514"/>
      <c r="L2" s="1514"/>
      <c r="M2" s="1514"/>
      <c r="N2" s="1514"/>
    </row>
    <row r="3" spans="1:14" ht="18" thickBot="1" x14ac:dyDescent="0.3">
      <c r="A3" s="608"/>
      <c r="B3" s="370" t="str">
        <f ca="1">Title!B3</f>
        <v>Interim</v>
      </c>
      <c r="C3" s="53"/>
      <c r="E3" s="384"/>
      <c r="F3" s="1477"/>
      <c r="G3" s="1477"/>
      <c r="H3" s="1477"/>
      <c r="I3" s="1477"/>
      <c r="J3" s="1477"/>
      <c r="K3" s="1477"/>
      <c r="L3" s="1477"/>
      <c r="M3" s="1477"/>
    </row>
    <row r="4" spans="1:14" ht="15.6" customHeight="1" x14ac:dyDescent="0.25">
      <c r="A4" s="608"/>
      <c r="B4" s="1214" t="str">
        <f>Title!B4</f>
        <v>R0</v>
      </c>
      <c r="C4" s="53"/>
      <c r="E4" s="385"/>
      <c r="F4" s="1478" t="s">
        <v>471</v>
      </c>
      <c r="G4" s="1478"/>
      <c r="H4" s="1478"/>
      <c r="I4" s="1478"/>
      <c r="J4" s="1478"/>
      <c r="K4" s="1478"/>
      <c r="L4" s="1478"/>
      <c r="M4" s="1478"/>
    </row>
    <row r="5" spans="1:14" ht="15.6" x14ac:dyDescent="0.25">
      <c r="A5" s="608"/>
      <c r="B5" s="1215"/>
      <c r="C5" s="53"/>
      <c r="E5" s="703"/>
      <c r="F5" s="1168" t="s">
        <v>6</v>
      </c>
      <c r="G5" s="1207" t="s">
        <v>640</v>
      </c>
      <c r="H5" s="705"/>
      <c r="I5" s="705"/>
      <c r="J5" s="705"/>
      <c r="K5" s="705"/>
      <c r="L5" s="705"/>
      <c r="M5" s="706"/>
      <c r="N5" s="705"/>
    </row>
    <row r="6" spans="1:14" ht="16.2" thickBot="1" x14ac:dyDescent="0.3">
      <c r="A6" s="608"/>
      <c r="B6" s="1216"/>
      <c r="C6" s="53"/>
      <c r="E6" s="703"/>
      <c r="F6" s="1168" t="s">
        <v>6</v>
      </c>
      <c r="G6" s="1207" t="s">
        <v>641</v>
      </c>
      <c r="H6" s="705"/>
      <c r="I6" s="705"/>
      <c r="J6" s="705"/>
      <c r="K6" s="705"/>
      <c r="L6" s="705"/>
      <c r="M6" s="706"/>
      <c r="N6" s="705"/>
    </row>
    <row r="7" spans="1:14" ht="16.2" thickBot="1" x14ac:dyDescent="0.3">
      <c r="A7" s="608"/>
      <c r="B7" s="54"/>
      <c r="C7" s="540"/>
      <c r="E7" s="703"/>
      <c r="F7" s="1168"/>
      <c r="G7" s="1145"/>
      <c r="H7" s="705"/>
      <c r="I7" s="705"/>
      <c r="J7" s="705"/>
      <c r="K7" s="705"/>
      <c r="L7" s="705"/>
      <c r="M7" s="706"/>
      <c r="N7" s="705"/>
    </row>
    <row r="8" spans="1:14" ht="21" x14ac:dyDescent="0.25">
      <c r="A8" s="608"/>
      <c r="B8" s="984" t="s">
        <v>100</v>
      </c>
      <c r="C8" s="497"/>
      <c r="E8" s="707"/>
      <c r="F8" s="707"/>
      <c r="G8" s="707"/>
      <c r="H8" s="707"/>
      <c r="I8" s="707"/>
      <c r="J8" s="707"/>
      <c r="K8" s="708"/>
      <c r="L8" s="707"/>
      <c r="M8" s="709"/>
      <c r="N8" s="707"/>
    </row>
    <row r="9" spans="1:14" ht="17.399999999999999" x14ac:dyDescent="0.25">
      <c r="A9" s="608"/>
      <c r="B9" s="667" t="s">
        <v>128</v>
      </c>
      <c r="C9" s="497"/>
      <c r="E9" s="1611"/>
      <c r="F9" s="1480" t="s">
        <v>642</v>
      </c>
      <c r="G9" s="1480"/>
      <c r="H9" s="1480"/>
      <c r="I9" s="1480"/>
      <c r="J9" s="1480"/>
      <c r="K9" s="1480"/>
      <c r="L9" s="1480"/>
      <c r="M9" s="1480"/>
      <c r="N9" s="1480"/>
    </row>
    <row r="10" spans="1:14" ht="17.399999999999999" x14ac:dyDescent="0.25">
      <c r="A10" s="608"/>
      <c r="B10" s="668"/>
      <c r="C10" s="669"/>
      <c r="E10" s="710"/>
      <c r="F10" s="711"/>
      <c r="G10" s="712"/>
      <c r="H10" s="712"/>
      <c r="I10" s="712"/>
      <c r="J10" s="712"/>
      <c r="K10" s="712"/>
      <c r="L10" s="712"/>
      <c r="M10" s="713"/>
      <c r="N10" s="1612"/>
    </row>
    <row r="11" spans="1:14" ht="15.6" x14ac:dyDescent="0.25">
      <c r="A11" s="608"/>
      <c r="B11" s="670" t="s">
        <v>384</v>
      </c>
      <c r="C11" s="497"/>
      <c r="E11" s="1179"/>
      <c r="F11" s="1179"/>
      <c r="G11" s="714">
        <v>1</v>
      </c>
      <c r="H11" s="870" t="s">
        <v>0</v>
      </c>
      <c r="I11" s="871" t="s">
        <v>543</v>
      </c>
      <c r="J11" s="871" t="s">
        <v>170</v>
      </c>
      <c r="K11" s="871" t="s">
        <v>544</v>
      </c>
      <c r="L11" s="872">
        <v>1</v>
      </c>
      <c r="M11" s="873">
        <v>0.5625</v>
      </c>
      <c r="N11" s="1613"/>
    </row>
    <row r="12" spans="1:14" ht="15.6" x14ac:dyDescent="0.25">
      <c r="A12" s="52"/>
      <c r="B12" s="671" t="s">
        <v>385</v>
      </c>
      <c r="C12" s="53"/>
      <c r="E12" s="1180"/>
      <c r="F12" s="1180"/>
      <c r="G12" s="715">
        <v>2</v>
      </c>
      <c r="H12" s="874" t="s">
        <v>0</v>
      </c>
      <c r="I12" s="875" t="s">
        <v>271</v>
      </c>
      <c r="J12" s="875" t="s">
        <v>170</v>
      </c>
      <c r="K12" s="875" t="s">
        <v>544</v>
      </c>
      <c r="L12" s="876">
        <v>4</v>
      </c>
      <c r="M12" s="877">
        <f t="shared" ref="M12:M17" si="0">M11+TIME(0,L11,0)</f>
        <v>0.56319444444444444</v>
      </c>
      <c r="N12" s="1614"/>
    </row>
    <row r="13" spans="1:14" ht="15.6" x14ac:dyDescent="0.25">
      <c r="A13" s="608"/>
      <c r="B13" s="672" t="s">
        <v>154</v>
      </c>
      <c r="C13" s="497"/>
      <c r="E13" s="730"/>
      <c r="F13" s="730"/>
      <c r="G13" s="716">
        <v>3</v>
      </c>
      <c r="H13" s="1164" t="s">
        <v>643</v>
      </c>
      <c r="I13" s="155" t="s">
        <v>545</v>
      </c>
      <c r="J13" s="1164" t="s">
        <v>170</v>
      </c>
      <c r="K13" s="1164" t="s">
        <v>644</v>
      </c>
      <c r="L13" s="881">
        <v>15</v>
      </c>
      <c r="M13" s="882">
        <f t="shared" si="0"/>
        <v>0.56597222222222221</v>
      </c>
      <c r="N13" s="1615"/>
    </row>
    <row r="14" spans="1:14" ht="15.6" x14ac:dyDescent="0.25">
      <c r="A14" s="52"/>
      <c r="B14" s="673" t="s">
        <v>251</v>
      </c>
      <c r="C14" s="497"/>
      <c r="E14" s="1180"/>
      <c r="F14" s="1180"/>
      <c r="G14" s="715">
        <v>4</v>
      </c>
      <c r="H14" s="875" t="s">
        <v>546</v>
      </c>
      <c r="I14" s="745" t="s">
        <v>645</v>
      </c>
      <c r="J14" s="753" t="s">
        <v>170</v>
      </c>
      <c r="K14" s="753" t="s">
        <v>644</v>
      </c>
      <c r="L14" s="876">
        <v>15</v>
      </c>
      <c r="M14" s="877">
        <f t="shared" si="0"/>
        <v>0.57638888888888884</v>
      </c>
      <c r="N14" s="1614"/>
    </row>
    <row r="15" spans="1:14" ht="15.6" x14ac:dyDescent="0.25">
      <c r="A15" s="52"/>
      <c r="B15" s="498" t="s">
        <v>278</v>
      </c>
      <c r="C15" s="497"/>
      <c r="E15" s="730"/>
      <c r="F15" s="730"/>
      <c r="G15" s="888">
        <v>5</v>
      </c>
      <c r="H15" s="871" t="s">
        <v>546</v>
      </c>
      <c r="I15" s="746" t="s">
        <v>646</v>
      </c>
      <c r="J15" s="871" t="s">
        <v>309</v>
      </c>
      <c r="K15" s="637" t="s">
        <v>644</v>
      </c>
      <c r="L15" s="881">
        <v>15</v>
      </c>
      <c r="M15" s="882">
        <f t="shared" si="0"/>
        <v>0.58680555555555547</v>
      </c>
      <c r="N15" s="1615"/>
    </row>
    <row r="16" spans="1:14" ht="15.6" x14ac:dyDescent="0.25">
      <c r="A16" s="52"/>
      <c r="B16" s="499" t="s">
        <v>341</v>
      </c>
      <c r="C16" s="500"/>
      <c r="E16" s="1180"/>
      <c r="F16" s="1180"/>
      <c r="G16" s="387">
        <v>6</v>
      </c>
      <c r="H16" s="875" t="s">
        <v>546</v>
      </c>
      <c r="I16" s="858" t="s">
        <v>547</v>
      </c>
      <c r="J16" s="753" t="s">
        <v>170</v>
      </c>
      <c r="K16" s="753" t="s">
        <v>644</v>
      </c>
      <c r="L16" s="876">
        <v>70</v>
      </c>
      <c r="M16" s="877">
        <f t="shared" si="0"/>
        <v>0.5972222222222221</v>
      </c>
      <c r="N16" s="1614"/>
    </row>
    <row r="17" spans="1:56" ht="15.6" x14ac:dyDescent="0.25">
      <c r="A17" s="52"/>
      <c r="B17" s="54"/>
      <c r="C17" s="459"/>
      <c r="E17" s="730"/>
      <c r="F17" s="730"/>
      <c r="G17" s="887">
        <v>7</v>
      </c>
      <c r="H17" s="880" t="s">
        <v>647</v>
      </c>
      <c r="I17" s="880" t="s">
        <v>648</v>
      </c>
      <c r="J17" s="743" t="s">
        <v>170</v>
      </c>
      <c r="K17" s="743" t="s">
        <v>644</v>
      </c>
      <c r="L17" s="881">
        <v>0</v>
      </c>
      <c r="M17" s="882">
        <f t="shared" si="0"/>
        <v>0.64583333333333326</v>
      </c>
      <c r="N17" s="1615"/>
    </row>
    <row r="18" spans="1:56" ht="15.6" x14ac:dyDescent="0.25">
      <c r="A18" s="52"/>
      <c r="B18" s="54"/>
      <c r="C18" s="53"/>
      <c r="E18" s="1180"/>
      <c r="F18" s="1180"/>
      <c r="G18" s="387" t="s">
        <v>649</v>
      </c>
      <c r="H18" s="875"/>
      <c r="I18" s="875" t="s">
        <v>649</v>
      </c>
      <c r="J18" s="753" t="s">
        <v>170</v>
      </c>
      <c r="K18" s="753" t="s">
        <v>649</v>
      </c>
      <c r="L18" s="876">
        <v>0</v>
      </c>
      <c r="M18" s="877" t="s">
        <v>649</v>
      </c>
      <c r="N18" s="1614"/>
    </row>
    <row r="19" spans="1:56" ht="15.6" x14ac:dyDescent="0.25">
      <c r="A19" s="608"/>
      <c r="B19" s="941" t="s">
        <v>386</v>
      </c>
      <c r="C19" s="497"/>
      <c r="E19" s="1179"/>
      <c r="F19" s="1179"/>
      <c r="G19" s="549" t="s">
        <v>649</v>
      </c>
      <c r="H19" s="871" t="s">
        <v>649</v>
      </c>
      <c r="I19" s="871" t="s">
        <v>649</v>
      </c>
      <c r="J19" s="871"/>
      <c r="K19" s="871"/>
      <c r="L19" s="872">
        <v>0</v>
      </c>
      <c r="M19" s="882" t="s">
        <v>649</v>
      </c>
      <c r="N19" s="1613"/>
    </row>
    <row r="20" spans="1:56" ht="15.6" x14ac:dyDescent="0.25">
      <c r="A20" s="52"/>
      <c r="B20" s="671" t="s">
        <v>387</v>
      </c>
      <c r="C20" s="53"/>
      <c r="E20" s="767"/>
      <c r="F20" s="767"/>
      <c r="G20" s="715"/>
      <c r="H20" s="875"/>
      <c r="I20" s="875"/>
      <c r="J20" s="1616"/>
      <c r="K20" s="769"/>
      <c r="L20" s="876" t="s">
        <v>649</v>
      </c>
      <c r="M20" s="877" t="s">
        <v>649</v>
      </c>
      <c r="N20" s="767"/>
    </row>
    <row r="21" spans="1:56" ht="15.6" x14ac:dyDescent="0.25">
      <c r="A21" s="608"/>
      <c r="B21" s="985" t="s">
        <v>429</v>
      </c>
      <c r="C21" s="497"/>
      <c r="E21" s="398"/>
      <c r="F21" s="398"/>
      <c r="G21" s="545"/>
      <c r="H21" s="546"/>
      <c r="I21" s="407"/>
      <c r="J21" s="546"/>
      <c r="K21" s="546"/>
      <c r="L21" s="547"/>
      <c r="M21" s="548"/>
      <c r="N21" s="1617"/>
    </row>
    <row r="22" spans="1:56" ht="17.399999999999999" x14ac:dyDescent="0.3">
      <c r="A22" s="52"/>
      <c r="B22" s="942" t="s">
        <v>340</v>
      </c>
      <c r="C22" s="497"/>
      <c r="E22" s="398"/>
      <c r="F22" s="1511" t="s">
        <v>650</v>
      </c>
      <c r="G22" s="1511"/>
      <c r="H22" s="1511"/>
      <c r="I22" s="1511"/>
      <c r="J22" s="1511"/>
      <c r="K22" s="1511"/>
      <c r="L22" s="1511"/>
      <c r="M22" s="1511"/>
      <c r="N22" s="1617"/>
    </row>
    <row r="23" spans="1:56" ht="15.6" x14ac:dyDescent="0.3">
      <c r="A23" s="52"/>
      <c r="B23" s="986" t="s">
        <v>583</v>
      </c>
      <c r="C23" s="497"/>
      <c r="E23" s="1180"/>
      <c r="F23" s="1180"/>
      <c r="G23" s="721"/>
      <c r="H23" s="722"/>
      <c r="I23" s="770"/>
      <c r="J23" s="722"/>
      <c r="K23" s="722"/>
      <c r="L23" s="723"/>
      <c r="M23" s="724"/>
      <c r="N23" s="1618"/>
    </row>
    <row r="24" spans="1:56" s="386" customFormat="1" ht="15.6" x14ac:dyDescent="0.3">
      <c r="A24" s="52"/>
      <c r="B24" s="943" t="s">
        <v>357</v>
      </c>
      <c r="C24" s="497"/>
      <c r="D24" s="59"/>
      <c r="E24" s="1179"/>
      <c r="F24" s="1179"/>
      <c r="G24" s="714">
        <v>8</v>
      </c>
      <c r="H24" s="743" t="s">
        <v>0</v>
      </c>
      <c r="I24" s="744" t="s">
        <v>651</v>
      </c>
      <c r="J24" s="1164" t="s">
        <v>170</v>
      </c>
      <c r="K24" s="1164" t="s">
        <v>1</v>
      </c>
      <c r="L24" s="872">
        <v>1</v>
      </c>
      <c r="M24" s="873">
        <v>0.66666666666666663</v>
      </c>
      <c r="N24" s="1613"/>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ht="15.6" x14ac:dyDescent="0.25">
      <c r="A25" s="52"/>
      <c r="B25" s="987" t="s">
        <v>19</v>
      </c>
      <c r="C25" s="497"/>
      <c r="D25" s="59"/>
      <c r="E25" s="1180"/>
      <c r="F25" s="1180"/>
      <c r="G25" s="715">
        <f>G24+1</f>
        <v>9</v>
      </c>
      <c r="H25" s="753" t="s">
        <v>0</v>
      </c>
      <c r="I25" s="745" t="s">
        <v>271</v>
      </c>
      <c r="J25" s="753" t="s">
        <v>170</v>
      </c>
      <c r="K25" s="753" t="s">
        <v>1</v>
      </c>
      <c r="L25" s="876">
        <v>4</v>
      </c>
      <c r="M25" s="877">
        <f>M24+TIME(0,L24,0)</f>
        <v>0.66736111111111107</v>
      </c>
      <c r="N25" s="1614"/>
    </row>
    <row r="26" spans="1:56" ht="15.6" x14ac:dyDescent="0.25">
      <c r="A26" s="52"/>
      <c r="B26" s="988" t="s">
        <v>18</v>
      </c>
      <c r="C26" s="497"/>
      <c r="D26" s="59"/>
      <c r="E26" s="1179"/>
      <c r="F26" s="1179"/>
      <c r="G26" s="596">
        <f>G25+1</f>
        <v>10</v>
      </c>
      <c r="H26" s="1164" t="s">
        <v>2</v>
      </c>
      <c r="I26" s="746" t="s">
        <v>3</v>
      </c>
      <c r="J26" s="1164" t="s">
        <v>170</v>
      </c>
      <c r="K26" s="1164" t="s">
        <v>4</v>
      </c>
      <c r="L26" s="872">
        <v>10</v>
      </c>
      <c r="M26" s="873">
        <f>M25+TIME(0,L25,0)</f>
        <v>0.67013888888888884</v>
      </c>
      <c r="N26" s="1613"/>
    </row>
    <row r="27" spans="1:56" ht="15.6" x14ac:dyDescent="0.25">
      <c r="A27" s="52"/>
      <c r="B27" s="989" t="s">
        <v>510</v>
      </c>
      <c r="C27" s="497"/>
      <c r="D27" s="59"/>
      <c r="E27" s="1180"/>
      <c r="F27" s="1180"/>
      <c r="G27" s="715">
        <f>G26+1</f>
        <v>11</v>
      </c>
      <c r="H27" s="875" t="s">
        <v>5</v>
      </c>
      <c r="I27" s="875" t="s">
        <v>38</v>
      </c>
      <c r="J27" s="875" t="s">
        <v>6</v>
      </c>
      <c r="K27" s="875" t="s">
        <v>4</v>
      </c>
      <c r="L27" s="876">
        <v>105</v>
      </c>
      <c r="M27" s="877">
        <f>M26+TIME(0,L26,0)</f>
        <v>0.67708333333333326</v>
      </c>
      <c r="N27" s="1614"/>
    </row>
    <row r="28" spans="1:56" ht="15.6" x14ac:dyDescent="0.25">
      <c r="A28" s="52"/>
      <c r="B28" s="1643" t="s">
        <v>584</v>
      </c>
      <c r="C28" s="53"/>
      <c r="D28" s="59"/>
      <c r="E28" s="1179"/>
      <c r="F28" s="1179"/>
      <c r="G28" s="596">
        <f>G27+1</f>
        <v>12</v>
      </c>
      <c r="H28" s="871" t="s">
        <v>0</v>
      </c>
      <c r="I28" s="871" t="s">
        <v>652</v>
      </c>
      <c r="J28" s="871" t="s">
        <v>309</v>
      </c>
      <c r="K28" s="637" t="s">
        <v>649</v>
      </c>
      <c r="L28" s="872">
        <v>0</v>
      </c>
      <c r="M28" s="873">
        <f>M27+TIME(0,L27,0)</f>
        <v>0.74999999999999989</v>
      </c>
      <c r="N28" s="1613"/>
    </row>
    <row r="29" spans="1:56" ht="15.6" x14ac:dyDescent="0.25">
      <c r="A29" s="608"/>
      <c r="B29" s="992" t="s">
        <v>585</v>
      </c>
      <c r="C29" s="497"/>
      <c r="E29" s="1180"/>
      <c r="F29" s="1180"/>
      <c r="G29" s="886" t="s">
        <v>649</v>
      </c>
      <c r="H29" s="875"/>
      <c r="I29" s="875" t="s">
        <v>649</v>
      </c>
      <c r="J29" s="875" t="s">
        <v>649</v>
      </c>
      <c r="K29" s="454" t="s">
        <v>649</v>
      </c>
      <c r="L29" s="876">
        <v>0</v>
      </c>
      <c r="M29" s="877">
        <f>M28+TIME(0,L28,0)</f>
        <v>0.74999999999999989</v>
      </c>
      <c r="N29" s="1614"/>
    </row>
    <row r="30" spans="1:56" ht="15.6" x14ac:dyDescent="0.25">
      <c r="A30" s="52"/>
      <c r="B30" s="54"/>
      <c r="C30" s="497"/>
      <c r="E30" s="1179"/>
      <c r="F30" s="1179"/>
      <c r="G30" s="714"/>
      <c r="H30" s="871"/>
      <c r="I30" s="389"/>
      <c r="J30" s="871"/>
      <c r="K30" s="871"/>
      <c r="L30" s="872"/>
      <c r="M30" s="873"/>
      <c r="N30" s="1613"/>
    </row>
    <row r="31" spans="1:56" ht="17.399999999999999" x14ac:dyDescent="0.25">
      <c r="A31" s="52"/>
      <c r="B31" s="54"/>
      <c r="C31" s="497"/>
      <c r="E31" s="767"/>
      <c r="F31" s="767"/>
      <c r="G31" s="550"/>
      <c r="H31" s="767"/>
      <c r="I31" s="767"/>
      <c r="J31" s="767"/>
      <c r="K31" s="767"/>
      <c r="L31" s="767"/>
      <c r="M31" s="551"/>
      <c r="N31" s="767"/>
    </row>
    <row r="32" spans="1:56" ht="15.6" x14ac:dyDescent="0.25">
      <c r="A32" s="52"/>
      <c r="B32" s="54"/>
      <c r="C32" s="53"/>
      <c r="E32" s="398"/>
      <c r="F32" s="398"/>
      <c r="G32" s="545"/>
      <c r="H32" s="546"/>
      <c r="I32" s="407"/>
      <c r="J32" s="546"/>
      <c r="K32" s="546"/>
      <c r="L32" s="547"/>
      <c r="M32" s="548"/>
      <c r="N32" s="1617"/>
    </row>
    <row r="33" spans="1:14" ht="17.399999999999999" x14ac:dyDescent="0.25">
      <c r="A33" s="52"/>
      <c r="B33" s="670" t="s">
        <v>388</v>
      </c>
      <c r="C33" s="53"/>
      <c r="E33" s="398"/>
      <c r="F33" s="1511" t="s">
        <v>653</v>
      </c>
      <c r="G33" s="1511"/>
      <c r="H33" s="1511"/>
      <c r="I33" s="1511"/>
      <c r="J33" s="1511"/>
      <c r="K33" s="1511"/>
      <c r="L33" s="1511"/>
      <c r="M33" s="1511"/>
      <c r="N33" s="1617"/>
    </row>
    <row r="34" spans="1:14" ht="15.6" x14ac:dyDescent="0.25">
      <c r="A34" s="52"/>
      <c r="B34" s="671" t="s">
        <v>389</v>
      </c>
      <c r="C34" s="53"/>
      <c r="E34" s="1180"/>
      <c r="F34" s="1180"/>
      <c r="G34" s="721"/>
      <c r="H34" s="722"/>
      <c r="I34" s="770"/>
      <c r="J34" s="722"/>
      <c r="K34" s="722"/>
      <c r="L34" s="723"/>
      <c r="M34" s="724"/>
      <c r="N34" s="1618"/>
    </row>
    <row r="35" spans="1:14" ht="15.6" x14ac:dyDescent="0.25">
      <c r="A35" s="52"/>
      <c r="B35" s="54"/>
      <c r="C35" s="53"/>
      <c r="E35" s="1179"/>
      <c r="F35" s="1179"/>
      <c r="G35" s="714">
        <v>13</v>
      </c>
      <c r="H35" s="743" t="s">
        <v>0</v>
      </c>
      <c r="I35" s="744" t="s">
        <v>651</v>
      </c>
      <c r="J35" s="1164" t="s">
        <v>170</v>
      </c>
      <c r="K35" s="1164" t="s">
        <v>1</v>
      </c>
      <c r="L35" s="872">
        <v>1</v>
      </c>
      <c r="M35" s="873">
        <v>0.4375</v>
      </c>
      <c r="N35" s="1613"/>
    </row>
    <row r="36" spans="1:14" ht="15.6" customHeight="1" x14ac:dyDescent="0.25">
      <c r="A36" s="608"/>
      <c r="B36" s="54"/>
      <c r="C36" s="497"/>
      <c r="D36" s="135"/>
      <c r="E36" s="1180"/>
      <c r="F36" s="1180"/>
      <c r="G36" s="715">
        <f>G35+1</f>
        <v>14</v>
      </c>
      <c r="H36" s="753" t="s">
        <v>0</v>
      </c>
      <c r="I36" s="745" t="s">
        <v>271</v>
      </c>
      <c r="J36" s="753" t="s">
        <v>170</v>
      </c>
      <c r="K36" s="753" t="s">
        <v>1</v>
      </c>
      <c r="L36" s="876">
        <v>4</v>
      </c>
      <c r="M36" s="877">
        <f t="shared" ref="M36:M41" si="1">M35+TIME(0,L35,0)</f>
        <v>0.43819444444444444</v>
      </c>
      <c r="N36" s="1614"/>
    </row>
    <row r="37" spans="1:14" ht="15.6" x14ac:dyDescent="0.25">
      <c r="A37" s="52"/>
      <c r="B37" s="54"/>
      <c r="C37" s="53"/>
      <c r="E37" s="1179"/>
      <c r="F37" s="1179"/>
      <c r="G37" s="714">
        <v>15</v>
      </c>
      <c r="H37" s="1164" t="s">
        <v>546</v>
      </c>
      <c r="I37" s="746" t="s">
        <v>3</v>
      </c>
      <c r="J37" s="1164" t="s">
        <v>170</v>
      </c>
      <c r="K37" s="1164" t="s">
        <v>4</v>
      </c>
      <c r="L37" s="872">
        <v>10</v>
      </c>
      <c r="M37" s="873">
        <f t="shared" si="1"/>
        <v>0.44097222222222221</v>
      </c>
      <c r="N37" s="1613"/>
    </row>
    <row r="38" spans="1:14" ht="15.6" x14ac:dyDescent="0.25">
      <c r="A38" s="52"/>
      <c r="B38" s="54"/>
      <c r="C38" s="497"/>
      <c r="E38" s="1180"/>
      <c r="F38" s="1180"/>
      <c r="G38" s="715">
        <f>G37+1</f>
        <v>16</v>
      </c>
      <c r="H38" s="875" t="s">
        <v>654</v>
      </c>
      <c r="I38" s="875" t="s">
        <v>38</v>
      </c>
      <c r="J38" s="875" t="s">
        <v>6</v>
      </c>
      <c r="K38" s="875" t="s">
        <v>4</v>
      </c>
      <c r="L38" s="876">
        <v>105</v>
      </c>
      <c r="M38" s="877">
        <f t="shared" si="1"/>
        <v>0.44791666666666663</v>
      </c>
      <c r="N38" s="1614"/>
    </row>
    <row r="39" spans="1:14" ht="15.6" x14ac:dyDescent="0.25">
      <c r="A39" s="52"/>
      <c r="B39" s="1219" t="s">
        <v>403</v>
      </c>
      <c r="C39" s="497"/>
      <c r="E39" s="1179"/>
      <c r="F39" s="1179"/>
      <c r="G39" s="714">
        <v>17</v>
      </c>
      <c r="H39" s="871" t="s">
        <v>0</v>
      </c>
      <c r="I39" s="871" t="s">
        <v>655</v>
      </c>
      <c r="J39" s="871" t="s">
        <v>309</v>
      </c>
      <c r="K39" s="637" t="s">
        <v>4</v>
      </c>
      <c r="L39" s="872">
        <v>0</v>
      </c>
      <c r="M39" s="873">
        <f t="shared" si="1"/>
        <v>0.52083333333333326</v>
      </c>
      <c r="N39" s="1613"/>
    </row>
    <row r="40" spans="1:14" ht="15.6" x14ac:dyDescent="0.25">
      <c r="A40" s="54"/>
      <c r="B40" s="1220"/>
      <c r="C40" s="54"/>
      <c r="E40" s="1180"/>
      <c r="F40" s="1180"/>
      <c r="G40" s="886" t="s">
        <v>649</v>
      </c>
      <c r="H40" s="875" t="s">
        <v>649</v>
      </c>
      <c r="I40" s="875" t="s">
        <v>649</v>
      </c>
      <c r="J40" s="875" t="s">
        <v>649</v>
      </c>
      <c r="K40" s="454" t="s">
        <v>649</v>
      </c>
      <c r="L40" s="876">
        <v>0</v>
      </c>
      <c r="M40" s="877">
        <f t="shared" si="1"/>
        <v>0.52083333333333326</v>
      </c>
      <c r="N40" s="1614"/>
    </row>
    <row r="41" spans="1:14" ht="17.399999999999999" x14ac:dyDescent="0.25">
      <c r="A41" s="54"/>
      <c r="B41" s="835" t="s">
        <v>400</v>
      </c>
      <c r="C41" s="54"/>
      <c r="E41" s="1179"/>
      <c r="F41" s="1179"/>
      <c r="G41" s="714" t="s">
        <v>649</v>
      </c>
      <c r="H41" s="871" t="s">
        <v>649</v>
      </c>
      <c r="I41" s="389" t="s">
        <v>649</v>
      </c>
      <c r="J41" s="871" t="s">
        <v>649</v>
      </c>
      <c r="K41" s="871" t="s">
        <v>649</v>
      </c>
      <c r="L41" s="872">
        <v>0</v>
      </c>
      <c r="M41" s="873">
        <f t="shared" si="1"/>
        <v>0.52083333333333326</v>
      </c>
      <c r="N41" s="1613"/>
    </row>
    <row r="42" spans="1:14" ht="17.399999999999999" x14ac:dyDescent="0.25">
      <c r="A42" s="54"/>
      <c r="B42" s="996" t="s">
        <v>356</v>
      </c>
      <c r="C42" s="54"/>
      <c r="E42" s="767"/>
      <c r="F42" s="767"/>
      <c r="G42" s="550"/>
      <c r="H42" s="767"/>
      <c r="I42" s="767"/>
      <c r="J42" s="767"/>
      <c r="K42" s="767"/>
      <c r="L42" s="767"/>
      <c r="M42" s="551"/>
      <c r="N42" s="767"/>
    </row>
    <row r="43" spans="1:14" ht="16.2" thickBot="1" x14ac:dyDescent="0.3">
      <c r="A43" s="54"/>
      <c r="B43" s="54"/>
      <c r="C43" s="54"/>
      <c r="E43" s="398"/>
      <c r="F43" s="398"/>
      <c r="G43" s="545"/>
      <c r="H43" s="546"/>
      <c r="I43" s="407"/>
      <c r="J43" s="546"/>
      <c r="K43" s="546"/>
      <c r="L43" s="547"/>
      <c r="M43" s="548"/>
      <c r="N43" s="1617"/>
    </row>
    <row r="44" spans="1:14" ht="17.399999999999999" x14ac:dyDescent="0.25">
      <c r="A44" s="52"/>
      <c r="B44" s="594" t="s">
        <v>296</v>
      </c>
      <c r="C44" s="53"/>
      <c r="E44" s="398"/>
      <c r="F44" s="1511" t="s">
        <v>656</v>
      </c>
      <c r="G44" s="1511"/>
      <c r="H44" s="1511"/>
      <c r="I44" s="1511"/>
      <c r="J44" s="1511"/>
      <c r="K44" s="1511"/>
      <c r="L44" s="1511"/>
      <c r="M44" s="1511"/>
      <c r="N44" s="1617"/>
    </row>
    <row r="45" spans="1:14" ht="15.6" x14ac:dyDescent="0.25">
      <c r="A45" s="52"/>
      <c r="B45" s="595" t="s">
        <v>258</v>
      </c>
      <c r="C45" s="53"/>
      <c r="E45" s="1180"/>
      <c r="F45" s="1180"/>
      <c r="G45" s="721"/>
      <c r="H45" s="722"/>
      <c r="I45" s="770"/>
      <c r="J45" s="722"/>
      <c r="K45" s="722"/>
      <c r="L45" s="723"/>
      <c r="M45" s="724"/>
      <c r="N45" s="1618"/>
    </row>
    <row r="46" spans="1:14" ht="15.6" x14ac:dyDescent="0.25">
      <c r="A46" s="52"/>
      <c r="B46" s="502" t="s">
        <v>245</v>
      </c>
      <c r="C46" s="501"/>
      <c r="E46" s="1179"/>
      <c r="F46" s="1179"/>
      <c r="G46" s="714">
        <v>18</v>
      </c>
      <c r="H46" s="743" t="s">
        <v>0</v>
      </c>
      <c r="I46" s="744" t="s">
        <v>657</v>
      </c>
      <c r="J46" s="1164" t="s">
        <v>170</v>
      </c>
      <c r="K46" s="1164" t="s">
        <v>1</v>
      </c>
      <c r="L46" s="872">
        <v>1</v>
      </c>
      <c r="M46" s="873">
        <v>0.5625</v>
      </c>
      <c r="N46" s="1613"/>
    </row>
    <row r="47" spans="1:14" ht="15.6" x14ac:dyDescent="0.25">
      <c r="A47" s="52"/>
      <c r="B47" s="503" t="s">
        <v>101</v>
      </c>
      <c r="C47" s="501"/>
      <c r="E47" s="1180"/>
      <c r="F47" s="1180"/>
      <c r="G47" s="715">
        <f>G46+1</f>
        <v>19</v>
      </c>
      <c r="H47" s="753" t="s">
        <v>0</v>
      </c>
      <c r="I47" s="745" t="s">
        <v>271</v>
      </c>
      <c r="J47" s="753" t="s">
        <v>170</v>
      </c>
      <c r="K47" s="753" t="s">
        <v>1</v>
      </c>
      <c r="L47" s="876">
        <v>4</v>
      </c>
      <c r="M47" s="877">
        <f t="shared" ref="M47:M52" si="2">M46+TIME(0,L46,0)</f>
        <v>0.56319444444444444</v>
      </c>
      <c r="N47" s="1614"/>
    </row>
    <row r="48" spans="1:14" ht="15.6" x14ac:dyDescent="0.25">
      <c r="A48" s="52"/>
      <c r="B48" s="504" t="s">
        <v>102</v>
      </c>
      <c r="C48" s="501"/>
      <c r="E48" s="1179"/>
      <c r="F48" s="1179"/>
      <c r="G48" s="549">
        <f>G47+1</f>
        <v>20</v>
      </c>
      <c r="H48" s="1164" t="s">
        <v>2</v>
      </c>
      <c r="I48" s="746" t="s">
        <v>3</v>
      </c>
      <c r="J48" s="1164" t="s">
        <v>170</v>
      </c>
      <c r="K48" s="1164" t="s">
        <v>4</v>
      </c>
      <c r="L48" s="872">
        <v>10</v>
      </c>
      <c r="M48" s="873">
        <f t="shared" si="2"/>
        <v>0.56597222222222221</v>
      </c>
      <c r="N48" s="1613"/>
    </row>
    <row r="49" spans="1:14" ht="15.6" x14ac:dyDescent="0.25">
      <c r="A49" s="52"/>
      <c r="B49" s="994" t="s">
        <v>99</v>
      </c>
      <c r="C49" s="501"/>
      <c r="E49" s="1180"/>
      <c r="F49" s="1180"/>
      <c r="G49" s="715">
        <f>G48+1</f>
        <v>21</v>
      </c>
      <c r="H49" s="875" t="s">
        <v>654</v>
      </c>
      <c r="I49" s="875" t="s">
        <v>38</v>
      </c>
      <c r="J49" s="875" t="s">
        <v>6</v>
      </c>
      <c r="K49" s="875" t="s">
        <v>644</v>
      </c>
      <c r="L49" s="876">
        <v>105</v>
      </c>
      <c r="M49" s="877">
        <f t="shared" si="2"/>
        <v>0.57291666666666663</v>
      </c>
      <c r="N49" s="1614"/>
    </row>
    <row r="50" spans="1:14" ht="15.6" x14ac:dyDescent="0.25">
      <c r="A50" s="52"/>
      <c r="B50" s="505" t="s">
        <v>254</v>
      </c>
      <c r="C50" s="501"/>
      <c r="E50" s="1179"/>
      <c r="F50" s="1179"/>
      <c r="G50" s="549">
        <f>G49+1</f>
        <v>22</v>
      </c>
      <c r="H50" s="871" t="s">
        <v>0</v>
      </c>
      <c r="I50" s="871" t="s">
        <v>658</v>
      </c>
      <c r="J50" s="871" t="s">
        <v>309</v>
      </c>
      <c r="K50" s="637" t="s">
        <v>649</v>
      </c>
      <c r="L50" s="872">
        <v>0</v>
      </c>
      <c r="M50" s="873">
        <f t="shared" si="2"/>
        <v>0.64583333333333326</v>
      </c>
      <c r="N50" s="1613"/>
    </row>
    <row r="51" spans="1:14" ht="15.6" x14ac:dyDescent="0.25">
      <c r="A51" s="52"/>
      <c r="B51" s="505" t="s">
        <v>255</v>
      </c>
      <c r="C51" s="501"/>
      <c r="E51" s="1180"/>
      <c r="F51" s="1180"/>
      <c r="G51" s="387" t="s">
        <v>649</v>
      </c>
      <c r="H51" s="875" t="s">
        <v>649</v>
      </c>
      <c r="I51" s="875" t="s">
        <v>649</v>
      </c>
      <c r="J51" s="875" t="s">
        <v>649</v>
      </c>
      <c r="K51" s="454" t="s">
        <v>649</v>
      </c>
      <c r="L51" s="876">
        <v>0</v>
      </c>
      <c r="M51" s="877">
        <f t="shared" si="2"/>
        <v>0.64583333333333326</v>
      </c>
      <c r="N51" s="1614"/>
    </row>
    <row r="52" spans="1:14" ht="15.6" x14ac:dyDescent="0.25">
      <c r="A52" s="52"/>
      <c r="B52" s="505" t="s">
        <v>132</v>
      </c>
      <c r="C52" s="501"/>
      <c r="E52" s="1179"/>
      <c r="F52" s="1179"/>
      <c r="G52" s="549" t="s">
        <v>649</v>
      </c>
      <c r="H52" s="871" t="s">
        <v>649</v>
      </c>
      <c r="I52" s="389" t="s">
        <v>649</v>
      </c>
      <c r="J52" s="871" t="s">
        <v>649</v>
      </c>
      <c r="K52" s="871" t="s">
        <v>649</v>
      </c>
      <c r="L52" s="872">
        <v>0</v>
      </c>
      <c r="M52" s="873">
        <f t="shared" si="2"/>
        <v>0.64583333333333326</v>
      </c>
      <c r="N52" s="1613"/>
    </row>
    <row r="53" spans="1:14" ht="17.399999999999999" x14ac:dyDescent="0.25">
      <c r="A53" s="52"/>
      <c r="B53" s="505" t="s">
        <v>260</v>
      </c>
      <c r="C53" s="501"/>
      <c r="E53" s="767"/>
      <c r="F53" s="767"/>
      <c r="G53" s="550"/>
      <c r="H53" s="767"/>
      <c r="I53" s="767"/>
      <c r="J53" s="767"/>
      <c r="K53" s="767"/>
      <c r="L53" s="767"/>
      <c r="M53" s="551"/>
      <c r="N53" s="767"/>
    </row>
    <row r="54" spans="1:14" ht="15.6" x14ac:dyDescent="0.25">
      <c r="A54" s="52"/>
      <c r="B54" s="505" t="s">
        <v>256</v>
      </c>
      <c r="C54" s="501"/>
      <c r="E54" s="398"/>
      <c r="F54" s="398"/>
      <c r="G54" s="545"/>
      <c r="H54" s="546"/>
      <c r="I54" s="407"/>
      <c r="J54" s="546"/>
      <c r="K54" s="546"/>
      <c r="L54" s="547"/>
      <c r="M54" s="548"/>
      <c r="N54" s="1617"/>
    </row>
    <row r="55" spans="1:14" ht="17.399999999999999" x14ac:dyDescent="0.25">
      <c r="A55" s="52"/>
      <c r="B55" s="505" t="s">
        <v>131</v>
      </c>
      <c r="C55" s="501"/>
      <c r="E55" s="398"/>
      <c r="F55" s="1511" t="s">
        <v>659</v>
      </c>
      <c r="G55" s="1511"/>
      <c r="H55" s="1511"/>
      <c r="I55" s="1511"/>
      <c r="J55" s="1511"/>
      <c r="K55" s="1511"/>
      <c r="L55" s="1511"/>
      <c r="M55" s="1511"/>
      <c r="N55" s="1617"/>
    </row>
    <row r="56" spans="1:14" ht="15.6" x14ac:dyDescent="0.25">
      <c r="A56" s="52"/>
      <c r="B56" s="505" t="s">
        <v>257</v>
      </c>
      <c r="C56" s="501"/>
      <c r="E56" s="1180"/>
      <c r="F56" s="1180"/>
      <c r="G56" s="721" t="s">
        <v>649</v>
      </c>
      <c r="H56" s="753" t="s">
        <v>649</v>
      </c>
      <c r="I56" s="745" t="s">
        <v>649</v>
      </c>
      <c r="J56" s="753" t="s">
        <v>649</v>
      </c>
      <c r="K56" s="753" t="s">
        <v>649</v>
      </c>
      <c r="L56" s="723"/>
      <c r="M56" s="724"/>
      <c r="N56" s="1618"/>
    </row>
    <row r="57" spans="1:14" ht="15.6" x14ac:dyDescent="0.25">
      <c r="A57" s="52"/>
      <c r="B57" s="674" t="s">
        <v>103</v>
      </c>
      <c r="C57" s="501"/>
      <c r="E57" s="1179"/>
      <c r="F57" s="1179"/>
      <c r="G57" s="714">
        <v>23</v>
      </c>
      <c r="H57" s="743" t="s">
        <v>0</v>
      </c>
      <c r="I57" s="744" t="s">
        <v>657</v>
      </c>
      <c r="J57" s="1164" t="s">
        <v>170</v>
      </c>
      <c r="K57" s="1164" t="s">
        <v>1</v>
      </c>
      <c r="L57" s="872">
        <v>1</v>
      </c>
      <c r="M57" s="873">
        <v>0.66666666666666663</v>
      </c>
      <c r="N57" s="1613"/>
    </row>
    <row r="58" spans="1:14" ht="15.6" x14ac:dyDescent="0.25">
      <c r="A58" s="52"/>
      <c r="B58" s="54"/>
      <c r="C58" s="501"/>
      <c r="E58" s="1180"/>
      <c r="F58" s="1180"/>
      <c r="G58" s="715">
        <f>G57+1</f>
        <v>24</v>
      </c>
      <c r="H58" s="753" t="s">
        <v>0</v>
      </c>
      <c r="I58" s="745" t="s">
        <v>271</v>
      </c>
      <c r="J58" s="753" t="s">
        <v>170</v>
      </c>
      <c r="K58" s="753" t="s">
        <v>1</v>
      </c>
      <c r="L58" s="876">
        <v>4</v>
      </c>
      <c r="M58" s="877">
        <f>M57+TIME(0,L57,0)</f>
        <v>0.66736111111111107</v>
      </c>
      <c r="N58" s="1614"/>
    </row>
    <row r="59" spans="1:14" ht="15.6" x14ac:dyDescent="0.25">
      <c r="A59" s="52"/>
      <c r="B59" s="54"/>
      <c r="C59" s="501"/>
      <c r="E59" s="1179"/>
      <c r="F59" s="1179"/>
      <c r="G59" s="549">
        <f>G58+1</f>
        <v>25</v>
      </c>
      <c r="H59" s="1164" t="s">
        <v>2</v>
      </c>
      <c r="I59" s="746" t="s">
        <v>3</v>
      </c>
      <c r="J59" s="1164" t="s">
        <v>170</v>
      </c>
      <c r="K59" s="1164" t="s">
        <v>4</v>
      </c>
      <c r="L59" s="872">
        <v>10</v>
      </c>
      <c r="M59" s="873">
        <f>M58+TIME(0,L58,0)</f>
        <v>0.67013888888888884</v>
      </c>
      <c r="N59" s="1613"/>
    </row>
    <row r="60" spans="1:14" ht="15.6" x14ac:dyDescent="0.25">
      <c r="A60" s="52"/>
      <c r="B60" s="54"/>
      <c r="C60" s="53"/>
      <c r="E60" s="1180"/>
      <c r="F60" s="1180"/>
      <c r="G60" s="715">
        <f>G59+1</f>
        <v>26</v>
      </c>
      <c r="H60" s="875" t="s">
        <v>654</v>
      </c>
      <c r="I60" s="875" t="s">
        <v>38</v>
      </c>
      <c r="J60" s="875" t="s">
        <v>6</v>
      </c>
      <c r="K60" s="875" t="s">
        <v>644</v>
      </c>
      <c r="L60" s="876">
        <v>105</v>
      </c>
      <c r="M60" s="877">
        <f>M59+TIME(0,L59,0)</f>
        <v>0.67708333333333326</v>
      </c>
      <c r="N60" s="1614"/>
    </row>
    <row r="61" spans="1:14" ht="15.6" x14ac:dyDescent="0.25">
      <c r="A61" s="1640"/>
      <c r="B61" s="1641" t="str">
        <f>B1</f>
        <v>January '13</v>
      </c>
      <c r="C61" s="1642"/>
      <c r="E61" s="1179"/>
      <c r="F61" s="1179"/>
      <c r="G61" s="549">
        <f>G60+1</f>
        <v>27</v>
      </c>
      <c r="H61" s="871" t="s">
        <v>0</v>
      </c>
      <c r="I61" s="871" t="s">
        <v>660</v>
      </c>
      <c r="J61" s="871" t="s">
        <v>309</v>
      </c>
      <c r="K61" s="637" t="s">
        <v>649</v>
      </c>
      <c r="L61" s="872">
        <v>0</v>
      </c>
      <c r="M61" s="873">
        <f>M60+TIME(0,L60,0)</f>
        <v>0.74999999999999989</v>
      </c>
      <c r="N61" s="1613"/>
    </row>
    <row r="62" spans="1:14" ht="15.6" x14ac:dyDescent="0.25">
      <c r="A62" s="1206"/>
      <c r="B62" s="1206"/>
      <c r="C62" s="1206"/>
      <c r="E62" s="1180"/>
      <c r="F62" s="1180"/>
      <c r="G62" s="387" t="s">
        <v>649</v>
      </c>
      <c r="H62" s="875" t="s">
        <v>649</v>
      </c>
      <c r="I62" s="875" t="s">
        <v>649</v>
      </c>
      <c r="J62" s="875" t="s">
        <v>170</v>
      </c>
      <c r="K62" s="454" t="s">
        <v>649</v>
      </c>
      <c r="L62" s="876" t="s">
        <v>649</v>
      </c>
      <c r="M62" s="877" t="s">
        <v>649</v>
      </c>
      <c r="N62" s="1614"/>
    </row>
    <row r="63" spans="1:14" ht="15.6" x14ac:dyDescent="0.25">
      <c r="A63" s="1206"/>
      <c r="B63" s="1206"/>
      <c r="C63" s="1206"/>
      <c r="E63" s="1179"/>
      <c r="F63" s="1179"/>
      <c r="G63" s="549" t="s">
        <v>649</v>
      </c>
      <c r="H63" s="871" t="s">
        <v>649</v>
      </c>
      <c r="I63" s="389" t="s">
        <v>649</v>
      </c>
      <c r="J63" s="871" t="s">
        <v>309</v>
      </c>
      <c r="K63" s="871" t="s">
        <v>649</v>
      </c>
      <c r="L63" s="872" t="s">
        <v>649</v>
      </c>
      <c r="M63" s="873" t="s">
        <v>649</v>
      </c>
      <c r="N63" s="1613"/>
    </row>
    <row r="64" spans="1:14" ht="17.399999999999999" x14ac:dyDescent="0.25">
      <c r="A64" s="1206"/>
      <c r="B64" s="1206"/>
      <c r="C64" s="1206"/>
      <c r="E64" s="767"/>
      <c r="F64" s="767"/>
      <c r="G64" s="550"/>
      <c r="H64" s="767"/>
      <c r="I64" s="767"/>
      <c r="J64" s="767"/>
      <c r="K64" s="767"/>
      <c r="L64" s="767"/>
      <c r="M64" s="551"/>
      <c r="N64" s="767"/>
    </row>
    <row r="65" spans="1:14" ht="15.6" x14ac:dyDescent="0.25">
      <c r="A65" s="1206"/>
      <c r="B65" s="1206"/>
      <c r="C65" s="1206"/>
      <c r="E65" s="398"/>
      <c r="F65" s="398"/>
      <c r="G65" s="545"/>
      <c r="H65" s="546"/>
      <c r="I65" s="407"/>
      <c r="J65" s="546"/>
      <c r="K65" s="546"/>
      <c r="L65" s="547"/>
      <c r="M65" s="548"/>
      <c r="N65" s="1617"/>
    </row>
    <row r="66" spans="1:14" ht="17.399999999999999" x14ac:dyDescent="0.25">
      <c r="A66" s="1206"/>
      <c r="B66" s="1206"/>
      <c r="C66" s="1206"/>
      <c r="E66" s="398"/>
      <c r="F66" s="1511" t="s">
        <v>661</v>
      </c>
      <c r="G66" s="1511"/>
      <c r="H66" s="1511"/>
      <c r="I66" s="1511"/>
      <c r="J66" s="1511"/>
      <c r="K66" s="1511"/>
      <c r="L66" s="1511"/>
      <c r="M66" s="1511"/>
      <c r="N66" s="1617"/>
    </row>
    <row r="67" spans="1:14" ht="15.6" x14ac:dyDescent="0.25">
      <c r="A67" s="1206"/>
      <c r="B67" s="1206"/>
      <c r="C67" s="1206"/>
      <c r="E67" s="1180"/>
      <c r="F67" s="1180"/>
      <c r="G67" s="721"/>
      <c r="H67" s="722"/>
      <c r="I67" s="770"/>
      <c r="J67" s="722"/>
      <c r="K67" s="722"/>
      <c r="L67" s="723"/>
      <c r="M67" s="724"/>
      <c r="N67" s="1618"/>
    </row>
    <row r="68" spans="1:14" ht="15.6" x14ac:dyDescent="0.25">
      <c r="A68" s="1206"/>
      <c r="B68" s="1206"/>
      <c r="C68" s="1206"/>
      <c r="E68" s="1179"/>
      <c r="F68" s="1179"/>
      <c r="G68" s="714">
        <v>28</v>
      </c>
      <c r="H68" s="743" t="s">
        <v>0</v>
      </c>
      <c r="I68" s="744" t="s">
        <v>657</v>
      </c>
      <c r="J68" s="1164" t="s">
        <v>170</v>
      </c>
      <c r="K68" s="1164" t="s">
        <v>1</v>
      </c>
      <c r="L68" s="872">
        <v>1</v>
      </c>
      <c r="M68" s="873">
        <v>0.66666666666666663</v>
      </c>
      <c r="N68" s="1613"/>
    </row>
    <row r="69" spans="1:14" ht="15.6" x14ac:dyDescent="0.25">
      <c r="A69" s="1206"/>
      <c r="B69" s="1206"/>
      <c r="C69" s="1206"/>
      <c r="E69" s="1180"/>
      <c r="F69" s="1180"/>
      <c r="G69" s="715">
        <f>G68+1</f>
        <v>29</v>
      </c>
      <c r="H69" s="753" t="s">
        <v>0</v>
      </c>
      <c r="I69" s="745" t="s">
        <v>271</v>
      </c>
      <c r="J69" s="753" t="s">
        <v>170</v>
      </c>
      <c r="K69" s="753" t="s">
        <v>1</v>
      </c>
      <c r="L69" s="876">
        <v>4</v>
      </c>
      <c r="M69" s="877">
        <f>M68+TIME(0,L68,0)</f>
        <v>0.66736111111111107</v>
      </c>
      <c r="N69" s="1614"/>
    </row>
    <row r="70" spans="1:14" ht="15.6" x14ac:dyDescent="0.25">
      <c r="A70" s="1206"/>
      <c r="B70" s="1206"/>
      <c r="C70" s="1206"/>
      <c r="E70" s="1179"/>
      <c r="F70" s="1179"/>
      <c r="G70" s="549">
        <f>G69+1</f>
        <v>30</v>
      </c>
      <c r="H70" s="1164" t="s">
        <v>2</v>
      </c>
      <c r="I70" s="746" t="s">
        <v>3</v>
      </c>
      <c r="J70" s="1164" t="s">
        <v>170</v>
      </c>
      <c r="K70" s="1164" t="s">
        <v>4</v>
      </c>
      <c r="L70" s="872">
        <v>10</v>
      </c>
      <c r="M70" s="873">
        <f>M69+TIME(0,L69,0)</f>
        <v>0.67013888888888884</v>
      </c>
      <c r="N70" s="1613"/>
    </row>
    <row r="71" spans="1:14" ht="15.6" x14ac:dyDescent="0.25">
      <c r="A71" s="1206"/>
      <c r="B71" s="1206"/>
      <c r="C71" s="1206"/>
      <c r="E71" s="1180"/>
      <c r="F71" s="1180"/>
      <c r="G71" s="715">
        <f>G70+1</f>
        <v>31</v>
      </c>
      <c r="H71" s="875" t="s">
        <v>654</v>
      </c>
      <c r="I71" s="875" t="s">
        <v>38</v>
      </c>
      <c r="J71" s="875" t="s">
        <v>6</v>
      </c>
      <c r="K71" s="875" t="s">
        <v>644</v>
      </c>
      <c r="L71" s="876">
        <v>105</v>
      </c>
      <c r="M71" s="877">
        <f>M70+TIME(0,L70,0)</f>
        <v>0.67708333333333326</v>
      </c>
      <c r="N71" s="1614"/>
    </row>
    <row r="72" spans="1:14" ht="15.6" x14ac:dyDescent="0.25">
      <c r="A72" s="1206"/>
      <c r="B72" s="1206"/>
      <c r="C72" s="1206"/>
      <c r="E72" s="1179"/>
      <c r="F72" s="1179"/>
      <c r="G72" s="549">
        <f>G71+1</f>
        <v>32</v>
      </c>
      <c r="H72" s="871" t="s">
        <v>0</v>
      </c>
      <c r="I72" s="871" t="s">
        <v>660</v>
      </c>
      <c r="J72" s="871" t="s">
        <v>309</v>
      </c>
      <c r="K72" s="637" t="s">
        <v>649</v>
      </c>
      <c r="L72" s="872">
        <v>0</v>
      </c>
      <c r="M72" s="873">
        <f>M71+TIME(0,L71,0)</f>
        <v>0.74999999999999989</v>
      </c>
      <c r="N72" s="1613"/>
    </row>
    <row r="73" spans="1:14" ht="15.6" x14ac:dyDescent="0.25">
      <c r="A73" s="1206"/>
      <c r="B73" s="1206"/>
      <c r="C73" s="1206"/>
      <c r="E73" s="1180"/>
      <c r="F73" s="1180"/>
      <c r="G73" s="387" t="s">
        <v>649</v>
      </c>
      <c r="H73" s="875" t="s">
        <v>649</v>
      </c>
      <c r="I73" s="875" t="s">
        <v>649</v>
      </c>
      <c r="J73" s="875" t="s">
        <v>649</v>
      </c>
      <c r="K73" s="454" t="s">
        <v>649</v>
      </c>
      <c r="L73" s="876" t="s">
        <v>649</v>
      </c>
      <c r="M73" s="877" t="s">
        <v>649</v>
      </c>
      <c r="N73" s="1614"/>
    </row>
    <row r="74" spans="1:14" ht="15.6" x14ac:dyDescent="0.25">
      <c r="A74" s="1206"/>
      <c r="B74" s="1206"/>
      <c r="C74" s="1206"/>
      <c r="E74" s="1179"/>
      <c r="F74" s="1179"/>
      <c r="G74" s="549" t="s">
        <v>649</v>
      </c>
      <c r="H74" s="871" t="s">
        <v>649</v>
      </c>
      <c r="I74" s="389" t="s">
        <v>662</v>
      </c>
      <c r="J74" s="871" t="s">
        <v>649</v>
      </c>
      <c r="K74" s="871" t="s">
        <v>649</v>
      </c>
      <c r="L74" s="872" t="s">
        <v>649</v>
      </c>
      <c r="M74" s="873" t="s">
        <v>649</v>
      </c>
      <c r="N74" s="1613"/>
    </row>
    <row r="75" spans="1:14" ht="17.399999999999999" x14ac:dyDescent="0.25">
      <c r="A75" s="1206"/>
      <c r="B75" s="1206"/>
      <c r="C75" s="1206"/>
      <c r="E75" s="767"/>
      <c r="F75" s="767"/>
      <c r="G75" s="550"/>
      <c r="H75" s="767"/>
      <c r="I75" s="767"/>
      <c r="J75" s="767"/>
      <c r="K75" s="767"/>
      <c r="L75" s="767"/>
      <c r="M75" s="551"/>
      <c r="N75" s="767"/>
    </row>
    <row r="76" spans="1:14" ht="15.6" x14ac:dyDescent="0.25">
      <c r="A76" s="1206"/>
      <c r="B76" s="1206"/>
      <c r="C76" s="1206"/>
      <c r="E76" s="398"/>
      <c r="F76" s="398"/>
      <c r="G76" s="545"/>
      <c r="H76" s="546"/>
      <c r="I76" s="407"/>
      <c r="J76" s="546"/>
      <c r="K76" s="546"/>
      <c r="L76" s="547"/>
      <c r="M76" s="548"/>
      <c r="N76" s="1617"/>
    </row>
    <row r="77" spans="1:14" ht="17.399999999999999" x14ac:dyDescent="0.25">
      <c r="A77" s="1206"/>
      <c r="B77" s="1206"/>
      <c r="C77" s="1206"/>
      <c r="E77" s="398"/>
      <c r="F77" s="1511" t="s">
        <v>663</v>
      </c>
      <c r="G77" s="1511"/>
      <c r="H77" s="1511"/>
      <c r="I77" s="1511"/>
      <c r="J77" s="1511"/>
      <c r="K77" s="1511"/>
      <c r="L77" s="1511"/>
      <c r="M77" s="1511"/>
      <c r="N77" s="1617"/>
    </row>
    <row r="78" spans="1:14" ht="15.6" x14ac:dyDescent="0.25">
      <c r="E78" s="1180"/>
      <c r="F78" s="1180" t="s">
        <v>649</v>
      </c>
      <c r="G78" s="721"/>
      <c r="H78" s="722"/>
      <c r="I78" s="770"/>
      <c r="J78" s="722"/>
      <c r="K78" s="722"/>
      <c r="L78" s="723"/>
      <c r="M78" s="724"/>
      <c r="N78" s="1618"/>
    </row>
    <row r="79" spans="1:14" ht="15.6" x14ac:dyDescent="0.25">
      <c r="E79" s="1179"/>
      <c r="F79" s="1179"/>
      <c r="G79" s="714">
        <v>33</v>
      </c>
      <c r="H79" s="743" t="s">
        <v>0</v>
      </c>
      <c r="I79" s="744" t="s">
        <v>657</v>
      </c>
      <c r="J79" s="1164" t="s">
        <v>170</v>
      </c>
      <c r="K79" s="1164" t="s">
        <v>1</v>
      </c>
      <c r="L79" s="872">
        <v>1</v>
      </c>
      <c r="M79" s="873">
        <v>0.33333333333333331</v>
      </c>
      <c r="N79" s="1613"/>
    </row>
    <row r="80" spans="1:14" ht="15.6" x14ac:dyDescent="0.25">
      <c r="E80" s="1180"/>
      <c r="F80" s="1180"/>
      <c r="G80" s="715">
        <f>G79+1</f>
        <v>34</v>
      </c>
      <c r="H80" s="753" t="s">
        <v>0</v>
      </c>
      <c r="I80" s="745" t="s">
        <v>271</v>
      </c>
      <c r="J80" s="753" t="s">
        <v>170</v>
      </c>
      <c r="K80" s="753" t="s">
        <v>1</v>
      </c>
      <c r="L80" s="876">
        <v>4</v>
      </c>
      <c r="M80" s="877">
        <f t="shared" ref="M80:M85" si="3">M79+TIME(0,L79,0)</f>
        <v>0.33402777777777776</v>
      </c>
      <c r="N80" s="1614"/>
    </row>
    <row r="81" spans="5:14" ht="15.6" x14ac:dyDescent="0.25">
      <c r="E81" s="1179"/>
      <c r="F81" s="1179"/>
      <c r="G81" s="549">
        <f>G80+1</f>
        <v>35</v>
      </c>
      <c r="H81" s="1164" t="s">
        <v>2</v>
      </c>
      <c r="I81" s="746" t="s">
        <v>3</v>
      </c>
      <c r="J81" s="1164" t="s">
        <v>170</v>
      </c>
      <c r="K81" s="1164" t="s">
        <v>4</v>
      </c>
      <c r="L81" s="872">
        <v>10</v>
      </c>
      <c r="M81" s="873">
        <f t="shared" si="3"/>
        <v>0.33680555555555552</v>
      </c>
      <c r="N81" s="1613"/>
    </row>
    <row r="82" spans="5:14" ht="15.6" x14ac:dyDescent="0.25">
      <c r="E82" s="1180"/>
      <c r="F82" s="1180"/>
      <c r="G82" s="715">
        <f>G81+1</f>
        <v>36</v>
      </c>
      <c r="H82" s="875" t="s">
        <v>546</v>
      </c>
      <c r="I82" s="875" t="s">
        <v>38</v>
      </c>
      <c r="J82" s="875" t="s">
        <v>6</v>
      </c>
      <c r="K82" s="875" t="s">
        <v>644</v>
      </c>
      <c r="L82" s="876">
        <v>105</v>
      </c>
      <c r="M82" s="877">
        <f t="shared" si="3"/>
        <v>0.34374999999999994</v>
      </c>
      <c r="N82" s="1614"/>
    </row>
    <row r="83" spans="5:14" ht="15.6" x14ac:dyDescent="0.25">
      <c r="E83" s="1179"/>
      <c r="F83" s="1179"/>
      <c r="G83" s="549">
        <f>G82+1</f>
        <v>37</v>
      </c>
      <c r="H83" s="871" t="s">
        <v>0</v>
      </c>
      <c r="I83" s="871" t="s">
        <v>664</v>
      </c>
      <c r="J83" s="871" t="s">
        <v>309</v>
      </c>
      <c r="K83" s="637" t="s">
        <v>649</v>
      </c>
      <c r="L83" s="872">
        <v>0</v>
      </c>
      <c r="M83" s="873">
        <f t="shared" si="3"/>
        <v>0.41666666666666663</v>
      </c>
      <c r="N83" s="1613"/>
    </row>
    <row r="84" spans="5:14" ht="15.6" x14ac:dyDescent="0.25">
      <c r="E84" s="1180"/>
      <c r="F84" s="1180"/>
      <c r="G84" s="387" t="s">
        <v>649</v>
      </c>
      <c r="H84" s="875" t="s">
        <v>649</v>
      </c>
      <c r="I84" s="875" t="s">
        <v>649</v>
      </c>
      <c r="J84" s="875" t="s">
        <v>649</v>
      </c>
      <c r="K84" s="454" t="s">
        <v>649</v>
      </c>
      <c r="L84" s="876">
        <v>0</v>
      </c>
      <c r="M84" s="877">
        <f t="shared" si="3"/>
        <v>0.41666666666666663</v>
      </c>
      <c r="N84" s="1614"/>
    </row>
    <row r="85" spans="5:14" ht="15.6" x14ac:dyDescent="0.25">
      <c r="E85" s="1179"/>
      <c r="F85" s="1179"/>
      <c r="G85" s="549" t="s">
        <v>649</v>
      </c>
      <c r="H85" s="871" t="s">
        <v>649</v>
      </c>
      <c r="I85" s="389" t="s">
        <v>649</v>
      </c>
      <c r="J85" s="871" t="s">
        <v>649</v>
      </c>
      <c r="K85" s="871" t="s">
        <v>649</v>
      </c>
      <c r="L85" s="872">
        <v>0</v>
      </c>
      <c r="M85" s="873">
        <f t="shared" si="3"/>
        <v>0.41666666666666663</v>
      </c>
      <c r="N85" s="1613"/>
    </row>
    <row r="86" spans="5:14" ht="17.399999999999999" x14ac:dyDescent="0.25">
      <c r="E86" s="767"/>
      <c r="F86" s="767"/>
      <c r="G86" s="550"/>
      <c r="H86" s="767"/>
      <c r="I86" s="767"/>
      <c r="J86" s="767"/>
      <c r="K86" s="767"/>
      <c r="L86" s="767"/>
      <c r="M86" s="551"/>
      <c r="N86" s="767"/>
    </row>
    <row r="87" spans="5:14" ht="15.6" x14ac:dyDescent="0.25">
      <c r="E87" s="398"/>
      <c r="F87" s="398"/>
      <c r="G87" s="545"/>
      <c r="H87" s="546"/>
      <c r="I87" s="407"/>
      <c r="J87" s="546"/>
      <c r="K87" s="546"/>
      <c r="L87" s="547"/>
      <c r="M87" s="548"/>
      <c r="N87" s="1617"/>
    </row>
    <row r="88" spans="5:14" ht="17.399999999999999" x14ac:dyDescent="0.25">
      <c r="E88" s="398"/>
      <c r="F88" s="1511" t="s">
        <v>665</v>
      </c>
      <c r="G88" s="1511"/>
      <c r="H88" s="1511"/>
      <c r="I88" s="1511"/>
      <c r="J88" s="1511"/>
      <c r="K88" s="1511"/>
      <c r="L88" s="1511"/>
      <c r="M88" s="1511"/>
      <c r="N88" s="1617"/>
    </row>
    <row r="89" spans="5:14" ht="15.6" x14ac:dyDescent="0.25">
      <c r="E89" s="1180"/>
      <c r="F89" s="1180" t="s">
        <v>649</v>
      </c>
      <c r="G89" s="721"/>
      <c r="H89" s="722"/>
      <c r="I89" s="770"/>
      <c r="J89" s="722"/>
      <c r="K89" s="722"/>
      <c r="L89" s="723"/>
      <c r="M89" s="724"/>
      <c r="N89" s="1618"/>
    </row>
    <row r="90" spans="5:14" ht="15.6" x14ac:dyDescent="0.25">
      <c r="E90" s="1179"/>
      <c r="F90" s="1179"/>
      <c r="G90" s="714">
        <v>38</v>
      </c>
      <c r="H90" s="743" t="s">
        <v>0</v>
      </c>
      <c r="I90" s="744" t="s">
        <v>657</v>
      </c>
      <c r="J90" s="1164" t="s">
        <v>170</v>
      </c>
      <c r="K90" s="1164" t="s">
        <v>1</v>
      </c>
      <c r="L90" s="872">
        <v>1</v>
      </c>
      <c r="M90" s="873">
        <v>0.66666666666666663</v>
      </c>
      <c r="N90" s="1613"/>
    </row>
    <row r="91" spans="5:14" ht="15.6" x14ac:dyDescent="0.25">
      <c r="E91" s="1180"/>
      <c r="F91" s="1180"/>
      <c r="G91" s="715">
        <f>G90+1</f>
        <v>39</v>
      </c>
      <c r="H91" s="753" t="s">
        <v>0</v>
      </c>
      <c r="I91" s="745" t="s">
        <v>271</v>
      </c>
      <c r="J91" s="753" t="s">
        <v>170</v>
      </c>
      <c r="K91" s="753" t="s">
        <v>1</v>
      </c>
      <c r="L91" s="876">
        <v>4</v>
      </c>
      <c r="M91" s="877">
        <f t="shared" ref="M91:M96" si="4">M90+TIME(0,L90,0)</f>
        <v>0.66736111111111107</v>
      </c>
      <c r="N91" s="1614"/>
    </row>
    <row r="92" spans="5:14" ht="15.6" x14ac:dyDescent="0.25">
      <c r="E92" s="1179"/>
      <c r="F92" s="1179"/>
      <c r="G92" s="549">
        <f>G91+1</f>
        <v>40</v>
      </c>
      <c r="H92" s="1164" t="s">
        <v>2</v>
      </c>
      <c r="I92" s="746" t="s">
        <v>3</v>
      </c>
      <c r="J92" s="1164" t="s">
        <v>170</v>
      </c>
      <c r="K92" s="1164" t="s">
        <v>4</v>
      </c>
      <c r="L92" s="872">
        <v>10</v>
      </c>
      <c r="M92" s="873">
        <f t="shared" si="4"/>
        <v>0.67013888888888884</v>
      </c>
      <c r="N92" s="1613"/>
    </row>
    <row r="93" spans="5:14" ht="15.6" x14ac:dyDescent="0.25">
      <c r="E93" s="1180"/>
      <c r="F93" s="1180"/>
      <c r="G93" s="715">
        <f>G92+1</f>
        <v>41</v>
      </c>
      <c r="H93" s="875" t="s">
        <v>546</v>
      </c>
      <c r="I93" s="875" t="s">
        <v>38</v>
      </c>
      <c r="J93" s="875" t="s">
        <v>6</v>
      </c>
      <c r="K93" s="875" t="s">
        <v>644</v>
      </c>
      <c r="L93" s="876">
        <v>105</v>
      </c>
      <c r="M93" s="877">
        <f t="shared" si="4"/>
        <v>0.67708333333333326</v>
      </c>
      <c r="N93" s="1614"/>
    </row>
    <row r="94" spans="5:14" ht="15.6" x14ac:dyDescent="0.25">
      <c r="E94" s="1179"/>
      <c r="F94" s="1179"/>
      <c r="G94" s="549">
        <f>G93+1</f>
        <v>42</v>
      </c>
      <c r="H94" s="871" t="s">
        <v>0</v>
      </c>
      <c r="I94" s="871" t="s">
        <v>666</v>
      </c>
      <c r="J94" s="871" t="s">
        <v>309</v>
      </c>
      <c r="K94" s="637" t="s">
        <v>649</v>
      </c>
      <c r="L94" s="872">
        <v>0</v>
      </c>
      <c r="M94" s="873">
        <f t="shared" si="4"/>
        <v>0.74999999999999989</v>
      </c>
      <c r="N94" s="1613"/>
    </row>
    <row r="95" spans="5:14" ht="15.6" x14ac:dyDescent="0.25">
      <c r="E95" s="1180"/>
      <c r="F95" s="1180"/>
      <c r="G95" s="387" t="s">
        <v>649</v>
      </c>
      <c r="H95" s="875" t="s">
        <v>649</v>
      </c>
      <c r="I95" s="875" t="s">
        <v>649</v>
      </c>
      <c r="J95" s="875" t="s">
        <v>649</v>
      </c>
      <c r="K95" s="454" t="s">
        <v>649</v>
      </c>
      <c r="L95" s="876">
        <v>0</v>
      </c>
      <c r="M95" s="877">
        <f t="shared" si="4"/>
        <v>0.74999999999999989</v>
      </c>
      <c r="N95" s="1614"/>
    </row>
    <row r="96" spans="5:14" ht="15.6" x14ac:dyDescent="0.25">
      <c r="E96" s="1179"/>
      <c r="F96" s="1179"/>
      <c r="G96" s="549" t="s">
        <v>649</v>
      </c>
      <c r="H96" s="871" t="s">
        <v>649</v>
      </c>
      <c r="I96" s="389" t="s">
        <v>649</v>
      </c>
      <c r="J96" s="871" t="s">
        <v>649</v>
      </c>
      <c r="K96" s="871" t="s">
        <v>649</v>
      </c>
      <c r="L96" s="872">
        <v>0</v>
      </c>
      <c r="M96" s="873">
        <f t="shared" si="4"/>
        <v>0.74999999999999989</v>
      </c>
      <c r="N96" s="1613"/>
    </row>
    <row r="97" spans="5:14" ht="17.399999999999999" x14ac:dyDescent="0.25">
      <c r="E97" s="767"/>
      <c r="F97" s="767"/>
      <c r="G97" s="550"/>
      <c r="H97" s="767"/>
      <c r="I97" s="767"/>
      <c r="J97" s="767"/>
      <c r="K97" s="767"/>
      <c r="L97" s="767"/>
      <c r="M97" s="551"/>
      <c r="N97" s="767"/>
    </row>
    <row r="98" spans="5:14" ht="15.6" x14ac:dyDescent="0.25">
      <c r="E98" s="398"/>
      <c r="F98" s="398"/>
      <c r="G98" s="545"/>
      <c r="H98" s="546"/>
      <c r="I98" s="407"/>
      <c r="J98" s="546"/>
      <c r="K98" s="546"/>
      <c r="L98" s="547"/>
      <c r="M98" s="548"/>
      <c r="N98" s="1617"/>
    </row>
    <row r="99" spans="5:14" ht="17.399999999999999" x14ac:dyDescent="0.25">
      <c r="E99" s="398"/>
      <c r="F99" s="1511" t="s">
        <v>667</v>
      </c>
      <c r="G99" s="1511"/>
      <c r="H99" s="1511"/>
      <c r="I99" s="1511"/>
      <c r="J99" s="1511"/>
      <c r="K99" s="1511"/>
      <c r="L99" s="1511"/>
      <c r="M99" s="1511"/>
      <c r="N99" s="1617"/>
    </row>
    <row r="100" spans="5:14" ht="15.6" x14ac:dyDescent="0.25">
      <c r="E100" s="1180"/>
      <c r="F100" s="1180" t="s">
        <v>649</v>
      </c>
      <c r="G100" s="721"/>
      <c r="H100" s="722"/>
      <c r="I100" s="770"/>
      <c r="J100" s="722"/>
      <c r="K100" s="722"/>
      <c r="L100" s="723"/>
      <c r="M100" s="724"/>
      <c r="N100" s="1618"/>
    </row>
    <row r="101" spans="5:14" ht="15.6" x14ac:dyDescent="0.25">
      <c r="E101" s="1179"/>
      <c r="F101" s="1179"/>
      <c r="G101" s="714">
        <v>43</v>
      </c>
      <c r="H101" s="743" t="s">
        <v>0</v>
      </c>
      <c r="I101" s="744" t="s">
        <v>657</v>
      </c>
      <c r="J101" s="1164" t="s">
        <v>170</v>
      </c>
      <c r="K101" s="1164" t="s">
        <v>1</v>
      </c>
      <c r="L101" s="872">
        <v>1</v>
      </c>
      <c r="M101" s="873">
        <v>0.4375</v>
      </c>
      <c r="N101" s="1613"/>
    </row>
    <row r="102" spans="5:14" ht="15.6" x14ac:dyDescent="0.25">
      <c r="E102" s="1180"/>
      <c r="F102" s="1180"/>
      <c r="G102" s="715">
        <f>G101+1</f>
        <v>44</v>
      </c>
      <c r="H102" s="753" t="s">
        <v>0</v>
      </c>
      <c r="I102" s="745" t="s">
        <v>271</v>
      </c>
      <c r="J102" s="753" t="s">
        <v>170</v>
      </c>
      <c r="K102" s="753" t="s">
        <v>1</v>
      </c>
      <c r="L102" s="876">
        <v>4</v>
      </c>
      <c r="M102" s="877">
        <f t="shared" ref="M102:M107" si="5">M101+TIME(0,L101,0)</f>
        <v>0.43819444444444444</v>
      </c>
      <c r="N102" s="1614"/>
    </row>
    <row r="103" spans="5:14" ht="15.6" x14ac:dyDescent="0.25">
      <c r="E103" s="1179"/>
      <c r="F103" s="1179"/>
      <c r="G103" s="549">
        <f>G102+1</f>
        <v>45</v>
      </c>
      <c r="H103" s="1164" t="s">
        <v>2</v>
      </c>
      <c r="I103" s="746" t="s">
        <v>3</v>
      </c>
      <c r="J103" s="1164" t="s">
        <v>170</v>
      </c>
      <c r="K103" s="1164" t="s">
        <v>4</v>
      </c>
      <c r="L103" s="872">
        <v>5</v>
      </c>
      <c r="M103" s="873">
        <f t="shared" si="5"/>
        <v>0.44097222222222221</v>
      </c>
      <c r="N103" s="1613"/>
    </row>
    <row r="104" spans="5:14" ht="15.6" x14ac:dyDescent="0.25">
      <c r="E104" s="1180"/>
      <c r="F104" s="1180"/>
      <c r="G104" s="715">
        <f>G103+1</f>
        <v>46</v>
      </c>
      <c r="H104" s="875" t="s">
        <v>546</v>
      </c>
      <c r="I104" s="875" t="s">
        <v>38</v>
      </c>
      <c r="J104" s="875" t="s">
        <v>6</v>
      </c>
      <c r="K104" s="875" t="s">
        <v>644</v>
      </c>
      <c r="L104" s="876">
        <v>80</v>
      </c>
      <c r="M104" s="877">
        <f t="shared" si="5"/>
        <v>0.44444444444444442</v>
      </c>
      <c r="N104" s="1614"/>
    </row>
    <row r="105" spans="5:14" ht="15.6" x14ac:dyDescent="0.25">
      <c r="E105" s="1179"/>
      <c r="F105" s="1179"/>
      <c r="G105" s="549">
        <f>G104+1</f>
        <v>47</v>
      </c>
      <c r="H105" s="871" t="s">
        <v>0</v>
      </c>
      <c r="I105" s="871" t="s">
        <v>668</v>
      </c>
      <c r="J105" s="871" t="s">
        <v>309</v>
      </c>
      <c r="K105" s="637" t="s">
        <v>649</v>
      </c>
      <c r="L105" s="872">
        <v>15</v>
      </c>
      <c r="M105" s="873">
        <f t="shared" si="5"/>
        <v>0.5</v>
      </c>
      <c r="N105" s="1613"/>
    </row>
    <row r="106" spans="5:14" ht="15.6" x14ac:dyDescent="0.25">
      <c r="E106" s="1180"/>
      <c r="F106" s="1180"/>
      <c r="G106" s="387" t="s">
        <v>649</v>
      </c>
      <c r="H106" s="875" t="s">
        <v>649</v>
      </c>
      <c r="I106" s="875" t="s">
        <v>649</v>
      </c>
      <c r="J106" s="875" t="s">
        <v>170</v>
      </c>
      <c r="K106" s="454" t="s">
        <v>649</v>
      </c>
      <c r="L106" s="876">
        <v>15</v>
      </c>
      <c r="M106" s="877">
        <f t="shared" si="5"/>
        <v>0.51041666666666663</v>
      </c>
      <c r="N106" s="1614"/>
    </row>
    <row r="107" spans="5:14" ht="15.6" x14ac:dyDescent="0.25">
      <c r="E107" s="1179"/>
      <c r="F107" s="1179"/>
      <c r="G107" s="549" t="s">
        <v>649</v>
      </c>
      <c r="H107" s="871" t="s">
        <v>649</v>
      </c>
      <c r="I107" s="389" t="s">
        <v>649</v>
      </c>
      <c r="J107" s="871" t="s">
        <v>309</v>
      </c>
      <c r="K107" s="871" t="s">
        <v>649</v>
      </c>
      <c r="L107" s="872">
        <v>0</v>
      </c>
      <c r="M107" s="873">
        <f t="shared" si="5"/>
        <v>0.52083333333333326</v>
      </c>
      <c r="N107" s="1613"/>
    </row>
    <row r="108" spans="5:14" ht="17.399999999999999" x14ac:dyDescent="0.25">
      <c r="E108" s="767"/>
      <c r="F108" s="767"/>
      <c r="G108" s="550"/>
      <c r="H108" s="767"/>
      <c r="I108" s="767"/>
      <c r="J108" s="767"/>
      <c r="K108" s="767"/>
      <c r="L108" s="767"/>
      <c r="M108" s="551"/>
      <c r="N108" s="767"/>
    </row>
    <row r="109" spans="5:14" ht="15.6" x14ac:dyDescent="0.25">
      <c r="E109" s="398"/>
      <c r="F109" s="398"/>
      <c r="G109" s="545"/>
      <c r="H109" s="546"/>
      <c r="I109" s="407"/>
      <c r="J109" s="546"/>
      <c r="K109" s="546"/>
      <c r="L109" s="547"/>
      <c r="M109" s="548"/>
      <c r="N109" s="1617"/>
    </row>
    <row r="110" spans="5:14" ht="17.399999999999999" x14ac:dyDescent="0.25">
      <c r="E110" s="398"/>
      <c r="F110" s="1511" t="s">
        <v>669</v>
      </c>
      <c r="G110" s="1511"/>
      <c r="H110" s="1511"/>
      <c r="I110" s="1511"/>
      <c r="J110" s="1511"/>
      <c r="K110" s="1511"/>
      <c r="L110" s="1511"/>
      <c r="M110" s="1511"/>
      <c r="N110" s="1617"/>
    </row>
    <row r="111" spans="5:14" ht="15.6" x14ac:dyDescent="0.25">
      <c r="E111" s="1180"/>
      <c r="F111" s="1180" t="s">
        <v>649</v>
      </c>
      <c r="G111" s="721"/>
      <c r="H111" s="722"/>
      <c r="I111" s="770"/>
      <c r="J111" s="722"/>
      <c r="K111" s="722"/>
      <c r="L111" s="723"/>
      <c r="M111" s="724"/>
      <c r="N111" s="1618"/>
    </row>
    <row r="112" spans="5:14" ht="15.6" x14ac:dyDescent="0.25">
      <c r="E112" s="1179"/>
      <c r="F112" s="1179"/>
      <c r="G112" s="714">
        <v>48</v>
      </c>
      <c r="H112" s="743" t="s">
        <v>0</v>
      </c>
      <c r="I112" s="744" t="s">
        <v>657</v>
      </c>
      <c r="J112" s="1164" t="s">
        <v>170</v>
      </c>
      <c r="K112" s="1164" t="s">
        <v>1</v>
      </c>
      <c r="L112" s="872">
        <v>1</v>
      </c>
      <c r="M112" s="873">
        <v>0.66666666666666663</v>
      </c>
      <c r="N112" s="1613"/>
    </row>
    <row r="113" spans="5:14" ht="15.6" x14ac:dyDescent="0.25">
      <c r="E113" s="1180"/>
      <c r="F113" s="1180"/>
      <c r="G113" s="715">
        <f t="shared" ref="G113:G118" si="6">G112+1</f>
        <v>49</v>
      </c>
      <c r="H113" s="753" t="s">
        <v>0</v>
      </c>
      <c r="I113" s="745" t="s">
        <v>271</v>
      </c>
      <c r="J113" s="753" t="s">
        <v>170</v>
      </c>
      <c r="K113" s="753" t="s">
        <v>1</v>
      </c>
      <c r="L113" s="876">
        <v>4</v>
      </c>
      <c r="M113" s="877">
        <f t="shared" ref="M113:M118" si="7">M112+TIME(0,L112,0)</f>
        <v>0.66736111111111107</v>
      </c>
      <c r="N113" s="1614"/>
    </row>
    <row r="114" spans="5:14" ht="15.6" x14ac:dyDescent="0.25">
      <c r="E114" s="1179"/>
      <c r="F114" s="1179"/>
      <c r="G114" s="549">
        <f t="shared" si="6"/>
        <v>50</v>
      </c>
      <c r="H114" s="1164" t="s">
        <v>2</v>
      </c>
      <c r="I114" s="746" t="s">
        <v>3</v>
      </c>
      <c r="J114" s="1164" t="s">
        <v>170</v>
      </c>
      <c r="K114" s="1164" t="s">
        <v>4</v>
      </c>
      <c r="L114" s="872">
        <v>5</v>
      </c>
      <c r="M114" s="873">
        <f t="shared" si="7"/>
        <v>0.67013888888888884</v>
      </c>
      <c r="N114" s="1613"/>
    </row>
    <row r="115" spans="5:14" ht="15.6" x14ac:dyDescent="0.25">
      <c r="E115" s="1180"/>
      <c r="F115" s="1180"/>
      <c r="G115" s="715">
        <f t="shared" si="6"/>
        <v>51</v>
      </c>
      <c r="H115" s="875" t="s">
        <v>546</v>
      </c>
      <c r="I115" s="875" t="s">
        <v>38</v>
      </c>
      <c r="J115" s="875" t="s">
        <v>6</v>
      </c>
      <c r="K115" s="875" t="s">
        <v>644</v>
      </c>
      <c r="L115" s="876">
        <v>80</v>
      </c>
      <c r="M115" s="877">
        <f t="shared" si="7"/>
        <v>0.67361111111111105</v>
      </c>
      <c r="N115" s="1614"/>
    </row>
    <row r="116" spans="5:14" ht="15.6" x14ac:dyDescent="0.25">
      <c r="E116" s="1179"/>
      <c r="F116" s="1179"/>
      <c r="G116" s="549">
        <f t="shared" si="6"/>
        <v>52</v>
      </c>
      <c r="H116" s="871" t="s">
        <v>5</v>
      </c>
      <c r="I116" s="871" t="s">
        <v>670</v>
      </c>
      <c r="J116" s="871" t="s">
        <v>309</v>
      </c>
      <c r="K116" s="637" t="s">
        <v>644</v>
      </c>
      <c r="L116" s="872">
        <v>15</v>
      </c>
      <c r="M116" s="873">
        <f t="shared" si="7"/>
        <v>0.72916666666666663</v>
      </c>
      <c r="N116" s="1613"/>
    </row>
    <row r="117" spans="5:14" ht="15.6" x14ac:dyDescent="0.25">
      <c r="E117" s="1180"/>
      <c r="F117" s="1180"/>
      <c r="G117" s="715">
        <f t="shared" si="6"/>
        <v>53</v>
      </c>
      <c r="H117" s="875" t="s">
        <v>5</v>
      </c>
      <c r="I117" s="875" t="s">
        <v>671</v>
      </c>
      <c r="J117" s="875" t="s">
        <v>170</v>
      </c>
      <c r="K117" s="454" t="s">
        <v>644</v>
      </c>
      <c r="L117" s="876">
        <v>15</v>
      </c>
      <c r="M117" s="877">
        <f t="shared" si="7"/>
        <v>0.73958333333333326</v>
      </c>
      <c r="N117" s="1614"/>
    </row>
    <row r="118" spans="5:14" ht="15.6" x14ac:dyDescent="0.25">
      <c r="E118" s="1179"/>
      <c r="F118" s="1179"/>
      <c r="G118" s="549">
        <f t="shared" si="6"/>
        <v>54</v>
      </c>
      <c r="H118" s="871" t="s">
        <v>0</v>
      </c>
      <c r="I118" s="389" t="s">
        <v>173</v>
      </c>
      <c r="J118" s="871" t="s">
        <v>309</v>
      </c>
      <c r="K118" s="871" t="s">
        <v>672</v>
      </c>
      <c r="L118" s="872">
        <v>0</v>
      </c>
      <c r="M118" s="873">
        <f t="shared" si="7"/>
        <v>0.74999999999999989</v>
      </c>
      <c r="N118" s="1613"/>
    </row>
    <row r="119" spans="5:14" ht="17.399999999999999" x14ac:dyDescent="0.25">
      <c r="E119" s="767"/>
      <c r="F119" s="767"/>
      <c r="G119" s="550"/>
      <c r="H119" s="767"/>
      <c r="I119" s="767"/>
      <c r="J119" s="767"/>
      <c r="K119" s="767"/>
      <c r="L119" s="767"/>
      <c r="M119" s="551"/>
      <c r="N119" s="767"/>
    </row>
    <row r="120" spans="5:14" x14ac:dyDescent="0.25">
      <c r="E120" s="1206"/>
      <c r="F120" s="1206"/>
      <c r="G120" s="1206"/>
      <c r="H120" s="1206"/>
      <c r="I120" s="1206"/>
      <c r="J120" s="1206"/>
      <c r="K120" s="1206"/>
      <c r="L120" s="1206"/>
      <c r="M120" s="1206"/>
      <c r="N120" s="1206"/>
    </row>
    <row r="121" spans="5:14" x14ac:dyDescent="0.25">
      <c r="E121" s="1206"/>
      <c r="F121" s="1206"/>
      <c r="G121" s="1206"/>
      <c r="H121" s="1206"/>
      <c r="I121" s="1206"/>
      <c r="J121" s="1206"/>
      <c r="K121" s="1206"/>
      <c r="L121" s="1206"/>
      <c r="M121" s="1206"/>
      <c r="N121" s="1206"/>
    </row>
    <row r="122" spans="5:14" x14ac:dyDescent="0.25">
      <c r="E122" s="1128"/>
      <c r="F122" s="1128"/>
      <c r="G122" s="1128"/>
      <c r="H122" s="1128"/>
      <c r="I122" s="1128"/>
      <c r="J122" s="1128"/>
      <c r="K122" s="1128"/>
      <c r="L122" s="1128"/>
      <c r="M122" s="1128"/>
    </row>
    <row r="123" spans="5:14" x14ac:dyDescent="0.25">
      <c r="E123" s="1128"/>
      <c r="F123" s="1128"/>
      <c r="G123" s="1128"/>
      <c r="H123" s="1128"/>
      <c r="I123" s="1128"/>
      <c r="J123" s="1128"/>
      <c r="K123" s="1128"/>
      <c r="L123" s="1128"/>
      <c r="M123" s="1128"/>
    </row>
    <row r="124" spans="5:14" x14ac:dyDescent="0.25">
      <c r="E124" s="1128"/>
      <c r="F124" s="1128"/>
      <c r="G124" s="1128"/>
      <c r="H124" s="1128"/>
      <c r="I124" s="1128"/>
      <c r="J124" s="1128"/>
      <c r="K124" s="1128"/>
      <c r="L124" s="1128"/>
      <c r="M124" s="1128"/>
    </row>
    <row r="125" spans="5:14" x14ac:dyDescent="0.25">
      <c r="E125" s="1128"/>
      <c r="F125" s="1128"/>
      <c r="G125" s="1128"/>
      <c r="H125" s="1128"/>
      <c r="I125" s="1128"/>
      <c r="J125" s="1128"/>
      <c r="K125" s="1128"/>
      <c r="L125" s="1128"/>
      <c r="M125" s="1128"/>
    </row>
    <row r="126" spans="5:14" x14ac:dyDescent="0.25">
      <c r="E126" s="1128"/>
      <c r="F126" s="1128"/>
      <c r="G126" s="1128"/>
      <c r="H126" s="1128"/>
      <c r="I126" s="1128"/>
      <c r="J126" s="1128"/>
      <c r="K126" s="1128"/>
      <c r="L126" s="1128"/>
      <c r="M126" s="1128"/>
    </row>
    <row r="127" spans="5:14" x14ac:dyDescent="0.25">
      <c r="E127" s="1128"/>
      <c r="F127" s="1128"/>
      <c r="G127" s="1128"/>
      <c r="H127" s="1128"/>
      <c r="I127" s="1128"/>
      <c r="J127" s="1128"/>
      <c r="K127" s="1128"/>
      <c r="L127" s="1128"/>
      <c r="M127" s="1128"/>
      <c r="N127" s="1128"/>
    </row>
    <row r="128" spans="5:14" x14ac:dyDescent="0.25">
      <c r="E128" s="1128"/>
      <c r="F128" s="1128"/>
      <c r="G128" s="1128"/>
      <c r="H128" s="1128"/>
      <c r="I128" s="1128"/>
      <c r="J128" s="1128"/>
      <c r="K128" s="1128"/>
      <c r="L128" s="1128"/>
      <c r="M128" s="1128"/>
      <c r="N128" s="1128"/>
    </row>
    <row r="129" spans="5:14" x14ac:dyDescent="0.25">
      <c r="E129" s="1128"/>
      <c r="F129" s="1128"/>
      <c r="G129" s="1128"/>
      <c r="H129" s="1128"/>
      <c r="I129" s="1128"/>
      <c r="J129" s="1128"/>
      <c r="K129" s="1128"/>
      <c r="L129" s="1128"/>
      <c r="M129" s="1128"/>
      <c r="N129" s="1128"/>
    </row>
    <row r="130" spans="5:14" x14ac:dyDescent="0.25">
      <c r="E130" s="1128"/>
      <c r="F130" s="1128"/>
      <c r="G130" s="1128"/>
      <c r="H130" s="1128"/>
      <c r="I130" s="1128"/>
      <c r="J130" s="1128"/>
      <c r="K130" s="1128"/>
      <c r="L130" s="1128"/>
      <c r="M130" s="1128"/>
      <c r="N130" s="1128"/>
    </row>
    <row r="131" spans="5:14" x14ac:dyDescent="0.25">
      <c r="E131" s="1128"/>
      <c r="F131" s="1128"/>
      <c r="G131" s="1128"/>
      <c r="H131" s="1128"/>
      <c r="I131" s="1128"/>
      <c r="J131" s="1128"/>
      <c r="K131" s="1128"/>
      <c r="L131" s="1128"/>
      <c r="M131" s="1128"/>
      <c r="N131" s="1128"/>
    </row>
    <row r="132" spans="5:14" x14ac:dyDescent="0.25">
      <c r="E132" s="1128"/>
      <c r="F132" s="1128"/>
      <c r="G132" s="1128"/>
      <c r="H132" s="1128"/>
      <c r="I132" s="1128"/>
      <c r="J132" s="1128"/>
      <c r="K132" s="1128"/>
      <c r="L132" s="1128"/>
      <c r="M132" s="1128"/>
      <c r="N132" s="1128"/>
    </row>
    <row r="133" spans="5:14" x14ac:dyDescent="0.25">
      <c r="E133" s="1128"/>
      <c r="F133" s="1128"/>
      <c r="G133" s="1128"/>
      <c r="H133" s="1128"/>
      <c r="I133" s="1128"/>
      <c r="J133" s="1128"/>
      <c r="K133" s="1128"/>
      <c r="L133" s="1128"/>
      <c r="M133" s="1128"/>
      <c r="N133" s="1128"/>
    </row>
    <row r="134" spans="5:14" x14ac:dyDescent="0.25">
      <c r="E134" s="1128"/>
      <c r="F134" s="1128"/>
      <c r="G134" s="1128"/>
      <c r="H134" s="1128"/>
      <c r="I134" s="1128"/>
      <c r="J134" s="1128"/>
      <c r="K134" s="1128"/>
      <c r="L134" s="1128"/>
      <c r="M134" s="1128"/>
      <c r="N134" s="1128"/>
    </row>
    <row r="135" spans="5:14" x14ac:dyDescent="0.25">
      <c r="E135" s="1128"/>
      <c r="F135" s="1128"/>
      <c r="G135" s="1128"/>
      <c r="H135" s="1128"/>
      <c r="I135" s="1128"/>
      <c r="J135" s="1128"/>
      <c r="K135" s="1128"/>
      <c r="L135" s="1128"/>
      <c r="M135" s="1128"/>
      <c r="N135" s="1128"/>
    </row>
    <row r="136" spans="5:14" x14ac:dyDescent="0.25">
      <c r="E136" s="1128"/>
      <c r="F136" s="1128"/>
      <c r="G136" s="1128"/>
      <c r="H136" s="1128"/>
      <c r="I136" s="1128"/>
      <c r="J136" s="1128"/>
      <c r="K136" s="1128"/>
      <c r="L136" s="1128"/>
      <c r="M136" s="1128"/>
      <c r="N136" s="1128"/>
    </row>
    <row r="137" spans="5:14" x14ac:dyDescent="0.25">
      <c r="E137" s="1128"/>
      <c r="F137" s="1128"/>
      <c r="G137" s="1128"/>
      <c r="H137" s="1128"/>
      <c r="I137" s="1128"/>
      <c r="J137" s="1128"/>
      <c r="K137" s="1128"/>
      <c r="L137" s="1128"/>
      <c r="M137" s="1128"/>
      <c r="N137" s="1128"/>
    </row>
    <row r="138" spans="5:14" x14ac:dyDescent="0.25">
      <c r="E138" s="1128"/>
      <c r="F138" s="1128"/>
      <c r="G138" s="1128"/>
      <c r="H138" s="1128"/>
      <c r="I138" s="1128"/>
      <c r="J138" s="1128"/>
      <c r="K138" s="1128"/>
      <c r="L138" s="1128"/>
      <c r="M138" s="1128"/>
      <c r="N138" s="1128"/>
    </row>
    <row r="139" spans="5:14" x14ac:dyDescent="0.25">
      <c r="E139" s="1128"/>
      <c r="F139" s="1128"/>
      <c r="G139" s="1128"/>
      <c r="H139" s="1128"/>
      <c r="I139" s="1128"/>
      <c r="J139" s="1128"/>
      <c r="K139" s="1128"/>
      <c r="L139" s="1128"/>
      <c r="M139" s="1128"/>
      <c r="N139" s="1128"/>
    </row>
    <row r="140" spans="5:14" x14ac:dyDescent="0.25">
      <c r="E140" s="1128"/>
      <c r="F140" s="1128"/>
      <c r="G140" s="1128"/>
      <c r="H140" s="1128"/>
      <c r="I140" s="1128"/>
      <c r="J140" s="1128"/>
      <c r="K140" s="1128"/>
      <c r="L140" s="1128"/>
      <c r="M140" s="1128"/>
      <c r="N140" s="1128"/>
    </row>
    <row r="141" spans="5:14" x14ac:dyDescent="0.25">
      <c r="E141" s="1128"/>
      <c r="F141" s="1128"/>
      <c r="G141" s="1128"/>
      <c r="H141" s="1128"/>
      <c r="I141" s="1128"/>
      <c r="J141" s="1128"/>
      <c r="K141" s="1128"/>
      <c r="L141" s="1128"/>
      <c r="M141" s="1128"/>
      <c r="N141" s="1128"/>
    </row>
    <row r="142" spans="5:14" x14ac:dyDescent="0.25">
      <c r="E142" s="1128"/>
      <c r="F142" s="1128"/>
      <c r="G142" s="1128"/>
      <c r="H142" s="1128"/>
      <c r="I142" s="1128"/>
      <c r="J142" s="1128"/>
      <c r="K142" s="1128"/>
      <c r="L142" s="1128"/>
      <c r="M142" s="1128"/>
      <c r="N142" s="1128"/>
    </row>
    <row r="143" spans="5:14" x14ac:dyDescent="0.25">
      <c r="E143" s="1128"/>
      <c r="F143" s="1128"/>
      <c r="G143" s="1128"/>
      <c r="H143" s="1128"/>
      <c r="I143" s="1128"/>
      <c r="J143" s="1128"/>
      <c r="K143" s="1128"/>
      <c r="L143" s="1128"/>
      <c r="M143" s="1128"/>
      <c r="N143" s="1128"/>
    </row>
    <row r="144" spans="5:14" x14ac:dyDescent="0.25">
      <c r="E144" s="1128"/>
      <c r="F144" s="1128"/>
      <c r="G144" s="1128"/>
      <c r="H144" s="1128"/>
      <c r="I144" s="1128"/>
      <c r="J144" s="1128"/>
      <c r="K144" s="1128"/>
      <c r="L144" s="1128"/>
      <c r="M144" s="1128"/>
      <c r="N144" s="1128"/>
    </row>
    <row r="145" spans="5:14" x14ac:dyDescent="0.25">
      <c r="E145" s="1128"/>
      <c r="F145" s="1128"/>
      <c r="G145" s="1128"/>
      <c r="H145" s="1128"/>
      <c r="I145" s="1128"/>
      <c r="J145" s="1128"/>
      <c r="K145" s="1128"/>
      <c r="L145" s="1128"/>
      <c r="M145" s="1128"/>
      <c r="N145" s="1128"/>
    </row>
    <row r="146" spans="5:14" x14ac:dyDescent="0.25">
      <c r="E146" s="1128"/>
      <c r="F146" s="1128"/>
      <c r="G146" s="1128"/>
      <c r="H146" s="1128"/>
      <c r="I146" s="1128"/>
      <c r="J146" s="1128"/>
      <c r="K146" s="1128"/>
      <c r="L146" s="1128"/>
      <c r="M146" s="1128"/>
      <c r="N146" s="1128"/>
    </row>
    <row r="147" spans="5:14" x14ac:dyDescent="0.25">
      <c r="E147" s="1128"/>
      <c r="F147" s="1128"/>
      <c r="G147" s="1128"/>
      <c r="H147" s="1128"/>
      <c r="I147" s="1128"/>
      <c r="J147" s="1128"/>
      <c r="K147" s="1128"/>
      <c r="L147" s="1128"/>
      <c r="M147" s="1128"/>
      <c r="N147" s="1128"/>
    </row>
    <row r="148" spans="5:14" x14ac:dyDescent="0.25">
      <c r="E148" s="1128"/>
      <c r="F148" s="1128"/>
      <c r="G148" s="1128"/>
      <c r="H148" s="1128"/>
      <c r="I148" s="1128"/>
      <c r="J148" s="1128"/>
      <c r="K148" s="1128"/>
      <c r="L148" s="1128"/>
      <c r="M148" s="1128"/>
      <c r="N148" s="1128"/>
    </row>
    <row r="149" spans="5:14" x14ac:dyDescent="0.25">
      <c r="E149" s="1128"/>
      <c r="F149" s="1128"/>
      <c r="G149" s="1128"/>
      <c r="H149" s="1128"/>
      <c r="I149" s="1128"/>
      <c r="J149" s="1128"/>
      <c r="K149" s="1128"/>
      <c r="L149" s="1128"/>
      <c r="M149" s="1128"/>
      <c r="N149" s="1128"/>
    </row>
    <row r="150" spans="5:14" x14ac:dyDescent="0.25">
      <c r="E150" s="1128"/>
      <c r="F150" s="1128"/>
      <c r="G150" s="1128"/>
      <c r="H150" s="1128"/>
      <c r="I150" s="1128"/>
      <c r="J150" s="1128"/>
      <c r="K150" s="1128"/>
      <c r="L150" s="1128"/>
      <c r="M150" s="1128"/>
      <c r="N150" s="1128"/>
    </row>
    <row r="151" spans="5:14" x14ac:dyDescent="0.25">
      <c r="E151" s="1128"/>
      <c r="F151" s="1128"/>
      <c r="G151" s="1128"/>
      <c r="H151" s="1128"/>
      <c r="I151" s="1128"/>
      <c r="J151" s="1128"/>
      <c r="K151" s="1128"/>
      <c r="L151" s="1128"/>
      <c r="M151" s="1128"/>
      <c r="N151" s="1128"/>
    </row>
    <row r="152" spans="5:14" x14ac:dyDescent="0.25">
      <c r="E152" s="1128"/>
      <c r="F152" s="1128"/>
      <c r="G152" s="1128"/>
      <c r="H152" s="1128"/>
      <c r="I152" s="1128"/>
      <c r="J152" s="1128"/>
      <c r="K152" s="1128"/>
      <c r="L152" s="1128"/>
      <c r="M152" s="1128"/>
      <c r="N152" s="1128"/>
    </row>
    <row r="153" spans="5:14" x14ac:dyDescent="0.25">
      <c r="E153" s="1128"/>
      <c r="F153" s="1128"/>
      <c r="G153" s="1128"/>
      <c r="H153" s="1128"/>
      <c r="I153" s="1128"/>
      <c r="J153" s="1128"/>
      <c r="K153" s="1128"/>
      <c r="L153" s="1128"/>
      <c r="M153" s="1128"/>
      <c r="N153" s="1128"/>
    </row>
    <row r="154" spans="5:14" x14ac:dyDescent="0.25">
      <c r="E154" s="824"/>
      <c r="F154" s="824"/>
      <c r="G154" s="824"/>
      <c r="H154" s="824"/>
      <c r="I154" s="824"/>
      <c r="J154" s="824"/>
      <c r="K154" s="824"/>
      <c r="L154" s="824"/>
      <c r="M154" s="824"/>
    </row>
    <row r="155" spans="5:14" x14ac:dyDescent="0.25">
      <c r="E155" s="824"/>
      <c r="F155" s="824"/>
      <c r="G155" s="824"/>
      <c r="H155" s="824"/>
      <c r="I155" s="824"/>
      <c r="J155" s="824"/>
      <c r="K155" s="824"/>
      <c r="L155" s="824"/>
      <c r="M155" s="824"/>
    </row>
    <row r="156" spans="5:14" x14ac:dyDescent="0.25">
      <c r="E156" s="824"/>
      <c r="F156" s="824"/>
      <c r="G156" s="824"/>
      <c r="H156" s="824"/>
      <c r="I156" s="824"/>
      <c r="J156" s="824"/>
      <c r="K156" s="824"/>
      <c r="L156" s="824"/>
      <c r="M156" s="824"/>
    </row>
    <row r="157" spans="5:14" x14ac:dyDescent="0.25">
      <c r="E157" s="824"/>
      <c r="F157" s="824"/>
      <c r="G157" s="824"/>
      <c r="H157" s="824"/>
      <c r="I157" s="824"/>
      <c r="J157" s="824"/>
      <c r="K157" s="824"/>
      <c r="L157" s="824"/>
      <c r="M157" s="824"/>
    </row>
    <row r="158" spans="5:14" x14ac:dyDescent="0.25">
      <c r="E158" s="824"/>
      <c r="F158" s="824"/>
      <c r="G158" s="824"/>
      <c r="H158" s="824"/>
      <c r="I158" s="824"/>
      <c r="J158" s="824"/>
      <c r="K158" s="824"/>
      <c r="L158" s="824"/>
      <c r="M158" s="824"/>
    </row>
    <row r="159" spans="5:14" x14ac:dyDescent="0.25">
      <c r="E159" s="824"/>
      <c r="F159" s="824"/>
      <c r="G159" s="824"/>
      <c r="H159" s="824"/>
      <c r="I159" s="824"/>
      <c r="J159" s="824"/>
      <c r="K159" s="824"/>
      <c r="L159" s="824"/>
      <c r="M159" s="824"/>
    </row>
    <row r="160" spans="5:14" x14ac:dyDescent="0.25">
      <c r="E160" s="824"/>
      <c r="F160" s="824"/>
      <c r="G160" s="824"/>
      <c r="H160" s="824"/>
      <c r="I160" s="824"/>
      <c r="J160" s="824"/>
      <c r="K160" s="824"/>
      <c r="L160" s="824"/>
      <c r="M160" s="824"/>
    </row>
    <row r="161" spans="5:13" x14ac:dyDescent="0.25">
      <c r="E161" s="824"/>
      <c r="F161" s="824"/>
      <c r="G161" s="824"/>
      <c r="H161" s="824"/>
      <c r="I161" s="824"/>
      <c r="J161" s="824"/>
      <c r="K161" s="824"/>
      <c r="L161" s="824"/>
      <c r="M161" s="824"/>
    </row>
    <row r="162" spans="5:13" x14ac:dyDescent="0.25">
      <c r="E162" s="824"/>
      <c r="F162" s="824"/>
      <c r="G162" s="824"/>
      <c r="H162" s="824"/>
      <c r="I162" s="824"/>
      <c r="J162" s="824"/>
      <c r="K162" s="824"/>
      <c r="L162" s="824"/>
      <c r="M162" s="824"/>
    </row>
    <row r="163" spans="5:13" x14ac:dyDescent="0.25">
      <c r="E163" s="824"/>
      <c r="F163" s="824"/>
      <c r="G163" s="824"/>
      <c r="H163" s="824"/>
      <c r="I163" s="824"/>
      <c r="J163" s="824"/>
      <c r="K163" s="824"/>
      <c r="L163" s="824"/>
      <c r="M163" s="824"/>
    </row>
    <row r="164" spans="5:13" x14ac:dyDescent="0.25">
      <c r="E164" s="824"/>
      <c r="F164" s="824"/>
      <c r="G164" s="824"/>
      <c r="H164" s="824"/>
      <c r="I164" s="824"/>
      <c r="J164" s="824"/>
      <c r="K164" s="824"/>
      <c r="L164" s="824"/>
      <c r="M164" s="824"/>
    </row>
    <row r="165" spans="5:13" x14ac:dyDescent="0.25">
      <c r="E165" s="824"/>
      <c r="F165" s="824"/>
      <c r="G165" s="824"/>
      <c r="H165" s="824"/>
      <c r="I165" s="824"/>
      <c r="J165" s="824"/>
      <c r="K165" s="824"/>
      <c r="L165" s="824"/>
      <c r="M165" s="824"/>
    </row>
    <row r="166" spans="5:13" x14ac:dyDescent="0.25">
      <c r="E166" s="824"/>
      <c r="F166" s="824"/>
      <c r="G166" s="824"/>
      <c r="H166" s="824"/>
      <c r="I166" s="824"/>
      <c r="J166" s="824"/>
      <c r="K166" s="824"/>
      <c r="L166" s="824"/>
      <c r="M166" s="824"/>
    </row>
    <row r="167" spans="5:13" x14ac:dyDescent="0.25">
      <c r="E167" s="824"/>
      <c r="F167" s="824"/>
      <c r="G167" s="824"/>
      <c r="H167" s="824"/>
      <c r="I167" s="824"/>
      <c r="J167" s="824"/>
      <c r="K167" s="824"/>
      <c r="L167" s="824"/>
      <c r="M167" s="824"/>
    </row>
    <row r="168" spans="5:13" x14ac:dyDescent="0.25">
      <c r="E168" s="824"/>
      <c r="F168" s="824"/>
      <c r="G168" s="824"/>
      <c r="H168" s="824"/>
      <c r="I168" s="824"/>
      <c r="J168" s="824"/>
      <c r="K168" s="824"/>
      <c r="L168" s="824"/>
      <c r="M168" s="824"/>
    </row>
    <row r="169" spans="5:13" x14ac:dyDescent="0.25">
      <c r="E169" s="824"/>
      <c r="F169" s="824"/>
      <c r="G169" s="824"/>
      <c r="H169" s="824"/>
      <c r="I169" s="824"/>
      <c r="J169" s="824"/>
      <c r="K169" s="824"/>
      <c r="L169" s="824"/>
      <c r="M169" s="824"/>
    </row>
    <row r="170" spans="5:13" x14ac:dyDescent="0.25">
      <c r="E170" s="824"/>
      <c r="F170" s="824"/>
      <c r="G170" s="824"/>
      <c r="H170" s="824"/>
      <c r="I170" s="824"/>
      <c r="J170" s="824"/>
      <c r="K170" s="824"/>
      <c r="L170" s="824"/>
      <c r="M170" s="824"/>
    </row>
    <row r="171" spans="5:13" x14ac:dyDescent="0.25">
      <c r="E171" s="824"/>
      <c r="F171" s="824"/>
      <c r="G171" s="824"/>
      <c r="H171" s="824"/>
      <c r="I171" s="824"/>
      <c r="J171" s="824"/>
      <c r="K171" s="824"/>
      <c r="L171" s="824"/>
      <c r="M171" s="824"/>
    </row>
    <row r="172" spans="5:13" x14ac:dyDescent="0.25">
      <c r="E172" s="824"/>
      <c r="F172" s="824"/>
      <c r="G172" s="824"/>
      <c r="H172" s="824"/>
      <c r="I172" s="824"/>
      <c r="J172" s="824"/>
      <c r="K172" s="824"/>
      <c r="L172" s="824"/>
      <c r="M172" s="824"/>
    </row>
    <row r="173" spans="5:13" x14ac:dyDescent="0.25">
      <c r="E173" s="824"/>
      <c r="F173" s="824"/>
      <c r="G173" s="824"/>
      <c r="H173" s="824"/>
      <c r="I173" s="824"/>
      <c r="J173" s="824"/>
      <c r="K173" s="824"/>
      <c r="L173" s="824"/>
      <c r="M173" s="824"/>
    </row>
    <row r="174" spans="5:13" x14ac:dyDescent="0.25">
      <c r="E174" s="824"/>
      <c r="F174" s="824"/>
      <c r="G174" s="824"/>
      <c r="H174" s="824"/>
      <c r="I174" s="824"/>
      <c r="J174" s="824"/>
      <c r="K174" s="824"/>
      <c r="L174" s="824"/>
      <c r="M174" s="824"/>
    </row>
    <row r="175" spans="5:13" x14ac:dyDescent="0.25">
      <c r="E175" s="824"/>
      <c r="F175" s="824"/>
      <c r="G175" s="824"/>
      <c r="H175" s="824"/>
      <c r="I175" s="824"/>
      <c r="J175" s="824"/>
      <c r="K175" s="824"/>
      <c r="L175" s="824"/>
      <c r="M175" s="824"/>
    </row>
    <row r="176" spans="5:13" x14ac:dyDescent="0.25">
      <c r="E176" s="824"/>
      <c r="F176" s="824"/>
      <c r="G176" s="824"/>
      <c r="H176" s="824"/>
      <c r="I176" s="824"/>
      <c r="J176" s="824"/>
      <c r="K176" s="824"/>
      <c r="L176" s="824"/>
      <c r="M176" s="824"/>
    </row>
    <row r="177" spans="5:13" x14ac:dyDescent="0.25">
      <c r="E177" s="824"/>
      <c r="F177" s="824"/>
      <c r="G177" s="824"/>
      <c r="H177" s="824"/>
      <c r="I177" s="824"/>
      <c r="J177" s="824"/>
      <c r="K177" s="824"/>
      <c r="L177" s="824"/>
      <c r="M177" s="824"/>
    </row>
    <row r="178" spans="5:13" x14ac:dyDescent="0.25">
      <c r="E178" s="824"/>
      <c r="F178" s="824"/>
      <c r="G178" s="824"/>
      <c r="H178" s="824"/>
      <c r="I178" s="824"/>
      <c r="J178" s="824"/>
      <c r="K178" s="824"/>
      <c r="L178" s="824"/>
      <c r="M178" s="824"/>
    </row>
    <row r="179" spans="5:13" x14ac:dyDescent="0.25">
      <c r="E179" s="824"/>
      <c r="F179" s="824"/>
      <c r="G179" s="824"/>
      <c r="H179" s="824"/>
      <c r="I179" s="824"/>
      <c r="J179" s="824"/>
      <c r="K179" s="824"/>
      <c r="L179" s="824"/>
      <c r="M179" s="824"/>
    </row>
    <row r="180" spans="5:13" x14ac:dyDescent="0.25">
      <c r="E180" s="824"/>
      <c r="F180" s="824"/>
      <c r="G180" s="824"/>
      <c r="H180" s="824"/>
      <c r="I180" s="824"/>
      <c r="J180" s="824"/>
      <c r="K180" s="824"/>
      <c r="L180" s="824"/>
      <c r="M180" s="824"/>
    </row>
    <row r="181" spans="5:13" x14ac:dyDescent="0.25">
      <c r="E181" s="822"/>
      <c r="F181" s="822"/>
      <c r="G181" s="822"/>
      <c r="H181" s="822"/>
      <c r="I181" s="822"/>
      <c r="J181" s="822"/>
      <c r="K181" s="822"/>
      <c r="L181" s="822"/>
      <c r="M181" s="822"/>
    </row>
    <row r="182" spans="5:13" x14ac:dyDescent="0.25">
      <c r="E182" s="822"/>
      <c r="F182" s="822"/>
      <c r="G182" s="822"/>
      <c r="H182" s="822"/>
      <c r="I182" s="822"/>
      <c r="J182" s="822"/>
      <c r="K182" s="822"/>
      <c r="L182" s="822"/>
      <c r="M182" s="822"/>
    </row>
    <row r="183" spans="5:13" x14ac:dyDescent="0.25">
      <c r="E183" s="822"/>
      <c r="F183" s="822"/>
      <c r="G183" s="822"/>
      <c r="H183" s="822"/>
      <c r="I183" s="822"/>
      <c r="J183" s="822"/>
      <c r="K183" s="822"/>
      <c r="L183" s="822"/>
      <c r="M183" s="822"/>
    </row>
    <row r="184" spans="5:13" x14ac:dyDescent="0.25">
      <c r="E184" s="822"/>
      <c r="F184" s="822"/>
      <c r="G184" s="822"/>
      <c r="H184" s="822"/>
      <c r="I184" s="822"/>
      <c r="J184" s="822"/>
      <c r="K184" s="822"/>
      <c r="L184" s="822"/>
      <c r="M184" s="822"/>
    </row>
    <row r="185" spans="5:13" x14ac:dyDescent="0.25">
      <c r="E185" s="822"/>
      <c r="F185" s="822"/>
      <c r="G185" s="822"/>
      <c r="H185" s="822"/>
      <c r="I185" s="822"/>
      <c r="J185" s="822"/>
      <c r="K185" s="822"/>
      <c r="L185" s="822"/>
      <c r="M185" s="822"/>
    </row>
    <row r="186" spans="5:13" x14ac:dyDescent="0.25">
      <c r="E186" s="822"/>
      <c r="F186" s="822"/>
      <c r="G186" s="822"/>
      <c r="H186" s="822"/>
      <c r="I186" s="822"/>
      <c r="J186" s="822"/>
      <c r="K186" s="822"/>
      <c r="L186" s="822"/>
      <c r="M186" s="822"/>
    </row>
    <row r="187" spans="5:13" x14ac:dyDescent="0.25">
      <c r="E187" s="822"/>
      <c r="F187" s="822"/>
      <c r="G187" s="822"/>
      <c r="H187" s="822"/>
      <c r="I187" s="822"/>
      <c r="J187" s="822"/>
      <c r="K187" s="822"/>
      <c r="L187" s="822"/>
      <c r="M187" s="822"/>
    </row>
    <row r="188" spans="5:13" x14ac:dyDescent="0.25">
      <c r="E188" s="822"/>
      <c r="F188" s="822"/>
      <c r="G188" s="822"/>
      <c r="H188" s="822"/>
      <c r="I188" s="822"/>
      <c r="J188" s="822"/>
      <c r="K188" s="822"/>
      <c r="L188" s="822"/>
      <c r="M188" s="822"/>
    </row>
    <row r="189" spans="5:13" x14ac:dyDescent="0.25">
      <c r="E189" s="822"/>
      <c r="F189" s="822"/>
      <c r="G189" s="822"/>
      <c r="H189" s="822"/>
      <c r="I189" s="822"/>
      <c r="J189" s="822"/>
      <c r="K189" s="822"/>
      <c r="L189" s="822"/>
      <c r="M189" s="822"/>
    </row>
    <row r="190" spans="5:13" x14ac:dyDescent="0.25">
      <c r="E190" s="822"/>
      <c r="F190" s="822"/>
      <c r="G190" s="822"/>
      <c r="H190" s="822"/>
      <c r="I190" s="822"/>
      <c r="J190" s="822"/>
      <c r="K190" s="822"/>
      <c r="L190" s="822"/>
      <c r="M190" s="822"/>
    </row>
    <row r="191" spans="5:13" x14ac:dyDescent="0.25">
      <c r="E191" s="822"/>
      <c r="F191" s="822"/>
      <c r="G191" s="822"/>
      <c r="H191" s="822"/>
      <c r="I191" s="822"/>
      <c r="J191" s="822"/>
      <c r="K191" s="822"/>
      <c r="L191" s="822"/>
      <c r="M191" s="822"/>
    </row>
    <row r="192" spans="5:13" x14ac:dyDescent="0.25">
      <c r="E192" s="822"/>
      <c r="F192" s="822"/>
      <c r="G192" s="822"/>
      <c r="H192" s="822"/>
      <c r="I192" s="822"/>
      <c r="J192" s="822"/>
      <c r="K192" s="822"/>
      <c r="L192" s="822"/>
      <c r="M192" s="822"/>
    </row>
    <row r="193" spans="5:14" x14ac:dyDescent="0.25">
      <c r="E193" s="822"/>
      <c r="F193" s="822"/>
      <c r="G193" s="822"/>
      <c r="H193" s="822"/>
      <c r="I193" s="822"/>
      <c r="J193" s="822"/>
      <c r="K193" s="822"/>
      <c r="L193" s="822"/>
      <c r="M193" s="822"/>
    </row>
    <row r="194" spans="5:14" x14ac:dyDescent="0.25">
      <c r="E194" s="822"/>
      <c r="F194" s="822"/>
      <c r="G194" s="822"/>
      <c r="H194" s="822"/>
      <c r="I194" s="822"/>
      <c r="J194" s="822"/>
      <c r="K194" s="822"/>
      <c r="L194" s="822"/>
      <c r="M194" s="822"/>
    </row>
    <row r="195" spans="5:14" x14ac:dyDescent="0.25">
      <c r="E195" s="822"/>
      <c r="F195" s="822"/>
      <c r="G195" s="822"/>
      <c r="H195" s="822"/>
      <c r="I195" s="822"/>
      <c r="J195" s="822"/>
      <c r="K195" s="822"/>
      <c r="L195" s="822"/>
      <c r="M195" s="822"/>
    </row>
    <row r="196" spans="5:14" x14ac:dyDescent="0.25">
      <c r="E196" s="822"/>
      <c r="F196" s="822"/>
      <c r="G196" s="822"/>
      <c r="H196" s="822"/>
      <c r="I196" s="822"/>
      <c r="J196" s="822"/>
      <c r="K196" s="822"/>
      <c r="L196" s="822"/>
      <c r="M196" s="822"/>
    </row>
    <row r="197" spans="5:14" x14ac:dyDescent="0.25">
      <c r="E197" s="822"/>
      <c r="F197" s="822"/>
      <c r="G197" s="822"/>
      <c r="H197" s="822"/>
      <c r="I197" s="822"/>
      <c r="J197" s="822"/>
      <c r="K197" s="822"/>
      <c r="L197" s="822"/>
      <c r="M197" s="822"/>
    </row>
    <row r="198" spans="5:14" x14ac:dyDescent="0.25">
      <c r="E198" s="822"/>
      <c r="F198" s="822"/>
      <c r="G198" s="822"/>
      <c r="H198" s="822"/>
      <c r="I198" s="822"/>
      <c r="J198" s="822"/>
      <c r="K198" s="822"/>
      <c r="L198" s="822"/>
      <c r="M198" s="822"/>
    </row>
    <row r="199" spans="5:14" x14ac:dyDescent="0.25">
      <c r="E199" s="822"/>
      <c r="F199" s="822"/>
      <c r="G199" s="822"/>
      <c r="H199" s="822"/>
      <c r="I199" s="822"/>
      <c r="J199" s="822"/>
      <c r="K199" s="822"/>
      <c r="L199" s="822"/>
      <c r="M199" s="822"/>
    </row>
    <row r="200" spans="5:14" x14ac:dyDescent="0.25">
      <c r="E200" s="822"/>
      <c r="F200" s="822"/>
      <c r="G200" s="822"/>
      <c r="H200" s="822"/>
      <c r="I200" s="822"/>
      <c r="J200" s="822"/>
      <c r="K200" s="822"/>
      <c r="L200" s="822"/>
      <c r="M200" s="822"/>
    </row>
    <row r="201" spans="5:14" x14ac:dyDescent="0.25">
      <c r="E201" s="822"/>
      <c r="F201" s="822"/>
      <c r="G201" s="822"/>
      <c r="H201" s="822"/>
      <c r="I201" s="822"/>
      <c r="J201" s="822"/>
      <c r="K201" s="822"/>
      <c r="L201" s="822"/>
      <c r="M201" s="822"/>
    </row>
    <row r="202" spans="5:14" x14ac:dyDescent="0.25">
      <c r="E202" s="822"/>
      <c r="F202" s="822"/>
      <c r="G202" s="822"/>
      <c r="H202" s="822"/>
      <c r="I202" s="822"/>
      <c r="J202" s="822"/>
      <c r="K202" s="822"/>
      <c r="L202" s="822"/>
      <c r="M202" s="822"/>
    </row>
    <row r="203" spans="5:14" x14ac:dyDescent="0.25">
      <c r="E203" s="822"/>
      <c r="F203" s="822"/>
      <c r="G203" s="822"/>
      <c r="H203" s="822"/>
      <c r="I203" s="822"/>
      <c r="J203" s="822"/>
      <c r="K203" s="822"/>
      <c r="L203" s="822"/>
      <c r="M203" s="822"/>
      <c r="N203" s="822"/>
    </row>
    <row r="204" spans="5:14" x14ac:dyDescent="0.25">
      <c r="E204" s="822"/>
      <c r="F204" s="822"/>
      <c r="G204" s="822"/>
      <c r="H204" s="822"/>
      <c r="I204" s="822"/>
      <c r="J204" s="822"/>
      <c r="K204" s="822"/>
      <c r="L204" s="822"/>
      <c r="M204" s="822"/>
      <c r="N204" s="822"/>
    </row>
    <row r="205" spans="5:14" x14ac:dyDescent="0.25">
      <c r="E205" s="822"/>
      <c r="F205" s="822"/>
      <c r="G205" s="822"/>
      <c r="H205" s="822"/>
      <c r="I205" s="822"/>
      <c r="J205" s="822"/>
      <c r="K205" s="822"/>
      <c r="L205" s="822"/>
      <c r="M205" s="822"/>
      <c r="N205" s="822"/>
    </row>
    <row r="206" spans="5:14" x14ac:dyDescent="0.25">
      <c r="E206" s="822"/>
      <c r="F206" s="822"/>
      <c r="G206" s="822"/>
      <c r="H206" s="822"/>
      <c r="I206" s="822"/>
      <c r="J206" s="822"/>
      <c r="K206" s="822"/>
      <c r="L206" s="822"/>
      <c r="M206" s="822"/>
      <c r="N206" s="822"/>
    </row>
    <row r="207" spans="5:14" x14ac:dyDescent="0.25">
      <c r="E207" s="822"/>
      <c r="F207" s="822"/>
      <c r="G207" s="822"/>
      <c r="H207" s="822"/>
      <c r="I207" s="822"/>
      <c r="J207" s="822"/>
      <c r="K207" s="822"/>
      <c r="L207" s="822"/>
      <c r="M207" s="822"/>
      <c r="N207" s="822"/>
    </row>
    <row r="208" spans="5:14" x14ac:dyDescent="0.25">
      <c r="E208" s="822"/>
      <c r="F208" s="822"/>
      <c r="G208" s="822"/>
      <c r="H208" s="822"/>
      <c r="I208" s="822"/>
      <c r="J208" s="822"/>
      <c r="K208" s="822"/>
      <c r="L208" s="822"/>
      <c r="M208" s="822"/>
      <c r="N208" s="822"/>
    </row>
  </sheetData>
  <mergeCells count="15">
    <mergeCell ref="F66:M66"/>
    <mergeCell ref="F77:M77"/>
    <mergeCell ref="F88:M88"/>
    <mergeCell ref="F99:M99"/>
    <mergeCell ref="F110:M110"/>
    <mergeCell ref="F44:M44"/>
    <mergeCell ref="F55:M55"/>
    <mergeCell ref="B4:B6"/>
    <mergeCell ref="F4:M4"/>
    <mergeCell ref="B39:B40"/>
    <mergeCell ref="F2:N2"/>
    <mergeCell ref="F3:M3"/>
    <mergeCell ref="F9:N9"/>
    <mergeCell ref="F22:M22"/>
    <mergeCell ref="F33:M33"/>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70" orientation="portrait" horizontalDpi="300" verticalDpi="300" r:id="rId1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FF"/>
  </sheetPr>
  <dimension ref="A1:M77"/>
  <sheetViews>
    <sheetView zoomScale="50" zoomScaleNormal="50" workbookViewId="0">
      <selection sqref="A1:C77"/>
    </sheetView>
  </sheetViews>
  <sheetFormatPr defaultColWidth="9.109375" defaultRowHeight="13.2" x14ac:dyDescent="0.25"/>
  <cols>
    <col min="1" max="1" width="1.44140625" style="1128" customWidth="1"/>
    <col min="2" max="2" width="13.5546875" style="1128" customWidth="1"/>
    <col min="3" max="3" width="1.44140625" style="1128" customWidth="1"/>
    <col min="4" max="4" width="4.44140625" style="847" customWidth="1"/>
    <col min="5" max="5" width="2.5546875" style="847" customWidth="1"/>
    <col min="6" max="6" width="4.88671875" style="847" customWidth="1"/>
    <col min="7" max="8" width="9.109375" style="847"/>
    <col min="9" max="9" width="71.109375" style="847" customWidth="1"/>
    <col min="10" max="12" width="9.109375" style="847"/>
    <col min="13" max="13" width="14.44140625" style="847" customWidth="1"/>
    <col min="14" max="16384" width="9.109375" style="847"/>
  </cols>
  <sheetData>
    <row r="1" spans="1:13" ht="15.6" x14ac:dyDescent="0.25">
      <c r="A1" s="1640"/>
      <c r="B1" s="1641" t="s">
        <v>586</v>
      </c>
      <c r="C1" s="1642"/>
      <c r="E1" s="675"/>
      <c r="F1" s="675"/>
      <c r="G1" s="675"/>
      <c r="H1" s="675"/>
      <c r="I1" s="675"/>
      <c r="J1" s="675"/>
      <c r="K1" s="675"/>
      <c r="L1" s="675"/>
      <c r="M1" s="676"/>
    </row>
    <row r="2" spans="1:13" ht="18" thickBot="1" x14ac:dyDescent="0.3">
      <c r="A2" s="608"/>
      <c r="B2" s="850"/>
      <c r="C2" s="53"/>
      <c r="E2" s="1515" t="s">
        <v>513</v>
      </c>
      <c r="F2" s="1515"/>
      <c r="G2" s="1515"/>
      <c r="H2" s="1515"/>
      <c r="I2" s="1515"/>
      <c r="J2" s="1515"/>
      <c r="K2" s="1515"/>
      <c r="L2" s="1515"/>
      <c r="M2" s="1515"/>
    </row>
    <row r="3" spans="1:13" ht="18" thickBot="1" x14ac:dyDescent="0.3">
      <c r="A3" s="608"/>
      <c r="B3" s="370" t="str">
        <f ca="1">Title!B3</f>
        <v>Interim</v>
      </c>
      <c r="C3" s="53"/>
      <c r="E3" s="677"/>
      <c r="F3" s="1516" t="s">
        <v>512</v>
      </c>
      <c r="G3" s="1516"/>
      <c r="H3" s="1516"/>
      <c r="I3" s="1516"/>
      <c r="J3" s="1516"/>
      <c r="K3" s="1516"/>
      <c r="L3" s="1516"/>
      <c r="M3" s="1516"/>
    </row>
    <row r="4" spans="1:13" ht="18" customHeight="1" x14ac:dyDescent="0.25">
      <c r="A4" s="608"/>
      <c r="B4" s="1214" t="str">
        <f>Title!B4</f>
        <v>R0</v>
      </c>
      <c r="C4" s="53"/>
      <c r="E4" s="385"/>
      <c r="F4" s="1478" t="s">
        <v>511</v>
      </c>
      <c r="G4" s="1478"/>
      <c r="H4" s="1478"/>
      <c r="I4" s="1478"/>
      <c r="J4" s="1478"/>
      <c r="K4" s="1478"/>
      <c r="L4" s="1478"/>
      <c r="M4" s="1478"/>
    </row>
    <row r="5" spans="1:13" ht="15.6" x14ac:dyDescent="0.3">
      <c r="A5" s="608"/>
      <c r="B5" s="1215"/>
      <c r="C5" s="53"/>
      <c r="E5" s="491"/>
      <c r="F5" s="376"/>
      <c r="G5" s="860"/>
      <c r="H5" s="860"/>
      <c r="I5" s="860"/>
      <c r="J5" s="860"/>
      <c r="K5" s="860"/>
      <c r="L5" s="860"/>
      <c r="M5" s="860"/>
    </row>
    <row r="6" spans="1:13" ht="16.2" thickBot="1" x14ac:dyDescent="0.35">
      <c r="A6" s="608"/>
      <c r="B6" s="1216"/>
      <c r="C6" s="53"/>
      <c r="E6" s="491"/>
      <c r="F6" s="376"/>
      <c r="G6" s="860"/>
      <c r="H6" s="860"/>
      <c r="I6" s="860"/>
      <c r="J6" s="860"/>
      <c r="K6" s="860"/>
      <c r="L6" s="860"/>
      <c r="M6" s="860"/>
    </row>
    <row r="7" spans="1:13" ht="16.2" thickBot="1" x14ac:dyDescent="0.35">
      <c r="A7" s="608"/>
      <c r="B7" s="54"/>
      <c r="C7" s="540"/>
      <c r="E7" s="491"/>
      <c r="F7" s="376"/>
      <c r="G7" s="860"/>
      <c r="H7" s="860"/>
      <c r="I7" s="860"/>
      <c r="J7" s="860"/>
      <c r="K7" s="860"/>
      <c r="L7" s="860"/>
      <c r="M7" s="860"/>
    </row>
    <row r="8" spans="1:13" ht="17.399999999999999" customHeight="1" x14ac:dyDescent="0.3">
      <c r="A8" s="608"/>
      <c r="B8" s="984" t="s">
        <v>100</v>
      </c>
      <c r="C8" s="497"/>
      <c r="E8" s="491"/>
      <c r="F8" s="376"/>
      <c r="G8" s="860"/>
      <c r="H8" s="860"/>
      <c r="I8" s="860"/>
      <c r="J8" s="860"/>
      <c r="K8" s="860"/>
      <c r="L8" s="860"/>
      <c r="M8" s="860"/>
    </row>
    <row r="9" spans="1:13" ht="27" customHeight="1" x14ac:dyDescent="0.3">
      <c r="A9" s="608"/>
      <c r="B9" s="667" t="s">
        <v>128</v>
      </c>
      <c r="C9" s="497"/>
      <c r="E9" s="491"/>
      <c r="F9" s="376"/>
      <c r="G9" s="860"/>
      <c r="H9" s="860"/>
      <c r="I9" s="860"/>
      <c r="J9" s="860"/>
      <c r="K9" s="860"/>
      <c r="L9" s="860"/>
      <c r="M9" s="860"/>
    </row>
    <row r="10" spans="1:13" ht="15.6" x14ac:dyDescent="0.3">
      <c r="A10" s="608"/>
      <c r="B10" s="668"/>
      <c r="C10" s="669"/>
      <c r="E10" s="491"/>
      <c r="F10" s="376"/>
      <c r="G10" s="860"/>
      <c r="H10" s="860"/>
      <c r="I10" s="860"/>
      <c r="J10" s="860"/>
      <c r="K10" s="860"/>
      <c r="L10" s="860"/>
      <c r="M10" s="860"/>
    </row>
    <row r="11" spans="1:13" ht="15.6" x14ac:dyDescent="0.25">
      <c r="A11" s="608"/>
      <c r="B11" s="670" t="s">
        <v>384</v>
      </c>
      <c r="C11" s="497"/>
      <c r="E11"/>
      <c r="F11"/>
      <c r="G11"/>
      <c r="H11"/>
      <c r="I11"/>
      <c r="J11"/>
      <c r="K11"/>
      <c r="L11"/>
      <c r="M11"/>
    </row>
    <row r="12" spans="1:13" ht="15.6" x14ac:dyDescent="0.25">
      <c r="A12" s="52"/>
      <c r="B12" s="671" t="s">
        <v>385</v>
      </c>
      <c r="C12" s="53"/>
      <c r="E12"/>
      <c r="F12"/>
      <c r="G12"/>
      <c r="H12"/>
      <c r="I12"/>
      <c r="J12"/>
      <c r="K12"/>
      <c r="L12"/>
      <c r="M12"/>
    </row>
    <row r="13" spans="1:13" ht="15.6" x14ac:dyDescent="0.25">
      <c r="A13" s="608"/>
      <c r="B13" s="672" t="s">
        <v>154</v>
      </c>
      <c r="C13" s="497"/>
      <c r="E13"/>
      <c r="F13"/>
      <c r="G13"/>
      <c r="H13"/>
      <c r="I13"/>
      <c r="J13"/>
      <c r="K13"/>
      <c r="L13"/>
      <c r="M13"/>
    </row>
    <row r="14" spans="1:13" ht="15.6" x14ac:dyDescent="0.25">
      <c r="A14" s="52"/>
      <c r="B14" s="673" t="s">
        <v>251</v>
      </c>
      <c r="C14" s="497"/>
      <c r="E14"/>
      <c r="F14"/>
      <c r="G14"/>
      <c r="H14"/>
      <c r="I14"/>
      <c r="J14"/>
      <c r="K14"/>
      <c r="L14"/>
      <c r="M14"/>
    </row>
    <row r="15" spans="1:13" ht="15.6" x14ac:dyDescent="0.25">
      <c r="A15" s="52"/>
      <c r="B15" s="498" t="s">
        <v>278</v>
      </c>
      <c r="C15" s="497"/>
      <c r="E15"/>
      <c r="F15"/>
      <c r="G15"/>
      <c r="H15"/>
      <c r="I15"/>
      <c r="J15"/>
      <c r="K15"/>
      <c r="L15"/>
      <c r="M15"/>
    </row>
    <row r="16" spans="1:13" ht="15.6" x14ac:dyDescent="0.25">
      <c r="A16" s="52"/>
      <c r="B16" s="499" t="s">
        <v>341</v>
      </c>
      <c r="C16" s="500"/>
      <c r="E16"/>
      <c r="F16"/>
      <c r="G16"/>
      <c r="H16"/>
      <c r="I16"/>
      <c r="J16"/>
      <c r="K16"/>
      <c r="L16"/>
      <c r="M16"/>
    </row>
    <row r="17" spans="1:13" x14ac:dyDescent="0.25">
      <c r="A17" s="52"/>
      <c r="B17" s="54"/>
      <c r="C17" s="459"/>
      <c r="E17"/>
      <c r="F17"/>
      <c r="G17"/>
      <c r="H17"/>
      <c r="I17"/>
      <c r="J17"/>
      <c r="K17"/>
      <c r="L17"/>
      <c r="M17"/>
    </row>
    <row r="18" spans="1:13" x14ac:dyDescent="0.25">
      <c r="A18" s="52"/>
      <c r="B18" s="54"/>
      <c r="C18" s="53"/>
      <c r="E18"/>
      <c r="F18"/>
      <c r="G18"/>
      <c r="H18"/>
      <c r="I18"/>
      <c r="J18"/>
      <c r="K18"/>
      <c r="L18"/>
      <c r="M18"/>
    </row>
    <row r="19" spans="1:13" ht="15.6" x14ac:dyDescent="0.25">
      <c r="A19" s="608"/>
      <c r="B19" s="941" t="s">
        <v>386</v>
      </c>
      <c r="C19" s="497"/>
      <c r="E19"/>
      <c r="F19"/>
      <c r="G19"/>
      <c r="H19"/>
      <c r="I19"/>
      <c r="J19"/>
      <c r="K19"/>
      <c r="L19"/>
      <c r="M19"/>
    </row>
    <row r="20" spans="1:13" ht="15.6" x14ac:dyDescent="0.25">
      <c r="A20" s="52"/>
      <c r="B20" s="671" t="s">
        <v>387</v>
      </c>
      <c r="C20" s="53"/>
      <c r="E20"/>
      <c r="F20"/>
      <c r="G20"/>
      <c r="H20"/>
      <c r="I20"/>
      <c r="J20"/>
      <c r="K20"/>
      <c r="L20"/>
      <c r="M20"/>
    </row>
    <row r="21" spans="1:13" ht="15.6" x14ac:dyDescent="0.25">
      <c r="A21" s="608"/>
      <c r="B21" s="985" t="s">
        <v>429</v>
      </c>
      <c r="C21" s="497"/>
      <c r="E21"/>
      <c r="F21"/>
      <c r="G21"/>
      <c r="H21"/>
      <c r="I21"/>
      <c r="J21"/>
      <c r="K21"/>
      <c r="L21"/>
      <c r="M21"/>
    </row>
    <row r="22" spans="1:13" ht="15.6" x14ac:dyDescent="0.3">
      <c r="A22" s="52"/>
      <c r="B22" s="942" t="s">
        <v>340</v>
      </c>
      <c r="C22" s="497"/>
      <c r="E22"/>
      <c r="F22"/>
      <c r="G22"/>
      <c r="H22"/>
      <c r="I22"/>
      <c r="J22"/>
      <c r="K22"/>
      <c r="L22"/>
      <c r="M22"/>
    </row>
    <row r="23" spans="1:13" ht="15.6" x14ac:dyDescent="0.3">
      <c r="A23" s="52"/>
      <c r="B23" s="986" t="s">
        <v>583</v>
      </c>
      <c r="C23" s="497"/>
      <c r="E23"/>
      <c r="F23"/>
      <c r="G23"/>
      <c r="H23"/>
      <c r="I23"/>
      <c r="J23"/>
      <c r="K23"/>
      <c r="L23"/>
      <c r="M23"/>
    </row>
    <row r="24" spans="1:13" ht="15.6" x14ac:dyDescent="0.3">
      <c r="A24" s="52"/>
      <c r="B24" s="943" t="s">
        <v>357</v>
      </c>
      <c r="C24" s="497"/>
      <c r="E24"/>
      <c r="F24"/>
      <c r="G24"/>
      <c r="H24"/>
      <c r="I24"/>
      <c r="J24"/>
      <c r="K24"/>
      <c r="L24"/>
      <c r="M24"/>
    </row>
    <row r="25" spans="1:13" ht="15.6" x14ac:dyDescent="0.25">
      <c r="A25" s="52"/>
      <c r="B25" s="987" t="s">
        <v>19</v>
      </c>
      <c r="C25" s="497"/>
      <c r="E25"/>
      <c r="F25"/>
      <c r="G25"/>
      <c r="H25"/>
      <c r="I25"/>
      <c r="J25"/>
      <c r="K25"/>
      <c r="L25"/>
      <c r="M25"/>
    </row>
    <row r="26" spans="1:13" ht="15.6" x14ac:dyDescent="0.25">
      <c r="A26" s="52"/>
      <c r="B26" s="988" t="s">
        <v>18</v>
      </c>
      <c r="C26" s="497"/>
      <c r="E26"/>
      <c r="F26"/>
      <c r="G26"/>
      <c r="H26"/>
      <c r="I26"/>
      <c r="J26"/>
      <c r="K26"/>
      <c r="L26"/>
      <c r="M26"/>
    </row>
    <row r="27" spans="1:13" ht="15.6" x14ac:dyDescent="0.25">
      <c r="A27" s="52"/>
      <c r="B27" s="989" t="s">
        <v>510</v>
      </c>
      <c r="C27" s="497"/>
      <c r="E27"/>
      <c r="F27"/>
      <c r="G27"/>
      <c r="H27"/>
      <c r="I27"/>
      <c r="J27"/>
      <c r="K27"/>
      <c r="L27"/>
      <c r="M27"/>
    </row>
    <row r="28" spans="1:13" ht="15.6" x14ac:dyDescent="0.25">
      <c r="A28" s="52"/>
      <c r="B28" s="1643" t="s">
        <v>584</v>
      </c>
      <c r="C28" s="53"/>
      <c r="E28"/>
      <c r="F28"/>
      <c r="G28"/>
      <c r="H28"/>
      <c r="I28"/>
      <c r="J28"/>
      <c r="K28"/>
      <c r="L28"/>
      <c r="M28"/>
    </row>
    <row r="29" spans="1:13" ht="15.6" x14ac:dyDescent="0.25">
      <c r="A29" s="608"/>
      <c r="B29" s="992" t="s">
        <v>585</v>
      </c>
      <c r="C29" s="497"/>
      <c r="E29"/>
      <c r="F29"/>
      <c r="G29"/>
      <c r="H29"/>
      <c r="I29"/>
      <c r="J29"/>
      <c r="K29"/>
      <c r="L29"/>
      <c r="M29"/>
    </row>
    <row r="30" spans="1:13" ht="15.6" x14ac:dyDescent="0.25">
      <c r="A30" s="52"/>
      <c r="B30" s="54"/>
      <c r="C30" s="497"/>
      <c r="E30"/>
      <c r="F30"/>
      <c r="G30"/>
      <c r="H30"/>
      <c r="I30"/>
      <c r="J30"/>
      <c r="K30"/>
      <c r="L30"/>
      <c r="M30"/>
    </row>
    <row r="31" spans="1:13" ht="15.6" x14ac:dyDescent="0.25">
      <c r="A31" s="52"/>
      <c r="B31" s="54"/>
      <c r="C31" s="497"/>
      <c r="E31"/>
      <c r="F31"/>
      <c r="G31"/>
      <c r="H31"/>
      <c r="I31"/>
      <c r="J31"/>
      <c r="K31"/>
      <c r="L31"/>
      <c r="M31"/>
    </row>
    <row r="32" spans="1:13" x14ac:dyDescent="0.25">
      <c r="A32" s="52"/>
      <c r="B32" s="54"/>
      <c r="C32" s="53"/>
      <c r="E32"/>
      <c r="F32"/>
      <c r="G32"/>
      <c r="H32"/>
      <c r="I32"/>
      <c r="J32"/>
      <c r="K32"/>
      <c r="L32"/>
      <c r="M32"/>
    </row>
    <row r="33" spans="1:13" ht="15.6" x14ac:dyDescent="0.25">
      <c r="A33" s="52"/>
      <c r="B33" s="670" t="s">
        <v>388</v>
      </c>
      <c r="C33" s="53"/>
      <c r="E33"/>
      <c r="F33"/>
      <c r="G33"/>
      <c r="H33"/>
      <c r="I33"/>
      <c r="J33"/>
      <c r="K33"/>
      <c r="L33"/>
      <c r="M33"/>
    </row>
    <row r="34" spans="1:13" ht="15.6" x14ac:dyDescent="0.25">
      <c r="A34" s="52"/>
      <c r="B34" s="671" t="s">
        <v>389</v>
      </c>
      <c r="C34" s="53"/>
      <c r="E34"/>
      <c r="F34"/>
      <c r="G34"/>
      <c r="H34"/>
      <c r="I34"/>
      <c r="J34"/>
      <c r="K34"/>
      <c r="L34"/>
      <c r="M34"/>
    </row>
    <row r="35" spans="1:13" x14ac:dyDescent="0.25">
      <c r="A35" s="52"/>
      <c r="B35" s="54"/>
      <c r="C35" s="53"/>
      <c r="E35"/>
      <c r="F35"/>
      <c r="G35"/>
      <c r="H35"/>
      <c r="I35"/>
      <c r="J35"/>
      <c r="K35"/>
      <c r="L35"/>
      <c r="M35"/>
    </row>
    <row r="36" spans="1:13" ht="15.6" customHeight="1" x14ac:dyDescent="0.25">
      <c r="A36" s="608"/>
      <c r="B36" s="54"/>
      <c r="C36" s="497"/>
      <c r="E36"/>
      <c r="F36"/>
      <c r="G36"/>
      <c r="H36"/>
      <c r="I36"/>
      <c r="J36"/>
      <c r="K36"/>
      <c r="L36"/>
      <c r="M36"/>
    </row>
    <row r="37" spans="1:13" ht="13.2" customHeight="1" x14ac:dyDescent="0.25">
      <c r="A37" s="52"/>
      <c r="B37" s="54"/>
      <c r="C37" s="53"/>
      <c r="E37"/>
      <c r="F37"/>
      <c r="G37"/>
      <c r="H37"/>
      <c r="I37"/>
      <c r="J37"/>
      <c r="K37"/>
      <c r="L37"/>
      <c r="M37"/>
    </row>
    <row r="38" spans="1:13" ht="15.6" x14ac:dyDescent="0.25">
      <c r="A38" s="52"/>
      <c r="B38" s="54"/>
      <c r="C38" s="497"/>
      <c r="E38"/>
      <c r="F38"/>
      <c r="G38"/>
      <c r="H38"/>
      <c r="I38"/>
      <c r="J38"/>
      <c r="K38"/>
      <c r="L38"/>
      <c r="M38"/>
    </row>
    <row r="39" spans="1:13" ht="15.6" x14ac:dyDescent="0.25">
      <c r="A39" s="52"/>
      <c r="B39" s="1219" t="s">
        <v>403</v>
      </c>
      <c r="C39" s="497"/>
      <c r="E39"/>
      <c r="F39"/>
      <c r="G39"/>
      <c r="H39"/>
      <c r="I39"/>
      <c r="J39"/>
      <c r="K39"/>
      <c r="L39"/>
      <c r="M39"/>
    </row>
    <row r="40" spans="1:13" x14ac:dyDescent="0.25">
      <c r="A40" s="54"/>
      <c r="B40" s="1220"/>
      <c r="C40" s="54"/>
      <c r="E40"/>
      <c r="F40"/>
      <c r="G40"/>
      <c r="H40"/>
      <c r="I40"/>
      <c r="J40"/>
      <c r="K40"/>
      <c r="L40"/>
      <c r="M40"/>
    </row>
    <row r="41" spans="1:13" ht="17.399999999999999" x14ac:dyDescent="0.25">
      <c r="A41" s="54"/>
      <c r="B41" s="835" t="s">
        <v>400</v>
      </c>
      <c r="C41" s="54"/>
      <c r="E41"/>
      <c r="F41"/>
      <c r="G41"/>
      <c r="H41"/>
      <c r="I41"/>
      <c r="J41"/>
      <c r="K41"/>
      <c r="L41"/>
      <c r="M41"/>
    </row>
    <row r="42" spans="1:13" ht="15.6" x14ac:dyDescent="0.25">
      <c r="A42" s="54"/>
      <c r="B42" s="996" t="s">
        <v>356</v>
      </c>
      <c r="C42" s="54"/>
      <c r="E42"/>
      <c r="F42"/>
      <c r="G42"/>
      <c r="H42"/>
      <c r="I42"/>
      <c r="J42"/>
      <c r="K42"/>
      <c r="L42"/>
      <c r="M42"/>
    </row>
    <row r="43" spans="1:13" ht="13.8" thickBot="1" x14ac:dyDescent="0.3">
      <c r="A43" s="54"/>
      <c r="B43" s="54"/>
      <c r="C43" s="54"/>
      <c r="E43"/>
      <c r="F43"/>
      <c r="G43"/>
      <c r="H43"/>
      <c r="I43"/>
      <c r="J43"/>
      <c r="K43"/>
      <c r="L43"/>
      <c r="M43"/>
    </row>
    <row r="44" spans="1:13" ht="13.8" x14ac:dyDescent="0.25">
      <c r="A44" s="52"/>
      <c r="B44" s="594" t="s">
        <v>296</v>
      </c>
      <c r="C44" s="53"/>
      <c r="E44"/>
      <c r="F44"/>
      <c r="G44"/>
      <c r="H44"/>
      <c r="I44"/>
      <c r="J44"/>
      <c r="K44"/>
      <c r="L44"/>
      <c r="M44"/>
    </row>
    <row r="45" spans="1:13" ht="13.8" x14ac:dyDescent="0.25">
      <c r="A45" s="52"/>
      <c r="B45" s="595" t="s">
        <v>258</v>
      </c>
      <c r="C45" s="53"/>
      <c r="E45"/>
      <c r="F45"/>
      <c r="G45"/>
      <c r="H45"/>
      <c r="I45"/>
      <c r="J45"/>
      <c r="K45"/>
      <c r="L45"/>
      <c r="M45"/>
    </row>
    <row r="46" spans="1:13" ht="13.8" x14ac:dyDescent="0.25">
      <c r="A46" s="52"/>
      <c r="B46" s="502" t="s">
        <v>245</v>
      </c>
      <c r="C46" s="501"/>
      <c r="M46" s="679"/>
    </row>
    <row r="47" spans="1:13" ht="13.8" x14ac:dyDescent="0.25">
      <c r="A47" s="52"/>
      <c r="B47" s="503" t="s">
        <v>101</v>
      </c>
      <c r="C47" s="501"/>
      <c r="M47" s="679"/>
    </row>
    <row r="48" spans="1:13" ht="13.8" x14ac:dyDescent="0.25">
      <c r="A48" s="52"/>
      <c r="B48" s="504" t="s">
        <v>102</v>
      </c>
      <c r="C48" s="501"/>
      <c r="M48" s="679"/>
    </row>
    <row r="49" spans="1:13" ht="15.6" x14ac:dyDescent="0.25">
      <c r="A49" s="52"/>
      <c r="B49" s="994" t="s">
        <v>99</v>
      </c>
      <c r="C49" s="501"/>
      <c r="M49" s="679"/>
    </row>
    <row r="50" spans="1:13" ht="13.8" x14ac:dyDescent="0.25">
      <c r="A50" s="52"/>
      <c r="B50" s="505" t="s">
        <v>254</v>
      </c>
      <c r="C50" s="501"/>
      <c r="M50" s="679"/>
    </row>
    <row r="51" spans="1:13" ht="13.8" x14ac:dyDescent="0.25">
      <c r="A51" s="52"/>
      <c r="B51" s="505" t="s">
        <v>255</v>
      </c>
      <c r="C51" s="501"/>
      <c r="M51" s="679"/>
    </row>
    <row r="52" spans="1:13" ht="13.8" x14ac:dyDescent="0.25">
      <c r="A52" s="52"/>
      <c r="B52" s="505" t="s">
        <v>132</v>
      </c>
      <c r="C52" s="501"/>
      <c r="M52" s="679"/>
    </row>
    <row r="53" spans="1:13" ht="13.8" x14ac:dyDescent="0.25">
      <c r="A53" s="52"/>
      <c r="B53" s="505" t="s">
        <v>260</v>
      </c>
      <c r="C53" s="501"/>
      <c r="M53" s="679"/>
    </row>
    <row r="54" spans="1:13" ht="13.8" x14ac:dyDescent="0.25">
      <c r="A54" s="52"/>
      <c r="B54" s="505" t="s">
        <v>256</v>
      </c>
      <c r="C54" s="501"/>
      <c r="M54" s="679"/>
    </row>
    <row r="55" spans="1:13" ht="13.8" x14ac:dyDescent="0.25">
      <c r="A55" s="52"/>
      <c r="B55" s="505" t="s">
        <v>131</v>
      </c>
      <c r="C55" s="501"/>
      <c r="M55" s="679"/>
    </row>
    <row r="56" spans="1:13" ht="13.8" x14ac:dyDescent="0.25">
      <c r="A56" s="52"/>
      <c r="B56" s="505" t="s">
        <v>257</v>
      </c>
      <c r="C56" s="501"/>
    </row>
    <row r="57" spans="1:13" ht="13.8" x14ac:dyDescent="0.25">
      <c r="A57" s="52"/>
      <c r="B57" s="674" t="s">
        <v>103</v>
      </c>
      <c r="C57" s="501"/>
    </row>
    <row r="58" spans="1:13" ht="13.8" x14ac:dyDescent="0.25">
      <c r="A58" s="52"/>
      <c r="B58" s="54"/>
      <c r="C58" s="501"/>
    </row>
    <row r="59" spans="1:13" ht="13.8" x14ac:dyDescent="0.25">
      <c r="A59" s="52"/>
      <c r="B59" s="54"/>
      <c r="C59" s="501"/>
    </row>
    <row r="60" spans="1:13" x14ac:dyDescent="0.25">
      <c r="A60" s="52"/>
      <c r="B60" s="54"/>
      <c r="C60" s="53"/>
    </row>
    <row r="61" spans="1:13" ht="15.6" x14ac:dyDescent="0.25">
      <c r="A61" s="1640"/>
      <c r="B61" s="1641" t="str">
        <f>B1</f>
        <v>January '13</v>
      </c>
      <c r="C61" s="1642"/>
    </row>
    <row r="62" spans="1:13" x14ac:dyDescent="0.25">
      <c r="A62" s="1206"/>
      <c r="B62" s="1206"/>
      <c r="C62" s="1206"/>
    </row>
    <row r="63" spans="1:13" x14ac:dyDescent="0.25">
      <c r="A63" s="1206"/>
      <c r="B63" s="1206"/>
      <c r="C63" s="1206"/>
    </row>
    <row r="64" spans="1:13" x14ac:dyDescent="0.25">
      <c r="A64" s="1206"/>
      <c r="B64" s="1206"/>
      <c r="C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mergeCells count="5">
    <mergeCell ref="B39:B40"/>
    <mergeCell ref="E2:M2"/>
    <mergeCell ref="F3:M3"/>
    <mergeCell ref="B4:B6"/>
    <mergeCell ref="F4:M4"/>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drawing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7"/>
  <sheetViews>
    <sheetView zoomScale="50" zoomScaleNormal="50" workbookViewId="0">
      <selection sqref="A1:C77"/>
    </sheetView>
  </sheetViews>
  <sheetFormatPr defaultColWidth="9.109375" defaultRowHeight="13.2" x14ac:dyDescent="0.25"/>
  <cols>
    <col min="1" max="1" width="1.44140625" style="1128" customWidth="1"/>
    <col min="2" max="2" width="13.5546875" style="1128" customWidth="1"/>
    <col min="3" max="3" width="1.44140625" style="1128" customWidth="1"/>
    <col min="4" max="4" width="4.44140625" style="962" customWidth="1"/>
    <col min="5" max="5" width="2.5546875" style="962" customWidth="1"/>
    <col min="6" max="6" width="4.88671875" style="962" customWidth="1"/>
    <col min="7" max="7" width="9.109375" style="962"/>
    <col min="8" max="8" width="79.44140625" style="962" customWidth="1"/>
    <col min="9" max="9" width="4.5546875" style="962" customWidth="1"/>
    <col min="10" max="10" width="9.109375" style="962"/>
    <col min="11" max="11" width="8" style="962" customWidth="1"/>
    <col min="12" max="16384" width="9.109375" style="962"/>
  </cols>
  <sheetData>
    <row r="1" spans="1:13" ht="15.6" x14ac:dyDescent="0.25">
      <c r="A1" s="1640"/>
      <c r="B1" s="1641" t="s">
        <v>586</v>
      </c>
      <c r="C1" s="1642"/>
      <c r="E1" s="982"/>
      <c r="F1" s="982"/>
      <c r="G1" s="982"/>
      <c r="H1" s="982"/>
      <c r="I1" s="982"/>
      <c r="J1" s="982"/>
      <c r="K1" s="982"/>
      <c r="L1" s="982"/>
      <c r="M1"/>
    </row>
    <row r="2" spans="1:13" ht="18" thickBot="1" x14ac:dyDescent="0.3">
      <c r="A2" s="608"/>
      <c r="B2" s="850"/>
      <c r="C2" s="53"/>
      <c r="E2" s="1521" t="s">
        <v>434</v>
      </c>
      <c r="F2" s="1521"/>
      <c r="G2" s="1521"/>
      <c r="H2" s="1521"/>
      <c r="I2" s="1521"/>
      <c r="J2" s="1521"/>
      <c r="K2" s="1521"/>
      <c r="L2" s="1521"/>
      <c r="M2"/>
    </row>
    <row r="3" spans="1:13" ht="16.2" thickBot="1" x14ac:dyDescent="0.3">
      <c r="A3" s="608"/>
      <c r="B3" s="370" t="str">
        <f ca="1">Title!B3</f>
        <v>Interim</v>
      </c>
      <c r="C3" s="53"/>
      <c r="E3" s="1522" t="s">
        <v>514</v>
      </c>
      <c r="F3" s="1522"/>
      <c r="G3" s="1522"/>
      <c r="H3" s="1522"/>
      <c r="I3" s="1522"/>
      <c r="J3" s="1522"/>
      <c r="K3" s="1522"/>
      <c r="L3" s="1522"/>
      <c r="M3"/>
    </row>
    <row r="4" spans="1:13" ht="15.6" customHeight="1" x14ac:dyDescent="0.25">
      <c r="A4" s="608"/>
      <c r="B4" s="1214" t="str">
        <f>Title!B4</f>
        <v>R0</v>
      </c>
      <c r="C4" s="53"/>
      <c r="E4" s="1520" t="s">
        <v>620</v>
      </c>
      <c r="F4" s="1520"/>
      <c r="G4" s="1520"/>
      <c r="H4" s="1520"/>
      <c r="I4" s="1520"/>
      <c r="J4" s="1520"/>
      <c r="K4" s="1520"/>
      <c r="L4" s="1520"/>
      <c r="M4"/>
    </row>
    <row r="5" spans="1:13" ht="15.6" x14ac:dyDescent="0.25">
      <c r="A5" s="608"/>
      <c r="B5" s="1215"/>
      <c r="C5" s="53"/>
      <c r="E5" s="732"/>
      <c r="F5" s="732" t="s">
        <v>6</v>
      </c>
      <c r="G5" s="733" t="s">
        <v>621</v>
      </c>
      <c r="H5" s="734"/>
      <c r="I5" s="735"/>
      <c r="J5" s="735"/>
      <c r="K5" s="735"/>
      <c r="L5" s="736"/>
      <c r="M5"/>
    </row>
    <row r="6" spans="1:13" ht="16.2" thickBot="1" x14ac:dyDescent="0.3">
      <c r="A6" s="608"/>
      <c r="B6" s="1216"/>
      <c r="C6" s="53"/>
      <c r="E6" s="732"/>
      <c r="F6" s="732" t="s">
        <v>6</v>
      </c>
      <c r="G6" s="733" t="s">
        <v>622</v>
      </c>
      <c r="H6" s="734"/>
      <c r="I6" s="735"/>
      <c r="J6" s="735"/>
      <c r="K6" s="735"/>
      <c r="L6" s="736"/>
      <c r="M6"/>
    </row>
    <row r="7" spans="1:13" ht="13.8" customHeight="1" thickBot="1" x14ac:dyDescent="0.35">
      <c r="A7" s="608"/>
      <c r="B7" s="54"/>
      <c r="C7" s="540"/>
      <c r="E7" s="732"/>
      <c r="F7" s="1031" t="s">
        <v>6</v>
      </c>
      <c r="G7" s="1036" t="s">
        <v>623</v>
      </c>
      <c r="H7" s="735"/>
      <c r="I7" s="735"/>
      <c r="J7" s="735"/>
      <c r="K7" s="735"/>
      <c r="L7" s="736"/>
      <c r="M7"/>
    </row>
    <row r="8" spans="1:13" ht="17.399999999999999" customHeight="1" x14ac:dyDescent="0.3">
      <c r="A8" s="608"/>
      <c r="B8" s="984" t="s">
        <v>100</v>
      </c>
      <c r="C8" s="497"/>
      <c r="E8" s="1037"/>
      <c r="F8" s="1031" t="s">
        <v>6</v>
      </c>
      <c r="G8" s="1036" t="s">
        <v>624</v>
      </c>
      <c r="H8" s="1033"/>
      <c r="I8" s="1034"/>
      <c r="J8" s="1035"/>
      <c r="K8" s="1034"/>
      <c r="L8" s="1034"/>
      <c r="M8"/>
    </row>
    <row r="9" spans="1:13" ht="17.399999999999999" customHeight="1" x14ac:dyDescent="0.25">
      <c r="A9" s="608"/>
      <c r="B9" s="667" t="s">
        <v>128</v>
      </c>
      <c r="C9" s="497"/>
      <c r="E9" s="1127"/>
      <c r="F9" s="682"/>
      <c r="G9" s="1517"/>
      <c r="H9" s="1517"/>
      <c r="I9" s="1517"/>
      <c r="J9" s="1517"/>
      <c r="K9" s="1517"/>
      <c r="L9" s="1517"/>
      <c r="M9" s="1517"/>
    </row>
    <row r="10" spans="1:13" ht="17.399999999999999" x14ac:dyDescent="0.25">
      <c r="A10" s="608"/>
      <c r="B10" s="668"/>
      <c r="C10" s="669"/>
      <c r="E10" s="1127"/>
      <c r="F10" s="1508" t="s">
        <v>625</v>
      </c>
      <c r="G10" s="1508"/>
      <c r="H10" s="1508"/>
      <c r="I10" s="1508"/>
      <c r="J10" s="1508"/>
      <c r="K10" s="1508"/>
      <c r="L10" s="1508"/>
      <c r="M10" s="1508"/>
    </row>
    <row r="11" spans="1:13" ht="17.399999999999999" x14ac:dyDescent="0.25">
      <c r="A11" s="608"/>
      <c r="B11" s="670" t="s">
        <v>384</v>
      </c>
      <c r="C11" s="497"/>
      <c r="E11" s="912"/>
      <c r="F11" s="913"/>
      <c r="G11" s="914"/>
      <c r="H11" s="914"/>
      <c r="I11" s="914"/>
      <c r="J11" s="914"/>
      <c r="K11" s="914"/>
      <c r="L11" s="915"/>
      <c r="M11"/>
    </row>
    <row r="12" spans="1:13" ht="17.399999999999999" x14ac:dyDescent="0.25">
      <c r="A12" s="52"/>
      <c r="B12" s="671" t="s">
        <v>385</v>
      </c>
      <c r="C12" s="53"/>
      <c r="E12" s="1078"/>
      <c r="F12" s="1079">
        <v>1</v>
      </c>
      <c r="G12" s="1080" t="s">
        <v>0</v>
      </c>
      <c r="H12" s="1081" t="s">
        <v>317</v>
      </c>
      <c r="I12" s="1081" t="s">
        <v>170</v>
      </c>
      <c r="J12" s="1081" t="s">
        <v>1</v>
      </c>
      <c r="K12" s="1082">
        <v>1</v>
      </c>
      <c r="L12" s="1083">
        <f>TIME(10,30,0)</f>
        <v>0.4375</v>
      </c>
      <c r="M12"/>
    </row>
    <row r="13" spans="1:13" ht="17.399999999999999" x14ac:dyDescent="0.25">
      <c r="A13" s="608"/>
      <c r="B13" s="672" t="s">
        <v>154</v>
      </c>
      <c r="C13" s="497"/>
      <c r="E13" s="1085"/>
      <c r="F13" s="1086">
        <f>F12+1</f>
        <v>2</v>
      </c>
      <c r="G13" s="1087" t="s">
        <v>0</v>
      </c>
      <c r="H13" s="1088" t="s">
        <v>463</v>
      </c>
      <c r="I13" s="1088" t="s">
        <v>170</v>
      </c>
      <c r="J13" s="1088" t="s">
        <v>1</v>
      </c>
      <c r="K13" s="1089">
        <v>3</v>
      </c>
      <c r="L13" s="1090">
        <f>L12+TIME(0,K12,0)</f>
        <v>0.43819444444444444</v>
      </c>
      <c r="M13"/>
    </row>
    <row r="14" spans="1:13" ht="15.6" x14ac:dyDescent="0.25">
      <c r="A14" s="52"/>
      <c r="B14" s="673" t="s">
        <v>251</v>
      </c>
      <c r="C14" s="497"/>
      <c r="E14" s="1092"/>
      <c r="F14" s="1093">
        <f t="shared" ref="F14:F20" si="0">F13+1</f>
        <v>3</v>
      </c>
      <c r="G14" s="1094" t="s">
        <v>0</v>
      </c>
      <c r="H14" s="1095" t="s">
        <v>390</v>
      </c>
      <c r="I14" s="1096" t="s">
        <v>170</v>
      </c>
      <c r="J14" s="1096" t="s">
        <v>1</v>
      </c>
      <c r="K14" s="1097">
        <v>4</v>
      </c>
      <c r="L14" s="1098">
        <f t="shared" ref="L14:L20" si="1">L13+TIME(0,K13,0)</f>
        <v>0.44027777777777777</v>
      </c>
      <c r="M14"/>
    </row>
    <row r="15" spans="1:13" ht="15.6" x14ac:dyDescent="0.25">
      <c r="A15" s="52"/>
      <c r="B15" s="498" t="s">
        <v>278</v>
      </c>
      <c r="C15" s="497"/>
      <c r="E15" s="1100"/>
      <c r="F15" s="1086">
        <f t="shared" si="0"/>
        <v>4</v>
      </c>
      <c r="G15" s="1101" t="s">
        <v>0</v>
      </c>
      <c r="H15" s="1102" t="s">
        <v>464</v>
      </c>
      <c r="I15" s="1088" t="s">
        <v>170</v>
      </c>
      <c r="J15" s="1088" t="s">
        <v>1</v>
      </c>
      <c r="K15" s="1089">
        <v>4</v>
      </c>
      <c r="L15" s="1090">
        <f t="shared" si="1"/>
        <v>0.44305555555555554</v>
      </c>
      <c r="M15"/>
    </row>
    <row r="16" spans="1:13" ht="15.6" x14ac:dyDescent="0.25">
      <c r="A16" s="52"/>
      <c r="B16" s="499" t="s">
        <v>341</v>
      </c>
      <c r="C16" s="500"/>
      <c r="E16" s="1092"/>
      <c r="F16" s="1093">
        <f t="shared" si="0"/>
        <v>5</v>
      </c>
      <c r="G16" s="1094" t="s">
        <v>34</v>
      </c>
      <c r="H16" s="1103" t="s">
        <v>414</v>
      </c>
      <c r="I16" s="1096" t="s">
        <v>170</v>
      </c>
      <c r="J16" s="1096" t="s">
        <v>1</v>
      </c>
      <c r="K16" s="1097">
        <v>4</v>
      </c>
      <c r="L16" s="1098">
        <f t="shared" si="1"/>
        <v>0.4458333333333333</v>
      </c>
      <c r="M16"/>
    </row>
    <row r="17" spans="1:14" ht="15.6" x14ac:dyDescent="0.25">
      <c r="A17" s="52"/>
      <c r="B17" s="54"/>
      <c r="C17" s="459"/>
      <c r="E17" s="1100"/>
      <c r="F17" s="1086">
        <f>F16+1</f>
        <v>6</v>
      </c>
      <c r="G17" s="1088" t="s">
        <v>2</v>
      </c>
      <c r="H17" s="1101" t="s">
        <v>319</v>
      </c>
      <c r="I17" s="1088" t="s">
        <v>170</v>
      </c>
      <c r="J17" s="1088" t="s">
        <v>4</v>
      </c>
      <c r="K17" s="1089">
        <v>4</v>
      </c>
      <c r="L17" s="1090">
        <f t="shared" si="1"/>
        <v>0.44861111111111107</v>
      </c>
      <c r="M17"/>
    </row>
    <row r="18" spans="1:14" ht="15.6" x14ac:dyDescent="0.25">
      <c r="A18" s="52"/>
      <c r="B18" s="54"/>
      <c r="C18" s="53"/>
      <c r="E18" s="1092"/>
      <c r="F18" s="1093">
        <f t="shared" si="0"/>
        <v>7</v>
      </c>
      <c r="G18" s="1094" t="s">
        <v>311</v>
      </c>
      <c r="H18" s="1104" t="s">
        <v>626</v>
      </c>
      <c r="I18" s="1096" t="s">
        <v>170</v>
      </c>
      <c r="J18" s="1096" t="s">
        <v>4</v>
      </c>
      <c r="K18" s="1097">
        <v>10</v>
      </c>
      <c r="L18" s="1098">
        <f t="shared" si="1"/>
        <v>0.45138888888888884</v>
      </c>
      <c r="M18"/>
    </row>
    <row r="19" spans="1:14" ht="15.6" x14ac:dyDescent="0.25">
      <c r="A19" s="608"/>
      <c r="B19" s="941" t="s">
        <v>386</v>
      </c>
      <c r="C19" s="497"/>
      <c r="E19" s="1100"/>
      <c r="F19" s="1086">
        <f t="shared" si="0"/>
        <v>8</v>
      </c>
      <c r="G19" s="1087" t="s">
        <v>44</v>
      </c>
      <c r="H19" s="875" t="s">
        <v>627</v>
      </c>
      <c r="I19" s="1088" t="s">
        <v>170</v>
      </c>
      <c r="J19" s="1096" t="s">
        <v>4</v>
      </c>
      <c r="K19" s="1089">
        <v>92</v>
      </c>
      <c r="L19" s="1090">
        <f t="shared" si="1"/>
        <v>0.45833333333333326</v>
      </c>
      <c r="M19"/>
    </row>
    <row r="20" spans="1:14" ht="15.6" x14ac:dyDescent="0.25">
      <c r="A20" s="52"/>
      <c r="B20" s="671" t="s">
        <v>387</v>
      </c>
      <c r="C20" s="53"/>
      <c r="E20" s="1092"/>
      <c r="F20" s="1093">
        <f t="shared" si="0"/>
        <v>9</v>
      </c>
      <c r="G20" s="1096" t="s">
        <v>0</v>
      </c>
      <c r="H20" s="1096" t="s">
        <v>628</v>
      </c>
      <c r="I20" s="1096" t="s">
        <v>170</v>
      </c>
      <c r="J20" s="1096" t="s">
        <v>4</v>
      </c>
      <c r="K20" s="1097">
        <v>1</v>
      </c>
      <c r="L20" s="1098">
        <f t="shared" si="1"/>
        <v>0.52222222222222214</v>
      </c>
      <c r="M20"/>
    </row>
    <row r="21" spans="1:14" ht="15.6" customHeight="1" x14ac:dyDescent="0.25">
      <c r="A21" s="608"/>
      <c r="B21" s="985" t="s">
        <v>429</v>
      </c>
      <c r="C21" s="497"/>
      <c r="E21" s="916"/>
      <c r="F21" s="926"/>
      <c r="G21" s="920"/>
      <c r="H21" s="920"/>
      <c r="I21" s="920"/>
      <c r="J21" s="920"/>
      <c r="K21" s="921"/>
      <c r="L21" s="922"/>
      <c r="M21"/>
    </row>
    <row r="22" spans="1:14" ht="17.399999999999999" customHeight="1" x14ac:dyDescent="0.3">
      <c r="A22" s="52"/>
      <c r="B22" s="942" t="s">
        <v>340</v>
      </c>
      <c r="C22" s="497"/>
      <c r="E22" s="692"/>
      <c r="F22" s="693"/>
      <c r="G22" s="855"/>
      <c r="H22" s="855"/>
      <c r="I22" s="855"/>
      <c r="J22" s="855"/>
      <c r="K22" s="689"/>
      <c r="L22" s="690"/>
      <c r="M22"/>
    </row>
    <row r="23" spans="1:14" ht="17.399999999999999" customHeight="1" x14ac:dyDescent="0.3">
      <c r="A23" s="52"/>
      <c r="B23" s="986" t="s">
        <v>583</v>
      </c>
      <c r="C23" s="497"/>
      <c r="E23" s="1127"/>
      <c r="F23" s="682"/>
      <c r="G23" s="1517"/>
      <c r="H23" s="1517"/>
      <c r="I23" s="1517"/>
      <c r="J23" s="1517"/>
      <c r="K23" s="1517"/>
      <c r="L23" s="1517"/>
      <c r="M23" s="1517"/>
      <c r="N23"/>
    </row>
    <row r="24" spans="1:14" ht="17.399999999999999" x14ac:dyDescent="0.3">
      <c r="A24" s="52"/>
      <c r="B24" s="943" t="s">
        <v>357</v>
      </c>
      <c r="C24" s="497"/>
      <c r="E24" s="1127"/>
      <c r="F24" s="1508" t="s">
        <v>629</v>
      </c>
      <c r="G24" s="1508"/>
      <c r="H24" s="1508"/>
      <c r="I24" s="1508"/>
      <c r="J24" s="1508"/>
      <c r="K24" s="1508"/>
      <c r="L24" s="1508"/>
      <c r="M24" s="1508"/>
      <c r="N24"/>
    </row>
    <row r="25" spans="1:14" ht="17.399999999999999" x14ac:dyDescent="0.25">
      <c r="A25" s="52"/>
      <c r="B25" s="987" t="s">
        <v>19</v>
      </c>
      <c r="C25" s="497"/>
      <c r="E25" s="749"/>
      <c r="F25" s="750"/>
      <c r="G25" s="737"/>
      <c r="H25" s="737"/>
      <c r="I25" s="737"/>
      <c r="J25" s="737"/>
      <c r="K25" s="737"/>
      <c r="L25" s="738"/>
      <c r="M25"/>
      <c r="N25"/>
    </row>
    <row r="26" spans="1:14" ht="17.399999999999999" x14ac:dyDescent="0.25">
      <c r="A26" s="52"/>
      <c r="B26" s="988" t="s">
        <v>18</v>
      </c>
      <c r="C26" s="497"/>
      <c r="E26" s="1078"/>
      <c r="F26" s="1079">
        <f>F20+1</f>
        <v>10</v>
      </c>
      <c r="G26" s="1080" t="s">
        <v>0</v>
      </c>
      <c r="H26" s="1081" t="s">
        <v>317</v>
      </c>
      <c r="I26" s="1081" t="s">
        <v>170</v>
      </c>
      <c r="J26" s="1081" t="s">
        <v>1</v>
      </c>
      <c r="K26" s="1082">
        <v>1</v>
      </c>
      <c r="L26" s="1083">
        <f>TIME(10,30,0)</f>
        <v>0.4375</v>
      </c>
      <c r="M26"/>
      <c r="N26"/>
    </row>
    <row r="27" spans="1:14" ht="15.6" x14ac:dyDescent="0.25">
      <c r="A27" s="52"/>
      <c r="B27" s="989" t="s">
        <v>510</v>
      </c>
      <c r="C27" s="497"/>
      <c r="E27" s="1100"/>
      <c r="F27" s="1105">
        <f>F26+1</f>
        <v>11</v>
      </c>
      <c r="G27" s="1087" t="s">
        <v>0</v>
      </c>
      <c r="H27" s="1106" t="s">
        <v>390</v>
      </c>
      <c r="I27" s="1088" t="s">
        <v>170</v>
      </c>
      <c r="J27" s="1088" t="s">
        <v>1</v>
      </c>
      <c r="K27" s="1089">
        <v>1</v>
      </c>
      <c r="L27" s="1090">
        <f>L26+TIME(0,K26,0)</f>
        <v>0.43819444444444444</v>
      </c>
      <c r="M27"/>
      <c r="N27"/>
    </row>
    <row r="28" spans="1:14" ht="15.6" x14ac:dyDescent="0.25">
      <c r="A28" s="52"/>
      <c r="B28" s="1643" t="s">
        <v>584</v>
      </c>
      <c r="C28" s="53"/>
      <c r="E28" s="1092"/>
      <c r="F28" s="1107">
        <f t="shared" ref="F28:F33" si="2">F27+1</f>
        <v>12</v>
      </c>
      <c r="G28" s="1103" t="s">
        <v>0</v>
      </c>
      <c r="H28" s="1108" t="s">
        <v>464</v>
      </c>
      <c r="I28" s="1096" t="s">
        <v>170</v>
      </c>
      <c r="J28" s="1096" t="s">
        <v>1</v>
      </c>
      <c r="K28" s="1097">
        <v>2</v>
      </c>
      <c r="L28" s="1098">
        <f t="shared" ref="L28:L33" si="3">L27+TIME(0,K27,0)</f>
        <v>0.43888888888888888</v>
      </c>
      <c r="M28"/>
      <c r="N28"/>
    </row>
    <row r="29" spans="1:14" ht="15.6" x14ac:dyDescent="0.25">
      <c r="A29" s="608"/>
      <c r="B29" s="992" t="s">
        <v>585</v>
      </c>
      <c r="C29" s="497"/>
      <c r="E29" s="1100"/>
      <c r="F29" s="1105">
        <f t="shared" si="2"/>
        <v>13</v>
      </c>
      <c r="G29" s="1087" t="s">
        <v>34</v>
      </c>
      <c r="H29" s="1101" t="s">
        <v>318</v>
      </c>
      <c r="I29" s="1088" t="s">
        <v>170</v>
      </c>
      <c r="J29" s="1088" t="s">
        <v>1</v>
      </c>
      <c r="K29" s="1089">
        <v>4</v>
      </c>
      <c r="L29" s="1090">
        <f t="shared" si="3"/>
        <v>0.44027777777777777</v>
      </c>
      <c r="M29"/>
      <c r="N29"/>
    </row>
    <row r="30" spans="1:14" ht="15.6" x14ac:dyDescent="0.25">
      <c r="A30" s="52"/>
      <c r="B30" s="54"/>
      <c r="C30" s="497"/>
      <c r="E30" s="1092"/>
      <c r="F30" s="1107">
        <f t="shared" si="2"/>
        <v>14</v>
      </c>
      <c r="G30" s="1096" t="s">
        <v>2</v>
      </c>
      <c r="H30" s="1103" t="s">
        <v>319</v>
      </c>
      <c r="I30" s="1096" t="s">
        <v>170</v>
      </c>
      <c r="J30" s="1096" t="s">
        <v>4</v>
      </c>
      <c r="K30" s="1097">
        <v>4</v>
      </c>
      <c r="L30" s="1098">
        <f t="shared" si="3"/>
        <v>0.44305555555555554</v>
      </c>
      <c r="M30"/>
      <c r="N30"/>
    </row>
    <row r="31" spans="1:14" ht="15.6" x14ac:dyDescent="0.25">
      <c r="A31" s="52"/>
      <c r="B31" s="54"/>
      <c r="C31" s="497"/>
      <c r="E31" s="1100"/>
      <c r="F31" s="1105">
        <f t="shared" si="2"/>
        <v>15</v>
      </c>
      <c r="G31" s="1088" t="s">
        <v>44</v>
      </c>
      <c r="H31" s="1610" t="s">
        <v>627</v>
      </c>
      <c r="I31" s="1088" t="s">
        <v>170</v>
      </c>
      <c r="J31" s="1088" t="s">
        <v>4</v>
      </c>
      <c r="K31" s="1089">
        <v>93</v>
      </c>
      <c r="L31" s="1090">
        <f t="shared" si="3"/>
        <v>0.4458333333333333</v>
      </c>
      <c r="M31"/>
      <c r="N31"/>
    </row>
    <row r="32" spans="1:14" ht="15.6" x14ac:dyDescent="0.25">
      <c r="A32" s="52"/>
      <c r="B32" s="54"/>
      <c r="C32" s="53"/>
      <c r="E32" s="1092"/>
      <c r="F32" s="1107">
        <f t="shared" si="2"/>
        <v>16</v>
      </c>
      <c r="G32" s="1094" t="s">
        <v>2</v>
      </c>
      <c r="H32" s="1134" t="s">
        <v>630</v>
      </c>
      <c r="I32" s="1096" t="s">
        <v>170</v>
      </c>
      <c r="J32" s="1096" t="s">
        <v>4</v>
      </c>
      <c r="K32" s="1097">
        <v>15</v>
      </c>
      <c r="L32" s="1098">
        <f t="shared" si="3"/>
        <v>0.51041666666666663</v>
      </c>
      <c r="M32"/>
      <c r="N32"/>
    </row>
    <row r="33" spans="1:14" ht="15.6" customHeight="1" x14ac:dyDescent="0.25">
      <c r="A33" s="52"/>
      <c r="B33" s="670" t="s">
        <v>388</v>
      </c>
      <c r="C33" s="53"/>
      <c r="E33" s="1100"/>
      <c r="F33" s="1105">
        <f t="shared" si="2"/>
        <v>17</v>
      </c>
      <c r="G33" s="1088" t="s">
        <v>0</v>
      </c>
      <c r="H33" s="1088" t="s">
        <v>515</v>
      </c>
      <c r="I33" s="1088" t="s">
        <v>170</v>
      </c>
      <c r="J33" s="1088" t="s">
        <v>4</v>
      </c>
      <c r="K33" s="1089">
        <v>1</v>
      </c>
      <c r="L33" s="1090">
        <f t="shared" si="3"/>
        <v>0.52083333333333326</v>
      </c>
      <c r="M33"/>
      <c r="N33"/>
    </row>
    <row r="34" spans="1:14" ht="17.399999999999999" customHeight="1" x14ac:dyDescent="0.25">
      <c r="A34" s="52"/>
      <c r="B34" s="671" t="s">
        <v>389</v>
      </c>
      <c r="C34" s="53"/>
      <c r="E34" s="692"/>
      <c r="F34" s="693"/>
      <c r="G34" s="855"/>
      <c r="H34" s="855"/>
      <c r="I34" s="855"/>
      <c r="J34" s="855"/>
      <c r="K34" s="689"/>
      <c r="L34" s="690"/>
      <c r="M34"/>
      <c r="N34"/>
    </row>
    <row r="35" spans="1:14" ht="17.399999999999999" customHeight="1" x14ac:dyDescent="0.25">
      <c r="A35" s="52"/>
      <c r="B35" s="54"/>
      <c r="C35" s="53"/>
      <c r="E35" s="1127"/>
      <c r="F35" s="682"/>
      <c r="G35" s="1517"/>
      <c r="H35" s="1517"/>
      <c r="I35" s="1517"/>
      <c r="J35" s="1517"/>
      <c r="K35" s="1517"/>
      <c r="L35" s="1517"/>
      <c r="M35" s="1517"/>
      <c r="N35"/>
    </row>
    <row r="36" spans="1:14" ht="17.399999999999999" customHeight="1" x14ac:dyDescent="0.25">
      <c r="A36" s="608"/>
      <c r="B36" s="54"/>
      <c r="C36" s="497"/>
      <c r="E36" s="1127"/>
      <c r="F36" s="1508" t="s">
        <v>631</v>
      </c>
      <c r="G36" s="1508"/>
      <c r="H36" s="1508"/>
      <c r="I36" s="1508"/>
      <c r="J36" s="1508"/>
      <c r="K36" s="1508"/>
      <c r="L36" s="1508"/>
      <c r="M36" s="1508"/>
      <c r="N36"/>
    </row>
    <row r="37" spans="1:14" ht="17.399999999999999" x14ac:dyDescent="0.25">
      <c r="A37" s="52"/>
      <c r="B37" s="54"/>
      <c r="C37" s="53"/>
      <c r="E37" s="749"/>
      <c r="F37" s="750"/>
      <c r="G37" s="737"/>
      <c r="H37" s="737"/>
      <c r="I37" s="737"/>
      <c r="J37" s="737"/>
      <c r="K37" s="737"/>
      <c r="L37" s="738"/>
      <c r="M37"/>
    </row>
    <row r="38" spans="1:14" ht="17.399999999999999" x14ac:dyDescent="0.25">
      <c r="A38" s="52"/>
      <c r="B38" s="54"/>
      <c r="C38" s="497"/>
      <c r="E38" s="1078"/>
      <c r="F38" s="1079">
        <f>F33+1</f>
        <v>18</v>
      </c>
      <c r="G38" s="1080" t="s">
        <v>0</v>
      </c>
      <c r="H38" s="1081" t="s">
        <v>632</v>
      </c>
      <c r="I38" s="1081" t="s">
        <v>170</v>
      </c>
      <c r="J38" s="1081" t="s">
        <v>1</v>
      </c>
      <c r="K38" s="1082">
        <v>1</v>
      </c>
      <c r="L38" s="1083">
        <f>TIME(8,0,0)</f>
        <v>0.33333333333333331</v>
      </c>
      <c r="M38"/>
    </row>
    <row r="39" spans="1:14" ht="15.6" x14ac:dyDescent="0.25">
      <c r="A39" s="52"/>
      <c r="B39" s="1219" t="s">
        <v>403</v>
      </c>
      <c r="C39" s="497"/>
      <c r="E39" s="1100"/>
      <c r="F39" s="1086">
        <f>F38+1</f>
        <v>19</v>
      </c>
      <c r="G39" s="1087" t="s">
        <v>0</v>
      </c>
      <c r="H39" s="1106" t="s">
        <v>390</v>
      </c>
      <c r="I39" s="1088" t="s">
        <v>170</v>
      </c>
      <c r="J39" s="1088" t="s">
        <v>1</v>
      </c>
      <c r="K39" s="1089">
        <v>2</v>
      </c>
      <c r="L39" s="1090">
        <f>L38+TIME(0,K38,0)</f>
        <v>0.33402777777777776</v>
      </c>
      <c r="M39"/>
    </row>
    <row r="40" spans="1:14" ht="15.6" x14ac:dyDescent="0.25">
      <c r="A40" s="54"/>
      <c r="B40" s="1220"/>
      <c r="C40" s="54"/>
      <c r="E40" s="1092"/>
      <c r="F40" s="1093">
        <f t="shared" ref="F40:F45" si="4">F39+1</f>
        <v>20</v>
      </c>
      <c r="G40" s="1103" t="s">
        <v>0</v>
      </c>
      <c r="H40" s="1108" t="s">
        <v>464</v>
      </c>
      <c r="I40" s="1096" t="s">
        <v>170</v>
      </c>
      <c r="J40" s="1096" t="s">
        <v>1</v>
      </c>
      <c r="K40" s="1097">
        <v>4</v>
      </c>
      <c r="L40" s="1098">
        <f t="shared" ref="L40:L45" si="5">L39+TIME(0,K39,0)</f>
        <v>0.33541666666666664</v>
      </c>
      <c r="M40"/>
    </row>
    <row r="41" spans="1:14" ht="17.399999999999999" x14ac:dyDescent="0.25">
      <c r="A41" s="54"/>
      <c r="B41" s="835" t="s">
        <v>400</v>
      </c>
      <c r="C41" s="54"/>
      <c r="E41" s="1100"/>
      <c r="F41" s="1086">
        <f t="shared" si="4"/>
        <v>21</v>
      </c>
      <c r="G41" s="1087" t="s">
        <v>34</v>
      </c>
      <c r="H41" s="1101" t="s">
        <v>633</v>
      </c>
      <c r="I41" s="1088" t="s">
        <v>170</v>
      </c>
      <c r="J41" s="1088" t="s">
        <v>1</v>
      </c>
      <c r="K41" s="1089">
        <v>4</v>
      </c>
      <c r="L41" s="1090">
        <f t="shared" si="5"/>
        <v>0.33819444444444441</v>
      </c>
      <c r="M41"/>
    </row>
    <row r="42" spans="1:14" ht="15.6" x14ac:dyDescent="0.25">
      <c r="A42" s="54"/>
      <c r="B42" s="996" t="s">
        <v>356</v>
      </c>
      <c r="C42" s="54"/>
      <c r="E42" s="1092"/>
      <c r="F42" s="1093">
        <f t="shared" si="4"/>
        <v>22</v>
      </c>
      <c r="G42" s="1096" t="s">
        <v>2</v>
      </c>
      <c r="H42" s="1103" t="s">
        <v>319</v>
      </c>
      <c r="I42" s="1096" t="s">
        <v>170</v>
      </c>
      <c r="J42" s="1096" t="s">
        <v>4</v>
      </c>
      <c r="K42" s="1097">
        <v>4</v>
      </c>
      <c r="L42" s="1098">
        <f t="shared" si="5"/>
        <v>0.34097222222222218</v>
      </c>
      <c r="M42"/>
    </row>
    <row r="43" spans="1:14" ht="16.2" thickBot="1" x14ac:dyDescent="0.3">
      <c r="A43" s="54"/>
      <c r="B43" s="54"/>
      <c r="C43" s="54"/>
      <c r="E43" s="1092"/>
      <c r="F43" s="1093">
        <f t="shared" si="4"/>
        <v>23</v>
      </c>
      <c r="G43" s="1094" t="s">
        <v>44</v>
      </c>
      <c r="H43" s="1134" t="s">
        <v>627</v>
      </c>
      <c r="I43" s="1096" t="s">
        <v>170</v>
      </c>
      <c r="J43" s="1096" t="s">
        <v>4</v>
      </c>
      <c r="K43" s="1097">
        <v>95</v>
      </c>
      <c r="L43" s="1098">
        <f t="shared" si="5"/>
        <v>0.34374999999999994</v>
      </c>
      <c r="M43"/>
    </row>
    <row r="44" spans="1:14" ht="17.399999999999999" x14ac:dyDescent="0.25">
      <c r="A44" s="52"/>
      <c r="B44" s="594" t="s">
        <v>296</v>
      </c>
      <c r="C44" s="53"/>
      <c r="E44" s="1085"/>
      <c r="F44" s="1086">
        <f t="shared" si="4"/>
        <v>24</v>
      </c>
      <c r="G44" s="1088" t="s">
        <v>2</v>
      </c>
      <c r="H44" s="1102" t="s">
        <v>634</v>
      </c>
      <c r="I44" s="1088" t="s">
        <v>170</v>
      </c>
      <c r="J44" s="1088" t="s">
        <v>4</v>
      </c>
      <c r="K44" s="1089">
        <v>10</v>
      </c>
      <c r="L44" s="1090">
        <f t="shared" si="5"/>
        <v>0.40972222222222215</v>
      </c>
      <c r="M44"/>
    </row>
    <row r="45" spans="1:14" ht="13.8" x14ac:dyDescent="0.25">
      <c r="A45" s="52"/>
      <c r="B45" s="595" t="s">
        <v>258</v>
      </c>
      <c r="C45" s="53"/>
      <c r="E45" s="1099"/>
      <c r="F45" s="1086">
        <f t="shared" si="4"/>
        <v>25</v>
      </c>
      <c r="G45" s="1096" t="s">
        <v>0</v>
      </c>
      <c r="H45" s="1108" t="s">
        <v>465</v>
      </c>
      <c r="I45" s="1096" t="s">
        <v>170</v>
      </c>
      <c r="J45" s="1096" t="s">
        <v>1</v>
      </c>
      <c r="K45" s="1097">
        <v>1</v>
      </c>
      <c r="L45" s="1090">
        <f t="shared" si="5"/>
        <v>0.41666666666666657</v>
      </c>
      <c r="M45"/>
    </row>
    <row r="46" spans="1:14" ht="13.8" x14ac:dyDescent="0.25">
      <c r="A46" s="52"/>
      <c r="B46" s="502" t="s">
        <v>245</v>
      </c>
      <c r="C46" s="501"/>
      <c r="E46" s="1091"/>
      <c r="F46" s="1086"/>
      <c r="G46" s="1088"/>
      <c r="H46" s="1102"/>
      <c r="I46" s="1088"/>
      <c r="J46" s="1088"/>
      <c r="K46" s="1089"/>
      <c r="L46" s="1090"/>
      <c r="M46"/>
    </row>
    <row r="47" spans="1:14" ht="13.8" x14ac:dyDescent="0.25">
      <c r="A47" s="52"/>
      <c r="B47" s="503" t="s">
        <v>101</v>
      </c>
      <c r="C47" s="501"/>
      <c r="E47" s="1084"/>
      <c r="F47" s="1079"/>
      <c r="G47" s="1081"/>
      <c r="H47" s="1109"/>
      <c r="I47" s="1081"/>
      <c r="J47" s="1081"/>
      <c r="K47" s="1082"/>
      <c r="L47" s="1083"/>
      <c r="M47"/>
    </row>
    <row r="48" spans="1:14" ht="13.8" x14ac:dyDescent="0.25">
      <c r="A48" s="52"/>
      <c r="B48" s="504" t="s">
        <v>102</v>
      </c>
      <c r="C48" s="501"/>
      <c r="E48" s="923"/>
      <c r="F48" s="930"/>
      <c r="G48" s="930" t="s">
        <v>313</v>
      </c>
      <c r="H48" s="931"/>
      <c r="I48" s="931"/>
      <c r="J48" s="931"/>
      <c r="K48" s="932"/>
      <c r="L48" s="933"/>
      <c r="M48"/>
    </row>
    <row r="49" spans="1:13" ht="15.6" x14ac:dyDescent="0.25">
      <c r="A49" s="52"/>
      <c r="B49" s="994" t="s">
        <v>99</v>
      </c>
      <c r="C49" s="501"/>
      <c r="E49" s="742"/>
      <c r="F49" s="9"/>
      <c r="G49" s="657" t="s">
        <v>314</v>
      </c>
      <c r="H49" s="678"/>
      <c r="I49" s="678"/>
      <c r="J49" s="678"/>
      <c r="K49" s="755"/>
      <c r="L49" s="695"/>
      <c r="M49"/>
    </row>
    <row r="50" spans="1:13" ht="15" x14ac:dyDescent="0.25">
      <c r="A50" s="52"/>
      <c r="B50" s="505" t="s">
        <v>254</v>
      </c>
      <c r="C50" s="501"/>
      <c r="E50" s="923"/>
      <c r="F50" s="930" t="s">
        <v>7</v>
      </c>
      <c r="G50" s="934" t="s">
        <v>315</v>
      </c>
      <c r="H50" s="930"/>
      <c r="I50" s="930"/>
      <c r="J50" s="935"/>
      <c r="K50" s="935"/>
      <c r="L50" s="936"/>
      <c r="M50"/>
    </row>
    <row r="51" spans="1:13" ht="13.8" x14ac:dyDescent="0.25">
      <c r="A51" s="52"/>
      <c r="B51" s="505" t="s">
        <v>255</v>
      </c>
      <c r="C51" s="501"/>
      <c r="E51" s="742"/>
      <c r="F51" s="400"/>
      <c r="G51" s="400" t="s">
        <v>316</v>
      </c>
      <c r="H51" s="9"/>
      <c r="I51" s="657"/>
      <c r="J51" s="654"/>
      <c r="K51" s="655"/>
      <c r="L51" s="696"/>
      <c r="M51"/>
    </row>
    <row r="52" spans="1:13" ht="15" x14ac:dyDescent="0.25">
      <c r="A52" s="52"/>
      <c r="B52" s="505" t="s">
        <v>132</v>
      </c>
      <c r="C52" s="501"/>
      <c r="E52" s="923"/>
      <c r="F52" s="937"/>
      <c r="G52" s="934" t="s">
        <v>312</v>
      </c>
      <c r="H52" s="930" t="s">
        <v>7</v>
      </c>
      <c r="I52" s="934"/>
      <c r="J52" s="938"/>
      <c r="K52" s="935"/>
      <c r="L52" s="936"/>
      <c r="M52"/>
    </row>
    <row r="53" spans="1:13" ht="15.6" x14ac:dyDescent="0.25">
      <c r="A53" s="52"/>
      <c r="B53" s="505" t="s">
        <v>260</v>
      </c>
      <c r="C53" s="501"/>
      <c r="E53" s="742"/>
      <c r="F53" s="658"/>
      <c r="G53" s="400" t="s">
        <v>299</v>
      </c>
      <c r="H53" s="400"/>
      <c r="I53" s="400"/>
      <c r="J53" s="659"/>
      <c r="K53" s="659"/>
      <c r="L53" s="697"/>
      <c r="M53"/>
    </row>
    <row r="54" spans="1:13" ht="15.6" x14ac:dyDescent="0.25">
      <c r="A54" s="52"/>
      <c r="B54" s="505" t="s">
        <v>256</v>
      </c>
      <c r="C54" s="501"/>
      <c r="E54" s="923"/>
      <c r="F54" s="937"/>
      <c r="G54" s="934" t="s">
        <v>300</v>
      </c>
      <c r="H54" s="937"/>
      <c r="I54" s="934"/>
      <c r="J54" s="939"/>
      <c r="K54" s="939"/>
      <c r="L54" s="940"/>
      <c r="M54"/>
    </row>
    <row r="55" spans="1:13" ht="15.6" x14ac:dyDescent="0.25">
      <c r="A55" s="52"/>
      <c r="B55" s="505" t="s">
        <v>131</v>
      </c>
      <c r="C55" s="501"/>
      <c r="E55" s="747"/>
      <c r="F55" s="747"/>
      <c r="G55" s="747"/>
      <c r="H55" s="747"/>
      <c r="I55" s="747"/>
      <c r="J55" s="747"/>
      <c r="K55" s="747"/>
      <c r="L55" s="748"/>
      <c r="M55"/>
    </row>
    <row r="56" spans="1:13" ht="15.6" x14ac:dyDescent="0.25">
      <c r="A56" s="52"/>
      <c r="B56" s="505" t="s">
        <v>257</v>
      </c>
      <c r="C56" s="501"/>
      <c r="E56" s="401"/>
      <c r="F56" s="401"/>
      <c r="G56" s="401"/>
      <c r="H56" s="401"/>
      <c r="I56" s="401"/>
      <c r="J56" s="401"/>
      <c r="K56" s="401"/>
      <c r="L56" s="402"/>
      <c r="M56"/>
    </row>
    <row r="57" spans="1:13" ht="15.6" x14ac:dyDescent="0.25">
      <c r="A57" s="52"/>
      <c r="B57" s="674" t="s">
        <v>103</v>
      </c>
      <c r="C57" s="501"/>
      <c r="E57" s="401"/>
      <c r="F57" s="401"/>
      <c r="G57" s="401"/>
      <c r="H57" s="401"/>
      <c r="I57" s="401"/>
      <c r="J57" s="401"/>
      <c r="K57" s="401"/>
      <c r="L57" s="402"/>
      <c r="M57"/>
    </row>
    <row r="58" spans="1:13" ht="15.6" x14ac:dyDescent="0.25">
      <c r="A58" s="52"/>
      <c r="B58" s="54"/>
      <c r="C58" s="501"/>
      <c r="E58" s="747"/>
      <c r="F58" s="747"/>
      <c r="G58" s="747"/>
      <c r="H58" s="747"/>
      <c r="I58" s="747"/>
      <c r="J58" s="747"/>
      <c r="K58" s="747"/>
      <c r="L58" s="748"/>
      <c r="M58"/>
    </row>
    <row r="59" spans="1:13" ht="13.8" x14ac:dyDescent="0.25">
      <c r="A59" s="52"/>
      <c r="B59" s="54"/>
      <c r="C59" s="501"/>
      <c r="E59" s="1206"/>
      <c r="F59" s="1206"/>
      <c r="G59" s="1206"/>
      <c r="H59" s="1206"/>
      <c r="I59" s="1206"/>
      <c r="J59" s="1206"/>
      <c r="K59" s="1206"/>
      <c r="L59" s="1206"/>
      <c r="M59" s="1206"/>
    </row>
    <row r="60" spans="1:13" x14ac:dyDescent="0.25">
      <c r="A60" s="52"/>
      <c r="B60" s="54"/>
      <c r="C60" s="53"/>
      <c r="E60" s="1206"/>
      <c r="F60" s="1206"/>
      <c r="G60" s="1206"/>
      <c r="H60" s="1206"/>
      <c r="I60" s="1206"/>
      <c r="J60" s="1206"/>
      <c r="K60" s="1206"/>
      <c r="L60" s="1206"/>
      <c r="M60" s="1206"/>
    </row>
    <row r="61" spans="1:13" ht="15.6" x14ac:dyDescent="0.25">
      <c r="A61" s="1640"/>
      <c r="B61" s="1641" t="str">
        <f>B1</f>
        <v>January '13</v>
      </c>
      <c r="C61" s="1642"/>
      <c r="E61" s="1206"/>
      <c r="F61" s="1206"/>
      <c r="G61" s="1206"/>
      <c r="H61" s="1206"/>
      <c r="I61" s="1206"/>
      <c r="J61" s="1206"/>
      <c r="K61" s="1206"/>
      <c r="L61" s="1206"/>
      <c r="M61" s="1206"/>
    </row>
    <row r="62" spans="1:13" x14ac:dyDescent="0.25">
      <c r="A62" s="1206"/>
      <c r="B62" s="1206"/>
      <c r="C62" s="1206"/>
      <c r="E62" s="1206"/>
      <c r="F62" s="1206"/>
      <c r="G62" s="1206"/>
      <c r="H62" s="1206"/>
      <c r="I62" s="1206"/>
      <c r="J62" s="1206"/>
      <c r="K62" s="1206"/>
      <c r="L62" s="1206"/>
      <c r="M62" s="1206"/>
    </row>
    <row r="63" spans="1:13" x14ac:dyDescent="0.25">
      <c r="A63" s="1206"/>
      <c r="B63" s="1206"/>
      <c r="C63" s="1206"/>
      <c r="E63" s="1206"/>
      <c r="F63" s="1206"/>
      <c r="G63" s="1206"/>
      <c r="H63" s="1206"/>
      <c r="I63" s="1206"/>
      <c r="J63" s="1206"/>
      <c r="K63" s="1206"/>
      <c r="L63" s="1206"/>
      <c r="M63" s="1206"/>
    </row>
    <row r="64" spans="1:13" x14ac:dyDescent="0.25">
      <c r="A64" s="1206"/>
      <c r="B64" s="1206"/>
      <c r="C64" s="1206"/>
      <c r="E64" s="1206"/>
      <c r="F64" s="1206"/>
      <c r="G64" s="1206"/>
      <c r="H64" s="1206"/>
      <c r="I64" s="1206"/>
      <c r="J64" s="1206"/>
      <c r="K64" s="1206"/>
      <c r="L64" s="1206"/>
      <c r="M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mergeCells count="11">
    <mergeCell ref="B39:B40"/>
    <mergeCell ref="E2:L2"/>
    <mergeCell ref="E3:L3"/>
    <mergeCell ref="B4:B6"/>
    <mergeCell ref="E4:L4"/>
    <mergeCell ref="G9:M9"/>
    <mergeCell ref="F10:M10"/>
    <mergeCell ref="G23:M23"/>
    <mergeCell ref="F24:M24"/>
    <mergeCell ref="G35:M35"/>
    <mergeCell ref="F36:M36"/>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13"/>
  </sheetPr>
  <dimension ref="A1:IV77"/>
  <sheetViews>
    <sheetView showGridLines="0" zoomScale="75" zoomScaleNormal="75" workbookViewId="0">
      <selection sqref="A1:C77"/>
    </sheetView>
  </sheetViews>
  <sheetFormatPr defaultColWidth="9.109375" defaultRowHeight="15.75" customHeight="1" x14ac:dyDescent="0.25"/>
  <cols>
    <col min="1" max="1" width="1.44140625" style="1128" customWidth="1"/>
    <col min="2" max="2" width="13.5546875" style="1128" customWidth="1"/>
    <col min="3" max="3" width="1.44140625" style="1128" customWidth="1"/>
    <col min="4" max="4" width="1.44140625" customWidth="1"/>
    <col min="5" max="5" width="11.33203125" style="37" customWidth="1"/>
    <col min="6" max="9" width="9.109375" style="37"/>
    <col min="10" max="10" width="24.88671875" style="37" customWidth="1"/>
    <col min="11" max="11" width="9.109375" style="37" customWidth="1"/>
    <col min="12" max="18" width="9.109375" style="37"/>
    <col min="19" max="19" width="8.44140625" style="37" customWidth="1"/>
    <col min="20" max="16384" width="9.109375" style="37"/>
  </cols>
  <sheetData>
    <row r="1" spans="1:256" ht="15.75" customHeight="1" x14ac:dyDescent="0.25">
      <c r="A1" s="1640"/>
      <c r="B1" s="1641" t="s">
        <v>586</v>
      </c>
      <c r="C1" s="1642"/>
    </row>
    <row r="2" spans="1:256" ht="15.75" customHeight="1" thickBot="1" x14ac:dyDescent="0.3">
      <c r="A2" s="608"/>
      <c r="B2" s="850"/>
      <c r="C2" s="53"/>
      <c r="E2" s="1227" t="s">
        <v>580</v>
      </c>
      <c r="F2" s="1228"/>
      <c r="G2" s="1228"/>
      <c r="H2" s="1228"/>
      <c r="I2" s="1228"/>
      <c r="J2" s="1228"/>
      <c r="K2" s="1228"/>
      <c r="L2" s="1228"/>
      <c r="M2" s="1228"/>
      <c r="N2" s="1228"/>
      <c r="O2" s="1228"/>
      <c r="P2" s="1228"/>
      <c r="Q2" s="1228"/>
      <c r="R2" s="1228"/>
      <c r="S2" s="1229"/>
      <c r="IV2" s="37" t="s">
        <v>143</v>
      </c>
    </row>
    <row r="3" spans="1:256" ht="15.75" customHeight="1" thickBot="1" x14ac:dyDescent="0.3">
      <c r="A3" s="608"/>
      <c r="B3" s="370" t="str">
        <f ca="1">Title!B3</f>
        <v>Interim</v>
      </c>
      <c r="C3" s="53"/>
      <c r="E3" s="1230"/>
      <c r="F3" s="1231"/>
      <c r="G3" s="1231"/>
      <c r="H3" s="1231"/>
      <c r="I3" s="1231"/>
      <c r="J3" s="1231"/>
      <c r="K3" s="1231"/>
      <c r="L3" s="1231"/>
      <c r="M3" s="1231"/>
      <c r="N3" s="1231"/>
      <c r="O3" s="1231"/>
      <c r="P3" s="1231"/>
      <c r="Q3" s="1231"/>
      <c r="R3" s="1231"/>
      <c r="S3" s="1232"/>
    </row>
    <row r="4" spans="1:256" ht="15.75" customHeight="1" x14ac:dyDescent="0.25">
      <c r="A4" s="608"/>
      <c r="B4" s="1214" t="str">
        <f>Title!B4</f>
        <v>R0</v>
      </c>
      <c r="C4" s="53"/>
      <c r="E4" s="1233"/>
      <c r="F4" s="1234"/>
      <c r="G4" s="1234"/>
      <c r="H4" s="1234"/>
      <c r="I4" s="1234"/>
      <c r="J4" s="1234"/>
      <c r="K4" s="1234"/>
      <c r="L4" s="1234"/>
      <c r="M4" s="1234"/>
      <c r="N4" s="1234"/>
      <c r="O4" s="1234"/>
      <c r="P4" s="1234"/>
      <c r="Q4" s="1234"/>
      <c r="R4" s="1234"/>
      <c r="S4" s="1235"/>
    </row>
    <row r="5" spans="1:256" ht="21" customHeight="1" x14ac:dyDescent="0.25">
      <c r="A5" s="608"/>
      <c r="B5" s="1215"/>
      <c r="C5" s="53"/>
      <c r="E5" s="1236" t="s">
        <v>581</v>
      </c>
      <c r="F5" s="1237"/>
      <c r="G5" s="1237"/>
      <c r="H5" s="1237"/>
      <c r="I5" s="1237"/>
      <c r="J5" s="1237"/>
      <c r="K5" s="1237"/>
      <c r="L5" s="1237"/>
      <c r="M5" s="1237"/>
      <c r="N5" s="1237"/>
      <c r="O5" s="1237"/>
      <c r="P5" s="1237"/>
      <c r="Q5" s="1237"/>
      <c r="R5" s="1237"/>
      <c r="S5" s="1237"/>
    </row>
    <row r="6" spans="1:256" ht="15.75" customHeight="1" thickBot="1" x14ac:dyDescent="0.3">
      <c r="A6" s="608"/>
      <c r="B6" s="1216"/>
      <c r="C6" s="53"/>
      <c r="E6" s="1237"/>
      <c r="F6" s="1237"/>
      <c r="G6" s="1237"/>
      <c r="H6" s="1237"/>
      <c r="I6" s="1237"/>
      <c r="J6" s="1237"/>
      <c r="K6" s="1237"/>
      <c r="L6" s="1237"/>
      <c r="M6" s="1237"/>
      <c r="N6" s="1237"/>
      <c r="O6" s="1237"/>
      <c r="P6" s="1237"/>
      <c r="Q6" s="1237"/>
      <c r="R6" s="1237"/>
      <c r="S6" s="1237"/>
    </row>
    <row r="7" spans="1:256" ht="15.75" customHeight="1" thickBot="1" x14ac:dyDescent="0.3">
      <c r="A7" s="608"/>
      <c r="B7" s="54"/>
      <c r="C7" s="540"/>
      <c r="E7" s="1239" t="s">
        <v>582</v>
      </c>
      <c r="F7" s="1239"/>
      <c r="G7" s="1239"/>
      <c r="H7" s="1239"/>
      <c r="I7" s="1239"/>
      <c r="J7" s="1239"/>
      <c r="K7" s="1239"/>
      <c r="L7" s="1239"/>
      <c r="M7" s="1239"/>
      <c r="N7" s="1239"/>
      <c r="O7" s="1239"/>
      <c r="P7" s="1239"/>
      <c r="Q7" s="1239"/>
      <c r="R7" s="1239"/>
      <c r="S7" s="1239"/>
    </row>
    <row r="8" spans="1:256" ht="15.75" customHeight="1" x14ac:dyDescent="0.25">
      <c r="A8" s="608"/>
      <c r="B8" s="984" t="s">
        <v>100</v>
      </c>
      <c r="C8" s="497"/>
      <c r="E8" s="1239"/>
      <c r="F8" s="1239"/>
      <c r="G8" s="1239"/>
      <c r="H8" s="1239"/>
      <c r="I8" s="1239"/>
      <c r="J8" s="1239"/>
      <c r="K8" s="1239"/>
      <c r="L8" s="1239"/>
      <c r="M8" s="1239"/>
      <c r="N8" s="1239"/>
      <c r="O8" s="1239"/>
      <c r="P8" s="1239"/>
      <c r="Q8" s="1239"/>
      <c r="R8" s="1239"/>
      <c r="S8" s="1239"/>
    </row>
    <row r="9" spans="1:256" ht="15.75" customHeight="1" x14ac:dyDescent="0.25">
      <c r="A9" s="608"/>
      <c r="B9" s="667" t="s">
        <v>128</v>
      </c>
      <c r="C9" s="497"/>
      <c r="G9" s="61"/>
      <c r="H9" s="61"/>
    </row>
    <row r="10" spans="1:256" ht="15.75" customHeight="1" x14ac:dyDescent="0.25">
      <c r="A10" s="608"/>
      <c r="B10" s="668"/>
      <c r="C10" s="669"/>
    </row>
    <row r="11" spans="1:256" ht="15.75" customHeight="1" x14ac:dyDescent="0.25">
      <c r="A11" s="608"/>
      <c r="B11" s="670" t="s">
        <v>384</v>
      </c>
      <c r="C11" s="497"/>
    </row>
    <row r="12" spans="1:256" ht="15.75" customHeight="1" x14ac:dyDescent="0.25">
      <c r="A12" s="52"/>
      <c r="B12" s="671" t="s">
        <v>385</v>
      </c>
      <c r="C12" s="53"/>
      <c r="H12" s="77"/>
    </row>
    <row r="13" spans="1:256" ht="15.75" customHeight="1" x14ac:dyDescent="0.25">
      <c r="A13" s="608"/>
      <c r="B13" s="672" t="s">
        <v>154</v>
      </c>
      <c r="C13" s="497"/>
    </row>
    <row r="14" spans="1:256" ht="15.75" customHeight="1" x14ac:dyDescent="0.25">
      <c r="A14" s="52"/>
      <c r="B14" s="673" t="s">
        <v>251</v>
      </c>
      <c r="C14" s="497"/>
      <c r="V14"/>
    </row>
    <row r="15" spans="1:256" ht="15.75" customHeight="1" x14ac:dyDescent="0.25">
      <c r="A15" s="52"/>
      <c r="B15" s="498" t="s">
        <v>278</v>
      </c>
      <c r="C15" s="497"/>
      <c r="G15" s="46"/>
    </row>
    <row r="16" spans="1:256" ht="15.75" customHeight="1" x14ac:dyDescent="0.25">
      <c r="A16" s="52"/>
      <c r="B16" s="499" t="s">
        <v>341</v>
      </c>
      <c r="C16" s="500"/>
      <c r="G16" s="47"/>
    </row>
    <row r="17" spans="1:21" ht="15.75" customHeight="1" x14ac:dyDescent="0.25">
      <c r="A17" s="52"/>
      <c r="B17" s="54"/>
      <c r="C17" s="459"/>
      <c r="G17" s="47"/>
    </row>
    <row r="18" spans="1:21" ht="15.75" customHeight="1" x14ac:dyDescent="0.25">
      <c r="A18" s="52"/>
      <c r="B18" s="54"/>
      <c r="C18" s="53"/>
      <c r="G18" s="47"/>
    </row>
    <row r="19" spans="1:21" ht="15.75" customHeight="1" x14ac:dyDescent="0.25">
      <c r="A19" s="608"/>
      <c r="B19" s="941" t="s">
        <v>386</v>
      </c>
      <c r="C19" s="497"/>
    </row>
    <row r="20" spans="1:21" ht="15.75" customHeight="1" x14ac:dyDescent="0.25">
      <c r="A20" s="52"/>
      <c r="B20" s="671" t="s">
        <v>387</v>
      </c>
      <c r="C20" s="53"/>
    </row>
    <row r="21" spans="1:21" ht="15.75" customHeight="1" x14ac:dyDescent="0.25">
      <c r="A21" s="608"/>
      <c r="B21" s="985" t="s">
        <v>429</v>
      </c>
      <c r="C21" s="497"/>
    </row>
    <row r="22" spans="1:21" ht="15.75" customHeight="1" x14ac:dyDescent="0.3">
      <c r="A22" s="52"/>
      <c r="B22" s="942" t="s">
        <v>340</v>
      </c>
      <c r="C22" s="497"/>
    </row>
    <row r="23" spans="1:21" ht="15.75" customHeight="1" x14ac:dyDescent="0.3">
      <c r="A23" s="52"/>
      <c r="B23" s="986" t="s">
        <v>583</v>
      </c>
      <c r="C23" s="497"/>
      <c r="G23" s="47"/>
      <c r="O23" s="46"/>
    </row>
    <row r="24" spans="1:21" ht="15.75" customHeight="1" x14ac:dyDescent="0.3">
      <c r="A24" s="52"/>
      <c r="B24" s="943" t="s">
        <v>357</v>
      </c>
      <c r="C24" s="497"/>
      <c r="G24" s="47"/>
      <c r="O24" s="47"/>
    </row>
    <row r="25" spans="1:21" ht="15.75" customHeight="1" x14ac:dyDescent="0.25">
      <c r="A25" s="52"/>
      <c r="B25" s="987" t="s">
        <v>19</v>
      </c>
      <c r="C25" s="497"/>
      <c r="E25" s="1238" t="s">
        <v>97</v>
      </c>
      <c r="F25" s="1238"/>
      <c r="G25" s="1238"/>
      <c r="H25" s="1238"/>
      <c r="I25" s="1238"/>
      <c r="J25" s="1238"/>
      <c r="K25" s="1238"/>
      <c r="L25" s="1238"/>
      <c r="M25" s="1238"/>
      <c r="N25" s="1238"/>
      <c r="O25" s="1238"/>
      <c r="P25" s="1238"/>
      <c r="Q25" s="1238"/>
      <c r="R25" s="1238"/>
      <c r="S25" s="1238"/>
    </row>
    <row r="26" spans="1:21" ht="15.75" customHeight="1" x14ac:dyDescent="0.25">
      <c r="A26" s="52"/>
      <c r="B26" s="988" t="s">
        <v>18</v>
      </c>
      <c r="C26" s="497"/>
      <c r="E26" s="1238"/>
      <c r="F26" s="1238"/>
      <c r="G26" s="1238"/>
      <c r="H26" s="1238"/>
      <c r="I26" s="1238"/>
      <c r="J26" s="1238"/>
      <c r="K26" s="1238"/>
      <c r="L26" s="1238"/>
      <c r="M26" s="1238"/>
      <c r="N26" s="1238"/>
      <c r="O26" s="1238"/>
      <c r="P26" s="1238"/>
      <c r="Q26" s="1238"/>
      <c r="R26" s="1238"/>
      <c r="S26" s="1238"/>
    </row>
    <row r="27" spans="1:21" ht="15.75" customHeight="1" x14ac:dyDescent="0.25">
      <c r="A27" s="52"/>
      <c r="B27" s="989" t="s">
        <v>510</v>
      </c>
      <c r="C27" s="497"/>
      <c r="E27" s="1237" t="s">
        <v>275</v>
      </c>
      <c r="F27" s="1237"/>
      <c r="G27" s="1237"/>
      <c r="H27" s="1237"/>
      <c r="I27" s="1237"/>
      <c r="J27" s="1237"/>
      <c r="K27" s="1237"/>
      <c r="L27" s="1237"/>
      <c r="M27" s="1241"/>
      <c r="N27" s="1241"/>
      <c r="O27" s="1240" t="s">
        <v>276</v>
      </c>
      <c r="P27" s="1240"/>
      <c r="Q27" s="1240"/>
      <c r="R27" s="1240"/>
      <c r="S27" s="1240"/>
      <c r="T27" s="1240"/>
      <c r="U27" s="1240"/>
    </row>
    <row r="28" spans="1:21" ht="15.75" customHeight="1" x14ac:dyDescent="0.25">
      <c r="A28" s="52"/>
      <c r="B28" s="1643" t="s">
        <v>584</v>
      </c>
      <c r="C28" s="53"/>
      <c r="E28" s="1242"/>
      <c r="F28" s="1242"/>
      <c r="G28" s="1242"/>
      <c r="H28" s="1242"/>
      <c r="I28" s="1242"/>
      <c r="J28" s="1242"/>
      <c r="K28" s="1242"/>
      <c r="L28" s="1242"/>
      <c r="M28" s="1241"/>
      <c r="N28" s="1241"/>
      <c r="O28" s="1240"/>
      <c r="P28" s="1240"/>
      <c r="Q28" s="1240"/>
      <c r="R28" s="1240"/>
      <c r="S28" s="1240"/>
      <c r="T28" s="1240"/>
      <c r="U28" s="1240"/>
    </row>
    <row r="29" spans="1:21" ht="15.75" customHeight="1" x14ac:dyDescent="0.25">
      <c r="A29" s="608"/>
      <c r="B29" s="992" t="s">
        <v>585</v>
      </c>
      <c r="C29" s="497"/>
      <c r="E29" s="1237" t="s">
        <v>481</v>
      </c>
      <c r="F29" s="1237"/>
      <c r="G29" s="1237"/>
      <c r="H29" s="1237"/>
      <c r="I29" s="1237"/>
      <c r="J29" s="1237"/>
      <c r="K29" s="1237"/>
      <c r="L29" s="1237"/>
      <c r="M29" s="1241"/>
      <c r="N29" s="1241"/>
      <c r="O29" s="1240" t="s">
        <v>482</v>
      </c>
      <c r="P29" s="1240"/>
      <c r="Q29" s="1240"/>
      <c r="R29" s="1240"/>
      <c r="S29" s="1240"/>
      <c r="T29" s="1240"/>
      <c r="U29" s="1240"/>
    </row>
    <row r="30" spans="1:21" ht="15.75" customHeight="1" x14ac:dyDescent="0.25">
      <c r="A30" s="52"/>
      <c r="B30" s="54"/>
      <c r="C30" s="497"/>
      <c r="E30" s="1242"/>
      <c r="F30" s="1242"/>
      <c r="G30" s="1242"/>
      <c r="H30" s="1242"/>
      <c r="I30" s="1242"/>
      <c r="J30" s="1242"/>
      <c r="K30" s="1242"/>
      <c r="L30" s="1242"/>
      <c r="M30" s="1241"/>
      <c r="N30" s="1241"/>
      <c r="O30" s="1240"/>
      <c r="P30" s="1240"/>
      <c r="Q30" s="1240"/>
      <c r="R30" s="1240"/>
      <c r="S30" s="1240"/>
      <c r="T30" s="1240"/>
      <c r="U30" s="1240"/>
    </row>
    <row r="31" spans="1:21" ht="15.75" customHeight="1" x14ac:dyDescent="0.3">
      <c r="A31" s="52"/>
      <c r="B31" s="54"/>
      <c r="C31" s="497"/>
      <c r="E31" s="1237" t="s">
        <v>483</v>
      </c>
      <c r="F31" s="1237"/>
      <c r="G31" s="1237"/>
      <c r="H31" s="1237"/>
      <c r="I31" s="1237"/>
      <c r="J31" s="1237"/>
      <c r="K31" s="1237"/>
      <c r="L31" s="1237"/>
      <c r="M31" s="1241"/>
      <c r="N31" s="1241"/>
      <c r="O31" s="1240" t="s">
        <v>484</v>
      </c>
      <c r="P31" s="1240"/>
      <c r="Q31" s="1240"/>
      <c r="R31" s="1240"/>
      <c r="S31" s="1240"/>
      <c r="T31" s="1240"/>
      <c r="U31" s="1116"/>
    </row>
    <row r="32" spans="1:21" ht="15.75" customHeight="1" x14ac:dyDescent="0.3">
      <c r="A32" s="52"/>
      <c r="B32" s="54"/>
      <c r="C32" s="53"/>
      <c r="E32" s="1242"/>
      <c r="F32" s="1242"/>
      <c r="G32" s="1242"/>
      <c r="H32" s="1242"/>
      <c r="I32" s="1242"/>
      <c r="J32" s="1242"/>
      <c r="K32" s="1242"/>
      <c r="L32" s="1242"/>
      <c r="M32" s="1241"/>
      <c r="N32" s="1241"/>
      <c r="O32" s="1240"/>
      <c r="P32" s="1240"/>
      <c r="Q32" s="1240"/>
      <c r="R32" s="1240"/>
      <c r="S32" s="1240"/>
      <c r="T32" s="1240"/>
      <c r="U32" s="1116"/>
    </row>
    <row r="33" spans="1:20" ht="15.75" customHeight="1" x14ac:dyDescent="0.4">
      <c r="A33" s="52"/>
      <c r="B33" s="670" t="s">
        <v>388</v>
      </c>
      <c r="C33" s="53"/>
      <c r="M33" s="999"/>
      <c r="N33" s="999"/>
      <c r="O33" s="999"/>
      <c r="P33" s="999"/>
      <c r="Q33" s="999"/>
      <c r="R33" s="999"/>
    </row>
    <row r="34" spans="1:20" ht="15.75" customHeight="1" x14ac:dyDescent="0.25">
      <c r="A34" s="52"/>
      <c r="B34" s="671" t="s">
        <v>389</v>
      </c>
      <c r="C34" s="53"/>
    </row>
    <row r="35" spans="1:20" ht="15.75" customHeight="1" x14ac:dyDescent="0.25">
      <c r="A35" s="52"/>
      <c r="B35" s="54"/>
      <c r="C35" s="53"/>
      <c r="E35" s="71"/>
      <c r="F35" s="71"/>
      <c r="G35" s="1226" t="s">
        <v>49</v>
      </c>
      <c r="H35" s="1226"/>
      <c r="I35" s="1226"/>
      <c r="J35" s="1226"/>
      <c r="K35" s="1226"/>
      <c r="L35" s="1226"/>
      <c r="M35" s="1226"/>
      <c r="N35" s="1226"/>
      <c r="O35" s="1226"/>
      <c r="P35" s="1226"/>
      <c r="Q35" s="1226"/>
      <c r="R35" s="71"/>
      <c r="S35" s="71"/>
    </row>
    <row r="36" spans="1:20" ht="15.75" customHeight="1" x14ac:dyDescent="0.25">
      <c r="A36" s="608"/>
      <c r="B36" s="54"/>
      <c r="C36" s="497"/>
      <c r="E36" s="71"/>
      <c r="F36" s="71"/>
      <c r="G36" s="1226"/>
      <c r="H36" s="1226"/>
      <c r="I36" s="1226"/>
      <c r="J36" s="1226"/>
      <c r="K36" s="1226"/>
      <c r="L36" s="1226"/>
      <c r="M36" s="1226"/>
      <c r="N36" s="1226"/>
      <c r="O36" s="1226"/>
      <c r="P36" s="1226"/>
      <c r="Q36" s="1226"/>
      <c r="R36" s="71"/>
      <c r="S36" s="71"/>
    </row>
    <row r="37" spans="1:20" ht="15.75" customHeight="1" thickBot="1" x14ac:dyDescent="0.3">
      <c r="A37" s="52"/>
      <c r="B37" s="54"/>
      <c r="C37" s="53"/>
      <c r="E37" s="72"/>
      <c r="F37" s="72"/>
      <c r="G37" s="1226"/>
      <c r="H37" s="1226"/>
      <c r="I37" s="1226"/>
      <c r="J37" s="1226"/>
      <c r="K37" s="1226"/>
      <c r="L37" s="1226"/>
      <c r="M37" s="1226"/>
      <c r="N37" s="1226"/>
      <c r="O37" s="1226"/>
      <c r="P37" s="1226"/>
      <c r="Q37" s="1226"/>
      <c r="R37" s="72"/>
      <c r="S37" s="72"/>
      <c r="T37"/>
    </row>
    <row r="38" spans="1:20" ht="15.75" customHeight="1" thickBot="1" x14ac:dyDescent="0.3">
      <c r="A38" s="52"/>
      <c r="B38" s="54"/>
      <c r="C38" s="497"/>
      <c r="E38" s="70"/>
      <c r="H38" s="511"/>
      <c r="S38" s="512"/>
      <c r="T38"/>
    </row>
    <row r="39" spans="1:20" ht="15.75" customHeight="1" thickBot="1" x14ac:dyDescent="0.3">
      <c r="A39" s="52"/>
      <c r="B39" s="1219" t="s">
        <v>403</v>
      </c>
      <c r="C39" s="497"/>
      <c r="H39" s="511"/>
      <c r="O39" s="47"/>
      <c r="T39"/>
    </row>
    <row r="40" spans="1:20" ht="15.75" customHeight="1" x14ac:dyDescent="0.25">
      <c r="A40" s="54"/>
      <c r="B40" s="1220"/>
      <c r="C40" s="54"/>
      <c r="H40" s="511"/>
      <c r="O40" s="47"/>
      <c r="T40"/>
    </row>
    <row r="41" spans="1:20" ht="15.75" customHeight="1" x14ac:dyDescent="0.25">
      <c r="A41" s="54"/>
      <c r="B41" s="835" t="s">
        <v>400</v>
      </c>
      <c r="C41" s="54"/>
      <c r="G41"/>
      <c r="H41"/>
      <c r="I41"/>
      <c r="J41"/>
      <c r="K41"/>
      <c r="L41"/>
      <c r="M41"/>
      <c r="N41"/>
      <c r="O41"/>
      <c r="P41"/>
      <c r="Q41"/>
      <c r="R41"/>
      <c r="S41"/>
      <c r="T41"/>
    </row>
    <row r="42" spans="1:20" ht="15.75" customHeight="1" x14ac:dyDescent="0.25">
      <c r="A42" s="54"/>
      <c r="B42" s="996" t="s">
        <v>356</v>
      </c>
      <c r="C42" s="54"/>
      <c r="F42"/>
      <c r="G42"/>
      <c r="H42"/>
      <c r="I42"/>
      <c r="J42"/>
      <c r="K42"/>
      <c r="L42"/>
      <c r="M42"/>
      <c r="N42"/>
      <c r="O42"/>
      <c r="P42"/>
      <c r="Q42"/>
      <c r="R42"/>
      <c r="S42"/>
      <c r="T42"/>
    </row>
    <row r="43" spans="1:20" ht="15.75" customHeight="1" thickBot="1" x14ac:dyDescent="0.3">
      <c r="A43" s="54"/>
      <c r="B43" s="54"/>
      <c r="C43" s="54"/>
      <c r="G43"/>
      <c r="H43"/>
      <c r="I43"/>
      <c r="J43"/>
      <c r="K43"/>
      <c r="L43"/>
      <c r="M43"/>
      <c r="N43"/>
      <c r="O43"/>
      <c r="P43"/>
      <c r="Q43"/>
      <c r="R43"/>
      <c r="S43"/>
      <c r="T43"/>
    </row>
    <row r="44" spans="1:20" ht="15.75" customHeight="1" x14ac:dyDescent="0.25">
      <c r="A44" s="52"/>
      <c r="B44" s="594" t="s">
        <v>296</v>
      </c>
      <c r="C44" s="53"/>
      <c r="H44"/>
      <c r="I44"/>
      <c r="J44"/>
      <c r="K44"/>
      <c r="L44"/>
      <c r="M44"/>
      <c r="N44"/>
      <c r="O44"/>
      <c r="P44"/>
      <c r="Q44"/>
      <c r="R44"/>
      <c r="S44"/>
      <c r="T44"/>
    </row>
    <row r="45" spans="1:20" ht="15.75" customHeight="1" x14ac:dyDescent="0.25">
      <c r="A45" s="52"/>
      <c r="B45" s="595" t="s">
        <v>258</v>
      </c>
      <c r="C45" s="53"/>
      <c r="G45"/>
      <c r="H45"/>
      <c r="I45"/>
      <c r="J45"/>
      <c r="K45"/>
      <c r="L45"/>
      <c r="M45"/>
      <c r="N45"/>
      <c r="O45"/>
      <c r="P45"/>
      <c r="Q45"/>
      <c r="R45"/>
      <c r="S45"/>
      <c r="T45"/>
    </row>
    <row r="46" spans="1:20" ht="15.75" customHeight="1" x14ac:dyDescent="0.25">
      <c r="A46" s="52"/>
      <c r="B46" s="502" t="s">
        <v>245</v>
      </c>
      <c r="C46" s="501"/>
      <c r="G46"/>
      <c r="H46"/>
      <c r="I46"/>
      <c r="J46"/>
      <c r="K46"/>
      <c r="L46"/>
      <c r="M46"/>
      <c r="N46"/>
      <c r="O46"/>
      <c r="P46"/>
      <c r="Q46"/>
      <c r="R46"/>
      <c r="S46"/>
      <c r="T46"/>
    </row>
    <row r="47" spans="1:20" ht="15.75" customHeight="1" x14ac:dyDescent="0.25">
      <c r="A47" s="52"/>
      <c r="B47" s="503" t="s">
        <v>101</v>
      </c>
      <c r="C47" s="501"/>
      <c r="G47"/>
      <c r="H47"/>
      <c r="I47"/>
      <c r="J47"/>
      <c r="K47"/>
      <c r="L47"/>
      <c r="M47"/>
      <c r="N47"/>
      <c r="O47"/>
      <c r="P47"/>
      <c r="Q47"/>
      <c r="R47"/>
      <c r="S47"/>
      <c r="T47"/>
    </row>
    <row r="48" spans="1:20" ht="15.75" customHeight="1" x14ac:dyDescent="0.25">
      <c r="A48" s="52"/>
      <c r="B48" s="504" t="s">
        <v>102</v>
      </c>
      <c r="C48" s="501"/>
      <c r="G48"/>
      <c r="H48"/>
      <c r="I48"/>
      <c r="J48"/>
      <c r="K48"/>
      <c r="L48"/>
      <c r="M48"/>
      <c r="N48"/>
      <c r="O48"/>
      <c r="P48"/>
      <c r="Q48"/>
      <c r="R48"/>
      <c r="S48"/>
      <c r="T48"/>
    </row>
    <row r="49" spans="1:20" ht="15.75" customHeight="1" x14ac:dyDescent="0.25">
      <c r="A49" s="52"/>
      <c r="B49" s="994" t="s">
        <v>99</v>
      </c>
      <c r="C49" s="501"/>
      <c r="G49"/>
      <c r="H49"/>
      <c r="I49"/>
      <c r="J49"/>
      <c r="K49"/>
      <c r="L49"/>
      <c r="M49"/>
      <c r="N49"/>
      <c r="O49"/>
      <c r="P49"/>
      <c r="Q49"/>
      <c r="R49"/>
      <c r="S49"/>
      <c r="T49"/>
    </row>
    <row r="50" spans="1:20" ht="15.75" customHeight="1" x14ac:dyDescent="0.25">
      <c r="A50" s="52"/>
      <c r="B50" s="505" t="s">
        <v>254</v>
      </c>
      <c r="C50" s="501"/>
      <c r="G50"/>
      <c r="H50"/>
      <c r="I50"/>
      <c r="J50"/>
      <c r="K50"/>
      <c r="L50"/>
      <c r="M50"/>
      <c r="N50"/>
      <c r="O50"/>
      <c r="P50"/>
      <c r="Q50"/>
      <c r="R50"/>
      <c r="S50"/>
      <c r="T50"/>
    </row>
    <row r="51" spans="1:20" ht="15.75" customHeight="1" x14ac:dyDescent="0.25">
      <c r="A51" s="52"/>
      <c r="B51" s="505" t="s">
        <v>255</v>
      </c>
      <c r="C51" s="501"/>
      <c r="G51"/>
      <c r="H51"/>
      <c r="I51"/>
      <c r="J51"/>
      <c r="K51"/>
      <c r="L51"/>
      <c r="M51"/>
      <c r="N51"/>
      <c r="O51"/>
      <c r="P51" s="624"/>
      <c r="Q51"/>
      <c r="R51"/>
      <c r="S51"/>
      <c r="T51"/>
    </row>
    <row r="52" spans="1:20" ht="15.75" customHeight="1" x14ac:dyDescent="0.25">
      <c r="A52" s="52"/>
      <c r="B52" s="505" t="s">
        <v>132</v>
      </c>
      <c r="C52" s="501"/>
      <c r="G52"/>
      <c r="H52"/>
      <c r="I52"/>
      <c r="J52"/>
      <c r="K52"/>
      <c r="L52"/>
      <c r="M52"/>
      <c r="N52" s="1225"/>
      <c r="O52"/>
      <c r="P52"/>
      <c r="Q52"/>
      <c r="R52"/>
      <c r="S52"/>
      <c r="T52"/>
    </row>
    <row r="53" spans="1:20" ht="15.75" customHeight="1" x14ac:dyDescent="0.25">
      <c r="A53" s="52"/>
      <c r="B53" s="505" t="s">
        <v>260</v>
      </c>
      <c r="C53" s="501"/>
      <c r="G53"/>
      <c r="H53"/>
      <c r="I53"/>
      <c r="J53"/>
      <c r="K53"/>
      <c r="L53"/>
      <c r="M53"/>
      <c r="N53" s="1225"/>
      <c r="O53"/>
      <c r="P53"/>
      <c r="Q53"/>
      <c r="R53"/>
      <c r="S53"/>
      <c r="T53"/>
    </row>
    <row r="54" spans="1:20" ht="15.75" customHeight="1" x14ac:dyDescent="0.25">
      <c r="A54" s="52"/>
      <c r="B54" s="505" t="s">
        <v>256</v>
      </c>
      <c r="C54" s="501"/>
      <c r="G54"/>
      <c r="H54"/>
      <c r="I54"/>
      <c r="J54"/>
      <c r="K54"/>
      <c r="L54"/>
      <c r="M54"/>
      <c r="N54" s="1225"/>
      <c r="O54"/>
      <c r="P54"/>
      <c r="Q54"/>
      <c r="R54"/>
      <c r="S54"/>
    </row>
    <row r="55" spans="1:20" ht="15.75" customHeight="1" x14ac:dyDescent="0.25">
      <c r="A55" s="52"/>
      <c r="B55" s="505" t="s">
        <v>131</v>
      </c>
      <c r="C55" s="501"/>
      <c r="G55"/>
      <c r="H55"/>
      <c r="I55"/>
      <c r="J55"/>
      <c r="K55"/>
      <c r="L55"/>
      <c r="M55"/>
      <c r="N55" s="1225"/>
      <c r="O55"/>
      <c r="P55"/>
      <c r="Q55"/>
      <c r="R55"/>
      <c r="S55"/>
    </row>
    <row r="56" spans="1:20" ht="15.75" customHeight="1" x14ac:dyDescent="0.25">
      <c r="A56" s="52"/>
      <c r="B56" s="505" t="s">
        <v>257</v>
      </c>
      <c r="C56" s="501"/>
      <c r="G56"/>
      <c r="H56"/>
      <c r="I56"/>
      <c r="J56"/>
      <c r="K56"/>
      <c r="L56"/>
      <c r="M56"/>
      <c r="N56" s="1225"/>
      <c r="O56"/>
      <c r="P56" s="1225"/>
      <c r="Q56"/>
      <c r="R56"/>
      <c r="S56"/>
    </row>
    <row r="57" spans="1:20" ht="15.75" customHeight="1" x14ac:dyDescent="0.25">
      <c r="A57" s="52"/>
      <c r="B57" s="674" t="s">
        <v>103</v>
      </c>
      <c r="C57" s="501"/>
      <c r="G57"/>
      <c r="H57"/>
      <c r="I57"/>
      <c r="J57"/>
      <c r="K57"/>
      <c r="L57"/>
      <c r="M57"/>
      <c r="N57" s="1225"/>
      <c r="O57"/>
      <c r="P57" s="1225"/>
      <c r="Q57"/>
      <c r="R57"/>
      <c r="S57"/>
    </row>
    <row r="58" spans="1:20" ht="15.75" customHeight="1" x14ac:dyDescent="0.25">
      <c r="A58" s="52"/>
      <c r="B58" s="54"/>
      <c r="C58" s="501"/>
      <c r="N58" s="1225"/>
      <c r="P58" s="1225"/>
    </row>
    <row r="59" spans="1:20" ht="15.75" customHeight="1" x14ac:dyDescent="0.25">
      <c r="A59" s="52"/>
      <c r="B59" s="54"/>
      <c r="C59" s="501"/>
      <c r="N59" s="1225"/>
      <c r="P59" s="1225"/>
    </row>
    <row r="60" spans="1:20" ht="15.75" customHeight="1" x14ac:dyDescent="0.25">
      <c r="A60" s="52"/>
      <c r="B60" s="54"/>
      <c r="C60" s="53"/>
      <c r="N60" s="1225"/>
      <c r="P60" s="1225"/>
    </row>
    <row r="61" spans="1:20" ht="15.75" customHeight="1" x14ac:dyDescent="0.25">
      <c r="A61" s="1640"/>
      <c r="B61" s="1641" t="str">
        <f>B1</f>
        <v>January '13</v>
      </c>
      <c r="C61" s="1642"/>
      <c r="N61" s="1225"/>
      <c r="P61" s="1225"/>
    </row>
    <row r="62" spans="1:20" ht="15.75" customHeight="1" x14ac:dyDescent="0.25">
      <c r="A62" s="1206"/>
      <c r="B62" s="1206"/>
      <c r="C62" s="1206"/>
      <c r="P62" s="1225"/>
    </row>
    <row r="63" spans="1:20" ht="15.75" customHeight="1" x14ac:dyDescent="0.25">
      <c r="A63" s="1206"/>
      <c r="B63" s="1206"/>
      <c r="C63" s="1206"/>
      <c r="P63" s="1225"/>
    </row>
    <row r="64" spans="1:20" ht="15.75" customHeight="1" x14ac:dyDescent="0.25">
      <c r="A64" s="1206"/>
      <c r="B64" s="1206"/>
      <c r="C64" s="1206"/>
      <c r="P64" s="1225"/>
    </row>
    <row r="65" spans="1:16" ht="15.75" customHeight="1" x14ac:dyDescent="0.25">
      <c r="A65" s="1206"/>
      <c r="B65" s="1206"/>
      <c r="C65" s="1206"/>
      <c r="P65" s="1225"/>
    </row>
    <row r="66" spans="1:16" ht="15.75" customHeight="1" x14ac:dyDescent="0.25">
      <c r="A66" s="1206"/>
      <c r="B66" s="1206"/>
      <c r="C66" s="1206"/>
      <c r="P66" s="1225"/>
    </row>
    <row r="67" spans="1:16" ht="15.75" customHeight="1" x14ac:dyDescent="0.25">
      <c r="A67" s="1206"/>
      <c r="B67" s="1206"/>
      <c r="C67" s="1206"/>
      <c r="P67" s="1225"/>
    </row>
    <row r="68" spans="1:16" ht="15.75" customHeight="1" x14ac:dyDescent="0.25">
      <c r="A68" s="1206"/>
      <c r="B68" s="1206"/>
      <c r="C68" s="1206"/>
      <c r="P68" s="1225"/>
    </row>
    <row r="69" spans="1:16" ht="15.75" customHeight="1" x14ac:dyDescent="0.25">
      <c r="A69" s="1206"/>
      <c r="B69" s="1206"/>
      <c r="C69" s="1206"/>
    </row>
    <row r="70" spans="1:16" ht="15.75" customHeight="1" x14ac:dyDescent="0.25">
      <c r="A70" s="1206"/>
      <c r="B70" s="1206"/>
      <c r="C70" s="1206"/>
    </row>
    <row r="71" spans="1:16" ht="15.75" customHeight="1" x14ac:dyDescent="0.25">
      <c r="A71" s="1206"/>
      <c r="B71" s="1206"/>
      <c r="C71" s="1206"/>
    </row>
    <row r="72" spans="1:16" ht="15.75" customHeight="1" x14ac:dyDescent="0.25">
      <c r="A72" s="1206"/>
      <c r="B72" s="1206"/>
      <c r="C72" s="1206"/>
    </row>
    <row r="73" spans="1:16" ht="15.75" customHeight="1" x14ac:dyDescent="0.25">
      <c r="A73" s="1206"/>
      <c r="B73" s="1206"/>
      <c r="C73" s="1206"/>
    </row>
    <row r="74" spans="1:16" ht="15.75" customHeight="1" x14ac:dyDescent="0.25">
      <c r="A74" s="1206"/>
      <c r="B74" s="1206"/>
      <c r="C74" s="1206"/>
    </row>
    <row r="75" spans="1:16" ht="15.75" customHeight="1" x14ac:dyDescent="0.25">
      <c r="A75" s="1206"/>
      <c r="B75" s="1206"/>
      <c r="C75" s="1206"/>
    </row>
    <row r="76" spans="1:16" ht="15.75" customHeight="1" x14ac:dyDescent="0.25">
      <c r="A76" s="1206"/>
      <c r="B76" s="1206"/>
      <c r="C76" s="1206"/>
    </row>
    <row r="77" spans="1:16" ht="15.75" customHeight="1" x14ac:dyDescent="0.25">
      <c r="A77" s="1206"/>
      <c r="B77" s="1206"/>
      <c r="C77" s="120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5">
    <mergeCell ref="N52:N61"/>
    <mergeCell ref="P56:P68"/>
    <mergeCell ref="G35:Q37"/>
    <mergeCell ref="B4:B6"/>
    <mergeCell ref="E2:S4"/>
    <mergeCell ref="E5:S6"/>
    <mergeCell ref="E25:S26"/>
    <mergeCell ref="E7:S8"/>
    <mergeCell ref="O27:U28"/>
    <mergeCell ref="O29:U30"/>
    <mergeCell ref="O31:T32"/>
    <mergeCell ref="E27:N28"/>
    <mergeCell ref="E29:N30"/>
    <mergeCell ref="E31:N32"/>
    <mergeCell ref="B39:B40"/>
  </mergeCells>
  <phoneticPr fontId="0" type="noConversion"/>
  <hyperlinks>
    <hyperlink ref="E25:S26" r:id="rId9" tooltip="IEEE 802.11 Web Site" display="www.ieee802.org/11"/>
    <hyperlink ref="O27" r:id="rId10"/>
    <hyperlink ref="O29" r:id="rId11"/>
    <hyperlink ref="O29:U30" r:id="rId12" display="jrosdahl@ieee.org"/>
    <hyperlink ref="O27:U28" r:id="rId13" display="bkraemer@ieee.org"/>
    <hyperlink ref="O31:T32" r:id="rId14" display="adrian.p.stephens@intel.com"/>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verticalCentered="1"/>
  <pageMargins left="0.25" right="0.25" top="0.5" bottom="0.75" header="0.5" footer="0.5"/>
  <pageSetup scale="70" orientation="landscape" r:id="rId25"/>
  <headerFooter alignWithMargins="0">
    <oddFooter>&amp;L&amp;Z&amp;F  &amp;A&amp;R&amp;D  &amp;T</oddFooter>
  </headerFooter>
  <drawing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77"/>
  <sheetViews>
    <sheetView zoomScale="50" zoomScaleNormal="50" workbookViewId="0">
      <selection sqref="A1:C77"/>
    </sheetView>
  </sheetViews>
  <sheetFormatPr defaultColWidth="9.109375" defaultRowHeight="13.2" x14ac:dyDescent="0.25"/>
  <cols>
    <col min="1" max="1" width="1.44140625" style="1128" customWidth="1"/>
    <col min="2" max="2" width="13.5546875" style="1128" customWidth="1"/>
    <col min="3" max="3" width="1.44140625" style="1128" customWidth="1"/>
    <col min="4" max="4" width="4.44140625" style="666" customWidth="1"/>
    <col min="5" max="5" width="2.5546875" style="666" customWidth="1"/>
    <col min="6" max="6" width="4.88671875" style="666" customWidth="1"/>
    <col min="7" max="7" width="9.109375" style="666"/>
    <col min="8" max="8" width="79.44140625" style="666" customWidth="1"/>
    <col min="9" max="9" width="4.5546875" style="666" customWidth="1"/>
    <col min="10" max="10" width="9.109375" style="666"/>
    <col min="11" max="11" width="8" style="666" customWidth="1"/>
    <col min="12" max="16384" width="9.109375" style="666"/>
  </cols>
  <sheetData>
    <row r="1" spans="1:13" ht="15.6" x14ac:dyDescent="0.25">
      <c r="A1" s="1640"/>
      <c r="B1" s="1641" t="s">
        <v>586</v>
      </c>
      <c r="C1" s="1642"/>
      <c r="E1" s="990"/>
      <c r="F1" s="990"/>
      <c r="G1" s="990"/>
      <c r="H1" s="990"/>
      <c r="I1" s="990"/>
      <c r="J1" s="990"/>
      <c r="K1" s="990"/>
      <c r="L1" s="990"/>
      <c r="M1" s="991"/>
    </row>
    <row r="2" spans="1:13" ht="18" thickBot="1" x14ac:dyDescent="0.3">
      <c r="A2" s="608"/>
      <c r="B2" s="850"/>
      <c r="C2" s="53"/>
      <c r="E2" s="1518" t="s">
        <v>433</v>
      </c>
      <c r="F2" s="1518"/>
      <c r="G2" s="1518"/>
      <c r="H2" s="1518"/>
      <c r="I2" s="1518"/>
      <c r="J2" s="1518"/>
      <c r="K2" s="1518"/>
      <c r="L2" s="1518"/>
      <c r="M2" s="1518"/>
    </row>
    <row r="3" spans="1:13" ht="16.2" thickBot="1" x14ac:dyDescent="0.3">
      <c r="A3" s="608"/>
      <c r="B3" s="370" t="str">
        <f ca="1">Title!B3</f>
        <v>Interim</v>
      </c>
      <c r="C3" s="53"/>
      <c r="E3" s="1519" t="s">
        <v>516</v>
      </c>
      <c r="F3" s="1519"/>
      <c r="G3" s="1519"/>
      <c r="H3" s="1519"/>
      <c r="I3" s="1519"/>
      <c r="J3" s="1519"/>
      <c r="K3" s="1519"/>
      <c r="L3" s="1519"/>
      <c r="M3" s="923"/>
    </row>
    <row r="4" spans="1:13" ht="15.6" customHeight="1" x14ac:dyDescent="0.25">
      <c r="A4" s="608"/>
      <c r="B4" s="1214" t="str">
        <f>Title!B4</f>
        <v>R0</v>
      </c>
      <c r="C4" s="53"/>
      <c r="E4" s="1520" t="s">
        <v>466</v>
      </c>
      <c r="F4" s="1520"/>
      <c r="G4" s="1520"/>
      <c r="H4" s="1520"/>
      <c r="I4" s="1520"/>
      <c r="J4" s="1520"/>
      <c r="K4" s="1520"/>
      <c r="L4" s="1520"/>
      <c r="M4" s="680"/>
    </row>
    <row r="5" spans="1:13" ht="15.6" x14ac:dyDescent="0.25">
      <c r="A5" s="608"/>
      <c r="B5" s="1215"/>
      <c r="C5" s="53"/>
      <c r="E5" s="732" t="s">
        <v>6</v>
      </c>
      <c r="F5" s="733" t="s">
        <v>714</v>
      </c>
      <c r="G5" s="734"/>
      <c r="H5" s="735"/>
      <c r="I5" s="735"/>
      <c r="J5" s="735"/>
      <c r="K5" s="735"/>
      <c r="L5" s="736"/>
      <c r="M5" s="681"/>
    </row>
    <row r="6" spans="1:13" ht="16.2" thickBot="1" x14ac:dyDescent="0.3">
      <c r="A6" s="608"/>
      <c r="B6" s="1216"/>
      <c r="C6" s="53"/>
      <c r="E6" s="732" t="s">
        <v>6</v>
      </c>
      <c r="F6" s="733" t="s">
        <v>517</v>
      </c>
      <c r="G6" s="734"/>
      <c r="H6" s="735"/>
      <c r="I6" s="735"/>
      <c r="J6" s="735"/>
      <c r="K6" s="735"/>
      <c r="L6" s="736"/>
      <c r="M6" s="681"/>
    </row>
    <row r="7" spans="1:13" ht="16.2" thickBot="1" x14ac:dyDescent="0.3">
      <c r="A7" s="608"/>
      <c r="B7" s="54"/>
      <c r="C7" s="540"/>
      <c r="E7" s="732" t="s">
        <v>6</v>
      </c>
      <c r="F7" s="733" t="s">
        <v>715</v>
      </c>
      <c r="G7" s="734"/>
      <c r="H7" s="735"/>
      <c r="I7" s="735"/>
      <c r="J7" s="735"/>
      <c r="K7" s="735"/>
      <c r="L7" s="736"/>
      <c r="M7" s="681"/>
    </row>
    <row r="8" spans="1:13" ht="17.399999999999999" customHeight="1" x14ac:dyDescent="0.25">
      <c r="A8" s="608"/>
      <c r="B8" s="984" t="s">
        <v>100</v>
      </c>
      <c r="C8" s="497"/>
      <c r="E8" s="1127"/>
      <c r="F8" s="682"/>
      <c r="G8" s="1517"/>
      <c r="H8" s="1517"/>
      <c r="I8" s="1517"/>
      <c r="J8" s="1517"/>
      <c r="K8" s="1517"/>
      <c r="L8" s="1517"/>
      <c r="M8" s="1517"/>
    </row>
    <row r="9" spans="1:13" ht="17.399999999999999" x14ac:dyDescent="0.25">
      <c r="A9" s="608"/>
      <c r="B9" s="667" t="s">
        <v>128</v>
      </c>
      <c r="C9" s="497"/>
      <c r="E9" s="1127"/>
      <c r="F9" s="1508" t="s">
        <v>716</v>
      </c>
      <c r="G9" s="1508"/>
      <c r="H9" s="1508"/>
      <c r="I9" s="1508"/>
      <c r="J9" s="1508"/>
      <c r="K9" s="1508"/>
      <c r="L9" s="1508"/>
      <c r="M9" s="1508"/>
    </row>
    <row r="10" spans="1:13" ht="17.399999999999999" x14ac:dyDescent="0.25">
      <c r="A10" s="608"/>
      <c r="B10" s="668"/>
      <c r="C10" s="669"/>
      <c r="E10" s="912"/>
      <c r="F10" s="913"/>
      <c r="G10" s="914"/>
      <c r="H10" s="914"/>
      <c r="I10" s="914"/>
      <c r="J10" s="914"/>
      <c r="K10" s="914"/>
      <c r="L10" s="915"/>
      <c r="M10" s="914"/>
    </row>
    <row r="11" spans="1:13" ht="17.399999999999999" x14ac:dyDescent="0.25">
      <c r="A11" s="608"/>
      <c r="B11" s="670" t="s">
        <v>384</v>
      </c>
      <c r="C11" s="497"/>
      <c r="E11" s="739"/>
      <c r="F11" s="1162">
        <v>1</v>
      </c>
      <c r="G11" s="1163" t="s">
        <v>0</v>
      </c>
      <c r="H11" s="1164" t="s">
        <v>317</v>
      </c>
      <c r="I11" s="1164" t="s">
        <v>170</v>
      </c>
      <c r="J11" s="1164" t="s">
        <v>1</v>
      </c>
      <c r="K11" s="740">
        <v>1</v>
      </c>
      <c r="L11" s="741">
        <f>TIME(13,30,0)</f>
        <v>0.5625</v>
      </c>
      <c r="M11" s="742"/>
    </row>
    <row r="12" spans="1:13" ht="15.6" x14ac:dyDescent="0.25">
      <c r="A12" s="52"/>
      <c r="B12" s="671" t="s">
        <v>385</v>
      </c>
      <c r="C12" s="53"/>
      <c r="E12" s="916"/>
      <c r="F12" s="917">
        <v>2</v>
      </c>
      <c r="G12" s="918" t="s">
        <v>0</v>
      </c>
      <c r="H12" s="919" t="s">
        <v>390</v>
      </c>
      <c r="I12" s="920" t="s">
        <v>170</v>
      </c>
      <c r="J12" s="920" t="s">
        <v>1</v>
      </c>
      <c r="K12" s="921">
        <v>5</v>
      </c>
      <c r="L12" s="922">
        <f t="shared" ref="L12:L19" si="0">L11+TIME(0,K11,0)</f>
        <v>0.56319444444444444</v>
      </c>
      <c r="M12" s="923"/>
    </row>
    <row r="13" spans="1:13" ht="15.6" x14ac:dyDescent="0.25">
      <c r="A13" s="608"/>
      <c r="B13" s="672" t="s">
        <v>154</v>
      </c>
      <c r="C13" s="497"/>
      <c r="E13" s="730"/>
      <c r="F13" s="751">
        <v>3</v>
      </c>
      <c r="G13" s="743" t="s">
        <v>0</v>
      </c>
      <c r="H13" s="744" t="s">
        <v>391</v>
      </c>
      <c r="I13" s="1164" t="s">
        <v>170</v>
      </c>
      <c r="J13" s="1164" t="s">
        <v>1</v>
      </c>
      <c r="K13" s="740">
        <v>5</v>
      </c>
      <c r="L13" s="741">
        <f t="shared" si="0"/>
        <v>0.56666666666666665</v>
      </c>
      <c r="M13" s="742"/>
    </row>
    <row r="14" spans="1:13" ht="15.6" x14ac:dyDescent="0.25">
      <c r="A14" s="52"/>
      <c r="B14" s="673" t="s">
        <v>251</v>
      </c>
      <c r="C14" s="497"/>
      <c r="E14" s="916"/>
      <c r="F14" s="917">
        <v>4</v>
      </c>
      <c r="G14" s="918" t="s">
        <v>34</v>
      </c>
      <c r="H14" s="924" t="s">
        <v>318</v>
      </c>
      <c r="I14" s="920" t="s">
        <v>170</v>
      </c>
      <c r="J14" s="920" t="s">
        <v>1</v>
      </c>
      <c r="K14" s="921">
        <v>5</v>
      </c>
      <c r="L14" s="922">
        <f t="shared" si="0"/>
        <v>0.57013888888888886</v>
      </c>
      <c r="M14" s="923"/>
    </row>
    <row r="15" spans="1:13" ht="15.6" x14ac:dyDescent="0.25">
      <c r="A15" s="52"/>
      <c r="B15" s="498" t="s">
        <v>278</v>
      </c>
      <c r="C15" s="497"/>
      <c r="E15" s="683"/>
      <c r="F15" s="684">
        <v>5</v>
      </c>
      <c r="G15" s="685" t="s">
        <v>2</v>
      </c>
      <c r="H15" s="686" t="s">
        <v>319</v>
      </c>
      <c r="I15" s="685" t="s">
        <v>170</v>
      </c>
      <c r="J15" s="685" t="s">
        <v>4</v>
      </c>
      <c r="K15" s="687">
        <v>5</v>
      </c>
      <c r="L15" s="741">
        <f t="shared" si="0"/>
        <v>0.57361111111111107</v>
      </c>
      <c r="M15" s="688"/>
    </row>
    <row r="16" spans="1:13" ht="15.6" x14ac:dyDescent="0.25">
      <c r="A16" s="52"/>
      <c r="B16" s="499" t="s">
        <v>341</v>
      </c>
      <c r="C16" s="500"/>
      <c r="E16" s="916"/>
      <c r="F16" s="917">
        <v>6</v>
      </c>
      <c r="G16" s="918" t="s">
        <v>2</v>
      </c>
      <c r="H16" s="925" t="s">
        <v>717</v>
      </c>
      <c r="I16" s="920" t="s">
        <v>170</v>
      </c>
      <c r="J16" s="920" t="s">
        <v>4</v>
      </c>
      <c r="K16" s="921">
        <v>15</v>
      </c>
      <c r="L16" s="922">
        <f t="shared" si="0"/>
        <v>0.57708333333333328</v>
      </c>
      <c r="M16" s="923"/>
    </row>
    <row r="17" spans="1:13" ht="15.6" x14ac:dyDescent="0.25">
      <c r="A17" s="52"/>
      <c r="B17" s="54"/>
      <c r="C17" s="459"/>
      <c r="E17" s="730"/>
      <c r="F17" s="1173">
        <v>7</v>
      </c>
      <c r="G17" s="1163" t="s">
        <v>34</v>
      </c>
      <c r="H17" s="744" t="s">
        <v>718</v>
      </c>
      <c r="I17" s="1164" t="s">
        <v>170</v>
      </c>
      <c r="J17" s="1164" t="s">
        <v>1</v>
      </c>
      <c r="K17" s="740">
        <v>15</v>
      </c>
      <c r="L17" s="741">
        <f t="shared" si="0"/>
        <v>0.58749999999999991</v>
      </c>
      <c r="M17" s="742"/>
    </row>
    <row r="18" spans="1:13" ht="15.6" x14ac:dyDescent="0.25">
      <c r="A18" s="52"/>
      <c r="B18" s="54"/>
      <c r="C18" s="53"/>
      <c r="E18" s="916"/>
      <c r="F18" s="917">
        <v>8</v>
      </c>
      <c r="G18" s="918" t="s">
        <v>44</v>
      </c>
      <c r="H18" s="925" t="s">
        <v>324</v>
      </c>
      <c r="I18" s="920" t="s">
        <v>170</v>
      </c>
      <c r="J18" s="920" t="s">
        <v>4</v>
      </c>
      <c r="K18" s="921">
        <v>69</v>
      </c>
      <c r="L18" s="922">
        <f t="shared" si="0"/>
        <v>0.59791666666666654</v>
      </c>
      <c r="M18" s="923"/>
    </row>
    <row r="19" spans="1:13" ht="15.6" x14ac:dyDescent="0.25">
      <c r="A19" s="608"/>
      <c r="B19" s="941" t="s">
        <v>386</v>
      </c>
      <c r="C19" s="497"/>
      <c r="E19" s="730"/>
      <c r="F19" s="615">
        <v>9</v>
      </c>
      <c r="G19" s="1164" t="s">
        <v>0</v>
      </c>
      <c r="H19" s="1164" t="s">
        <v>436</v>
      </c>
      <c r="I19" s="1164" t="s">
        <v>170</v>
      </c>
      <c r="J19" s="1164" t="s">
        <v>4</v>
      </c>
      <c r="K19" s="740">
        <v>5</v>
      </c>
      <c r="L19" s="741">
        <f t="shared" si="0"/>
        <v>0.64583333333333326</v>
      </c>
      <c r="M19" s="742"/>
    </row>
    <row r="20" spans="1:13" ht="15.6" x14ac:dyDescent="0.25">
      <c r="A20" s="52"/>
      <c r="B20" s="671" t="s">
        <v>387</v>
      </c>
      <c r="C20" s="53"/>
      <c r="E20" s="692"/>
      <c r="F20" s="693"/>
      <c r="G20" s="855"/>
      <c r="H20" s="855"/>
      <c r="I20" s="855"/>
      <c r="J20" s="855"/>
      <c r="K20" s="689"/>
      <c r="L20" s="690"/>
      <c r="M20" s="691"/>
    </row>
    <row r="21" spans="1:13" ht="17.399999999999999" customHeight="1" x14ac:dyDescent="0.25">
      <c r="A21" s="608"/>
      <c r="B21" s="985" t="s">
        <v>429</v>
      </c>
      <c r="C21" s="497"/>
      <c r="E21" s="1127"/>
      <c r="F21" s="682"/>
      <c r="G21" s="1517"/>
      <c r="H21" s="1517"/>
      <c r="I21" s="1517"/>
      <c r="J21" s="1517"/>
      <c r="K21" s="1517"/>
      <c r="L21" s="1517"/>
      <c r="M21" s="1517"/>
    </row>
    <row r="22" spans="1:13" ht="17.399999999999999" x14ac:dyDescent="0.3">
      <c r="A22" s="52"/>
      <c r="B22" s="942" t="s">
        <v>340</v>
      </c>
      <c r="C22" s="497"/>
      <c r="E22" s="1127"/>
      <c r="F22" s="1508" t="s">
        <v>719</v>
      </c>
      <c r="G22" s="1508"/>
      <c r="H22" s="1508"/>
      <c r="I22" s="1508"/>
      <c r="J22" s="1508"/>
      <c r="K22" s="1508"/>
      <c r="L22" s="1508"/>
      <c r="M22" s="1508"/>
    </row>
    <row r="23" spans="1:13" ht="17.399999999999999" x14ac:dyDescent="0.3">
      <c r="A23" s="52"/>
      <c r="B23" s="986" t="s">
        <v>583</v>
      </c>
      <c r="C23" s="497"/>
      <c r="E23" s="749"/>
      <c r="F23" s="750"/>
      <c r="G23" s="737"/>
      <c r="H23" s="737"/>
      <c r="I23" s="737"/>
      <c r="J23" s="737"/>
      <c r="K23" s="737"/>
      <c r="L23" s="738"/>
      <c r="M23" s="737"/>
    </row>
    <row r="24" spans="1:13" ht="17.399999999999999" x14ac:dyDescent="0.3">
      <c r="A24" s="52"/>
      <c r="B24" s="943" t="s">
        <v>357</v>
      </c>
      <c r="C24" s="497"/>
      <c r="E24" s="739"/>
      <c r="F24" s="1162">
        <v>10</v>
      </c>
      <c r="G24" s="1163" t="s">
        <v>0</v>
      </c>
      <c r="H24" s="1164" t="s">
        <v>317</v>
      </c>
      <c r="I24" s="1164" t="s">
        <v>170</v>
      </c>
      <c r="J24" s="1164" t="s">
        <v>1</v>
      </c>
      <c r="K24" s="740">
        <v>1</v>
      </c>
      <c r="L24" s="741">
        <f>TIME(13,30,0)</f>
        <v>0.5625</v>
      </c>
      <c r="M24" s="742"/>
    </row>
    <row r="25" spans="1:13" ht="15.6" x14ac:dyDescent="0.25">
      <c r="A25" s="52"/>
      <c r="B25" s="987" t="s">
        <v>19</v>
      </c>
      <c r="C25" s="497"/>
      <c r="E25" s="916"/>
      <c r="F25" s="917">
        <v>11</v>
      </c>
      <c r="G25" s="918" t="s">
        <v>0</v>
      </c>
      <c r="H25" s="919" t="s">
        <v>390</v>
      </c>
      <c r="I25" s="920" t="s">
        <v>170</v>
      </c>
      <c r="J25" s="920" t="s">
        <v>1</v>
      </c>
      <c r="K25" s="921">
        <v>5</v>
      </c>
      <c r="L25" s="922">
        <f>L24+TIME(0,K24,0)</f>
        <v>0.56319444444444444</v>
      </c>
      <c r="M25" s="923"/>
    </row>
    <row r="26" spans="1:13" ht="15.6" x14ac:dyDescent="0.25">
      <c r="A26" s="52"/>
      <c r="B26" s="988" t="s">
        <v>18</v>
      </c>
      <c r="C26" s="497"/>
      <c r="E26" s="730"/>
      <c r="F26" s="751">
        <v>12</v>
      </c>
      <c r="G26" s="743" t="s">
        <v>0</v>
      </c>
      <c r="H26" s="744" t="s">
        <v>391</v>
      </c>
      <c r="I26" s="1164" t="s">
        <v>170</v>
      </c>
      <c r="J26" s="1164" t="s">
        <v>1</v>
      </c>
      <c r="K26" s="740">
        <v>5</v>
      </c>
      <c r="L26" s="741">
        <f>L25+TIME(0,K25,0)</f>
        <v>0.56666666666666665</v>
      </c>
      <c r="M26" s="742"/>
    </row>
    <row r="27" spans="1:13" ht="15.6" x14ac:dyDescent="0.25">
      <c r="A27" s="52"/>
      <c r="B27" s="989" t="s">
        <v>510</v>
      </c>
      <c r="C27" s="497"/>
      <c r="E27" s="916"/>
      <c r="F27" s="917">
        <v>13</v>
      </c>
      <c r="G27" s="918" t="s">
        <v>34</v>
      </c>
      <c r="H27" s="924" t="s">
        <v>318</v>
      </c>
      <c r="I27" s="920" t="s">
        <v>170</v>
      </c>
      <c r="J27" s="920" t="s">
        <v>1</v>
      </c>
      <c r="K27" s="921">
        <v>5</v>
      </c>
      <c r="L27" s="922">
        <f>L26+TIME(0,K26,0)</f>
        <v>0.57013888888888886</v>
      </c>
      <c r="M27" s="923"/>
    </row>
    <row r="28" spans="1:13" ht="15.6" x14ac:dyDescent="0.25">
      <c r="A28" s="52"/>
      <c r="B28" s="1643" t="s">
        <v>584</v>
      </c>
      <c r="C28" s="53"/>
      <c r="E28" s="683"/>
      <c r="F28" s="684">
        <v>14</v>
      </c>
      <c r="G28" s="685" t="s">
        <v>2</v>
      </c>
      <c r="H28" s="686" t="s">
        <v>319</v>
      </c>
      <c r="I28" s="685" t="s">
        <v>170</v>
      </c>
      <c r="J28" s="685" t="s">
        <v>4</v>
      </c>
      <c r="K28" s="687">
        <v>5</v>
      </c>
      <c r="L28" s="741">
        <f>L27+TIME(0,K27,0)</f>
        <v>0.57361111111111107</v>
      </c>
      <c r="M28" s="688"/>
    </row>
    <row r="29" spans="1:13" ht="15.6" x14ac:dyDescent="0.25">
      <c r="A29" s="608"/>
      <c r="B29" s="992" t="s">
        <v>585</v>
      </c>
      <c r="C29" s="497"/>
      <c r="E29" s="916"/>
      <c r="F29" s="917">
        <v>15</v>
      </c>
      <c r="G29" s="918" t="s">
        <v>44</v>
      </c>
      <c r="H29" s="925" t="s">
        <v>324</v>
      </c>
      <c r="I29" s="920" t="s">
        <v>170</v>
      </c>
      <c r="J29" s="920" t="s">
        <v>4</v>
      </c>
      <c r="K29" s="921">
        <v>109</v>
      </c>
      <c r="L29" s="922">
        <f>L26+TIME(0,K26,0)</f>
        <v>0.57013888888888886</v>
      </c>
      <c r="M29" s="923"/>
    </row>
    <row r="30" spans="1:13" ht="15.6" x14ac:dyDescent="0.25">
      <c r="A30" s="52"/>
      <c r="B30" s="54"/>
      <c r="C30" s="497"/>
      <c r="E30" s="730"/>
      <c r="F30" s="615">
        <v>16</v>
      </c>
      <c r="G30" s="1164" t="s">
        <v>0</v>
      </c>
      <c r="H30" s="1164" t="s">
        <v>518</v>
      </c>
      <c r="I30" s="1164" t="s">
        <v>170</v>
      </c>
      <c r="J30" s="1164" t="s">
        <v>4</v>
      </c>
      <c r="K30" s="740">
        <v>5</v>
      </c>
      <c r="L30" s="741">
        <f>L29+TIME(0,K29,0)</f>
        <v>0.64583333333333326</v>
      </c>
      <c r="M30" s="742"/>
    </row>
    <row r="31" spans="1:13" ht="15.6" x14ac:dyDescent="0.25">
      <c r="A31" s="52"/>
      <c r="B31" s="54"/>
      <c r="C31" s="497"/>
      <c r="E31" s="683"/>
      <c r="F31" s="684"/>
      <c r="G31" s="685"/>
      <c r="H31" s="685"/>
      <c r="I31" s="685"/>
      <c r="J31" s="685"/>
      <c r="K31" s="687"/>
      <c r="L31" s="803"/>
      <c r="M31" s="688"/>
    </row>
    <row r="32" spans="1:13" ht="17.399999999999999" customHeight="1" x14ac:dyDescent="0.25">
      <c r="A32" s="52"/>
      <c r="B32" s="54"/>
      <c r="C32" s="53"/>
      <c r="E32" s="692"/>
      <c r="F32" s="693"/>
      <c r="G32" s="855"/>
      <c r="H32" s="855"/>
      <c r="I32" s="855"/>
      <c r="J32" s="855"/>
      <c r="K32" s="689"/>
      <c r="L32" s="690"/>
      <c r="M32" s="691"/>
    </row>
    <row r="33" spans="1:13" ht="17.399999999999999" customHeight="1" x14ac:dyDescent="0.25">
      <c r="A33" s="52"/>
      <c r="B33" s="670" t="s">
        <v>388</v>
      </c>
      <c r="C33" s="53"/>
      <c r="E33" s="1127"/>
      <c r="F33" s="682"/>
      <c r="G33" s="1517"/>
      <c r="H33" s="1517"/>
      <c r="I33" s="1517"/>
      <c r="J33" s="1517"/>
      <c r="K33" s="1517"/>
      <c r="L33" s="1517"/>
      <c r="M33" s="1517"/>
    </row>
    <row r="34" spans="1:13" ht="17.399999999999999" x14ac:dyDescent="0.25">
      <c r="A34" s="52"/>
      <c r="B34" s="671" t="s">
        <v>389</v>
      </c>
      <c r="C34" s="53"/>
      <c r="E34" s="1127"/>
      <c r="F34" s="1508" t="s">
        <v>720</v>
      </c>
      <c r="G34" s="1508"/>
      <c r="H34" s="1508"/>
      <c r="I34" s="1508"/>
      <c r="J34" s="1508"/>
      <c r="K34" s="1508"/>
      <c r="L34" s="1508"/>
      <c r="M34" s="1508"/>
    </row>
    <row r="35" spans="1:13" ht="17.399999999999999" x14ac:dyDescent="0.25">
      <c r="A35" s="52"/>
      <c r="B35" s="54"/>
      <c r="C35" s="53"/>
      <c r="E35" s="749"/>
      <c r="F35" s="750"/>
      <c r="G35" s="737"/>
      <c r="H35" s="737"/>
      <c r="I35" s="737"/>
      <c r="J35" s="737"/>
      <c r="K35" s="737"/>
      <c r="L35" s="738"/>
      <c r="M35" s="737"/>
    </row>
    <row r="36" spans="1:13" ht="15.6" customHeight="1" x14ac:dyDescent="0.25">
      <c r="A36" s="608"/>
      <c r="B36" s="54"/>
      <c r="C36" s="497"/>
      <c r="E36" s="739"/>
      <c r="F36" s="1162">
        <v>17</v>
      </c>
      <c r="G36" s="1163" t="s">
        <v>0</v>
      </c>
      <c r="H36" s="1164" t="s">
        <v>317</v>
      </c>
      <c r="I36" s="1164" t="s">
        <v>170</v>
      </c>
      <c r="J36" s="1164" t="s">
        <v>1</v>
      </c>
      <c r="K36" s="740">
        <v>1</v>
      </c>
      <c r="L36" s="741">
        <f>TIME(13,30,0)</f>
        <v>0.5625</v>
      </c>
      <c r="M36" s="742"/>
    </row>
    <row r="37" spans="1:13" ht="15.6" x14ac:dyDescent="0.25">
      <c r="A37" s="52"/>
      <c r="B37" s="54"/>
      <c r="C37" s="53"/>
      <c r="E37" s="916"/>
      <c r="F37" s="917">
        <v>18</v>
      </c>
      <c r="G37" s="918" t="s">
        <v>0</v>
      </c>
      <c r="H37" s="919" t="s">
        <v>390</v>
      </c>
      <c r="I37" s="920" t="s">
        <v>170</v>
      </c>
      <c r="J37" s="920" t="s">
        <v>1</v>
      </c>
      <c r="K37" s="921">
        <v>5</v>
      </c>
      <c r="L37" s="922">
        <f>L36+TIME(0,K36,0)</f>
        <v>0.56319444444444444</v>
      </c>
      <c r="M37" s="923"/>
    </row>
    <row r="38" spans="1:13" ht="15.6" x14ac:dyDescent="0.25">
      <c r="A38" s="52"/>
      <c r="B38" s="54"/>
      <c r="C38" s="497"/>
      <c r="E38" s="730"/>
      <c r="F38" s="751">
        <v>19</v>
      </c>
      <c r="G38" s="743" t="s">
        <v>0</v>
      </c>
      <c r="H38" s="744" t="s">
        <v>391</v>
      </c>
      <c r="I38" s="1164" t="s">
        <v>170</v>
      </c>
      <c r="J38" s="1164" t="s">
        <v>1</v>
      </c>
      <c r="K38" s="740">
        <v>5</v>
      </c>
      <c r="L38" s="741">
        <f>L37+TIME(0,K37,0)</f>
        <v>0.56666666666666665</v>
      </c>
      <c r="M38" s="742"/>
    </row>
    <row r="39" spans="1:13" ht="15.6" x14ac:dyDescent="0.25">
      <c r="A39" s="52"/>
      <c r="B39" s="1219" t="s">
        <v>403</v>
      </c>
      <c r="C39" s="497"/>
      <c r="E39" s="916"/>
      <c r="F39" s="917">
        <v>20</v>
      </c>
      <c r="G39" s="918" t="s">
        <v>34</v>
      </c>
      <c r="H39" s="924" t="s">
        <v>318</v>
      </c>
      <c r="I39" s="920" t="s">
        <v>170</v>
      </c>
      <c r="J39" s="920" t="s">
        <v>1</v>
      </c>
      <c r="K39" s="921">
        <v>5</v>
      </c>
      <c r="L39" s="922">
        <f>L38+TIME(0,K38,0)</f>
        <v>0.57013888888888886</v>
      </c>
      <c r="M39" s="923"/>
    </row>
    <row r="40" spans="1:13" ht="15.6" x14ac:dyDescent="0.25">
      <c r="A40" s="54"/>
      <c r="B40" s="1220"/>
      <c r="C40" s="54"/>
      <c r="E40" s="683"/>
      <c r="F40" s="684">
        <v>21</v>
      </c>
      <c r="G40" s="685" t="s">
        <v>2</v>
      </c>
      <c r="H40" s="686" t="s">
        <v>319</v>
      </c>
      <c r="I40" s="685" t="s">
        <v>170</v>
      </c>
      <c r="J40" s="685" t="s">
        <v>4</v>
      </c>
      <c r="K40" s="687">
        <v>5</v>
      </c>
      <c r="L40" s="741">
        <f>L39+TIME(0,K39,0)</f>
        <v>0.57361111111111107</v>
      </c>
      <c r="M40" s="688"/>
    </row>
    <row r="41" spans="1:13" ht="17.399999999999999" x14ac:dyDescent="0.25">
      <c r="A41" s="54"/>
      <c r="B41" s="835" t="s">
        <v>400</v>
      </c>
      <c r="C41" s="54"/>
      <c r="E41" s="916"/>
      <c r="F41" s="917">
        <v>22</v>
      </c>
      <c r="G41" s="918" t="s">
        <v>44</v>
      </c>
      <c r="H41" s="925" t="s">
        <v>721</v>
      </c>
      <c r="I41" s="920" t="s">
        <v>170</v>
      </c>
      <c r="J41" s="920" t="s">
        <v>4</v>
      </c>
      <c r="K41" s="921">
        <v>109</v>
      </c>
      <c r="L41" s="922">
        <f>L38+TIME(0,K38,0)</f>
        <v>0.57013888888888886</v>
      </c>
      <c r="M41" s="923"/>
    </row>
    <row r="42" spans="1:13" ht="15.6" x14ac:dyDescent="0.25">
      <c r="A42" s="54"/>
      <c r="B42" s="996" t="s">
        <v>356</v>
      </c>
      <c r="C42" s="54"/>
      <c r="E42" s="730"/>
      <c r="F42" s="615">
        <v>23</v>
      </c>
      <c r="G42" s="1164" t="s">
        <v>0</v>
      </c>
      <c r="H42" s="1164" t="s">
        <v>415</v>
      </c>
      <c r="I42" s="1164" t="s">
        <v>170</v>
      </c>
      <c r="J42" s="1164" t="s">
        <v>4</v>
      </c>
      <c r="K42" s="740">
        <v>5</v>
      </c>
      <c r="L42" s="741">
        <f>L41+TIME(0,K41,0)</f>
        <v>0.64583333333333326</v>
      </c>
      <c r="M42" s="742"/>
    </row>
    <row r="43" spans="1:13" ht="16.2" thickBot="1" x14ac:dyDescent="0.3">
      <c r="A43" s="54"/>
      <c r="B43" s="54"/>
      <c r="C43" s="54"/>
      <c r="E43" s="692"/>
      <c r="F43" s="693"/>
      <c r="G43" s="855"/>
      <c r="H43" s="855"/>
      <c r="I43" s="855"/>
      <c r="J43" s="855"/>
      <c r="K43" s="689"/>
      <c r="L43" s="690"/>
      <c r="M43" s="691"/>
    </row>
    <row r="44" spans="1:13" ht="17.399999999999999" customHeight="1" x14ac:dyDescent="0.25">
      <c r="A44" s="52"/>
      <c r="B44" s="594" t="s">
        <v>296</v>
      </c>
      <c r="C44" s="53"/>
      <c r="E44" s="1127"/>
      <c r="F44" s="682"/>
      <c r="G44" s="1517"/>
      <c r="H44" s="1517"/>
      <c r="I44" s="1517"/>
      <c r="J44" s="1517"/>
      <c r="K44" s="1517"/>
      <c r="L44" s="1517"/>
      <c r="M44" s="1517"/>
    </row>
    <row r="45" spans="1:13" ht="17.399999999999999" x14ac:dyDescent="0.25">
      <c r="A45" s="52"/>
      <c r="B45" s="595" t="s">
        <v>258</v>
      </c>
      <c r="C45" s="53"/>
      <c r="E45" s="1127"/>
      <c r="F45" s="1508" t="s">
        <v>722</v>
      </c>
      <c r="G45" s="1508"/>
      <c r="H45" s="1508"/>
      <c r="I45" s="1508"/>
      <c r="J45" s="1508"/>
      <c r="K45" s="1508"/>
      <c r="L45" s="1508"/>
      <c r="M45" s="1508"/>
    </row>
    <row r="46" spans="1:13" ht="17.399999999999999" x14ac:dyDescent="0.25">
      <c r="A46" s="52"/>
      <c r="B46" s="502" t="s">
        <v>245</v>
      </c>
      <c r="C46" s="501"/>
      <c r="E46" s="749"/>
      <c r="F46" s="750"/>
      <c r="G46" s="737"/>
      <c r="H46" s="737"/>
      <c r="I46" s="737"/>
      <c r="J46" s="737"/>
      <c r="K46" s="737"/>
      <c r="L46" s="738"/>
      <c r="M46" s="737"/>
    </row>
    <row r="47" spans="1:13" ht="17.399999999999999" x14ac:dyDescent="0.25">
      <c r="A47" s="52"/>
      <c r="B47" s="503" t="s">
        <v>101</v>
      </c>
      <c r="C47" s="501"/>
      <c r="E47" s="739"/>
      <c r="F47" s="1162">
        <v>24</v>
      </c>
      <c r="G47" s="1163" t="s">
        <v>0</v>
      </c>
      <c r="H47" s="1164" t="s">
        <v>317</v>
      </c>
      <c r="I47" s="1164" t="s">
        <v>170</v>
      </c>
      <c r="J47" s="1164" t="s">
        <v>1</v>
      </c>
      <c r="K47" s="740">
        <v>1</v>
      </c>
      <c r="L47" s="741">
        <f>TIME(13,30,0)</f>
        <v>0.5625</v>
      </c>
      <c r="M47" s="742"/>
    </row>
    <row r="48" spans="1:13" ht="15.6" x14ac:dyDescent="0.25">
      <c r="A48" s="52"/>
      <c r="B48" s="504" t="s">
        <v>102</v>
      </c>
      <c r="C48" s="501"/>
      <c r="E48" s="916"/>
      <c r="F48" s="917">
        <v>25</v>
      </c>
      <c r="G48" s="918" t="s">
        <v>0</v>
      </c>
      <c r="H48" s="919" t="s">
        <v>390</v>
      </c>
      <c r="I48" s="920" t="s">
        <v>170</v>
      </c>
      <c r="J48" s="920" t="s">
        <v>1</v>
      </c>
      <c r="K48" s="921">
        <v>2</v>
      </c>
      <c r="L48" s="922">
        <f>L47+TIME(0,K47,0)</f>
        <v>0.56319444444444444</v>
      </c>
      <c r="M48" s="923"/>
    </row>
    <row r="49" spans="1:13" ht="15.6" x14ac:dyDescent="0.25">
      <c r="A49" s="52"/>
      <c r="B49" s="994" t="s">
        <v>99</v>
      </c>
      <c r="C49" s="501"/>
      <c r="E49" s="730"/>
      <c r="F49" s="751">
        <v>26</v>
      </c>
      <c r="G49" s="743" t="s">
        <v>0</v>
      </c>
      <c r="H49" s="744" t="s">
        <v>391</v>
      </c>
      <c r="I49" s="1164" t="s">
        <v>170</v>
      </c>
      <c r="J49" s="1164" t="s">
        <v>1</v>
      </c>
      <c r="K49" s="740">
        <v>5</v>
      </c>
      <c r="L49" s="741">
        <f>L48+TIME(0,K48,0)</f>
        <v>0.56458333333333333</v>
      </c>
      <c r="M49" s="742"/>
    </row>
    <row r="50" spans="1:13" ht="15.6" x14ac:dyDescent="0.25">
      <c r="A50" s="52"/>
      <c r="B50" s="505" t="s">
        <v>254</v>
      </c>
      <c r="C50" s="501"/>
      <c r="E50" s="916"/>
      <c r="F50" s="917">
        <v>27</v>
      </c>
      <c r="G50" s="918" t="s">
        <v>34</v>
      </c>
      <c r="H50" s="924" t="s">
        <v>318</v>
      </c>
      <c r="I50" s="920" t="s">
        <v>170</v>
      </c>
      <c r="J50" s="920" t="s">
        <v>1</v>
      </c>
      <c r="K50" s="921">
        <v>5</v>
      </c>
      <c r="L50" s="922">
        <f>L49+TIME(0,K49,0)</f>
        <v>0.56805555555555554</v>
      </c>
      <c r="M50" s="923"/>
    </row>
    <row r="51" spans="1:13" ht="15.6" x14ac:dyDescent="0.25">
      <c r="A51" s="52"/>
      <c r="B51" s="505" t="s">
        <v>255</v>
      </c>
      <c r="C51" s="501"/>
      <c r="E51" s="730"/>
      <c r="F51" s="615">
        <v>28</v>
      </c>
      <c r="G51" s="1164" t="s">
        <v>2</v>
      </c>
      <c r="H51" s="1165" t="s">
        <v>319</v>
      </c>
      <c r="I51" s="1164" t="s">
        <v>170</v>
      </c>
      <c r="J51" s="1164" t="s">
        <v>4</v>
      </c>
      <c r="K51" s="740">
        <v>5</v>
      </c>
      <c r="L51" s="741">
        <f>L50+TIME(0,K50,0)</f>
        <v>0.57152777777777775</v>
      </c>
      <c r="M51" s="742"/>
    </row>
    <row r="52" spans="1:13" ht="15.6" x14ac:dyDescent="0.25">
      <c r="A52" s="52"/>
      <c r="B52" s="505" t="s">
        <v>132</v>
      </c>
      <c r="C52" s="501"/>
      <c r="E52" s="916"/>
      <c r="F52" s="917">
        <v>29</v>
      </c>
      <c r="G52" s="918" t="s">
        <v>44</v>
      </c>
      <c r="H52" s="925" t="s">
        <v>723</v>
      </c>
      <c r="I52" s="920" t="s">
        <v>170</v>
      </c>
      <c r="J52" s="920" t="s">
        <v>4</v>
      </c>
      <c r="K52" s="921">
        <v>97</v>
      </c>
      <c r="L52" s="922">
        <f>L49+TIME(0,K49,0)</f>
        <v>0.56805555555555554</v>
      </c>
      <c r="M52" s="923"/>
    </row>
    <row r="53" spans="1:13" ht="17.399999999999999" x14ac:dyDescent="0.25">
      <c r="A53" s="52"/>
      <c r="B53" s="505" t="s">
        <v>260</v>
      </c>
      <c r="C53" s="501"/>
      <c r="E53" s="739"/>
      <c r="F53" s="754">
        <v>30</v>
      </c>
      <c r="G53" s="1164" t="s">
        <v>44</v>
      </c>
      <c r="H53" s="746" t="s">
        <v>519</v>
      </c>
      <c r="I53" s="1164" t="s">
        <v>6</v>
      </c>
      <c r="J53" s="1164" t="s">
        <v>4</v>
      </c>
      <c r="K53" s="740">
        <v>5</v>
      </c>
      <c r="L53" s="741">
        <f>L52+TIME(0,K52,0)</f>
        <v>0.63541666666666663</v>
      </c>
      <c r="M53" s="742"/>
    </row>
    <row r="54" spans="1:13" ht="13.8" x14ac:dyDescent="0.25">
      <c r="A54" s="52"/>
      <c r="B54" s="505" t="s">
        <v>256</v>
      </c>
      <c r="C54" s="501"/>
      <c r="E54" s="923"/>
      <c r="F54" s="927">
        <v>31</v>
      </c>
      <c r="G54" s="928" t="s">
        <v>0</v>
      </c>
      <c r="H54" s="925" t="s">
        <v>320</v>
      </c>
      <c r="I54" s="928" t="s">
        <v>170</v>
      </c>
      <c r="J54" s="928" t="s">
        <v>1</v>
      </c>
      <c r="K54" s="929">
        <v>5</v>
      </c>
      <c r="L54" s="922">
        <f>L53+TIME(0,K53,0)</f>
        <v>0.63888888888888884</v>
      </c>
      <c r="M54" s="923"/>
    </row>
    <row r="55" spans="1:13" ht="13.8" x14ac:dyDescent="0.25">
      <c r="A55" s="52"/>
      <c r="B55" s="505" t="s">
        <v>131</v>
      </c>
      <c r="C55" s="501"/>
      <c r="E55" s="742"/>
      <c r="F55" s="751">
        <v>32</v>
      </c>
      <c r="G55" s="694" t="s">
        <v>0</v>
      </c>
      <c r="H55" s="744" t="s">
        <v>321</v>
      </c>
      <c r="I55" s="678" t="s">
        <v>170</v>
      </c>
      <c r="J55" s="743" t="s">
        <v>1</v>
      </c>
      <c r="K55" s="755">
        <v>5</v>
      </c>
      <c r="L55" s="741">
        <f>L54+TIME(0,K54,0)</f>
        <v>0.64236111111111105</v>
      </c>
      <c r="M55" s="742"/>
    </row>
    <row r="56" spans="1:13" ht="13.8" x14ac:dyDescent="0.25">
      <c r="A56" s="52"/>
      <c r="B56" s="505" t="s">
        <v>257</v>
      </c>
      <c r="C56" s="501"/>
      <c r="E56" s="923"/>
      <c r="F56" s="927">
        <v>33</v>
      </c>
      <c r="G56" s="928" t="s">
        <v>2</v>
      </c>
      <c r="H56" s="925" t="s">
        <v>322</v>
      </c>
      <c r="I56" s="928" t="s">
        <v>170</v>
      </c>
      <c r="J56" s="928" t="s">
        <v>1</v>
      </c>
      <c r="K56" s="929">
        <v>0</v>
      </c>
      <c r="L56" s="922">
        <f>L55+TIME(0,K55,0)</f>
        <v>0.64583333333333326</v>
      </c>
      <c r="M56" s="923"/>
    </row>
    <row r="57" spans="1:13" ht="13.8" x14ac:dyDescent="0.25">
      <c r="A57" s="52"/>
      <c r="B57" s="674" t="s">
        <v>103</v>
      </c>
      <c r="C57" s="501"/>
      <c r="E57" s="742"/>
      <c r="F57" s="397"/>
      <c r="G57" s="678"/>
      <c r="H57" s="744"/>
      <c r="I57" s="678"/>
      <c r="J57" s="678"/>
      <c r="K57" s="755"/>
      <c r="L57" s="695"/>
      <c r="M57" s="742"/>
    </row>
    <row r="58" spans="1:13" ht="13.8" x14ac:dyDescent="0.25">
      <c r="A58" s="52"/>
      <c r="B58" s="54"/>
      <c r="C58" s="501"/>
      <c r="E58" s="923"/>
      <c r="F58" s="930"/>
      <c r="G58" s="930" t="s">
        <v>313</v>
      </c>
      <c r="H58" s="931"/>
      <c r="I58" s="931"/>
      <c r="J58" s="931"/>
      <c r="K58" s="932"/>
      <c r="L58" s="933"/>
      <c r="M58" s="923"/>
    </row>
    <row r="59" spans="1:13" ht="13.8" x14ac:dyDescent="0.25">
      <c r="A59" s="52"/>
      <c r="B59" s="54"/>
      <c r="C59" s="501"/>
      <c r="E59" s="742"/>
      <c r="F59" s="9"/>
      <c r="G59" s="657" t="s">
        <v>314</v>
      </c>
      <c r="H59" s="678"/>
      <c r="I59" s="678"/>
      <c r="J59" s="678"/>
      <c r="K59" s="755"/>
      <c r="L59" s="695"/>
      <c r="M59" s="742"/>
    </row>
    <row r="60" spans="1:13" ht="15" x14ac:dyDescent="0.25">
      <c r="A60" s="52"/>
      <c r="B60" s="54"/>
      <c r="C60" s="53"/>
      <c r="E60" s="923"/>
      <c r="F60" s="930" t="s">
        <v>7</v>
      </c>
      <c r="G60" s="934" t="s">
        <v>315</v>
      </c>
      <c r="H60" s="930"/>
      <c r="I60" s="930"/>
      <c r="J60" s="935"/>
      <c r="K60" s="935"/>
      <c r="L60" s="936"/>
      <c r="M60" s="923"/>
    </row>
    <row r="61" spans="1:13" ht="15.6" x14ac:dyDescent="0.25">
      <c r="A61" s="1640"/>
      <c r="B61" s="1641" t="str">
        <f>B1</f>
        <v>January '13</v>
      </c>
      <c r="C61" s="1642"/>
      <c r="E61" s="742"/>
      <c r="F61" s="400"/>
      <c r="G61" s="400" t="s">
        <v>316</v>
      </c>
      <c r="H61" s="9"/>
      <c r="I61" s="657"/>
      <c r="J61" s="654"/>
      <c r="K61" s="655"/>
      <c r="L61" s="696"/>
      <c r="M61" s="742"/>
    </row>
    <row r="62" spans="1:13" ht="15" x14ac:dyDescent="0.25">
      <c r="A62" s="1206"/>
      <c r="B62" s="1206"/>
      <c r="C62" s="1206"/>
      <c r="E62" s="923"/>
      <c r="F62" s="937"/>
      <c r="G62" s="934" t="s">
        <v>312</v>
      </c>
      <c r="H62" s="930" t="s">
        <v>7</v>
      </c>
      <c r="I62" s="934"/>
      <c r="J62" s="938"/>
      <c r="K62" s="935"/>
      <c r="L62" s="936"/>
      <c r="M62" s="923"/>
    </row>
    <row r="63" spans="1:13" ht="15.6" x14ac:dyDescent="0.25">
      <c r="A63" s="1206"/>
      <c r="B63" s="1206"/>
      <c r="C63" s="1206"/>
      <c r="E63" s="742"/>
      <c r="F63" s="658"/>
      <c r="G63" s="400" t="s">
        <v>299</v>
      </c>
      <c r="H63" s="400"/>
      <c r="I63" s="400"/>
      <c r="J63" s="659"/>
      <c r="K63" s="659"/>
      <c r="L63" s="697"/>
      <c r="M63" s="742"/>
    </row>
    <row r="64" spans="1:13" ht="15.6" x14ac:dyDescent="0.25">
      <c r="A64" s="1206"/>
      <c r="B64" s="1206"/>
      <c r="C64" s="1206"/>
      <c r="E64" s="923"/>
      <c r="F64" s="937"/>
      <c r="G64" s="934" t="s">
        <v>300</v>
      </c>
      <c r="H64" s="937"/>
      <c r="I64" s="934"/>
      <c r="J64" s="939"/>
      <c r="K64" s="939"/>
      <c r="L64" s="940"/>
      <c r="M64" s="923"/>
    </row>
    <row r="65" spans="1:13" ht="15.6" x14ac:dyDescent="0.25">
      <c r="A65" s="1206"/>
      <c r="B65" s="1206"/>
      <c r="C65" s="1206"/>
      <c r="E65" s="747"/>
      <c r="F65" s="747"/>
      <c r="G65" s="747"/>
      <c r="H65" s="747"/>
      <c r="I65" s="747"/>
      <c r="J65" s="747"/>
      <c r="K65" s="747"/>
      <c r="L65" s="748"/>
      <c r="M65" s="742"/>
    </row>
    <row r="66" spans="1:13" ht="15.6" x14ac:dyDescent="0.25">
      <c r="A66" s="1206"/>
      <c r="B66" s="1206"/>
      <c r="C66" s="1206"/>
      <c r="E66" s="401"/>
      <c r="F66" s="401"/>
      <c r="G66" s="401"/>
      <c r="H66" s="401"/>
      <c r="I66" s="401"/>
      <c r="J66" s="401"/>
      <c r="K66" s="401"/>
      <c r="L66" s="402"/>
      <c r="M66" s="731"/>
    </row>
    <row r="67" spans="1:13" ht="15.6" x14ac:dyDescent="0.25">
      <c r="A67" s="1206"/>
      <c r="B67" s="1206"/>
      <c r="C67" s="1206"/>
      <c r="E67" s="401"/>
      <c r="F67" s="401"/>
      <c r="G67" s="401"/>
      <c r="H67" s="401"/>
      <c r="I67" s="401"/>
      <c r="J67" s="401"/>
      <c r="K67" s="401"/>
      <c r="L67" s="402"/>
      <c r="M67" s="731"/>
    </row>
    <row r="68" spans="1:13" ht="15.6" x14ac:dyDescent="0.25">
      <c r="A68" s="1206"/>
      <c r="B68" s="1206"/>
      <c r="C68" s="1206"/>
      <c r="E68" s="747"/>
      <c r="F68" s="747"/>
      <c r="G68" s="747"/>
      <c r="H68" s="747"/>
      <c r="I68" s="747"/>
      <c r="J68" s="747"/>
      <c r="K68" s="747"/>
      <c r="L68" s="748"/>
      <c r="M68" s="847"/>
    </row>
    <row r="69" spans="1:13" x14ac:dyDescent="0.25">
      <c r="A69" s="1206"/>
      <c r="B69" s="1206"/>
      <c r="C69" s="1206"/>
      <c r="E69" s="1206"/>
      <c r="F69" s="1206"/>
      <c r="G69" s="1206"/>
      <c r="H69" s="1206"/>
      <c r="I69" s="1206"/>
      <c r="J69" s="1206"/>
      <c r="K69" s="1206"/>
      <c r="L69" s="1206"/>
      <c r="M69" s="1206"/>
    </row>
    <row r="70" spans="1:13" x14ac:dyDescent="0.25">
      <c r="A70" s="1206"/>
      <c r="B70" s="1206"/>
      <c r="C70" s="1206"/>
      <c r="E70" s="1206"/>
      <c r="F70" s="1206"/>
      <c r="G70" s="1206"/>
      <c r="H70" s="1206"/>
      <c r="I70" s="1206"/>
      <c r="J70" s="1206"/>
      <c r="K70" s="1206"/>
      <c r="L70" s="1206"/>
      <c r="M70" s="1206"/>
    </row>
    <row r="71" spans="1:13" x14ac:dyDescent="0.25">
      <c r="A71" s="1206"/>
      <c r="B71" s="1206"/>
      <c r="C71" s="1206"/>
      <c r="E71" s="1206"/>
      <c r="F71" s="1206"/>
      <c r="G71" s="1206"/>
      <c r="H71" s="1206"/>
      <c r="I71" s="1206"/>
      <c r="J71" s="1206"/>
      <c r="K71" s="1206"/>
      <c r="L71" s="1206"/>
      <c r="M71" s="1206"/>
    </row>
    <row r="72" spans="1:13" x14ac:dyDescent="0.25">
      <c r="A72" s="1206"/>
      <c r="B72" s="1206"/>
      <c r="C72" s="1206"/>
      <c r="E72" s="1126"/>
      <c r="F72" s="1126"/>
      <c r="G72" s="1126"/>
      <c r="H72" s="1126"/>
      <c r="I72" s="1126"/>
      <c r="J72" s="1126"/>
      <c r="K72" s="1126"/>
      <c r="L72" s="1126"/>
      <c r="M72" s="1126"/>
    </row>
    <row r="73" spans="1:13" x14ac:dyDescent="0.25">
      <c r="A73" s="1206"/>
      <c r="B73" s="1206"/>
      <c r="C73" s="1206"/>
      <c r="E73" s="1126"/>
      <c r="F73" s="1126"/>
      <c r="G73" s="1126"/>
      <c r="H73" s="1126"/>
      <c r="I73" s="1126"/>
      <c r="J73" s="1126"/>
      <c r="K73" s="1126"/>
      <c r="L73" s="1126"/>
      <c r="M73" s="1126"/>
    </row>
    <row r="74" spans="1:13" x14ac:dyDescent="0.25">
      <c r="A74" s="1206"/>
      <c r="B74" s="1206"/>
      <c r="C74" s="1206"/>
      <c r="E74" s="828"/>
      <c r="F74" s="828"/>
      <c r="G74" s="828"/>
      <c r="H74" s="828"/>
      <c r="I74" s="828"/>
      <c r="J74" s="828"/>
      <c r="K74" s="828"/>
      <c r="L74" s="828"/>
      <c r="M74" s="828"/>
    </row>
    <row r="75" spans="1:13" x14ac:dyDescent="0.25">
      <c r="A75" s="1206"/>
      <c r="B75" s="1206"/>
      <c r="C75" s="1206"/>
      <c r="E75" s="828"/>
      <c r="F75" s="828"/>
      <c r="G75" s="828"/>
      <c r="H75" s="828"/>
      <c r="I75" s="828"/>
      <c r="J75" s="828"/>
      <c r="K75" s="828"/>
      <c r="L75" s="828"/>
      <c r="M75" s="828"/>
    </row>
    <row r="76" spans="1:13" x14ac:dyDescent="0.25">
      <c r="A76" s="1206"/>
      <c r="B76" s="1206"/>
      <c r="C76" s="1206"/>
      <c r="E76" s="828"/>
      <c r="F76" s="828"/>
      <c r="G76" s="828"/>
      <c r="H76" s="828"/>
      <c r="I76" s="828"/>
      <c r="J76" s="828"/>
      <c r="K76" s="828"/>
      <c r="L76" s="828"/>
      <c r="M76" s="828"/>
    </row>
    <row r="77" spans="1:13" x14ac:dyDescent="0.25">
      <c r="A77" s="1206"/>
      <c r="B77" s="1206"/>
      <c r="C77" s="1206"/>
    </row>
  </sheetData>
  <mergeCells count="13">
    <mergeCell ref="B39:B40"/>
    <mergeCell ref="F22:M22"/>
    <mergeCell ref="G33:M33"/>
    <mergeCell ref="F34:M34"/>
    <mergeCell ref="G44:M44"/>
    <mergeCell ref="F45:M45"/>
    <mergeCell ref="E2:M2"/>
    <mergeCell ref="E3:L3"/>
    <mergeCell ref="B4:B6"/>
    <mergeCell ref="E4:L4"/>
    <mergeCell ref="G8:M8"/>
    <mergeCell ref="F9:M9"/>
    <mergeCell ref="G21:M21"/>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zoomScale="88" workbookViewId="0">
      <selection sqref="A1:C77"/>
    </sheetView>
  </sheetViews>
  <sheetFormatPr defaultRowHeight="13.2" x14ac:dyDescent="0.25"/>
  <cols>
    <col min="1" max="1" width="1.44140625" style="1128" customWidth="1"/>
    <col min="2" max="2" width="13.5546875" style="1128" customWidth="1"/>
    <col min="3" max="3" width="1.44140625" style="1128" customWidth="1"/>
    <col min="4" max="4" width="2.5546875" customWidth="1"/>
    <col min="5" max="5" width="3.6640625" customWidth="1"/>
    <col min="6" max="6" width="4.88671875" customWidth="1"/>
    <col min="7" max="7" width="3.109375" customWidth="1"/>
    <col min="8" max="8" width="4.44140625" customWidth="1"/>
    <col min="9" max="9" width="47.44140625" customWidth="1"/>
    <col min="10" max="10" width="3.44140625" customWidth="1"/>
  </cols>
  <sheetData>
    <row r="1" spans="1:15" ht="22.2" x14ac:dyDescent="0.25">
      <c r="A1" s="1640"/>
      <c r="B1" s="1641" t="s">
        <v>586</v>
      </c>
      <c r="C1" s="1642"/>
      <c r="E1" s="371"/>
      <c r="F1" s="1523" t="s">
        <v>75</v>
      </c>
      <c r="G1" s="1523"/>
      <c r="H1" s="1523"/>
      <c r="I1" s="1523"/>
      <c r="J1" s="1523"/>
      <c r="K1" s="1523"/>
      <c r="L1" s="1523"/>
      <c r="M1" s="1523"/>
      <c r="N1" s="372"/>
    </row>
    <row r="2" spans="1:15" ht="18" thickBot="1" x14ac:dyDescent="0.3">
      <c r="A2" s="608"/>
      <c r="B2" s="850"/>
      <c r="C2" s="53"/>
      <c r="E2" s="373"/>
      <c r="F2" s="1525" t="s">
        <v>74</v>
      </c>
      <c r="G2" s="1525"/>
      <c r="H2" s="1525"/>
      <c r="I2" s="1525"/>
      <c r="J2" s="1525"/>
      <c r="K2" s="1525"/>
      <c r="L2" s="1525"/>
      <c r="M2" s="1525"/>
      <c r="N2" s="372"/>
    </row>
    <row r="3" spans="1:15" ht="16.2" thickBot="1" x14ac:dyDescent="0.3">
      <c r="A3" s="608"/>
      <c r="B3" s="370" t="str">
        <f ca="1">Title!B3</f>
        <v>Interim</v>
      </c>
      <c r="C3" s="53"/>
      <c r="E3" s="116" t="s">
        <v>171</v>
      </c>
      <c r="F3" s="117" t="s">
        <v>167</v>
      </c>
      <c r="G3" s="293"/>
      <c r="H3" s="295"/>
      <c r="I3" s="345"/>
      <c r="J3" s="118"/>
      <c r="K3" s="118"/>
      <c r="L3" s="118"/>
      <c r="M3" s="232"/>
      <c r="N3" s="349"/>
    </row>
    <row r="4" spans="1:15" ht="15.75" customHeight="1" x14ac:dyDescent="0.25">
      <c r="A4" s="608"/>
      <c r="B4" s="1214" t="str">
        <f>Title!B4</f>
        <v>R0</v>
      </c>
      <c r="C4" s="53"/>
      <c r="E4" s="116" t="s">
        <v>171</v>
      </c>
      <c r="F4" s="117" t="s">
        <v>104</v>
      </c>
      <c r="G4" s="293"/>
      <c r="H4" s="295"/>
      <c r="I4" s="345"/>
      <c r="J4" s="118"/>
      <c r="K4" s="118"/>
      <c r="L4" s="118"/>
      <c r="M4" s="232"/>
      <c r="N4" s="349"/>
    </row>
    <row r="5" spans="1:15" ht="15.75" customHeight="1" x14ac:dyDescent="0.25">
      <c r="A5" s="608"/>
      <c r="B5" s="1215"/>
      <c r="C5" s="53"/>
      <c r="E5" s="119" t="s">
        <v>171</v>
      </c>
      <c r="F5" s="120" t="s">
        <v>107</v>
      </c>
      <c r="G5" s="294"/>
      <c r="H5" s="295"/>
      <c r="I5" s="345"/>
      <c r="J5" s="121"/>
      <c r="K5" s="121"/>
      <c r="L5" s="121"/>
      <c r="M5" s="233"/>
      <c r="N5" s="350"/>
      <c r="O5" s="83"/>
    </row>
    <row r="6" spans="1:15" ht="15.75" customHeight="1" thickBot="1" x14ac:dyDescent="0.3">
      <c r="A6" s="608"/>
      <c r="B6" s="1216"/>
      <c r="C6" s="53"/>
      <c r="O6" s="115"/>
    </row>
    <row r="7" spans="1:15" ht="18" thickBot="1" x14ac:dyDescent="0.35">
      <c r="A7" s="608"/>
      <c r="B7" s="54"/>
      <c r="C7" s="540"/>
      <c r="E7" s="1484" t="s">
        <v>745</v>
      </c>
      <c r="F7" s="1524"/>
      <c r="G7" s="1524"/>
      <c r="H7" s="1524"/>
      <c r="I7" s="1524"/>
      <c r="J7" s="1524"/>
      <c r="K7" s="1524"/>
      <c r="L7" s="1524"/>
      <c r="M7" s="1524"/>
      <c r="N7" s="1524"/>
      <c r="O7" s="115"/>
    </row>
    <row r="8" spans="1:15" ht="21" x14ac:dyDescent="0.25">
      <c r="A8" s="608"/>
      <c r="B8" s="984" t="s">
        <v>100</v>
      </c>
      <c r="C8" s="497"/>
      <c r="E8" s="134"/>
      <c r="F8" s="21"/>
      <c r="G8" s="21"/>
      <c r="H8" s="21"/>
      <c r="I8" s="21"/>
      <c r="J8" s="21"/>
      <c r="K8" s="21"/>
      <c r="L8" s="135"/>
      <c r="M8" s="136" t="s">
        <v>235</v>
      </c>
      <c r="N8" s="137" t="s">
        <v>84</v>
      </c>
    </row>
    <row r="9" spans="1:15" ht="21" x14ac:dyDescent="0.25">
      <c r="A9" s="608"/>
      <c r="B9" s="667" t="s">
        <v>128</v>
      </c>
      <c r="C9" s="497"/>
      <c r="E9" s="30"/>
      <c r="F9" s="138"/>
      <c r="G9" s="20">
        <v>1</v>
      </c>
      <c r="H9" s="25"/>
      <c r="I9" s="25" t="s">
        <v>106</v>
      </c>
      <c r="J9" s="139" t="s">
        <v>170</v>
      </c>
      <c r="K9" s="849" t="s">
        <v>426</v>
      </c>
      <c r="L9" s="140"/>
      <c r="M9" s="141">
        <f>TIME(18,30,0)</f>
        <v>0.77083333333333337</v>
      </c>
      <c r="N9" s="142">
        <v>5</v>
      </c>
    </row>
    <row r="10" spans="1:15" ht="15" customHeight="1" x14ac:dyDescent="0.25">
      <c r="A10" s="608"/>
      <c r="B10" s="668"/>
      <c r="C10" s="669"/>
      <c r="E10" s="134"/>
      <c r="F10" s="143"/>
      <c r="G10" s="2">
        <f>G9+1</f>
        <v>2</v>
      </c>
      <c r="H10" s="2" t="s">
        <v>175</v>
      </c>
      <c r="I10" s="144" t="s">
        <v>77</v>
      </c>
      <c r="J10" s="7" t="s">
        <v>170</v>
      </c>
      <c r="K10" s="848" t="s">
        <v>426</v>
      </c>
      <c r="L10" s="135"/>
      <c r="M10" s="145">
        <f>M9+TIME(0,N9,0)</f>
        <v>0.77430555555555558</v>
      </c>
      <c r="N10" s="146">
        <v>10</v>
      </c>
    </row>
    <row r="11" spans="1:15" ht="21" x14ac:dyDescent="0.25">
      <c r="A11" s="608"/>
      <c r="B11" s="670" t="s">
        <v>384</v>
      </c>
      <c r="C11" s="497"/>
      <c r="E11" s="30"/>
      <c r="F11" s="138"/>
      <c r="G11" s="9">
        <f>G10+1</f>
        <v>3</v>
      </c>
      <c r="H11" s="19" t="s">
        <v>175</v>
      </c>
      <c r="I11" s="25" t="s">
        <v>76</v>
      </c>
      <c r="J11" s="139" t="s">
        <v>170</v>
      </c>
      <c r="K11" s="19" t="s">
        <v>179</v>
      </c>
      <c r="L11" s="133"/>
      <c r="M11" s="147">
        <f>M10+TIME(0,N10,0)</f>
        <v>0.78125</v>
      </c>
      <c r="N11" s="142">
        <v>80</v>
      </c>
    </row>
    <row r="12" spans="1:15" ht="21" x14ac:dyDescent="0.25">
      <c r="A12" s="52"/>
      <c r="B12" s="671" t="s">
        <v>385</v>
      </c>
      <c r="C12" s="53"/>
      <c r="E12" s="134"/>
      <c r="F12" s="143"/>
      <c r="G12" s="2">
        <f>G11+1</f>
        <v>4</v>
      </c>
      <c r="H12" s="2" t="s">
        <v>175</v>
      </c>
      <c r="I12" s="24" t="s">
        <v>283</v>
      </c>
      <c r="J12" s="7" t="s">
        <v>170</v>
      </c>
      <c r="K12" s="2" t="s">
        <v>224</v>
      </c>
      <c r="L12" s="135"/>
      <c r="M12" s="145">
        <f>M11+TIME(0,N11,0)</f>
        <v>0.83680555555555558</v>
      </c>
      <c r="N12" s="146">
        <v>15</v>
      </c>
    </row>
    <row r="13" spans="1:15" ht="21" x14ac:dyDescent="0.25">
      <c r="A13" s="608"/>
      <c r="B13" s="672" t="s">
        <v>154</v>
      </c>
      <c r="C13" s="497"/>
      <c r="E13" s="30"/>
      <c r="F13" s="138"/>
      <c r="G13" s="19">
        <f>G12+1</f>
        <v>5</v>
      </c>
      <c r="H13" s="19" t="s">
        <v>175</v>
      </c>
      <c r="I13" s="25" t="s">
        <v>277</v>
      </c>
      <c r="J13" s="139" t="s">
        <v>170</v>
      </c>
      <c r="K13" s="849" t="s">
        <v>426</v>
      </c>
      <c r="L13" s="133"/>
      <c r="M13" s="147">
        <f>M12+TIME(0,N12,0)</f>
        <v>0.84722222222222221</v>
      </c>
      <c r="N13" s="142">
        <v>10</v>
      </c>
    </row>
    <row r="14" spans="1:15" ht="21" x14ac:dyDescent="0.25">
      <c r="A14" s="52"/>
      <c r="B14" s="673" t="s">
        <v>251</v>
      </c>
      <c r="C14" s="497"/>
      <c r="E14" s="134"/>
      <c r="F14" s="143"/>
      <c r="G14" s="2">
        <f>G13+1</f>
        <v>6</v>
      </c>
      <c r="H14" s="2" t="s">
        <v>174</v>
      </c>
      <c r="I14" s="24" t="s">
        <v>173</v>
      </c>
      <c r="J14" s="7" t="s">
        <v>170</v>
      </c>
      <c r="K14" s="2"/>
      <c r="L14" s="135"/>
      <c r="M14" s="145">
        <f>M13+TIME(0,N13,0)</f>
        <v>0.85416666666666663</v>
      </c>
      <c r="N14" s="146" t="s">
        <v>169</v>
      </c>
    </row>
    <row r="15" spans="1:15" ht="15.6" x14ac:dyDescent="0.25">
      <c r="A15" s="52"/>
      <c r="B15" s="498" t="s">
        <v>278</v>
      </c>
      <c r="C15" s="497"/>
    </row>
    <row r="16" spans="1:15" ht="15.6" x14ac:dyDescent="0.25">
      <c r="A16" s="52"/>
      <c r="B16" s="499" t="s">
        <v>341</v>
      </c>
      <c r="C16" s="500"/>
    </row>
    <row r="17" spans="1:14" ht="17.399999999999999" x14ac:dyDescent="0.3">
      <c r="A17" s="52"/>
      <c r="B17" s="54"/>
      <c r="C17" s="459"/>
      <c r="E17" s="1484" t="s">
        <v>746</v>
      </c>
      <c r="F17" s="1524"/>
      <c r="G17" s="1524"/>
      <c r="H17" s="1524"/>
      <c r="I17" s="1524"/>
      <c r="J17" s="1524"/>
      <c r="K17" s="1524"/>
      <c r="L17" s="1524"/>
      <c r="M17" s="1524"/>
      <c r="N17" s="1524"/>
    </row>
    <row r="18" spans="1:14" ht="21" x14ac:dyDescent="0.25">
      <c r="A18" s="52"/>
      <c r="B18" s="54"/>
      <c r="C18" s="53"/>
      <c r="E18" s="134"/>
      <c r="F18" s="21"/>
      <c r="G18" s="21"/>
      <c r="H18" s="21"/>
      <c r="I18" s="21"/>
      <c r="J18" s="21"/>
      <c r="K18" s="21"/>
      <c r="L18" s="135"/>
      <c r="M18" s="136" t="s">
        <v>235</v>
      </c>
      <c r="N18" s="137" t="s">
        <v>84</v>
      </c>
    </row>
    <row r="19" spans="1:14" ht="21" x14ac:dyDescent="0.25">
      <c r="A19" s="608"/>
      <c r="B19" s="941" t="s">
        <v>386</v>
      </c>
      <c r="C19" s="497"/>
      <c r="E19" s="30"/>
      <c r="F19" s="138"/>
      <c r="G19" s="20">
        <v>1</v>
      </c>
      <c r="H19" s="25"/>
      <c r="I19" s="25" t="s">
        <v>106</v>
      </c>
      <c r="J19" s="139" t="s">
        <v>170</v>
      </c>
      <c r="K19" s="849" t="s">
        <v>435</v>
      </c>
      <c r="L19" s="140"/>
      <c r="M19" s="141">
        <f>TIME(19,30,0)</f>
        <v>0.8125</v>
      </c>
      <c r="N19" s="142">
        <v>5</v>
      </c>
    </row>
    <row r="20" spans="1:14" ht="21" x14ac:dyDescent="0.25">
      <c r="A20" s="52"/>
      <c r="B20" s="671" t="s">
        <v>387</v>
      </c>
      <c r="C20" s="53"/>
      <c r="E20" s="134"/>
      <c r="F20" s="143"/>
      <c r="G20" s="2">
        <f>G19+1</f>
        <v>2</v>
      </c>
      <c r="H20" s="2" t="s">
        <v>175</v>
      </c>
      <c r="I20" s="144" t="s">
        <v>56</v>
      </c>
      <c r="J20" s="7" t="s">
        <v>170</v>
      </c>
      <c r="K20" s="848" t="s">
        <v>435</v>
      </c>
      <c r="L20" s="135"/>
      <c r="M20" s="145">
        <f>M19+TIME(0,N19,0)</f>
        <v>0.81597222222222221</v>
      </c>
      <c r="N20" s="146">
        <v>20</v>
      </c>
    </row>
    <row r="21" spans="1:14" ht="21" x14ac:dyDescent="0.25">
      <c r="A21" s="608"/>
      <c r="B21" s="985" t="s">
        <v>429</v>
      </c>
      <c r="C21" s="497"/>
      <c r="E21" s="30"/>
      <c r="F21" s="138"/>
      <c r="G21" s="9">
        <f>G20+1</f>
        <v>3</v>
      </c>
      <c r="H21" s="19" t="s">
        <v>175</v>
      </c>
      <c r="I21" s="25" t="s">
        <v>60</v>
      </c>
      <c r="J21" s="139" t="s">
        <v>170</v>
      </c>
      <c r="K21" s="19" t="s">
        <v>179</v>
      </c>
      <c r="L21" s="133"/>
      <c r="M21" s="147">
        <f>M20+TIME(0,N20,0)</f>
        <v>0.82986111111111105</v>
      </c>
      <c r="N21" s="142">
        <v>20</v>
      </c>
    </row>
    <row r="22" spans="1:14" ht="21" x14ac:dyDescent="0.3">
      <c r="A22" s="52"/>
      <c r="B22" s="942" t="s">
        <v>340</v>
      </c>
      <c r="C22" s="497"/>
      <c r="E22" s="134"/>
      <c r="F22" s="143"/>
      <c r="G22" s="2">
        <f>G21+1</f>
        <v>4</v>
      </c>
      <c r="H22" s="2" t="s">
        <v>175</v>
      </c>
      <c r="I22" s="24" t="s">
        <v>57</v>
      </c>
      <c r="J22" s="7" t="s">
        <v>170</v>
      </c>
      <c r="K22" s="2" t="s">
        <v>224</v>
      </c>
      <c r="L22" s="135"/>
      <c r="M22" s="145">
        <f>M21+TIME(0,N21,0)</f>
        <v>0.84374999999999989</v>
      </c>
      <c r="N22" s="146">
        <v>20</v>
      </c>
    </row>
    <row r="23" spans="1:14" ht="21" x14ac:dyDescent="0.3">
      <c r="A23" s="52"/>
      <c r="B23" s="986" t="s">
        <v>583</v>
      </c>
      <c r="C23" s="497"/>
      <c r="E23" s="30"/>
      <c r="F23" s="138"/>
      <c r="G23" s="19">
        <f>G22+1</f>
        <v>5</v>
      </c>
      <c r="H23" s="19" t="s">
        <v>175</v>
      </c>
      <c r="I23" s="25" t="s">
        <v>55</v>
      </c>
      <c r="J23" s="139" t="s">
        <v>170</v>
      </c>
      <c r="K23" s="849" t="s">
        <v>426</v>
      </c>
      <c r="L23" s="133"/>
      <c r="M23" s="147">
        <f>M22+TIME(0,N22,0)</f>
        <v>0.85763888888888873</v>
      </c>
      <c r="N23" s="142">
        <v>25</v>
      </c>
    </row>
    <row r="24" spans="1:14" ht="21" x14ac:dyDescent="0.3">
      <c r="A24" s="52"/>
      <c r="B24" s="943" t="s">
        <v>357</v>
      </c>
      <c r="C24" s="497"/>
      <c r="E24" s="134"/>
      <c r="F24" s="143"/>
      <c r="G24" s="2">
        <f>G23+1</f>
        <v>6</v>
      </c>
      <c r="H24" s="2" t="s">
        <v>64</v>
      </c>
      <c r="I24" s="24" t="s">
        <v>173</v>
      </c>
      <c r="J24" s="7" t="s">
        <v>170</v>
      </c>
      <c r="K24" s="848" t="s">
        <v>435</v>
      </c>
      <c r="L24" s="135"/>
      <c r="M24" s="145">
        <f>M23+TIME(0,N23,0)</f>
        <v>0.87499999999999989</v>
      </c>
      <c r="N24" s="146" t="s">
        <v>169</v>
      </c>
    </row>
    <row r="25" spans="1:14" ht="15.6" x14ac:dyDescent="0.25">
      <c r="A25" s="52"/>
      <c r="B25" s="987" t="s">
        <v>19</v>
      </c>
      <c r="C25" s="497"/>
    </row>
    <row r="26" spans="1:14" ht="15.6" x14ac:dyDescent="0.25">
      <c r="A26" s="52"/>
      <c r="B26" s="988" t="s">
        <v>18</v>
      </c>
      <c r="C26" s="497"/>
    </row>
    <row r="27" spans="1:14" ht="15.6" x14ac:dyDescent="0.25">
      <c r="A27" s="52"/>
      <c r="B27" s="989" t="s">
        <v>510</v>
      </c>
      <c r="C27" s="497"/>
    </row>
    <row r="28" spans="1:14" ht="15.6" x14ac:dyDescent="0.25">
      <c r="A28" s="52"/>
      <c r="B28" s="1643" t="s">
        <v>584</v>
      </c>
      <c r="C28" s="53"/>
    </row>
    <row r="29" spans="1:14" ht="15.6" x14ac:dyDescent="0.25">
      <c r="A29" s="608"/>
      <c r="B29" s="992" t="s">
        <v>585</v>
      </c>
      <c r="C29" s="497"/>
    </row>
    <row r="30" spans="1:14" ht="15.6" x14ac:dyDescent="0.25">
      <c r="A30" s="52"/>
      <c r="B30" s="54"/>
      <c r="C30" s="497"/>
    </row>
    <row r="31" spans="1:14" ht="15.6" x14ac:dyDescent="0.25">
      <c r="A31" s="52"/>
      <c r="B31" s="54"/>
      <c r="C31" s="497"/>
    </row>
    <row r="32" spans="1:14" x14ac:dyDescent="0.25">
      <c r="A32" s="52"/>
      <c r="B32" s="54"/>
      <c r="C32" s="53"/>
    </row>
    <row r="33" spans="1:3" ht="15.6" x14ac:dyDescent="0.25">
      <c r="A33" s="52"/>
      <c r="B33" s="670" t="s">
        <v>388</v>
      </c>
      <c r="C33" s="53"/>
    </row>
    <row r="34" spans="1:3" ht="15.6" x14ac:dyDescent="0.25">
      <c r="A34" s="52"/>
      <c r="B34" s="671" t="s">
        <v>389</v>
      </c>
      <c r="C34" s="53"/>
    </row>
    <row r="35" spans="1:3" x14ac:dyDescent="0.25">
      <c r="A35" s="52"/>
      <c r="B35" s="54"/>
      <c r="C35" s="53"/>
    </row>
    <row r="36" spans="1:3" ht="15.75" customHeight="1" x14ac:dyDescent="0.25">
      <c r="A36" s="608"/>
      <c r="B36" s="54"/>
      <c r="C36" s="497"/>
    </row>
    <row r="37" spans="1:3" ht="12.75" customHeight="1" x14ac:dyDescent="0.25">
      <c r="A37" s="52"/>
      <c r="B37" s="54"/>
      <c r="C37" s="53"/>
    </row>
    <row r="38" spans="1:3" ht="12.75" customHeight="1" x14ac:dyDescent="0.25">
      <c r="A38" s="52"/>
      <c r="B38" s="54"/>
      <c r="C38" s="497"/>
    </row>
    <row r="39" spans="1:3" ht="12.75" customHeight="1" x14ac:dyDescent="0.25">
      <c r="A39" s="52"/>
      <c r="B39" s="1219" t="s">
        <v>403</v>
      </c>
      <c r="C39" s="497"/>
    </row>
    <row r="40" spans="1:3" x14ac:dyDescent="0.25">
      <c r="A40" s="54"/>
      <c r="B40" s="1220"/>
      <c r="C40" s="54"/>
    </row>
    <row r="41" spans="1:3" ht="17.399999999999999" x14ac:dyDescent="0.25">
      <c r="A41" s="54"/>
      <c r="B41" s="835" t="s">
        <v>400</v>
      </c>
      <c r="C41" s="54"/>
    </row>
    <row r="42" spans="1:3" ht="15.6" x14ac:dyDescent="0.25">
      <c r="A42" s="54"/>
      <c r="B42" s="996" t="s">
        <v>356</v>
      </c>
      <c r="C42" s="54"/>
    </row>
    <row r="43" spans="1:3" ht="13.8" thickBot="1" x14ac:dyDescent="0.3">
      <c r="A43" s="54"/>
      <c r="B43" s="54"/>
      <c r="C43" s="54"/>
    </row>
    <row r="44" spans="1:3" ht="13.8" x14ac:dyDescent="0.25">
      <c r="A44" s="52"/>
      <c r="B44" s="594" t="s">
        <v>296</v>
      </c>
      <c r="C44" s="53"/>
    </row>
    <row r="45" spans="1:3" ht="13.8" x14ac:dyDescent="0.25">
      <c r="A45" s="52"/>
      <c r="B45" s="595" t="s">
        <v>258</v>
      </c>
      <c r="C45" s="53"/>
    </row>
    <row r="46" spans="1:3" ht="13.8" x14ac:dyDescent="0.25">
      <c r="A46" s="52"/>
      <c r="B46" s="502" t="s">
        <v>245</v>
      </c>
      <c r="C46" s="501"/>
    </row>
    <row r="47" spans="1:3" ht="13.8" x14ac:dyDescent="0.25">
      <c r="A47" s="52"/>
      <c r="B47" s="503" t="s">
        <v>101</v>
      </c>
      <c r="C47" s="501"/>
    </row>
    <row r="48" spans="1:3" ht="13.8" x14ac:dyDescent="0.25">
      <c r="A48" s="52"/>
      <c r="B48" s="504" t="s">
        <v>102</v>
      </c>
      <c r="C48" s="501"/>
    </row>
    <row r="49" spans="1:3" ht="15.6" x14ac:dyDescent="0.25">
      <c r="A49" s="52"/>
      <c r="B49" s="994" t="s">
        <v>99</v>
      </c>
      <c r="C49" s="501"/>
    </row>
    <row r="50" spans="1:3" ht="13.8" x14ac:dyDescent="0.25">
      <c r="A50" s="52"/>
      <c r="B50" s="505" t="s">
        <v>254</v>
      </c>
      <c r="C50" s="501"/>
    </row>
    <row r="51" spans="1:3" ht="13.8" x14ac:dyDescent="0.25">
      <c r="A51" s="52"/>
      <c r="B51" s="505" t="s">
        <v>255</v>
      </c>
      <c r="C51" s="501"/>
    </row>
    <row r="52" spans="1:3" ht="13.8" x14ac:dyDescent="0.25">
      <c r="A52" s="52"/>
      <c r="B52" s="505" t="s">
        <v>132</v>
      </c>
      <c r="C52" s="501"/>
    </row>
    <row r="53" spans="1:3" ht="13.8" x14ac:dyDescent="0.25">
      <c r="A53" s="52"/>
      <c r="B53" s="505" t="s">
        <v>260</v>
      </c>
      <c r="C53" s="501"/>
    </row>
    <row r="54" spans="1:3" ht="13.8" x14ac:dyDescent="0.25">
      <c r="A54" s="52"/>
      <c r="B54" s="505" t="s">
        <v>256</v>
      </c>
      <c r="C54" s="501"/>
    </row>
    <row r="55" spans="1:3" ht="13.8" x14ac:dyDescent="0.25">
      <c r="A55" s="52"/>
      <c r="B55" s="505" t="s">
        <v>131</v>
      </c>
      <c r="C55" s="501"/>
    </row>
    <row r="56" spans="1:3" ht="13.8" x14ac:dyDescent="0.25">
      <c r="A56" s="52"/>
      <c r="B56" s="505" t="s">
        <v>257</v>
      </c>
      <c r="C56" s="501"/>
    </row>
    <row r="57" spans="1:3" ht="13.8" x14ac:dyDescent="0.25">
      <c r="A57" s="52"/>
      <c r="B57" s="674" t="s">
        <v>103</v>
      </c>
      <c r="C57" s="501"/>
    </row>
    <row r="58" spans="1:3" ht="13.8" x14ac:dyDescent="0.25">
      <c r="A58" s="52"/>
      <c r="B58" s="54"/>
      <c r="C58" s="501"/>
    </row>
    <row r="59" spans="1:3" ht="13.8" x14ac:dyDescent="0.25">
      <c r="A59" s="52"/>
      <c r="B59" s="54"/>
      <c r="C59" s="501"/>
    </row>
    <row r="60" spans="1:3" x14ac:dyDescent="0.25">
      <c r="A60" s="52"/>
      <c r="B60" s="54"/>
      <c r="C60" s="53"/>
    </row>
    <row r="61" spans="1:3" ht="15.6" x14ac:dyDescent="0.25">
      <c r="A61" s="1640"/>
      <c r="B61" s="1641" t="str">
        <f>B1</f>
        <v>January '13</v>
      </c>
      <c r="C61" s="1642"/>
    </row>
    <row r="62" spans="1:3" x14ac:dyDescent="0.25">
      <c r="A62" s="1206"/>
      <c r="B62" s="1206"/>
      <c r="C62" s="1206"/>
    </row>
    <row r="63" spans="1:3" x14ac:dyDescent="0.25">
      <c r="A63" s="1206"/>
      <c r="B63" s="1206"/>
      <c r="C63" s="1206"/>
    </row>
    <row r="64" spans="1:3" x14ac:dyDescent="0.25">
      <c r="A64" s="1206"/>
      <c r="B64" s="1206"/>
      <c r="C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mergeCells count="6">
    <mergeCell ref="B39:B40"/>
    <mergeCell ref="F1:M1"/>
    <mergeCell ref="E17:N17"/>
    <mergeCell ref="B4:B6"/>
    <mergeCell ref="E7:N7"/>
    <mergeCell ref="F2:M2"/>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85" orientation="portrait" horizontalDpi="4294967293" r:id="rId1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15" zoomScale="50" zoomScaleNormal="50" workbookViewId="0">
      <selection sqref="A1:C77"/>
    </sheetView>
  </sheetViews>
  <sheetFormatPr defaultRowHeight="13.2" x14ac:dyDescent="0.25"/>
  <cols>
    <col min="1" max="1" width="1.44140625" style="666" customWidth="1"/>
    <col min="2" max="2" width="13.5546875" style="666" customWidth="1"/>
    <col min="3" max="3" width="1.44140625" style="666" customWidth="1"/>
  </cols>
  <sheetData>
    <row r="1" spans="1:3" ht="15.6" x14ac:dyDescent="0.25">
      <c r="A1" s="1640"/>
      <c r="B1" s="1641" t="s">
        <v>586</v>
      </c>
      <c r="C1" s="1642"/>
    </row>
    <row r="2" spans="1:3" ht="13.8" thickBot="1" x14ac:dyDescent="0.3">
      <c r="A2" s="608"/>
      <c r="B2" s="850"/>
      <c r="C2" s="53"/>
    </row>
    <row r="3" spans="1:3" ht="18" customHeight="1" thickBot="1" x14ac:dyDescent="0.3">
      <c r="A3" s="608"/>
      <c r="B3" s="370" t="str">
        <f ca="1">Title!B3</f>
        <v>Interim</v>
      </c>
      <c r="C3" s="53"/>
    </row>
    <row r="4" spans="1:3" x14ac:dyDescent="0.25">
      <c r="A4" s="608"/>
      <c r="B4" s="1214" t="str">
        <f>Title!B4</f>
        <v>R0</v>
      </c>
      <c r="C4" s="53"/>
    </row>
    <row r="5" spans="1:3" x14ac:dyDescent="0.25">
      <c r="A5" s="608"/>
      <c r="B5" s="1215"/>
      <c r="C5" s="53"/>
    </row>
    <row r="6" spans="1:3" ht="13.8" thickBot="1" x14ac:dyDescent="0.3">
      <c r="A6" s="608"/>
      <c r="B6" s="1216"/>
      <c r="C6" s="53"/>
    </row>
    <row r="7" spans="1:3" ht="13.8" thickBot="1" x14ac:dyDescent="0.3">
      <c r="A7" s="608"/>
      <c r="B7" s="54"/>
      <c r="C7" s="540"/>
    </row>
    <row r="8" spans="1:3" ht="17.399999999999999" x14ac:dyDescent="0.25">
      <c r="A8" s="608"/>
      <c r="B8" s="984" t="s">
        <v>100</v>
      </c>
      <c r="C8" s="497"/>
    </row>
    <row r="9" spans="1:3" ht="15.6" x14ac:dyDescent="0.25">
      <c r="A9" s="608"/>
      <c r="B9" s="667" t="s">
        <v>128</v>
      </c>
      <c r="C9" s="497"/>
    </row>
    <row r="10" spans="1:3" x14ac:dyDescent="0.25">
      <c r="A10" s="608"/>
      <c r="B10" s="668"/>
      <c r="C10" s="669"/>
    </row>
    <row r="11" spans="1:3" ht="15.6" x14ac:dyDescent="0.25">
      <c r="A11" s="608"/>
      <c r="B11" s="670" t="s">
        <v>384</v>
      </c>
      <c r="C11" s="497"/>
    </row>
    <row r="12" spans="1:3" ht="15.6" x14ac:dyDescent="0.25">
      <c r="A12" s="52"/>
      <c r="B12" s="671" t="s">
        <v>385</v>
      </c>
      <c r="C12" s="53"/>
    </row>
    <row r="13" spans="1:3" ht="15.6" x14ac:dyDescent="0.25">
      <c r="A13" s="608"/>
      <c r="B13" s="672" t="s">
        <v>154</v>
      </c>
      <c r="C13" s="497"/>
    </row>
    <row r="14" spans="1:3" ht="15.6" x14ac:dyDescent="0.25">
      <c r="A14" s="52"/>
      <c r="B14" s="673" t="s">
        <v>251</v>
      </c>
      <c r="C14" s="497"/>
    </row>
    <row r="15" spans="1:3" ht="15.6" x14ac:dyDescent="0.25">
      <c r="A15" s="52"/>
      <c r="B15" s="498" t="s">
        <v>278</v>
      </c>
      <c r="C15" s="497"/>
    </row>
    <row r="16" spans="1:3" ht="15.6" x14ac:dyDescent="0.25">
      <c r="A16" s="52"/>
      <c r="B16" s="499" t="s">
        <v>341</v>
      </c>
      <c r="C16" s="500"/>
    </row>
    <row r="17" spans="1:3" x14ac:dyDescent="0.25">
      <c r="A17" s="52"/>
      <c r="B17" s="54"/>
      <c r="C17" s="459"/>
    </row>
    <row r="18" spans="1:3" x14ac:dyDescent="0.25">
      <c r="A18" s="52"/>
      <c r="B18" s="54"/>
      <c r="C18" s="53"/>
    </row>
    <row r="19" spans="1:3" ht="15.6" x14ac:dyDescent="0.25">
      <c r="A19" s="608"/>
      <c r="B19" s="941" t="s">
        <v>386</v>
      </c>
      <c r="C19" s="497"/>
    </row>
    <row r="20" spans="1:3" ht="15.6" x14ac:dyDescent="0.25">
      <c r="A20" s="52"/>
      <c r="B20" s="671" t="s">
        <v>387</v>
      </c>
      <c r="C20" s="53"/>
    </row>
    <row r="21" spans="1:3" ht="15.6" x14ac:dyDescent="0.25">
      <c r="A21" s="608"/>
      <c r="B21" s="985" t="s">
        <v>429</v>
      </c>
      <c r="C21" s="497"/>
    </row>
    <row r="22" spans="1:3" ht="15.6" x14ac:dyDescent="0.3">
      <c r="A22" s="52"/>
      <c r="B22" s="942" t="s">
        <v>340</v>
      </c>
      <c r="C22" s="497"/>
    </row>
    <row r="23" spans="1:3" ht="15.6" x14ac:dyDescent="0.3">
      <c r="A23" s="52"/>
      <c r="B23" s="986" t="s">
        <v>583</v>
      </c>
      <c r="C23" s="497"/>
    </row>
    <row r="24" spans="1:3" ht="15.6" x14ac:dyDescent="0.3">
      <c r="A24" s="52"/>
      <c r="B24" s="943" t="s">
        <v>357</v>
      </c>
      <c r="C24" s="497"/>
    </row>
    <row r="25" spans="1:3" ht="15.6" x14ac:dyDescent="0.25">
      <c r="A25" s="52"/>
      <c r="B25" s="987" t="s">
        <v>19</v>
      </c>
      <c r="C25" s="497"/>
    </row>
    <row r="26" spans="1:3" ht="15.6" x14ac:dyDescent="0.25">
      <c r="A26" s="52"/>
      <c r="B26" s="988" t="s">
        <v>18</v>
      </c>
      <c r="C26" s="497"/>
    </row>
    <row r="27" spans="1:3" ht="15.6" x14ac:dyDescent="0.25">
      <c r="A27" s="52"/>
      <c r="B27" s="989" t="s">
        <v>510</v>
      </c>
      <c r="C27" s="497"/>
    </row>
    <row r="28" spans="1:3" s="1206" customFormat="1" ht="15.6" x14ac:dyDescent="0.25">
      <c r="A28" s="52"/>
      <c r="B28" s="1643" t="s">
        <v>584</v>
      </c>
      <c r="C28" s="53"/>
    </row>
    <row r="29" spans="1:3" s="1206" customFormat="1" ht="15.6" x14ac:dyDescent="0.25">
      <c r="A29" s="608"/>
      <c r="B29" s="992" t="s">
        <v>585</v>
      </c>
      <c r="C29" s="497"/>
    </row>
    <row r="30" spans="1:3" s="1206" customFormat="1" ht="15.6" x14ac:dyDescent="0.25">
      <c r="A30" s="52"/>
      <c r="B30" s="54"/>
      <c r="C30" s="497"/>
    </row>
    <row r="31" spans="1:3" ht="15.6" x14ac:dyDescent="0.25">
      <c r="A31" s="52"/>
      <c r="B31" s="54"/>
      <c r="C31" s="497"/>
    </row>
    <row r="32" spans="1:3" x14ac:dyDescent="0.25">
      <c r="A32" s="52"/>
      <c r="B32" s="54"/>
      <c r="C32" s="53"/>
    </row>
    <row r="33" spans="1:3" ht="15.6" x14ac:dyDescent="0.25">
      <c r="A33" s="52"/>
      <c r="B33" s="670" t="s">
        <v>388</v>
      </c>
      <c r="C33" s="53"/>
    </row>
    <row r="34" spans="1:3" ht="15.6" x14ac:dyDescent="0.25">
      <c r="A34" s="52"/>
      <c r="B34" s="671" t="s">
        <v>389</v>
      </c>
      <c r="C34" s="53"/>
    </row>
    <row r="35" spans="1:3" x14ac:dyDescent="0.25">
      <c r="A35" s="52"/>
      <c r="B35" s="54"/>
      <c r="C35" s="53"/>
    </row>
    <row r="36" spans="1:3" ht="15.6" x14ac:dyDescent="0.25">
      <c r="A36" s="608"/>
      <c r="B36" s="54"/>
      <c r="C36" s="497"/>
    </row>
    <row r="37" spans="1:3" x14ac:dyDescent="0.25">
      <c r="A37" s="52"/>
      <c r="B37" s="54"/>
      <c r="C37" s="53"/>
    </row>
    <row r="38" spans="1:3" s="828" customFormat="1" ht="15.6" x14ac:dyDescent="0.25">
      <c r="A38" s="52"/>
      <c r="B38" s="54"/>
      <c r="C38" s="497"/>
    </row>
    <row r="39" spans="1:3" s="828" customFormat="1" ht="15.6" x14ac:dyDescent="0.25">
      <c r="A39" s="52"/>
      <c r="B39" s="1219" t="s">
        <v>403</v>
      </c>
      <c r="C39" s="497"/>
    </row>
    <row r="40" spans="1:3" s="828" customFormat="1" ht="15.75" customHeight="1" x14ac:dyDescent="0.25">
      <c r="A40" s="54"/>
      <c r="B40" s="1220"/>
      <c r="C40" s="54"/>
    </row>
    <row r="41" spans="1:3" s="828" customFormat="1" ht="17.399999999999999" x14ac:dyDescent="0.25">
      <c r="A41" s="54"/>
      <c r="B41" s="835" t="s">
        <v>400</v>
      </c>
      <c r="C41" s="54"/>
    </row>
    <row r="42" spans="1:3" ht="15.6" x14ac:dyDescent="0.25">
      <c r="A42" s="54"/>
      <c r="B42" s="996" t="s">
        <v>356</v>
      </c>
      <c r="C42" s="54"/>
    </row>
    <row r="43" spans="1:3" ht="13.8" thickBot="1" x14ac:dyDescent="0.3">
      <c r="A43" s="54"/>
      <c r="B43" s="54"/>
      <c r="C43" s="54"/>
    </row>
    <row r="44" spans="1:3" ht="13.8" x14ac:dyDescent="0.25">
      <c r="A44" s="52"/>
      <c r="B44" s="594" t="s">
        <v>296</v>
      </c>
      <c r="C44" s="53"/>
    </row>
    <row r="45" spans="1:3" ht="13.8" x14ac:dyDescent="0.25">
      <c r="A45" s="52"/>
      <c r="B45" s="595" t="s">
        <v>258</v>
      </c>
      <c r="C45" s="53"/>
    </row>
    <row r="46" spans="1:3" ht="13.8" x14ac:dyDescent="0.25">
      <c r="A46" s="52"/>
      <c r="B46" s="502" t="s">
        <v>245</v>
      </c>
      <c r="C46" s="501"/>
    </row>
    <row r="47" spans="1:3" ht="13.8" x14ac:dyDescent="0.25">
      <c r="A47" s="52"/>
      <c r="B47" s="503" t="s">
        <v>101</v>
      </c>
      <c r="C47" s="501"/>
    </row>
    <row r="48" spans="1:3" ht="13.8" x14ac:dyDescent="0.25">
      <c r="A48" s="52"/>
      <c r="B48" s="504" t="s">
        <v>102</v>
      </c>
      <c r="C48" s="501"/>
    </row>
    <row r="49" spans="1:3" ht="15.6" x14ac:dyDescent="0.25">
      <c r="A49" s="52"/>
      <c r="B49" s="994" t="s">
        <v>99</v>
      </c>
      <c r="C49" s="501"/>
    </row>
    <row r="50" spans="1:3" ht="13.8" x14ac:dyDescent="0.25">
      <c r="A50" s="52"/>
      <c r="B50" s="505" t="s">
        <v>254</v>
      </c>
      <c r="C50" s="501"/>
    </row>
    <row r="51" spans="1:3" ht="13.8" x14ac:dyDescent="0.25">
      <c r="A51" s="52"/>
      <c r="B51" s="505" t="s">
        <v>255</v>
      </c>
      <c r="C51" s="501"/>
    </row>
    <row r="52" spans="1:3" ht="13.8" x14ac:dyDescent="0.25">
      <c r="A52" s="52"/>
      <c r="B52" s="505" t="s">
        <v>132</v>
      </c>
      <c r="C52" s="501"/>
    </row>
    <row r="53" spans="1:3" ht="13.8" x14ac:dyDescent="0.25">
      <c r="A53" s="52"/>
      <c r="B53" s="505" t="s">
        <v>260</v>
      </c>
      <c r="C53" s="501"/>
    </row>
    <row r="54" spans="1:3" ht="13.8" x14ac:dyDescent="0.25">
      <c r="A54" s="52"/>
      <c r="B54" s="505" t="s">
        <v>256</v>
      </c>
      <c r="C54" s="501"/>
    </row>
    <row r="55" spans="1:3" ht="13.8" x14ac:dyDescent="0.25">
      <c r="A55" s="52"/>
      <c r="B55" s="505" t="s">
        <v>131</v>
      </c>
      <c r="C55" s="501"/>
    </row>
    <row r="56" spans="1:3" ht="13.8" x14ac:dyDescent="0.25">
      <c r="A56" s="52"/>
      <c r="B56" s="505" t="s">
        <v>257</v>
      </c>
      <c r="C56" s="501"/>
    </row>
    <row r="57" spans="1:3" ht="13.8" x14ac:dyDescent="0.25">
      <c r="A57" s="52"/>
      <c r="B57" s="674" t="s">
        <v>103</v>
      </c>
      <c r="C57" s="501"/>
    </row>
    <row r="58" spans="1:3" ht="13.8" x14ac:dyDescent="0.25">
      <c r="A58" s="52"/>
      <c r="B58" s="54"/>
      <c r="C58" s="501"/>
    </row>
    <row r="59" spans="1:3" ht="13.8" x14ac:dyDescent="0.25">
      <c r="A59" s="52"/>
      <c r="B59" s="54"/>
      <c r="C59" s="501"/>
    </row>
    <row r="60" spans="1:3" x14ac:dyDescent="0.25">
      <c r="A60" s="52"/>
      <c r="B60" s="54"/>
      <c r="C60" s="53"/>
    </row>
    <row r="61" spans="1:3" ht="15.6" x14ac:dyDescent="0.25">
      <c r="A61" s="1640"/>
      <c r="B61" s="1641" t="str">
        <f>B1</f>
        <v>January '13</v>
      </c>
      <c r="C61" s="1642"/>
    </row>
    <row r="62" spans="1:3" x14ac:dyDescent="0.25">
      <c r="A62" s="964"/>
      <c r="B62" s="964"/>
      <c r="C62" s="964"/>
    </row>
    <row r="63" spans="1:3" x14ac:dyDescent="0.25">
      <c r="A63" s="964"/>
      <c r="B63" s="964"/>
      <c r="C63" s="964"/>
    </row>
    <row r="64" spans="1:3" x14ac:dyDescent="0.25">
      <c r="A64" s="964"/>
      <c r="B64" s="964"/>
      <c r="C64" s="964"/>
    </row>
    <row r="65" spans="1:3" x14ac:dyDescent="0.25">
      <c r="A65" s="964"/>
      <c r="B65" s="964"/>
      <c r="C65" s="964"/>
    </row>
    <row r="66" spans="1:3" x14ac:dyDescent="0.25">
      <c r="A66" s="964"/>
      <c r="B66" s="964"/>
      <c r="C66" s="964"/>
    </row>
    <row r="67" spans="1:3" x14ac:dyDescent="0.25">
      <c r="A67" s="964"/>
      <c r="B67" s="964"/>
      <c r="C67" s="964"/>
    </row>
  </sheetData>
  <mergeCells count="2">
    <mergeCell ref="B4:B6"/>
    <mergeCell ref="B39:B4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0.5" bottom="0.5" header="0.5" footer="0.5"/>
  <pageSetup scale="90" orientation="portrait" r:id="rId1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5"/>
  </sheetPr>
  <dimension ref="A1:I77"/>
  <sheetViews>
    <sheetView showGridLines="0" zoomScaleNormal="100" workbookViewId="0">
      <selection sqref="A1:C77"/>
    </sheetView>
  </sheetViews>
  <sheetFormatPr defaultColWidth="9.109375" defaultRowHeight="13.2" x14ac:dyDescent="0.25"/>
  <cols>
    <col min="1" max="1" width="1.44140625" style="1128" customWidth="1"/>
    <col min="2" max="2" width="13.5546875" style="1128" customWidth="1"/>
    <col min="3" max="3" width="1.44140625" style="1128" customWidth="1"/>
    <col min="4" max="4" width="1.44140625" style="59" customWidth="1"/>
    <col min="5" max="5" width="9.33203125" style="62" customWidth="1"/>
    <col min="6" max="6" width="18.44140625" style="63" customWidth="1"/>
    <col min="7" max="7" width="32" style="63" customWidth="1"/>
    <col min="8" max="8" width="1.44140625" style="63" customWidth="1"/>
    <col min="9" max="9" width="72.5546875" style="63" customWidth="1"/>
    <col min="10" max="16384" width="9.109375" style="62"/>
  </cols>
  <sheetData>
    <row r="1" spans="1:9" ht="15.6" x14ac:dyDescent="0.25">
      <c r="A1" s="1640"/>
      <c r="B1" s="1641" t="s">
        <v>586</v>
      </c>
      <c r="C1" s="1642"/>
      <c r="D1" s="58"/>
    </row>
    <row r="2" spans="1:9" ht="18" thickBot="1" x14ac:dyDescent="0.35">
      <c r="A2" s="608"/>
      <c r="B2" s="850"/>
      <c r="C2" s="53"/>
      <c r="E2" s="55" t="s">
        <v>196</v>
      </c>
    </row>
    <row r="3" spans="1:9" ht="18" thickBot="1" x14ac:dyDescent="0.35">
      <c r="A3" s="608"/>
      <c r="B3" s="370" t="str">
        <f ca="1">Title!B3</f>
        <v>Interim</v>
      </c>
      <c r="C3" s="53"/>
      <c r="E3" s="55"/>
    </row>
    <row r="4" spans="1:9" ht="13.2" customHeight="1" x14ac:dyDescent="0.25">
      <c r="A4" s="608"/>
      <c r="B4" s="1214" t="str">
        <f>Title!B4</f>
        <v>R0</v>
      </c>
      <c r="C4" s="53"/>
      <c r="F4" s="1548" t="s">
        <v>238</v>
      </c>
      <c r="G4" s="1548"/>
      <c r="H4" s="1548"/>
      <c r="I4" s="1548"/>
    </row>
    <row r="5" spans="1:9" x14ac:dyDescent="0.25">
      <c r="A5" s="608"/>
      <c r="B5" s="1215"/>
      <c r="C5" s="53"/>
      <c r="F5" s="1548"/>
      <c r="G5" s="1548"/>
      <c r="H5" s="1548"/>
      <c r="I5" s="1548"/>
    </row>
    <row r="6" spans="1:9" ht="13.8" thickBot="1" x14ac:dyDescent="0.3">
      <c r="A6" s="608"/>
      <c r="B6" s="1216"/>
      <c r="C6" s="53"/>
      <c r="F6" s="1545"/>
      <c r="G6" s="1545"/>
      <c r="H6" s="1545"/>
      <c r="I6" s="1545"/>
    </row>
    <row r="7" spans="1:9" ht="21.6" thickBot="1" x14ac:dyDescent="0.3">
      <c r="A7" s="608"/>
      <c r="B7" s="54"/>
      <c r="C7" s="540"/>
      <c r="D7" s="60"/>
      <c r="F7" s="1550" t="s">
        <v>94</v>
      </c>
      <c r="G7" s="1550"/>
      <c r="H7" s="64"/>
      <c r="I7" s="1549" t="s">
        <v>93</v>
      </c>
    </row>
    <row r="8" spans="1:9" ht="21" x14ac:dyDescent="0.25">
      <c r="A8" s="608"/>
      <c r="B8" s="984" t="s">
        <v>100</v>
      </c>
      <c r="C8" s="497"/>
      <c r="F8" s="1550"/>
      <c r="G8" s="1550"/>
      <c r="H8" s="64"/>
      <c r="I8" s="1549"/>
    </row>
    <row r="9" spans="1:9" ht="17.399999999999999" x14ac:dyDescent="0.3">
      <c r="A9" s="608"/>
      <c r="B9" s="667" t="s">
        <v>128</v>
      </c>
      <c r="C9" s="497"/>
      <c r="F9" s="1547" t="s">
        <v>249</v>
      </c>
      <c r="G9" s="1547"/>
      <c r="H9" s="65"/>
      <c r="I9" s="73" t="s">
        <v>95</v>
      </c>
    </row>
    <row r="10" spans="1:9" x14ac:dyDescent="0.25">
      <c r="A10" s="608"/>
      <c r="B10" s="668"/>
      <c r="C10" s="669"/>
      <c r="F10" s="1545"/>
      <c r="G10" s="1545"/>
      <c r="H10" s="1545"/>
      <c r="I10" s="1545"/>
    </row>
    <row r="11" spans="1:9" ht="15.6" x14ac:dyDescent="0.25">
      <c r="A11" s="608"/>
      <c r="B11" s="670" t="s">
        <v>384</v>
      </c>
      <c r="C11" s="497"/>
      <c r="F11" s="1553" t="s">
        <v>96</v>
      </c>
      <c r="G11" s="1553"/>
      <c r="H11" s="1553"/>
      <c r="I11" s="1553"/>
    </row>
    <row r="12" spans="1:9" ht="15.6" x14ac:dyDescent="0.25">
      <c r="A12" s="52"/>
      <c r="B12" s="671" t="s">
        <v>385</v>
      </c>
      <c r="C12" s="53"/>
      <c r="F12" s="66"/>
      <c r="G12" s="66"/>
      <c r="H12" s="66"/>
      <c r="I12" s="66"/>
    </row>
    <row r="13" spans="1:9" ht="15.6" x14ac:dyDescent="0.25">
      <c r="A13" s="608"/>
      <c r="B13" s="672" t="s">
        <v>154</v>
      </c>
      <c r="C13" s="497"/>
      <c r="F13" s="1551" t="s">
        <v>91</v>
      </c>
      <c r="G13" s="1552"/>
      <c r="H13" s="1552"/>
      <c r="I13" s="76" t="s">
        <v>207</v>
      </c>
    </row>
    <row r="14" spans="1:9" ht="15.6" x14ac:dyDescent="0.25">
      <c r="A14" s="52"/>
      <c r="B14" s="673" t="s">
        <v>251</v>
      </c>
      <c r="C14" s="497"/>
      <c r="F14" s="1546" t="s">
        <v>90</v>
      </c>
      <c r="G14" s="1546"/>
      <c r="H14" s="1546"/>
      <c r="I14" s="1546"/>
    </row>
    <row r="15" spans="1:9" ht="15.6" x14ac:dyDescent="0.25">
      <c r="A15" s="52"/>
      <c r="B15" s="498" t="s">
        <v>278</v>
      </c>
      <c r="C15" s="497"/>
      <c r="F15" s="74"/>
      <c r="G15" s="74"/>
      <c r="H15" s="74"/>
      <c r="I15" s="74"/>
    </row>
    <row r="16" spans="1:9" ht="15.6" x14ac:dyDescent="0.25">
      <c r="A16" s="52"/>
      <c r="B16" s="499" t="s">
        <v>341</v>
      </c>
      <c r="C16" s="500"/>
      <c r="F16" s="1528" t="s">
        <v>250</v>
      </c>
      <c r="G16" s="1527" t="s">
        <v>500</v>
      </c>
      <c r="H16" s="1529" t="s">
        <v>284</v>
      </c>
      <c r="I16" s="1530"/>
    </row>
    <row r="17" spans="1:9" x14ac:dyDescent="0.25">
      <c r="A17" s="52"/>
      <c r="B17" s="54"/>
      <c r="C17" s="459"/>
      <c r="F17" s="1528"/>
      <c r="G17" s="1527"/>
      <c r="H17" s="1531"/>
      <c r="I17" s="1532"/>
    </row>
    <row r="18" spans="1:9" x14ac:dyDescent="0.25">
      <c r="A18" s="52"/>
      <c r="B18" s="54"/>
      <c r="C18" s="53"/>
      <c r="F18" s="1528"/>
      <c r="G18" s="1527"/>
      <c r="H18" s="1531"/>
      <c r="I18" s="1532"/>
    </row>
    <row r="19" spans="1:9" ht="15.6" x14ac:dyDescent="0.25">
      <c r="A19" s="608"/>
      <c r="B19" s="941" t="s">
        <v>386</v>
      </c>
      <c r="C19" s="497"/>
      <c r="F19" s="1528"/>
      <c r="G19" s="1527"/>
      <c r="H19" s="1533"/>
      <c r="I19" s="1534"/>
    </row>
    <row r="20" spans="1:9" ht="15.6" x14ac:dyDescent="0.25">
      <c r="A20" s="52"/>
      <c r="B20" s="671" t="s">
        <v>387</v>
      </c>
      <c r="C20" s="53"/>
      <c r="F20" s="995" t="s">
        <v>437</v>
      </c>
      <c r="G20" s="1125" t="s">
        <v>501</v>
      </c>
      <c r="H20" s="1537" t="s">
        <v>285</v>
      </c>
      <c r="I20" s="1538"/>
    </row>
    <row r="21" spans="1:9" ht="15.6" x14ac:dyDescent="0.25">
      <c r="A21" s="608"/>
      <c r="B21" s="985" t="s">
        <v>429</v>
      </c>
      <c r="C21" s="497"/>
      <c r="F21" s="75" t="s">
        <v>294</v>
      </c>
      <c r="G21" s="150" t="s">
        <v>502</v>
      </c>
      <c r="H21" s="1539"/>
      <c r="I21" s="1540"/>
    </row>
    <row r="22" spans="1:9" ht="15.6" x14ac:dyDescent="0.3">
      <c r="A22" s="52"/>
      <c r="B22" s="942" t="s">
        <v>340</v>
      </c>
      <c r="C22" s="497"/>
      <c r="F22" s="995" t="s">
        <v>295</v>
      </c>
      <c r="G22" s="150" t="s">
        <v>503</v>
      </c>
      <c r="H22" s="1539"/>
      <c r="I22" s="1540"/>
    </row>
    <row r="23" spans="1:9" ht="15.6" x14ac:dyDescent="0.3">
      <c r="A23" s="52"/>
      <c r="B23" s="986" t="s">
        <v>583</v>
      </c>
      <c r="C23" s="497"/>
      <c r="F23" s="995" t="s">
        <v>63</v>
      </c>
      <c r="G23" s="150" t="s">
        <v>504</v>
      </c>
      <c r="H23" s="1539"/>
      <c r="I23" s="1540"/>
    </row>
    <row r="24" spans="1:9" ht="15.6" x14ac:dyDescent="0.3">
      <c r="A24" s="52"/>
      <c r="B24" s="943" t="s">
        <v>357</v>
      </c>
      <c r="C24" s="497"/>
      <c r="F24" s="995" t="s">
        <v>21</v>
      </c>
      <c r="G24" s="150" t="s">
        <v>505</v>
      </c>
      <c r="H24" s="1539"/>
      <c r="I24" s="1540"/>
    </row>
    <row r="25" spans="1:9" ht="15.6" x14ac:dyDescent="0.25">
      <c r="A25" s="52"/>
      <c r="B25" s="987" t="s">
        <v>19</v>
      </c>
      <c r="C25" s="497"/>
      <c r="F25" s="995" t="s">
        <v>14</v>
      </c>
      <c r="G25" s="150" t="s">
        <v>506</v>
      </c>
      <c r="H25" s="1539"/>
      <c r="I25" s="1540"/>
    </row>
    <row r="26" spans="1:9" ht="15.6" x14ac:dyDescent="0.25">
      <c r="A26" s="52"/>
      <c r="B26" s="988" t="s">
        <v>18</v>
      </c>
      <c r="C26" s="497"/>
      <c r="F26" s="995" t="s">
        <v>438</v>
      </c>
      <c r="G26" s="150" t="s">
        <v>507</v>
      </c>
      <c r="H26" s="1539"/>
      <c r="I26" s="1540"/>
    </row>
    <row r="27" spans="1:9" ht="15.6" x14ac:dyDescent="0.25">
      <c r="A27" s="52"/>
      <c r="B27" s="989" t="s">
        <v>510</v>
      </c>
      <c r="C27" s="497"/>
      <c r="F27" s="1209" t="s">
        <v>587</v>
      </c>
      <c r="G27" s="150" t="s">
        <v>589</v>
      </c>
      <c r="H27" s="1541"/>
      <c r="I27" s="1542"/>
    </row>
    <row r="28" spans="1:9" ht="15.6" x14ac:dyDescent="0.25">
      <c r="A28" s="52"/>
      <c r="B28" s="1643" t="s">
        <v>584</v>
      </c>
      <c r="C28" s="53"/>
      <c r="F28" s="1209" t="s">
        <v>588</v>
      </c>
      <c r="G28" s="150" t="s">
        <v>590</v>
      </c>
      <c r="H28" s="149"/>
      <c r="I28" s="149"/>
    </row>
    <row r="29" spans="1:9" ht="15.6" x14ac:dyDescent="0.25">
      <c r="A29" s="608"/>
      <c r="B29" s="992" t="s">
        <v>585</v>
      </c>
      <c r="C29" s="497"/>
      <c r="F29" s="1536" t="s">
        <v>288</v>
      </c>
      <c r="G29" s="1536"/>
      <c r="H29" s="1536"/>
      <c r="I29" s="1536"/>
    </row>
    <row r="30" spans="1:9" ht="15.6" x14ac:dyDescent="0.25">
      <c r="A30" s="52"/>
      <c r="B30" s="54"/>
      <c r="C30" s="497"/>
      <c r="F30" s="1526"/>
      <c r="G30" s="1526"/>
      <c r="H30" s="1526"/>
      <c r="I30" s="1526"/>
    </row>
    <row r="31" spans="1:9" ht="15.6" x14ac:dyDescent="0.25">
      <c r="A31" s="52"/>
      <c r="B31" s="54"/>
      <c r="C31" s="497"/>
      <c r="F31" s="1526"/>
      <c r="G31" s="1526"/>
      <c r="H31" s="1526"/>
      <c r="I31" s="1526"/>
    </row>
    <row r="32" spans="1:9" x14ac:dyDescent="0.25">
      <c r="A32" s="52"/>
      <c r="B32" s="54"/>
      <c r="C32" s="53"/>
      <c r="F32" s="1543" t="s">
        <v>289</v>
      </c>
      <c r="G32" s="1543"/>
      <c r="H32" s="1543"/>
      <c r="I32" s="1543"/>
    </row>
    <row r="33" spans="1:9" ht="15.6" x14ac:dyDescent="0.25">
      <c r="A33" s="52"/>
      <c r="B33" s="670" t="s">
        <v>388</v>
      </c>
      <c r="C33" s="53"/>
      <c r="F33" s="1526" t="s">
        <v>81</v>
      </c>
      <c r="G33" s="1526"/>
      <c r="H33" s="1526"/>
      <c r="I33" s="1526"/>
    </row>
    <row r="34" spans="1:9" ht="15.6" x14ac:dyDescent="0.25">
      <c r="A34" s="52"/>
      <c r="B34" s="671" t="s">
        <v>389</v>
      </c>
      <c r="C34" s="53"/>
      <c r="F34" s="1526"/>
      <c r="G34" s="1526"/>
      <c r="H34" s="1526"/>
      <c r="I34" s="1526"/>
    </row>
    <row r="35" spans="1:9" x14ac:dyDescent="0.25">
      <c r="A35" s="52"/>
      <c r="B35" s="54"/>
      <c r="C35" s="53"/>
      <c r="F35" s="1526" t="s">
        <v>149</v>
      </c>
      <c r="G35" s="1526"/>
      <c r="H35" s="1526"/>
      <c r="I35" s="1526"/>
    </row>
    <row r="36" spans="1:9" ht="15.6" customHeight="1" x14ac:dyDescent="0.25">
      <c r="A36" s="608"/>
      <c r="B36" s="54"/>
      <c r="C36" s="497"/>
      <c r="F36" s="1526"/>
      <c r="G36" s="1526"/>
      <c r="H36" s="1526"/>
      <c r="I36" s="1526"/>
    </row>
    <row r="37" spans="1:9" ht="13.2" customHeight="1" x14ac:dyDescent="0.25">
      <c r="A37" s="52"/>
      <c r="B37" s="54"/>
      <c r="C37" s="53"/>
      <c r="F37" s="1526"/>
      <c r="G37" s="1526"/>
      <c r="H37" s="1526"/>
      <c r="I37" s="1526"/>
    </row>
    <row r="38" spans="1:9" ht="15.6" x14ac:dyDescent="0.25">
      <c r="A38" s="52"/>
      <c r="B38" s="54"/>
      <c r="C38" s="497"/>
      <c r="F38" s="1526" t="s">
        <v>92</v>
      </c>
      <c r="G38" s="1526"/>
      <c r="H38" s="1526"/>
      <c r="I38" s="1526"/>
    </row>
    <row r="39" spans="1:9" ht="15.6" x14ac:dyDescent="0.25">
      <c r="A39" s="52"/>
      <c r="B39" s="1219" t="s">
        <v>403</v>
      </c>
      <c r="C39" s="497"/>
      <c r="F39" s="1535" t="s">
        <v>82</v>
      </c>
      <c r="G39" s="1535"/>
      <c r="H39" s="1535"/>
      <c r="I39" s="1535"/>
    </row>
    <row r="40" spans="1:9" x14ac:dyDescent="0.25">
      <c r="A40" s="54"/>
      <c r="B40" s="1220"/>
      <c r="C40" s="54"/>
      <c r="F40" s="1526" t="s">
        <v>88</v>
      </c>
      <c r="G40" s="1526"/>
      <c r="H40" s="1526"/>
      <c r="I40" s="1526"/>
    </row>
    <row r="41" spans="1:9" ht="17.399999999999999" x14ac:dyDescent="0.25">
      <c r="A41" s="54"/>
      <c r="B41" s="835" t="s">
        <v>400</v>
      </c>
      <c r="C41" s="54"/>
      <c r="F41" s="1526"/>
      <c r="G41" s="1526"/>
      <c r="H41" s="1526"/>
      <c r="I41" s="1526"/>
    </row>
    <row r="42" spans="1:9" ht="15.6" x14ac:dyDescent="0.25">
      <c r="A42" s="54"/>
      <c r="B42" s="996" t="s">
        <v>356</v>
      </c>
      <c r="C42" s="54"/>
      <c r="F42" s="1526"/>
      <c r="G42" s="1526"/>
      <c r="H42" s="1526"/>
      <c r="I42" s="1526"/>
    </row>
    <row r="43" spans="1:9" ht="13.8" thickBot="1" x14ac:dyDescent="0.3">
      <c r="A43" s="54"/>
      <c r="B43" s="54"/>
      <c r="C43" s="54"/>
      <c r="F43" s="1526" t="s">
        <v>85</v>
      </c>
      <c r="G43" s="1526"/>
      <c r="H43" s="1526"/>
      <c r="I43" s="1526"/>
    </row>
    <row r="44" spans="1:9" ht="13.8" x14ac:dyDescent="0.25">
      <c r="A44" s="52"/>
      <c r="B44" s="594" t="s">
        <v>296</v>
      </c>
      <c r="C44" s="53"/>
      <c r="F44" s="1526"/>
      <c r="G44" s="1526"/>
      <c r="H44" s="1526"/>
      <c r="I44" s="1526"/>
    </row>
    <row r="45" spans="1:9" ht="13.8" x14ac:dyDescent="0.25">
      <c r="A45" s="52"/>
      <c r="B45" s="595" t="s">
        <v>258</v>
      </c>
      <c r="C45" s="53"/>
      <c r="F45" s="1526"/>
      <c r="G45" s="1526"/>
      <c r="H45" s="1526"/>
      <c r="I45" s="1526"/>
    </row>
    <row r="46" spans="1:9" ht="13.8" x14ac:dyDescent="0.25">
      <c r="A46" s="52"/>
      <c r="B46" s="502" t="s">
        <v>245</v>
      </c>
      <c r="C46" s="501"/>
      <c r="F46" s="1526" t="s">
        <v>86</v>
      </c>
      <c r="G46" s="1526"/>
      <c r="H46" s="1526"/>
      <c r="I46" s="1526"/>
    </row>
    <row r="47" spans="1:9" ht="13.8" x14ac:dyDescent="0.25">
      <c r="A47" s="52"/>
      <c r="B47" s="503" t="s">
        <v>101</v>
      </c>
      <c r="C47" s="501"/>
      <c r="F47" s="1526"/>
      <c r="G47" s="1526"/>
      <c r="H47" s="1526"/>
      <c r="I47" s="1526"/>
    </row>
    <row r="48" spans="1:9" ht="13.8" x14ac:dyDescent="0.25">
      <c r="A48" s="52"/>
      <c r="B48" s="504" t="s">
        <v>102</v>
      </c>
      <c r="C48" s="501"/>
      <c r="F48" s="1526" t="s">
        <v>89</v>
      </c>
      <c r="G48" s="1526"/>
      <c r="H48" s="1526"/>
      <c r="I48" s="1526"/>
    </row>
    <row r="49" spans="1:9" ht="15.6" x14ac:dyDescent="0.25">
      <c r="A49" s="52"/>
      <c r="B49" s="994" t="s">
        <v>99</v>
      </c>
      <c r="C49" s="501"/>
      <c r="F49" s="1526"/>
      <c r="G49" s="1526"/>
      <c r="H49" s="1526"/>
      <c r="I49" s="1526"/>
    </row>
    <row r="50" spans="1:9" ht="13.8" x14ac:dyDescent="0.25">
      <c r="A50" s="52"/>
      <c r="B50" s="505" t="s">
        <v>254</v>
      </c>
      <c r="C50" s="501"/>
      <c r="F50" s="1526"/>
      <c r="G50" s="1526"/>
      <c r="H50" s="1526"/>
      <c r="I50" s="1526"/>
    </row>
    <row r="51" spans="1:9" ht="13.8" x14ac:dyDescent="0.25">
      <c r="A51" s="52"/>
      <c r="B51" s="505" t="s">
        <v>255</v>
      </c>
      <c r="C51" s="501"/>
      <c r="F51" s="1526"/>
      <c r="G51" s="1526"/>
      <c r="H51" s="1526"/>
      <c r="I51" s="1526"/>
    </row>
    <row r="52" spans="1:9" ht="13.8" x14ac:dyDescent="0.25">
      <c r="A52" s="52"/>
      <c r="B52" s="505" t="s">
        <v>132</v>
      </c>
      <c r="C52" s="501"/>
      <c r="F52" s="1526" t="s">
        <v>87</v>
      </c>
      <c r="G52" s="1526"/>
      <c r="H52" s="1526"/>
      <c r="I52" s="1526"/>
    </row>
    <row r="53" spans="1:9" ht="13.8" x14ac:dyDescent="0.25">
      <c r="A53" s="52"/>
      <c r="B53" s="505" t="s">
        <v>260</v>
      </c>
      <c r="C53" s="501"/>
      <c r="F53" s="1526"/>
      <c r="G53" s="1526"/>
      <c r="H53" s="1526"/>
      <c r="I53" s="1526"/>
    </row>
    <row r="54" spans="1:9" ht="13.8" x14ac:dyDescent="0.25">
      <c r="A54" s="52"/>
      <c r="B54" s="505" t="s">
        <v>256</v>
      </c>
      <c r="C54" s="501"/>
      <c r="F54" s="1544"/>
      <c r="G54" s="1544"/>
      <c r="H54" s="1544"/>
      <c r="I54" s="1544"/>
    </row>
    <row r="55" spans="1:9" ht="13.8" x14ac:dyDescent="0.25">
      <c r="A55" s="52"/>
      <c r="B55" s="505" t="s">
        <v>131</v>
      </c>
      <c r="C55" s="501"/>
    </row>
    <row r="56" spans="1:9" ht="13.8" x14ac:dyDescent="0.25">
      <c r="A56" s="52"/>
      <c r="B56" s="505" t="s">
        <v>257</v>
      </c>
      <c r="C56" s="501"/>
    </row>
    <row r="57" spans="1:9" ht="13.8" x14ac:dyDescent="0.25">
      <c r="A57" s="52"/>
      <c r="B57" s="674" t="s">
        <v>103</v>
      </c>
      <c r="C57" s="501"/>
    </row>
    <row r="58" spans="1:9" ht="13.8" x14ac:dyDescent="0.25">
      <c r="A58" s="52"/>
      <c r="B58" s="54"/>
      <c r="C58" s="501"/>
    </row>
    <row r="59" spans="1:9" ht="13.8" x14ac:dyDescent="0.25">
      <c r="A59" s="52"/>
      <c r="B59" s="54"/>
      <c r="C59" s="501"/>
    </row>
    <row r="60" spans="1:9" x14ac:dyDescent="0.25">
      <c r="A60" s="52"/>
      <c r="B60" s="54"/>
      <c r="C60" s="53"/>
    </row>
    <row r="61" spans="1:9" ht="15.6" x14ac:dyDescent="0.25">
      <c r="A61" s="1640"/>
      <c r="B61" s="1641" t="str">
        <f>B1</f>
        <v>January '13</v>
      </c>
      <c r="C61" s="1642"/>
    </row>
    <row r="62" spans="1:9" x14ac:dyDescent="0.25">
      <c r="A62" s="1206"/>
      <c r="B62" s="1206"/>
      <c r="C62" s="1206"/>
    </row>
    <row r="63" spans="1:9" x14ac:dyDescent="0.25">
      <c r="A63" s="1206"/>
      <c r="B63" s="1206"/>
      <c r="C63" s="1206"/>
    </row>
    <row r="64" spans="1:9" x14ac:dyDescent="0.25">
      <c r="A64" s="1206"/>
      <c r="B64" s="1206"/>
      <c r="C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mergeCells count="27">
    <mergeCell ref="B39:B40"/>
    <mergeCell ref="B4:B6"/>
    <mergeCell ref="F6:I6"/>
    <mergeCell ref="F14:I14"/>
    <mergeCell ref="F9:G9"/>
    <mergeCell ref="F4:I5"/>
    <mergeCell ref="I7:I8"/>
    <mergeCell ref="F7:G8"/>
    <mergeCell ref="F13:H13"/>
    <mergeCell ref="F10:I10"/>
    <mergeCell ref="F11:I11"/>
    <mergeCell ref="F52:I53"/>
    <mergeCell ref="F54:I54"/>
    <mergeCell ref="F46:I47"/>
    <mergeCell ref="F48:I51"/>
    <mergeCell ref="F43:I45"/>
    <mergeCell ref="F40:I42"/>
    <mergeCell ref="G16:G19"/>
    <mergeCell ref="F16:F19"/>
    <mergeCell ref="H16:I19"/>
    <mergeCell ref="F39:I39"/>
    <mergeCell ref="F29:I31"/>
    <mergeCell ref="H20:I27"/>
    <mergeCell ref="F38:I38"/>
    <mergeCell ref="F32:I32"/>
    <mergeCell ref="F35:I37"/>
    <mergeCell ref="F33:I34"/>
  </mergeCells>
  <phoneticPr fontId="42" type="noConversion"/>
  <hyperlinks>
    <hyperlink ref="I13" r:id="rId1" tooltip="IEEE 802.11 eMail Reflector Request &amp; Information"/>
    <hyperlink ref="I7:I8" r:id="rId2" tooltip="IEEE 802.11 Web Site" display="www.ieee802.org/11/"/>
    <hyperlink ref="I9" r:id="rId3" tooltip="IEEE 802 Wireless World Members Site"/>
    <hyperlink ref="G21" r:id="rId4"/>
    <hyperlink ref="G26" r:id="rId5"/>
    <hyperlink ref="G16" r:id="rId6" display="stds-802-11@listsev.ieee.org"/>
    <hyperlink ref="G23" r:id="rId7"/>
    <hyperlink ref="G24" r:id="rId8"/>
    <hyperlink ref="G25" r:id="rId9"/>
    <hyperlink ref="G16:G19" r:id="rId10" display="stds-802-11@listserv.ieee.org"/>
    <hyperlink ref="G20" r:id="rId11"/>
    <hyperlink ref="G22" r:id="rId12"/>
    <hyperlink ref="G27" r:id="rId13"/>
    <hyperlink ref="G28" r:id="rId14"/>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4294967293" verticalDpi="1200" r:id="rId25"/>
  <headerFooter alignWithMargins="0">
    <oddFooter>&amp;L  &amp;A&amp;C&amp;P  of &amp;N&amp;R&amp;D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15"/>
    <pageSetUpPr autoPageBreaks="0" fitToPage="1"/>
  </sheetPr>
  <dimension ref="A1:S77"/>
  <sheetViews>
    <sheetView showGridLines="0" zoomScale="35" zoomScaleNormal="35" workbookViewId="0">
      <selection sqref="A1:C77"/>
    </sheetView>
  </sheetViews>
  <sheetFormatPr defaultRowHeight="13.2" x14ac:dyDescent="0.25"/>
  <cols>
    <col min="1" max="1" width="1.44140625" style="1128" customWidth="1"/>
    <col min="2" max="2" width="13.5546875" style="1128" customWidth="1"/>
    <col min="3" max="3" width="1.44140625" style="1128" customWidth="1"/>
    <col min="4" max="4" width="1.44140625" style="59" customWidth="1"/>
  </cols>
  <sheetData>
    <row r="1" spans="1:19" s="37" customFormat="1" ht="15.6" x14ac:dyDescent="0.25">
      <c r="A1" s="1640"/>
      <c r="B1" s="1641" t="s">
        <v>586</v>
      </c>
      <c r="C1" s="1642"/>
      <c r="D1" s="58"/>
      <c r="F1"/>
      <c r="G1"/>
      <c r="H1"/>
      <c r="I1"/>
      <c r="J1"/>
      <c r="K1"/>
      <c r="L1"/>
      <c r="M1"/>
      <c r="N1"/>
      <c r="O1"/>
      <c r="P1"/>
      <c r="Q1"/>
      <c r="R1"/>
      <c r="S1"/>
    </row>
    <row r="2" spans="1:19" ht="13.8" thickBot="1" x14ac:dyDescent="0.3">
      <c r="A2" s="608"/>
      <c r="B2" s="850"/>
      <c r="C2" s="53"/>
    </row>
    <row r="3" spans="1:19" ht="13.8" thickBot="1" x14ac:dyDescent="0.3">
      <c r="A3" s="608"/>
      <c r="B3" s="370" t="str">
        <f ca="1">Title!B3</f>
        <v>Interim</v>
      </c>
      <c r="C3" s="53"/>
    </row>
    <row r="4" spans="1:19" ht="13.2" customHeight="1" x14ac:dyDescent="0.25">
      <c r="A4" s="608"/>
      <c r="B4" s="1214" t="str">
        <f>Title!B4</f>
        <v>R0</v>
      </c>
      <c r="C4" s="53"/>
    </row>
    <row r="5" spans="1:19" x14ac:dyDescent="0.25">
      <c r="A5" s="608"/>
      <c r="B5" s="1215"/>
      <c r="C5" s="53"/>
    </row>
    <row r="6" spans="1:19" ht="13.8" thickBot="1" x14ac:dyDescent="0.3">
      <c r="A6" s="608"/>
      <c r="B6" s="1216"/>
      <c r="C6" s="53"/>
      <c r="Q6" s="1243"/>
    </row>
    <row r="7" spans="1:19" ht="13.8" thickBot="1" x14ac:dyDescent="0.3">
      <c r="A7" s="608"/>
      <c r="B7" s="54"/>
      <c r="C7" s="540"/>
      <c r="D7" s="60"/>
      <c r="Q7" s="1243"/>
    </row>
    <row r="8" spans="1:19" ht="17.399999999999999" x14ac:dyDescent="0.25">
      <c r="A8" s="608"/>
      <c r="B8" s="984" t="s">
        <v>100</v>
      </c>
      <c r="C8" s="497"/>
      <c r="Q8" s="1243"/>
    </row>
    <row r="9" spans="1:19" ht="15.6" x14ac:dyDescent="0.25">
      <c r="A9" s="608"/>
      <c r="B9" s="667" t="s">
        <v>128</v>
      </c>
      <c r="C9" s="497"/>
      <c r="Q9" s="1243"/>
    </row>
    <row r="10" spans="1:19" x14ac:dyDescent="0.25">
      <c r="A10" s="608"/>
      <c r="B10" s="668"/>
      <c r="C10" s="669"/>
    </row>
    <row r="11" spans="1:19" ht="15.6" x14ac:dyDescent="0.25">
      <c r="A11" s="608"/>
      <c r="B11" s="670" t="s">
        <v>384</v>
      </c>
      <c r="C11" s="497"/>
    </row>
    <row r="12" spans="1:19" ht="15.6" x14ac:dyDescent="0.25">
      <c r="A12" s="52"/>
      <c r="B12" s="671" t="s">
        <v>385</v>
      </c>
      <c r="C12" s="53"/>
    </row>
    <row r="13" spans="1:19" ht="15.6" x14ac:dyDescent="0.25">
      <c r="A13" s="608"/>
      <c r="B13" s="672" t="s">
        <v>154</v>
      </c>
      <c r="C13" s="497"/>
    </row>
    <row r="14" spans="1:19" ht="15.6" x14ac:dyDescent="0.25">
      <c r="A14" s="52"/>
      <c r="B14" s="673" t="s">
        <v>251</v>
      </c>
      <c r="C14" s="497"/>
    </row>
    <row r="15" spans="1:19" ht="15.6" x14ac:dyDescent="0.25">
      <c r="A15" s="52"/>
      <c r="B15" s="498" t="s">
        <v>278</v>
      </c>
      <c r="C15" s="497"/>
    </row>
    <row r="16" spans="1:19" ht="15.6" x14ac:dyDescent="0.25">
      <c r="A16" s="52"/>
      <c r="B16" s="499" t="s">
        <v>341</v>
      </c>
      <c r="C16" s="500"/>
    </row>
    <row r="17" spans="1:3" x14ac:dyDescent="0.25">
      <c r="A17" s="52"/>
      <c r="B17" s="54"/>
      <c r="C17" s="459"/>
    </row>
    <row r="18" spans="1:3" x14ac:dyDescent="0.25">
      <c r="A18" s="52"/>
      <c r="B18" s="54"/>
      <c r="C18" s="53"/>
    </row>
    <row r="19" spans="1:3" ht="15.6" x14ac:dyDescent="0.25">
      <c r="A19" s="608"/>
      <c r="B19" s="941" t="s">
        <v>386</v>
      </c>
      <c r="C19" s="497"/>
    </row>
    <row r="20" spans="1:3" ht="15.6" x14ac:dyDescent="0.25">
      <c r="A20" s="52"/>
      <c r="B20" s="671" t="s">
        <v>387</v>
      </c>
      <c r="C20" s="53"/>
    </row>
    <row r="21" spans="1:3" ht="15.6" x14ac:dyDescent="0.25">
      <c r="A21" s="608"/>
      <c r="B21" s="985" t="s">
        <v>429</v>
      </c>
      <c r="C21" s="497"/>
    </row>
    <row r="22" spans="1:3" ht="15.6" x14ac:dyDescent="0.3">
      <c r="A22" s="52"/>
      <c r="B22" s="942" t="s">
        <v>340</v>
      </c>
      <c r="C22" s="497"/>
    </row>
    <row r="23" spans="1:3" ht="15.6" x14ac:dyDescent="0.3">
      <c r="A23" s="52"/>
      <c r="B23" s="986" t="s">
        <v>583</v>
      </c>
      <c r="C23" s="497"/>
    </row>
    <row r="24" spans="1:3" ht="15.6" x14ac:dyDescent="0.3">
      <c r="A24" s="52"/>
      <c r="B24" s="943" t="s">
        <v>357</v>
      </c>
      <c r="C24" s="497"/>
    </row>
    <row r="25" spans="1:3" ht="15.6" x14ac:dyDescent="0.25">
      <c r="A25" s="52"/>
      <c r="B25" s="987" t="s">
        <v>19</v>
      </c>
      <c r="C25" s="497"/>
    </row>
    <row r="26" spans="1:3" ht="15.6" x14ac:dyDescent="0.25">
      <c r="A26" s="52"/>
      <c r="B26" s="988" t="s">
        <v>18</v>
      </c>
      <c r="C26" s="497"/>
    </row>
    <row r="27" spans="1:3" ht="15.6" x14ac:dyDescent="0.25">
      <c r="A27" s="52"/>
      <c r="B27" s="989" t="s">
        <v>510</v>
      </c>
      <c r="C27" s="497"/>
    </row>
    <row r="28" spans="1:3" ht="15.6" x14ac:dyDescent="0.25">
      <c r="A28" s="52"/>
      <c r="B28" s="1643" t="s">
        <v>584</v>
      </c>
      <c r="C28" s="53"/>
    </row>
    <row r="29" spans="1:3" ht="15.6" x14ac:dyDescent="0.25">
      <c r="A29" s="608"/>
      <c r="B29" s="992" t="s">
        <v>585</v>
      </c>
      <c r="C29" s="497"/>
    </row>
    <row r="30" spans="1:3" ht="15.6" x14ac:dyDescent="0.25">
      <c r="A30" s="52"/>
      <c r="B30" s="54"/>
      <c r="C30" s="497"/>
    </row>
    <row r="31" spans="1:3" ht="15.6" x14ac:dyDescent="0.25">
      <c r="A31" s="52"/>
      <c r="B31" s="54"/>
      <c r="C31" s="497"/>
    </row>
    <row r="32" spans="1:3" x14ac:dyDescent="0.25">
      <c r="A32" s="52"/>
      <c r="B32" s="54"/>
      <c r="C32" s="53"/>
    </row>
    <row r="33" spans="1:3" ht="15.6" x14ac:dyDescent="0.25">
      <c r="A33" s="52"/>
      <c r="B33" s="670" t="s">
        <v>388</v>
      </c>
      <c r="C33" s="53"/>
    </row>
    <row r="34" spans="1:3" ht="15.6" x14ac:dyDescent="0.25">
      <c r="A34" s="52"/>
      <c r="B34" s="671" t="s">
        <v>389</v>
      </c>
      <c r="C34" s="53"/>
    </row>
    <row r="35" spans="1:3" x14ac:dyDescent="0.25">
      <c r="A35" s="52"/>
      <c r="B35" s="54"/>
      <c r="C35" s="53"/>
    </row>
    <row r="36" spans="1:3" ht="15.6" customHeight="1" x14ac:dyDescent="0.25">
      <c r="A36" s="608"/>
      <c r="B36" s="54"/>
      <c r="C36" s="497"/>
    </row>
    <row r="37" spans="1:3" ht="13.2" customHeight="1" x14ac:dyDescent="0.25">
      <c r="A37" s="52"/>
      <c r="B37" s="54"/>
      <c r="C37" s="53"/>
    </row>
    <row r="38" spans="1:3" ht="15.6" x14ac:dyDescent="0.25">
      <c r="A38" s="52"/>
      <c r="B38" s="54"/>
      <c r="C38" s="497"/>
    </row>
    <row r="39" spans="1:3" ht="15.6" x14ac:dyDescent="0.25">
      <c r="A39" s="52"/>
      <c r="B39" s="1219" t="s">
        <v>403</v>
      </c>
      <c r="C39" s="497"/>
    </row>
    <row r="40" spans="1:3" x14ac:dyDescent="0.25">
      <c r="A40" s="54"/>
      <c r="B40" s="1220"/>
      <c r="C40" s="54"/>
    </row>
    <row r="41" spans="1:3" ht="17.399999999999999" x14ac:dyDescent="0.25">
      <c r="A41" s="54"/>
      <c r="B41" s="835" t="s">
        <v>400</v>
      </c>
      <c r="C41" s="54"/>
    </row>
    <row r="42" spans="1:3" ht="15.6" x14ac:dyDescent="0.25">
      <c r="A42" s="54"/>
      <c r="B42" s="996" t="s">
        <v>356</v>
      </c>
      <c r="C42" s="54"/>
    </row>
    <row r="43" spans="1:3" ht="13.8" thickBot="1" x14ac:dyDescent="0.3">
      <c r="A43" s="54"/>
      <c r="B43" s="54"/>
      <c r="C43" s="54"/>
    </row>
    <row r="44" spans="1:3" ht="13.8" x14ac:dyDescent="0.25">
      <c r="A44" s="52"/>
      <c r="B44" s="594" t="s">
        <v>296</v>
      </c>
      <c r="C44" s="53"/>
    </row>
    <row r="45" spans="1:3" ht="13.8" x14ac:dyDescent="0.25">
      <c r="A45" s="52"/>
      <c r="B45" s="595" t="s">
        <v>258</v>
      </c>
      <c r="C45" s="53"/>
    </row>
    <row r="46" spans="1:3" ht="13.8" x14ac:dyDescent="0.25">
      <c r="A46" s="52"/>
      <c r="B46" s="502" t="s">
        <v>245</v>
      </c>
      <c r="C46" s="501"/>
    </row>
    <row r="47" spans="1:3" ht="13.8" x14ac:dyDescent="0.25">
      <c r="A47" s="52"/>
      <c r="B47" s="503" t="s">
        <v>101</v>
      </c>
      <c r="C47" s="501"/>
    </row>
    <row r="48" spans="1:3" ht="13.8" x14ac:dyDescent="0.25">
      <c r="A48" s="52"/>
      <c r="B48" s="504" t="s">
        <v>102</v>
      </c>
      <c r="C48" s="501"/>
    </row>
    <row r="49" spans="1:3" ht="15.6" x14ac:dyDescent="0.25">
      <c r="A49" s="52"/>
      <c r="B49" s="994" t="s">
        <v>99</v>
      </c>
      <c r="C49" s="501"/>
    </row>
    <row r="50" spans="1:3" ht="13.8" x14ac:dyDescent="0.25">
      <c r="A50" s="52"/>
      <c r="B50" s="505" t="s">
        <v>254</v>
      </c>
      <c r="C50" s="501"/>
    </row>
    <row r="51" spans="1:3" ht="13.8" x14ac:dyDescent="0.25">
      <c r="A51" s="52"/>
      <c r="B51" s="505" t="s">
        <v>255</v>
      </c>
      <c r="C51" s="501"/>
    </row>
    <row r="52" spans="1:3" ht="13.8" x14ac:dyDescent="0.25">
      <c r="A52" s="52"/>
      <c r="B52" s="505" t="s">
        <v>132</v>
      </c>
      <c r="C52" s="501"/>
    </row>
    <row r="53" spans="1:3" ht="13.8" x14ac:dyDescent="0.25">
      <c r="A53" s="52"/>
      <c r="B53" s="505" t="s">
        <v>260</v>
      </c>
      <c r="C53" s="501"/>
    </row>
    <row r="54" spans="1:3" ht="13.8" x14ac:dyDescent="0.25">
      <c r="A54" s="52"/>
      <c r="B54" s="505" t="s">
        <v>256</v>
      </c>
      <c r="C54" s="501"/>
    </row>
    <row r="55" spans="1:3" ht="13.8" x14ac:dyDescent="0.25">
      <c r="A55" s="52"/>
      <c r="B55" s="505" t="s">
        <v>131</v>
      </c>
      <c r="C55" s="501"/>
    </row>
    <row r="56" spans="1:3" ht="13.8" x14ac:dyDescent="0.25">
      <c r="A56" s="52"/>
      <c r="B56" s="505" t="s">
        <v>257</v>
      </c>
      <c r="C56" s="501"/>
    </row>
    <row r="57" spans="1:3" ht="13.8" x14ac:dyDescent="0.25">
      <c r="A57" s="52"/>
      <c r="B57" s="674" t="s">
        <v>103</v>
      </c>
      <c r="C57" s="501"/>
    </row>
    <row r="58" spans="1:3" ht="13.8" x14ac:dyDescent="0.25">
      <c r="A58" s="52"/>
      <c r="B58" s="54"/>
      <c r="C58" s="501"/>
    </row>
    <row r="59" spans="1:3" ht="13.8" x14ac:dyDescent="0.25">
      <c r="A59" s="52"/>
      <c r="B59" s="54"/>
      <c r="C59" s="501"/>
    </row>
    <row r="60" spans="1:3" x14ac:dyDescent="0.25">
      <c r="A60" s="52"/>
      <c r="B60" s="54"/>
      <c r="C60" s="53"/>
    </row>
    <row r="61" spans="1:3" ht="15.6" x14ac:dyDescent="0.25">
      <c r="A61" s="1640"/>
      <c r="B61" s="1641" t="str">
        <f>B1</f>
        <v>January '13</v>
      </c>
      <c r="C61" s="1642"/>
    </row>
    <row r="62" spans="1:3" x14ac:dyDescent="0.25">
      <c r="A62" s="1206"/>
      <c r="B62" s="1206"/>
      <c r="C62" s="1206"/>
    </row>
    <row r="63" spans="1:3" x14ac:dyDescent="0.25">
      <c r="A63" s="1206"/>
      <c r="B63" s="1206"/>
      <c r="C63" s="1206"/>
    </row>
    <row r="64" spans="1:3" x14ac:dyDescent="0.25">
      <c r="A64" s="1206"/>
      <c r="B64" s="1206"/>
      <c r="C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customSheetViews>
    <customSheetView guid="{471EB7C4-B2CF-4FBE-9DC9-693B69A7F9FF}" showGridLines="0" fitToPage="1" printArea="1" showRuler="0">
      <pageMargins left="0.75" right="0.75" top="1" bottom="1" header="0.5" footer="0.5"/>
      <pageSetup scale="96" orientation="landscape" r:id="rId1"/>
      <headerFooter alignWithMargins="0"/>
    </customSheetView>
    <customSheetView guid="{B316FFF2-8282-4BB7-BE04-5FED6E033DE9}" showGridLines="0" fitToPage="1" printArea="1" showRuler="0">
      <pageMargins left="0.75" right="0.75" top="1" bottom="1" header="0.5" footer="0.5"/>
      <pageSetup scale="96" orientation="landscape" r:id="rId2"/>
      <headerFooter alignWithMargins="0"/>
    </customSheetView>
    <customSheetView guid="{27B78060-68E1-4A63-8B2B-C34DB2097BAE}" showGridLines="0" fitToPage="1" printArea="1" showRuler="0">
      <pageMargins left="0.75" right="0.75" top="1" bottom="1" header="0.5" footer="0.5"/>
      <pageSetup scale="96" orientation="landscape" r:id="rId3"/>
      <headerFooter alignWithMargins="0"/>
    </customSheetView>
    <customSheetView guid="{1A4B53BA-FB50-4C55-8FB0-39E1B9C1F190}" showGridLines="0" fitToPage="1" printArea="1" showRuler="0">
      <pageMargins left="0.75" right="0.75" top="1" bottom="1" header="0.5" footer="0.5"/>
      <pageSetup scale="96" orientation="landscape" r:id="rId4"/>
      <headerFooter alignWithMargins="0"/>
    </customSheetView>
    <customSheetView guid="{50D0CB11-55BB-43D8-AE23-D74B28948084}" showGridLines="0" fitToPage="1" printArea="1" showRuler="0">
      <pageMargins left="0.75" right="0.75" top="1" bottom="1" header="0.5" footer="0.5"/>
      <pageSetup scale="96" orientation="landscape" r:id="rId5"/>
      <headerFooter alignWithMargins="0"/>
    </customSheetView>
    <customSheetView guid="{7E5ADFC7-82CA-4A70-A250-6FC82DA284DC}" showGridLines="0" fitToPage="1" printArea="1" showRuler="0">
      <pageMargins left="0.75" right="0.75" top="1" bottom="1" header="0.5" footer="0.5"/>
      <pageSetup scale="96" orientation="landscape" r:id="rId6"/>
      <headerFooter alignWithMargins="0"/>
    </customSheetView>
    <customSheetView guid="{20E74821-39C1-45DB-92E8-46A0E2E722B2}" showGridLines="0" fitToPage="1" printArea="1" showRuler="0">
      <pageMargins left="0.75" right="0.75" top="1" bottom="1" header="0.5" footer="0.5"/>
      <pageSetup scale="96" orientation="landscape" r:id="rId7"/>
      <headerFooter alignWithMargins="0"/>
    </customSheetView>
    <customSheetView guid="{00AABE15-45FB-42F7-A454-BE72949E7A28}" showGridLines="0" fitToPage="1" printArea="1" showRuler="0">
      <pageMargins left="0.75" right="0.75" top="1" bottom="1" header="0.5" footer="0.5"/>
      <pageSetup scale="96" orientation="landscape" r:id="rId8"/>
      <headerFooter alignWithMargins="0"/>
    </customSheetView>
  </customSheetViews>
  <mergeCells count="3">
    <mergeCell ref="Q6:Q9"/>
    <mergeCell ref="B4:B6"/>
    <mergeCell ref="B39:B4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9" tooltip="Code of Ethics"/>
    <hyperlink ref="B57" location="References!A1" tooltip="802.11 WG Communication References" display="Reference"/>
    <hyperlink ref="B46" location="'802.11 Cover'!A1" tooltip="Cover Page" display="Cover"/>
    <hyperlink ref="B51" r:id="rId10" tooltip="Antitrust and Competition Policy"/>
    <hyperlink ref="B54" r:id="rId11" tooltip="IEEE-SA PatCom"/>
    <hyperlink ref="B48" r:id="rId12" tooltip="WG Officers and Contact Details"/>
    <hyperlink ref="B55" r:id="rId13" tooltip="Patent Policy"/>
    <hyperlink ref="B56" r:id="rId14" tooltip="Patent FAQ"/>
    <hyperlink ref="B50" r:id="rId15" tooltip="Affiliation FAQ"/>
    <hyperlink ref="B53" r:id="rId16" tooltip="IEEE-SA Letter of Assurance Form"/>
    <hyperlink ref="B14" location="'ARC SC'!A1" tooltip="Architecture Standing Committee Agenda" display="ARC"/>
    <hyperlink ref="B45" r:id="rId17" tooltip="Teleconference Calendar"/>
    <hyperlink ref="B44" r:id="rId18"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60" orientation="landscape" r:id="rId19"/>
  <headerFooter alignWithMargins="0"/>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13"/>
    <pageSetUpPr autoPageBreaks="0" fitToPage="1"/>
  </sheetPr>
  <dimension ref="A1:AR89"/>
  <sheetViews>
    <sheetView showGridLines="0" tabSelected="1" zoomScale="19" zoomScaleNormal="19" zoomScaleSheetLayoutView="25" workbookViewId="0">
      <selection activeCell="AL30" sqref="AL30"/>
    </sheetView>
  </sheetViews>
  <sheetFormatPr defaultColWidth="9.109375" defaultRowHeight="36" customHeight="1" x14ac:dyDescent="0.25"/>
  <cols>
    <col min="1" max="1" width="1.44140625" style="1128" customWidth="1"/>
    <col min="2" max="2" width="13.5546875" style="1128" customWidth="1"/>
    <col min="3" max="3" width="1.44140625" style="1128" customWidth="1"/>
    <col min="4" max="4" width="3.5546875" style="37" customWidth="1"/>
    <col min="5" max="5" width="38.88671875" customWidth="1"/>
    <col min="6" max="6" width="58.109375" customWidth="1"/>
    <col min="7" max="7" width="18.109375" hidden="1" customWidth="1"/>
    <col min="8" max="27" width="21.33203125" customWidth="1"/>
    <col min="28" max="28" width="20.88671875" customWidth="1"/>
    <col min="29" max="29" width="25.88671875" style="956" customWidth="1"/>
    <col min="30" max="34" width="15.33203125" customWidth="1"/>
    <col min="35" max="35" width="15.33203125" style="12" customWidth="1"/>
    <col min="36" max="41" width="15.44140625" style="12" customWidth="1"/>
    <col min="42" max="42" width="22.44140625" style="16" bestFit="1" customWidth="1"/>
    <col min="43" max="59" width="15.44140625" style="12" customWidth="1"/>
    <col min="60" max="16384" width="9.109375" style="12"/>
  </cols>
  <sheetData>
    <row r="1" spans="1:37" s="6" customFormat="1" ht="36" customHeight="1" thickBot="1" x14ac:dyDescent="0.3">
      <c r="A1" s="1640"/>
      <c r="B1" s="1641" t="s">
        <v>586</v>
      </c>
      <c r="C1" s="1642"/>
      <c r="E1" s="45"/>
      <c r="F1" s="647"/>
      <c r="AG1"/>
      <c r="AH1"/>
      <c r="AI1" s="14"/>
    </row>
    <row r="2" spans="1:37" s="30" customFormat="1" ht="36" customHeight="1" thickBot="1" x14ac:dyDescent="0.3">
      <c r="A2" s="608"/>
      <c r="B2" s="850"/>
      <c r="C2" s="53"/>
      <c r="D2" s="6"/>
      <c r="E2" s="1326"/>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c r="AH2"/>
      <c r="AI2" s="14"/>
      <c r="AJ2" s="6"/>
    </row>
    <row r="3" spans="1:37" s="6" customFormat="1" ht="13.2" customHeight="1" thickBot="1" x14ac:dyDescent="0.3">
      <c r="A3" s="608"/>
      <c r="B3" s="370" t="str">
        <f ca="1">Title!B3</f>
        <v>Interim</v>
      </c>
      <c r="C3" s="53"/>
      <c r="E3" s="1327"/>
      <c r="F3" s="1343"/>
      <c r="G3" s="1343"/>
      <c r="H3" s="1343"/>
      <c r="I3" s="1343"/>
      <c r="J3" s="1343"/>
      <c r="K3" s="1343"/>
      <c r="L3" s="1343"/>
      <c r="M3" s="1343"/>
      <c r="N3" s="1343"/>
      <c r="O3" s="1343"/>
      <c r="P3" s="1343"/>
      <c r="Q3" s="1343"/>
      <c r="R3" s="1343"/>
      <c r="S3" s="1343"/>
      <c r="T3" s="1343"/>
      <c r="U3" s="1343"/>
      <c r="V3" s="1343"/>
      <c r="W3" s="1343"/>
      <c r="X3" s="1343"/>
      <c r="Y3" s="1343"/>
      <c r="Z3" s="1343"/>
      <c r="AA3" s="1343"/>
      <c r="AB3" s="1343"/>
      <c r="AC3" s="1343"/>
      <c r="AD3" s="1343"/>
      <c r="AE3" s="1343"/>
      <c r="AF3" s="1343"/>
      <c r="AG3"/>
      <c r="AH3"/>
      <c r="AI3" s="14"/>
    </row>
    <row r="4" spans="1:37" s="6" customFormat="1" ht="58.8" customHeight="1" x14ac:dyDescent="0.25">
      <c r="A4" s="608"/>
      <c r="B4" s="1214" t="str">
        <f>Title!B4</f>
        <v>R0</v>
      </c>
      <c r="C4" s="53"/>
      <c r="E4" s="1327"/>
      <c r="F4" s="1307" t="str">
        <f>'802.11 Cover'!$E$5</f>
        <v xml:space="preserve"> Hyatt Regency Vancouver, BC, CA
</v>
      </c>
      <c r="G4" s="1307"/>
      <c r="H4" s="1307"/>
      <c r="I4" s="1307"/>
      <c r="J4" s="1307"/>
      <c r="K4" s="1307"/>
      <c r="L4" s="1307"/>
      <c r="M4" s="1307"/>
      <c r="N4" s="1307"/>
      <c r="O4" s="1307"/>
      <c r="P4" s="1307"/>
      <c r="Q4" s="1307"/>
      <c r="R4" s="1307"/>
      <c r="S4" s="1307"/>
      <c r="T4" s="1307"/>
      <c r="U4" s="1307"/>
      <c r="V4" s="1307"/>
      <c r="W4" s="1307"/>
      <c r="X4" s="1307"/>
      <c r="Y4" s="1307"/>
      <c r="Z4" s="1307"/>
      <c r="AA4" s="517"/>
      <c r="AB4" s="517"/>
      <c r="AC4" s="517"/>
      <c r="AD4" s="517"/>
      <c r="AE4" s="517"/>
      <c r="AF4" s="517"/>
      <c r="AG4"/>
      <c r="AH4"/>
      <c r="AI4" s="14"/>
    </row>
    <row r="5" spans="1:37" s="6" customFormat="1" ht="58.8" customHeight="1" x14ac:dyDescent="0.25">
      <c r="A5" s="608"/>
      <c r="B5" s="1215"/>
      <c r="C5" s="53"/>
      <c r="E5" s="1119"/>
      <c r="F5" s="1308"/>
      <c r="G5" s="1308"/>
      <c r="H5" s="1308"/>
      <c r="I5" s="1308"/>
      <c r="J5" s="1308"/>
      <c r="K5" s="1308"/>
      <c r="L5" s="1308"/>
      <c r="M5" s="1308"/>
      <c r="N5" s="1308"/>
      <c r="O5" s="1308"/>
      <c r="P5" s="1308"/>
      <c r="Q5" s="1308"/>
      <c r="R5" s="1308"/>
      <c r="S5" s="1308"/>
      <c r="T5" s="1308"/>
      <c r="U5" s="1308"/>
      <c r="V5" s="1308"/>
      <c r="W5" s="1308"/>
      <c r="X5" s="1308"/>
      <c r="Y5" s="1308"/>
      <c r="Z5" s="1308"/>
      <c r="AA5" s="518"/>
      <c r="AB5" s="518"/>
      <c r="AC5" s="518"/>
      <c r="AD5" s="518"/>
      <c r="AE5" s="518"/>
      <c r="AF5" s="518"/>
      <c r="AG5"/>
      <c r="AH5"/>
      <c r="AI5" s="963"/>
    </row>
    <row r="6" spans="1:37" s="6" customFormat="1" ht="58.8" customHeight="1" thickBot="1" x14ac:dyDescent="0.3">
      <c r="A6" s="608"/>
      <c r="B6" s="1216"/>
      <c r="C6" s="53"/>
      <c r="E6" s="100"/>
      <c r="F6" s="1310" t="str">
        <f>'802.11 Cover'!$E$7</f>
        <v>January 13-18, 2013</v>
      </c>
      <c r="G6" s="1310"/>
      <c r="H6" s="1310"/>
      <c r="I6" s="1310"/>
      <c r="J6" s="1310"/>
      <c r="K6" s="1310"/>
      <c r="L6" s="1310"/>
      <c r="M6" s="1310"/>
      <c r="N6" s="1310"/>
      <c r="O6" s="1310"/>
      <c r="P6" s="1310"/>
      <c r="Q6" s="1310"/>
      <c r="R6" s="1310"/>
      <c r="S6" s="1310"/>
      <c r="T6" s="1310"/>
      <c r="U6" s="1310"/>
      <c r="V6" s="1310"/>
      <c r="W6" s="1310"/>
      <c r="X6" s="1310"/>
      <c r="Y6" s="1310"/>
      <c r="Z6" s="1310"/>
      <c r="AA6" s="513"/>
      <c r="AB6" s="513"/>
      <c r="AC6" s="513"/>
      <c r="AD6" s="513"/>
      <c r="AE6" s="513"/>
      <c r="AF6" s="513"/>
      <c r="AG6"/>
      <c r="AH6"/>
      <c r="AI6" s="963"/>
    </row>
    <row r="7" spans="1:37" s="6" customFormat="1" ht="36" customHeight="1" thickBot="1" x14ac:dyDescent="0.6">
      <c r="A7" s="608"/>
      <c r="B7" s="54"/>
      <c r="C7" s="540"/>
      <c r="E7" s="94"/>
      <c r="F7" s="56" t="s">
        <v>247</v>
      </c>
      <c r="G7" s="78"/>
      <c r="H7" s="78"/>
      <c r="I7" s="78"/>
      <c r="J7" s="78"/>
      <c r="K7" s="78"/>
      <c r="L7" s="78"/>
      <c r="M7" s="78"/>
      <c r="N7" s="78"/>
      <c r="O7" s="78"/>
      <c r="P7" s="78"/>
      <c r="Q7" s="78"/>
      <c r="R7" s="78"/>
      <c r="S7" s="78"/>
      <c r="T7" s="78"/>
      <c r="U7" s="78"/>
      <c r="V7" s="78"/>
      <c r="W7" s="78"/>
      <c r="X7" s="78"/>
      <c r="Y7" s="78"/>
      <c r="Z7" s="78"/>
      <c r="AA7" s="78"/>
      <c r="AB7" s="57"/>
      <c r="AC7" s="57"/>
      <c r="AD7" s="57"/>
      <c r="AE7" s="57"/>
      <c r="AF7" s="57"/>
      <c r="AG7"/>
      <c r="AH7"/>
      <c r="AI7" s="963"/>
      <c r="AK7" s="375"/>
    </row>
    <row r="8" spans="1:37" s="6" customFormat="1" ht="36" customHeight="1" thickBot="1" x14ac:dyDescent="0.3">
      <c r="A8" s="608"/>
      <c r="B8" s="984" t="s">
        <v>100</v>
      </c>
      <c r="C8" s="497"/>
      <c r="E8" s="576" t="s">
        <v>246</v>
      </c>
      <c r="F8" s="983" t="s">
        <v>591</v>
      </c>
      <c r="G8" s="1317" t="s">
        <v>592</v>
      </c>
      <c r="H8" s="1318"/>
      <c r="I8" s="1318"/>
      <c r="J8" s="1318"/>
      <c r="K8" s="1318"/>
      <c r="L8" s="1319"/>
      <c r="M8" s="1317" t="s">
        <v>593</v>
      </c>
      <c r="N8" s="1318"/>
      <c r="O8" s="1318"/>
      <c r="P8" s="1318"/>
      <c r="Q8" s="1319"/>
      <c r="R8" s="1400" t="s">
        <v>594</v>
      </c>
      <c r="S8" s="1401"/>
      <c r="T8" s="1401"/>
      <c r="U8" s="1401"/>
      <c r="V8" s="1402"/>
      <c r="W8" s="1400" t="s">
        <v>595</v>
      </c>
      <c r="X8" s="1401"/>
      <c r="Y8" s="1401"/>
      <c r="Z8" s="1401"/>
      <c r="AA8" s="1402"/>
      <c r="AB8" s="1364" t="s">
        <v>596</v>
      </c>
      <c r="AC8" s="1365"/>
      <c r="AD8" s="1365"/>
      <c r="AE8" s="1365"/>
      <c r="AF8" s="1366"/>
      <c r="AG8"/>
      <c r="AH8" s="963"/>
    </row>
    <row r="9" spans="1:37" s="6" customFormat="1" ht="36" customHeight="1" x14ac:dyDescent="0.6">
      <c r="A9" s="608"/>
      <c r="B9" s="667" t="s">
        <v>128</v>
      </c>
      <c r="C9" s="497"/>
      <c r="E9" s="1328" t="s">
        <v>152</v>
      </c>
      <c r="F9" s="1314" t="str">
        <f>Title!$B$4</f>
        <v>R0</v>
      </c>
      <c r="G9" s="630"/>
      <c r="H9" s="1660" t="str">
        <f>$F$9</f>
        <v>R0</v>
      </c>
      <c r="I9" s="1661"/>
      <c r="J9" s="1661"/>
      <c r="K9" s="1661"/>
      <c r="L9" s="1662"/>
      <c r="M9" s="1330" t="s">
        <v>164</v>
      </c>
      <c r="N9" s="1331"/>
      <c r="O9" s="1331"/>
      <c r="P9" s="1331"/>
      <c r="Q9" s="1332"/>
      <c r="R9" s="1644" t="str">
        <f>$F$9</f>
        <v>R0</v>
      </c>
      <c r="S9" s="1307"/>
      <c r="T9" s="1307"/>
      <c r="U9" s="1307"/>
      <c r="V9" s="1645"/>
      <c r="W9" s="1646" t="str">
        <f>$F$9</f>
        <v>R0</v>
      </c>
      <c r="X9" s="1647"/>
      <c r="Y9" s="1647"/>
      <c r="Z9" s="1647"/>
      <c r="AA9" s="1648"/>
      <c r="AB9" s="1649" t="str">
        <f>$F$9</f>
        <v>R0</v>
      </c>
      <c r="AC9" s="1650"/>
      <c r="AD9" s="1650"/>
      <c r="AE9" s="1650"/>
      <c r="AF9" s="1651"/>
      <c r="AG9" s="1124"/>
    </row>
    <row r="10" spans="1:37" s="31" customFormat="1" ht="36" customHeight="1" thickBot="1" x14ac:dyDescent="0.65">
      <c r="A10" s="608"/>
      <c r="B10" s="668"/>
      <c r="C10" s="669"/>
      <c r="D10" s="6"/>
      <c r="E10" s="1329"/>
      <c r="F10" s="1315"/>
      <c r="G10" s="630"/>
      <c r="H10" s="1663"/>
      <c r="I10" s="1664"/>
      <c r="J10" s="1664"/>
      <c r="K10" s="1664"/>
      <c r="L10" s="1665"/>
      <c r="M10" s="1333"/>
      <c r="N10" s="1334"/>
      <c r="O10" s="1334"/>
      <c r="P10" s="1334"/>
      <c r="Q10" s="1335"/>
      <c r="R10" s="1652"/>
      <c r="S10" s="1308"/>
      <c r="T10" s="1308"/>
      <c r="U10" s="1308"/>
      <c r="V10" s="1653"/>
      <c r="W10" s="1654"/>
      <c r="X10" s="1655"/>
      <c r="Y10" s="1655"/>
      <c r="Z10" s="1655"/>
      <c r="AA10" s="1656"/>
      <c r="AB10" s="1657"/>
      <c r="AC10" s="1658"/>
      <c r="AD10" s="1658"/>
      <c r="AE10" s="1658"/>
      <c r="AF10" s="1659"/>
      <c r="AG10" s="1124"/>
      <c r="AH10" s="6"/>
    </row>
    <row r="11" spans="1:37" s="13" customFormat="1" ht="36" customHeight="1" x14ac:dyDescent="0.25">
      <c r="A11" s="608"/>
      <c r="B11" s="670" t="s">
        <v>384</v>
      </c>
      <c r="C11" s="497"/>
      <c r="D11" s="6"/>
      <c r="E11" s="577" t="s">
        <v>229</v>
      </c>
      <c r="F11" s="578"/>
      <c r="G11" s="630"/>
      <c r="H11" s="1554" t="s">
        <v>597</v>
      </c>
      <c r="I11" s="1555"/>
      <c r="J11" s="1555"/>
      <c r="K11" s="1555"/>
      <c r="L11" s="1556"/>
      <c r="M11" s="1403" t="s">
        <v>154</v>
      </c>
      <c r="N11" s="1341" t="s">
        <v>340</v>
      </c>
      <c r="O11" s="1247" t="s">
        <v>357</v>
      </c>
      <c r="P11" s="1316"/>
      <c r="Q11" s="1316"/>
      <c r="R11" s="1588"/>
      <c r="S11" s="1589" t="s">
        <v>340</v>
      </c>
      <c r="T11" s="1590" t="s">
        <v>357</v>
      </c>
      <c r="U11" s="1591" t="s">
        <v>18</v>
      </c>
      <c r="V11" s="1592" t="s">
        <v>251</v>
      </c>
      <c r="W11" s="1582" t="s">
        <v>584</v>
      </c>
      <c r="X11" s="1607" t="s">
        <v>340</v>
      </c>
      <c r="Y11" s="1604" t="s">
        <v>19</v>
      </c>
      <c r="Z11" s="1313"/>
      <c r="AA11" s="1313"/>
      <c r="AB11" s="1358" t="s">
        <v>239</v>
      </c>
      <c r="AC11" s="1359"/>
      <c r="AD11" s="1359"/>
      <c r="AE11" s="1359"/>
      <c r="AF11" s="1360"/>
      <c r="AG11" s="15"/>
      <c r="AH11" s="6"/>
    </row>
    <row r="12" spans="1:37" s="13" customFormat="1" ht="36" customHeight="1" thickBot="1" x14ac:dyDescent="0.3">
      <c r="A12" s="52"/>
      <c r="B12" s="671" t="s">
        <v>385</v>
      </c>
      <c r="C12" s="53"/>
      <c r="D12" s="6"/>
      <c r="E12" s="579" t="s">
        <v>228</v>
      </c>
      <c r="F12" s="578"/>
      <c r="G12" s="630"/>
      <c r="H12" s="1557"/>
      <c r="I12" s="1558"/>
      <c r="J12" s="1558"/>
      <c r="K12" s="1558"/>
      <c r="L12" s="1559"/>
      <c r="M12" s="1403"/>
      <c r="N12" s="1341"/>
      <c r="O12" s="1247"/>
      <c r="P12" s="1316"/>
      <c r="Q12" s="1316"/>
      <c r="R12" s="1588"/>
      <c r="S12" s="1589"/>
      <c r="T12" s="1590"/>
      <c r="U12" s="1593"/>
      <c r="V12" s="1594"/>
      <c r="W12" s="1583"/>
      <c r="X12" s="1608"/>
      <c r="Y12" s="1605"/>
      <c r="Z12" s="1264"/>
      <c r="AA12" s="1264"/>
      <c r="AB12" s="1361"/>
      <c r="AC12" s="1362"/>
      <c r="AD12" s="1362"/>
      <c r="AE12" s="1362"/>
      <c r="AF12" s="1363"/>
      <c r="AG12" s="15"/>
      <c r="AH12" s="6"/>
    </row>
    <row r="13" spans="1:37" s="13" customFormat="1" ht="36" customHeight="1" x14ac:dyDescent="0.25">
      <c r="A13" s="608"/>
      <c r="B13" s="672" t="s">
        <v>154</v>
      </c>
      <c r="C13" s="497"/>
      <c r="D13" s="6"/>
      <c r="E13" s="579" t="s">
        <v>226</v>
      </c>
      <c r="F13" s="578"/>
      <c r="G13" s="630"/>
      <c r="H13" s="1560" t="s">
        <v>598</v>
      </c>
      <c r="I13" s="1561"/>
      <c r="J13" s="1561"/>
      <c r="K13" s="1561"/>
      <c r="L13" s="1562"/>
      <c r="M13" s="1403"/>
      <c r="N13" s="1341"/>
      <c r="O13" s="1247"/>
      <c r="P13" s="1316"/>
      <c r="Q13" s="1316"/>
      <c r="R13" s="1588"/>
      <c r="S13" s="1589"/>
      <c r="T13" s="1590"/>
      <c r="U13" s="1593"/>
      <c r="V13" s="1594"/>
      <c r="W13" s="1583"/>
      <c r="X13" s="1608"/>
      <c r="Y13" s="1605"/>
      <c r="Z13" s="1264"/>
      <c r="AA13" s="1264"/>
      <c r="AB13" s="1361"/>
      <c r="AC13" s="1362"/>
      <c r="AD13" s="1362"/>
      <c r="AE13" s="1362"/>
      <c r="AF13" s="1363"/>
      <c r="AG13" s="1311"/>
      <c r="AH13" s="6"/>
    </row>
    <row r="14" spans="1:37" s="13" customFormat="1" ht="36" customHeight="1" thickBot="1" x14ac:dyDescent="0.3">
      <c r="A14" s="52"/>
      <c r="B14" s="673" t="s">
        <v>251</v>
      </c>
      <c r="C14" s="497"/>
      <c r="D14" s="6"/>
      <c r="E14" s="579" t="s">
        <v>227</v>
      </c>
      <c r="F14" s="578"/>
      <c r="G14" s="630"/>
      <c r="H14" s="1563" t="s">
        <v>599</v>
      </c>
      <c r="I14" s="1564"/>
      <c r="J14" s="1564"/>
      <c r="K14" s="1564"/>
      <c r="L14" s="1565"/>
      <c r="M14" s="1403"/>
      <c r="N14" s="1341"/>
      <c r="O14" s="1247"/>
      <c r="P14" s="1316"/>
      <c r="Q14" s="1316"/>
      <c r="R14" s="1588"/>
      <c r="S14" s="1589"/>
      <c r="T14" s="1590"/>
      <c r="U14" s="1595"/>
      <c r="V14" s="1596"/>
      <c r="W14" s="1584"/>
      <c r="X14" s="1609"/>
      <c r="Y14" s="1606"/>
      <c r="Z14" s="1265"/>
      <c r="AA14" s="1265"/>
      <c r="AB14" s="1379" t="s">
        <v>146</v>
      </c>
      <c r="AC14" s="1380"/>
      <c r="AD14" s="1380"/>
      <c r="AE14" s="1380"/>
      <c r="AF14" s="1381"/>
      <c r="AG14" s="1312"/>
      <c r="AH14" s="6"/>
    </row>
    <row r="15" spans="1:37" s="13" customFormat="1" ht="36" customHeight="1" thickBot="1" x14ac:dyDescent="0.3">
      <c r="A15" s="52"/>
      <c r="B15" s="498" t="s">
        <v>278</v>
      </c>
      <c r="C15" s="497"/>
      <c r="D15" s="6"/>
      <c r="E15" s="580" t="s">
        <v>210</v>
      </c>
      <c r="F15" s="578"/>
      <c r="G15" s="632"/>
      <c r="H15" s="1566" t="s">
        <v>168</v>
      </c>
      <c r="I15" s="1567"/>
      <c r="J15" s="1567"/>
      <c r="K15" s="1567"/>
      <c r="L15" s="1568"/>
      <c r="M15" s="1356" t="s">
        <v>168</v>
      </c>
      <c r="N15" s="1356"/>
      <c r="O15" s="1356"/>
      <c r="P15" s="1356"/>
      <c r="Q15" s="1357"/>
      <c r="R15" s="1350" t="s">
        <v>168</v>
      </c>
      <c r="S15" s="1351"/>
      <c r="T15" s="1351"/>
      <c r="U15" s="1351"/>
      <c r="V15" s="1352"/>
      <c r="W15" s="1251" t="s">
        <v>168</v>
      </c>
      <c r="X15" s="1252"/>
      <c r="Y15" s="1252"/>
      <c r="Z15" s="1252"/>
      <c r="AA15" s="1253"/>
      <c r="AB15" s="1385" t="s">
        <v>168</v>
      </c>
      <c r="AC15" s="1386"/>
      <c r="AD15" s="1386"/>
      <c r="AE15" s="1386"/>
      <c r="AF15" s="1387"/>
      <c r="AG15" s="15"/>
      <c r="AH15" s="6"/>
    </row>
    <row r="16" spans="1:37" s="13" customFormat="1" ht="36" customHeight="1" x14ac:dyDescent="0.25">
      <c r="A16" s="52"/>
      <c r="B16" s="499" t="s">
        <v>341</v>
      </c>
      <c r="C16" s="500"/>
      <c r="D16" s="6"/>
      <c r="E16" s="823" t="s">
        <v>209</v>
      </c>
      <c r="F16" s="515"/>
      <c r="G16" s="632"/>
      <c r="H16" s="1569" t="s">
        <v>428</v>
      </c>
      <c r="I16" s="1304" t="s">
        <v>340</v>
      </c>
      <c r="J16" s="1376" t="s">
        <v>357</v>
      </c>
      <c r="K16" s="1582" t="s">
        <v>584</v>
      </c>
      <c r="L16" s="1313"/>
      <c r="M16" s="1263"/>
      <c r="N16" s="1582" t="s">
        <v>584</v>
      </c>
      <c r="O16" s="1376" t="s">
        <v>357</v>
      </c>
      <c r="P16" s="1255" t="s">
        <v>18</v>
      </c>
      <c r="Q16" s="1248" t="s">
        <v>423</v>
      </c>
      <c r="R16" s="1320" t="s">
        <v>239</v>
      </c>
      <c r="S16" s="1321"/>
      <c r="T16" s="1321"/>
      <c r="U16" s="1321"/>
      <c r="V16" s="1322"/>
      <c r="W16" s="1603" t="s">
        <v>423</v>
      </c>
      <c r="X16" s="1313"/>
      <c r="Y16" s="1590" t="s">
        <v>357</v>
      </c>
      <c r="Z16" s="1255" t="s">
        <v>18</v>
      </c>
      <c r="AA16" s="1309" t="s">
        <v>499</v>
      </c>
      <c r="AB16" s="1358" t="s">
        <v>439</v>
      </c>
      <c r="AC16" s="1359"/>
      <c r="AD16" s="1359"/>
      <c r="AE16" s="1359"/>
      <c r="AF16" s="1360"/>
      <c r="AG16" s="15"/>
      <c r="AH16" s="6"/>
    </row>
    <row r="17" spans="1:34" s="13" customFormat="1" ht="36" customHeight="1" thickBot="1" x14ac:dyDescent="0.3">
      <c r="A17" s="52"/>
      <c r="B17" s="54"/>
      <c r="C17" s="459"/>
      <c r="D17" s="6"/>
      <c r="E17" s="1120" t="s">
        <v>211</v>
      </c>
      <c r="F17" s="515"/>
      <c r="G17" s="631"/>
      <c r="H17" s="1570"/>
      <c r="I17" s="1305"/>
      <c r="J17" s="1377"/>
      <c r="K17" s="1583"/>
      <c r="L17" s="1264"/>
      <c r="M17" s="1264"/>
      <c r="N17" s="1583"/>
      <c r="O17" s="1377"/>
      <c r="P17" s="1256"/>
      <c r="Q17" s="1249"/>
      <c r="R17" s="1323"/>
      <c r="S17" s="1324"/>
      <c r="T17" s="1324"/>
      <c r="U17" s="1324"/>
      <c r="V17" s="1325"/>
      <c r="W17" s="1603"/>
      <c r="X17" s="1264"/>
      <c r="Y17" s="1590"/>
      <c r="Z17" s="1256"/>
      <c r="AA17" s="1309"/>
      <c r="AB17" s="1388"/>
      <c r="AC17" s="1389"/>
      <c r="AD17" s="1389"/>
      <c r="AE17" s="1389"/>
      <c r="AF17" s="1390"/>
      <c r="AG17" s="15"/>
      <c r="AH17" s="6"/>
    </row>
    <row r="18" spans="1:34" s="13" customFormat="1" ht="36" customHeight="1" x14ac:dyDescent="0.25">
      <c r="A18" s="52"/>
      <c r="B18" s="54"/>
      <c r="C18" s="53"/>
      <c r="D18" s="6"/>
      <c r="E18" s="1120" t="s">
        <v>212</v>
      </c>
      <c r="F18" s="515"/>
      <c r="G18" s="631"/>
      <c r="H18" s="1570"/>
      <c r="I18" s="1305"/>
      <c r="J18" s="1377"/>
      <c r="K18" s="1583"/>
      <c r="L18" s="1264"/>
      <c r="M18" s="1264"/>
      <c r="N18" s="1583"/>
      <c r="O18" s="1377"/>
      <c r="P18" s="1256"/>
      <c r="Q18" s="1249"/>
      <c r="R18" s="1382" t="s">
        <v>145</v>
      </c>
      <c r="S18" s="1383"/>
      <c r="T18" s="1383"/>
      <c r="U18" s="1383"/>
      <c r="V18" s="1384"/>
      <c r="W18" s="1603"/>
      <c r="X18" s="1264"/>
      <c r="Y18" s="1590"/>
      <c r="Z18" s="1256"/>
      <c r="AA18" s="1309"/>
      <c r="AB18" s="1344" t="s">
        <v>50</v>
      </c>
      <c r="AC18" s="1345"/>
      <c r="AD18" s="1345"/>
      <c r="AE18" s="1345"/>
      <c r="AF18" s="1346"/>
      <c r="AG18" s="15"/>
      <c r="AH18" s="6"/>
    </row>
    <row r="19" spans="1:34" s="13" customFormat="1" ht="36" customHeight="1" thickBot="1" x14ac:dyDescent="0.3">
      <c r="A19" s="608"/>
      <c r="B19" s="941" t="s">
        <v>386</v>
      </c>
      <c r="C19" s="497"/>
      <c r="D19" s="6"/>
      <c r="E19" s="1120" t="s">
        <v>213</v>
      </c>
      <c r="F19" s="515"/>
      <c r="G19" s="631"/>
      <c r="H19" s="1571"/>
      <c r="I19" s="1306"/>
      <c r="J19" s="1378"/>
      <c r="K19" s="1584"/>
      <c r="L19" s="1265"/>
      <c r="M19" s="1265"/>
      <c r="N19" s="1584"/>
      <c r="O19" s="1378"/>
      <c r="P19" s="1257"/>
      <c r="Q19" s="1250"/>
      <c r="R19" s="1373" t="s">
        <v>110</v>
      </c>
      <c r="S19" s="1374"/>
      <c r="T19" s="1374"/>
      <c r="U19" s="1374"/>
      <c r="V19" s="1375"/>
      <c r="W19" s="1603"/>
      <c r="X19" s="1265"/>
      <c r="Y19" s="1590"/>
      <c r="Z19" s="1257"/>
      <c r="AA19" s="1309"/>
      <c r="AB19" s="1347"/>
      <c r="AC19" s="1348"/>
      <c r="AD19" s="1348"/>
      <c r="AE19" s="1348"/>
      <c r="AF19" s="1349"/>
      <c r="AG19" s="15"/>
      <c r="AH19" s="6"/>
    </row>
    <row r="20" spans="1:34" s="13" customFormat="1" ht="36" customHeight="1" thickBot="1" x14ac:dyDescent="0.8">
      <c r="A20" s="52"/>
      <c r="B20" s="671" t="s">
        <v>387</v>
      </c>
      <c r="C20" s="53"/>
      <c r="D20" s="6"/>
      <c r="E20" s="581" t="s">
        <v>233</v>
      </c>
      <c r="F20" s="515"/>
      <c r="G20" s="516"/>
      <c r="H20" s="1367" t="s">
        <v>223</v>
      </c>
      <c r="I20" s="1368"/>
      <c r="J20" s="1368"/>
      <c r="K20" s="1368"/>
      <c r="L20" s="1369"/>
      <c r="M20" s="1370" t="s">
        <v>223</v>
      </c>
      <c r="N20" s="1371"/>
      <c r="O20" s="1371"/>
      <c r="P20" s="1371"/>
      <c r="Q20" s="1372"/>
      <c r="R20" s="1367" t="s">
        <v>223</v>
      </c>
      <c r="S20" s="1368"/>
      <c r="T20" s="1368"/>
      <c r="U20" s="1368"/>
      <c r="V20" s="1369"/>
      <c r="W20" s="1370" t="s">
        <v>223</v>
      </c>
      <c r="X20" s="1371"/>
      <c r="Y20" s="1371"/>
      <c r="Z20" s="1371"/>
      <c r="AA20" s="1372"/>
      <c r="AB20" s="1391" t="s">
        <v>83</v>
      </c>
      <c r="AC20" s="1392"/>
      <c r="AD20" s="1392"/>
      <c r="AE20" s="1392"/>
      <c r="AF20" s="1393"/>
      <c r="AG20" s="15"/>
      <c r="AH20" s="6"/>
    </row>
    <row r="21" spans="1:34" s="13" customFormat="1" ht="36" customHeight="1" thickBot="1" x14ac:dyDescent="0.8">
      <c r="A21" s="608"/>
      <c r="B21" s="985" t="s">
        <v>429</v>
      </c>
      <c r="C21" s="497"/>
      <c r="D21" s="6"/>
      <c r="E21" s="581" t="s">
        <v>234</v>
      </c>
      <c r="F21" s="515"/>
      <c r="G21" s="516"/>
      <c r="H21" s="1370"/>
      <c r="I21" s="1371"/>
      <c r="J21" s="1371"/>
      <c r="K21" s="1371"/>
      <c r="L21" s="1372"/>
      <c r="M21" s="1404"/>
      <c r="N21" s="1405"/>
      <c r="O21" s="1405"/>
      <c r="P21" s="1405"/>
      <c r="Q21" s="1406"/>
      <c r="R21" s="1370"/>
      <c r="S21" s="1371"/>
      <c r="T21" s="1371"/>
      <c r="U21" s="1371"/>
      <c r="V21" s="1372"/>
      <c r="W21" s="1370"/>
      <c r="X21" s="1371"/>
      <c r="Y21" s="1371"/>
      <c r="Z21" s="1371"/>
      <c r="AA21" s="1372"/>
      <c r="AB21" s="965"/>
      <c r="AC21" s="965"/>
      <c r="AD21" s="965"/>
      <c r="AE21" s="965"/>
      <c r="AF21" s="966"/>
      <c r="AG21" s="15"/>
      <c r="AH21" s="6"/>
    </row>
    <row r="22" spans="1:34" s="13" customFormat="1" ht="36" customHeight="1" x14ac:dyDescent="0.3">
      <c r="A22" s="52"/>
      <c r="B22" s="942" t="s">
        <v>340</v>
      </c>
      <c r="C22" s="497"/>
      <c r="D22" s="6"/>
      <c r="E22" s="1353" t="s">
        <v>214</v>
      </c>
      <c r="F22" s="514"/>
      <c r="G22" s="631"/>
      <c r="H22" s="1248" t="s">
        <v>423</v>
      </c>
      <c r="I22" s="1579" t="s">
        <v>585</v>
      </c>
      <c r="J22" s="1376" t="s">
        <v>357</v>
      </c>
      <c r="K22" s="1255" t="s">
        <v>18</v>
      </c>
      <c r="L22" s="1309" t="s">
        <v>499</v>
      </c>
      <c r="M22" s="1585" t="s">
        <v>278</v>
      </c>
      <c r="N22" s="1579" t="s">
        <v>585</v>
      </c>
      <c r="O22" s="1258" t="s">
        <v>19</v>
      </c>
      <c r="P22" s="1255" t="s">
        <v>18</v>
      </c>
      <c r="Q22" s="1248" t="s">
        <v>423</v>
      </c>
      <c r="R22" s="1579" t="s">
        <v>585</v>
      </c>
      <c r="S22" s="1597" t="s">
        <v>423</v>
      </c>
      <c r="T22" s="1600" t="s">
        <v>357</v>
      </c>
      <c r="U22" s="1263"/>
      <c r="V22" s="1585" t="s">
        <v>278</v>
      </c>
      <c r="W22" s="1579" t="s">
        <v>585</v>
      </c>
      <c r="X22" s="1313"/>
      <c r="Y22" s="1604" t="s">
        <v>19</v>
      </c>
      <c r="Z22" s="1313"/>
      <c r="AA22" s="1585" t="s">
        <v>278</v>
      </c>
      <c r="AB22" s="538"/>
      <c r="AC22" s="538"/>
      <c r="AD22" s="538"/>
      <c r="AE22" s="538"/>
      <c r="AF22" s="582"/>
      <c r="AG22" s="15"/>
      <c r="AH22" s="6"/>
    </row>
    <row r="23" spans="1:34" s="13" customFormat="1" ht="36" customHeight="1" x14ac:dyDescent="0.3">
      <c r="A23" s="52"/>
      <c r="B23" s="986" t="s">
        <v>583</v>
      </c>
      <c r="C23" s="497"/>
      <c r="D23" s="6"/>
      <c r="E23" s="1354"/>
      <c r="F23" s="514"/>
      <c r="G23" s="631"/>
      <c r="H23" s="1249"/>
      <c r="I23" s="1580"/>
      <c r="J23" s="1377"/>
      <c r="K23" s="1256"/>
      <c r="L23" s="1309"/>
      <c r="M23" s="1586"/>
      <c r="N23" s="1580"/>
      <c r="O23" s="1259"/>
      <c r="P23" s="1256"/>
      <c r="Q23" s="1249"/>
      <c r="R23" s="1580"/>
      <c r="S23" s="1598"/>
      <c r="T23" s="1601"/>
      <c r="U23" s="1264"/>
      <c r="V23" s="1586"/>
      <c r="W23" s="1580"/>
      <c r="X23" s="1264"/>
      <c r="Y23" s="1605"/>
      <c r="Z23" s="1264"/>
      <c r="AA23" s="1586"/>
      <c r="AB23" s="538"/>
      <c r="AC23" s="538"/>
      <c r="AD23" s="538"/>
      <c r="AE23" s="538"/>
      <c r="AF23" s="582"/>
      <c r="AG23" s="15"/>
      <c r="AH23" s="6"/>
    </row>
    <row r="24" spans="1:34" s="13" customFormat="1" ht="36" customHeight="1" x14ac:dyDescent="0.75">
      <c r="A24" s="52"/>
      <c r="B24" s="943" t="s">
        <v>357</v>
      </c>
      <c r="C24" s="497"/>
      <c r="D24" s="6"/>
      <c r="E24" s="1354"/>
      <c r="F24" s="532"/>
      <c r="G24" s="631"/>
      <c r="H24" s="1249"/>
      <c r="I24" s="1580"/>
      <c r="J24" s="1377"/>
      <c r="K24" s="1256"/>
      <c r="L24" s="1309"/>
      <c r="M24" s="1586"/>
      <c r="N24" s="1580"/>
      <c r="O24" s="1259"/>
      <c r="P24" s="1256"/>
      <c r="Q24" s="1249"/>
      <c r="R24" s="1580"/>
      <c r="S24" s="1598"/>
      <c r="T24" s="1601"/>
      <c r="U24" s="1264"/>
      <c r="V24" s="1586"/>
      <c r="W24" s="1580"/>
      <c r="X24" s="1264"/>
      <c r="Y24" s="1605"/>
      <c r="Z24" s="1264"/>
      <c r="AA24" s="1586"/>
      <c r="AB24" s="538"/>
      <c r="AC24" s="538"/>
      <c r="AD24" s="538"/>
      <c r="AE24" s="538"/>
      <c r="AF24" s="582"/>
      <c r="AG24" s="15"/>
      <c r="AH24" s="6"/>
    </row>
    <row r="25" spans="1:34" s="13" customFormat="1" ht="36" customHeight="1" thickBot="1" x14ac:dyDescent="0.3">
      <c r="A25" s="52"/>
      <c r="B25" s="987" t="s">
        <v>19</v>
      </c>
      <c r="C25" s="497"/>
      <c r="D25" s="6"/>
      <c r="E25" s="1355"/>
      <c r="F25" s="533"/>
      <c r="G25" s="631"/>
      <c r="H25" s="1250"/>
      <c r="I25" s="1581"/>
      <c r="J25" s="1378"/>
      <c r="K25" s="1257"/>
      <c r="L25" s="1309"/>
      <c r="M25" s="1587"/>
      <c r="N25" s="1581"/>
      <c r="O25" s="1260"/>
      <c r="P25" s="1257"/>
      <c r="Q25" s="1250"/>
      <c r="R25" s="1581"/>
      <c r="S25" s="1599"/>
      <c r="T25" s="1602"/>
      <c r="U25" s="1265"/>
      <c r="V25" s="1587"/>
      <c r="W25" s="1581"/>
      <c r="X25" s="1265"/>
      <c r="Y25" s="1606"/>
      <c r="Z25" s="1265"/>
      <c r="AA25" s="1587"/>
      <c r="AB25" s="538"/>
      <c r="AC25" s="538"/>
      <c r="AD25" s="538"/>
      <c r="AE25" s="538"/>
      <c r="AF25" s="582"/>
      <c r="AG25" s="15"/>
      <c r="AH25" s="6"/>
    </row>
    <row r="26" spans="1:34" s="13" customFormat="1" ht="36" customHeight="1" thickBot="1" x14ac:dyDescent="0.3">
      <c r="A26" s="52"/>
      <c r="B26" s="988" t="s">
        <v>18</v>
      </c>
      <c r="C26" s="497"/>
      <c r="D26" s="6"/>
      <c r="E26" s="583" t="s">
        <v>215</v>
      </c>
      <c r="F26" s="534"/>
      <c r="G26" s="633"/>
      <c r="H26" s="1350" t="s">
        <v>168</v>
      </c>
      <c r="I26" s="1351"/>
      <c r="J26" s="1351"/>
      <c r="K26" s="1351"/>
      <c r="L26" s="1352"/>
      <c r="M26" s="1251" t="s">
        <v>168</v>
      </c>
      <c r="N26" s="1252"/>
      <c r="O26" s="1252"/>
      <c r="P26" s="1252"/>
      <c r="Q26" s="1253"/>
      <c r="R26" s="1251" t="s">
        <v>168</v>
      </c>
      <c r="S26" s="1252"/>
      <c r="T26" s="1252"/>
      <c r="U26" s="1252"/>
      <c r="V26" s="1253"/>
      <c r="W26" s="1251" t="s">
        <v>168</v>
      </c>
      <c r="X26" s="1252"/>
      <c r="Y26" s="1252"/>
      <c r="Z26" s="1252"/>
      <c r="AA26" s="1253"/>
      <c r="AB26" s="538"/>
      <c r="AC26" s="538"/>
      <c r="AD26" s="538"/>
      <c r="AE26" s="998"/>
      <c r="AF26" s="582"/>
      <c r="AG26" s="15"/>
      <c r="AH26" s="6"/>
    </row>
    <row r="27" spans="1:34" s="13" customFormat="1" ht="36" customHeight="1" x14ac:dyDescent="0.25">
      <c r="A27" s="52"/>
      <c r="B27" s="989" t="s">
        <v>510</v>
      </c>
      <c r="C27" s="497"/>
      <c r="D27" s="6"/>
      <c r="E27" s="1120" t="s">
        <v>190</v>
      </c>
      <c r="F27" s="1244" t="s">
        <v>119</v>
      </c>
      <c r="G27" s="634"/>
      <c r="H27" s="1248" t="s">
        <v>423</v>
      </c>
      <c r="I27" s="1574"/>
      <c r="J27" s="1258" t="s">
        <v>19</v>
      </c>
      <c r="K27" s="1255" t="s">
        <v>18</v>
      </c>
      <c r="L27" s="1407" t="s">
        <v>346</v>
      </c>
      <c r="M27" s="1254" t="s">
        <v>341</v>
      </c>
      <c r="N27" s="1341" t="s">
        <v>340</v>
      </c>
      <c r="O27" s="1258" t="s">
        <v>424</v>
      </c>
      <c r="P27" s="1255" t="s">
        <v>399</v>
      </c>
      <c r="Q27" s="1407" t="s">
        <v>346</v>
      </c>
      <c r="R27" s="1263"/>
      <c r="S27" s="1597" t="s">
        <v>423</v>
      </c>
      <c r="T27" s="1258" t="s">
        <v>19</v>
      </c>
      <c r="U27" s="1255" t="s">
        <v>18</v>
      </c>
      <c r="V27" s="1292" t="s">
        <v>346</v>
      </c>
      <c r="W27" s="1603" t="s">
        <v>423</v>
      </c>
      <c r="X27" s="1313"/>
      <c r="Y27" s="1590" t="s">
        <v>357</v>
      </c>
      <c r="Z27" s="1255" t="s">
        <v>18</v>
      </c>
      <c r="AA27" s="1313"/>
      <c r="AB27" s="538"/>
      <c r="AC27" s="538"/>
      <c r="AD27" s="538"/>
      <c r="AE27" s="538"/>
      <c r="AF27" s="582"/>
      <c r="AG27" s="15"/>
      <c r="AH27" s="6"/>
    </row>
    <row r="28" spans="1:34" s="13" customFormat="1" ht="36" customHeight="1" x14ac:dyDescent="0.25">
      <c r="A28" s="52"/>
      <c r="B28" s="1643" t="s">
        <v>584</v>
      </c>
      <c r="C28" s="53"/>
      <c r="D28" s="6"/>
      <c r="E28" s="1120" t="s">
        <v>191</v>
      </c>
      <c r="F28" s="1245"/>
      <c r="G28" s="634"/>
      <c r="H28" s="1249"/>
      <c r="I28" s="1575"/>
      <c r="J28" s="1259"/>
      <c r="K28" s="1256"/>
      <c r="L28" s="1407"/>
      <c r="M28" s="1254"/>
      <c r="N28" s="1341"/>
      <c r="O28" s="1259"/>
      <c r="P28" s="1256"/>
      <c r="Q28" s="1407"/>
      <c r="R28" s="1264"/>
      <c r="S28" s="1598"/>
      <c r="T28" s="1259"/>
      <c r="U28" s="1256"/>
      <c r="V28" s="1293"/>
      <c r="W28" s="1603"/>
      <c r="X28" s="1264"/>
      <c r="Y28" s="1590"/>
      <c r="Z28" s="1256"/>
      <c r="AA28" s="1264"/>
      <c r="AB28" s="538"/>
      <c r="AC28" s="538"/>
      <c r="AD28" s="538"/>
      <c r="AE28" s="538"/>
      <c r="AF28" s="582"/>
      <c r="AG28" s="15"/>
      <c r="AH28" s="6"/>
    </row>
    <row r="29" spans="1:34" s="13" customFormat="1" ht="36" customHeight="1" x14ac:dyDescent="0.25">
      <c r="A29" s="608"/>
      <c r="B29" s="992" t="s">
        <v>585</v>
      </c>
      <c r="C29" s="497"/>
      <c r="D29" s="6"/>
      <c r="E29" s="1120" t="s">
        <v>230</v>
      </c>
      <c r="F29" s="1246"/>
      <c r="G29" s="634"/>
      <c r="H29" s="1249"/>
      <c r="I29" s="1575"/>
      <c r="J29" s="1259"/>
      <c r="K29" s="1256"/>
      <c r="L29" s="1407"/>
      <c r="M29" s="1254"/>
      <c r="N29" s="1341"/>
      <c r="O29" s="1259"/>
      <c r="P29" s="1256"/>
      <c r="Q29" s="1407"/>
      <c r="R29" s="1264"/>
      <c r="S29" s="1598"/>
      <c r="T29" s="1259"/>
      <c r="U29" s="1256"/>
      <c r="V29" s="1293"/>
      <c r="W29" s="1603"/>
      <c r="X29" s="1264"/>
      <c r="Y29" s="1590"/>
      <c r="Z29" s="1256"/>
      <c r="AA29" s="1264"/>
      <c r="AB29" s="538"/>
      <c r="AC29" s="538"/>
      <c r="AD29" s="538"/>
      <c r="AE29" s="538"/>
      <c r="AF29" s="582"/>
      <c r="AG29" s="15"/>
      <c r="AH29" s="6"/>
    </row>
    <row r="30" spans="1:34" s="13" customFormat="1" ht="36" customHeight="1" thickBot="1" x14ac:dyDescent="0.3">
      <c r="A30" s="52"/>
      <c r="B30" s="54"/>
      <c r="C30" s="497"/>
      <c r="D30" s="6"/>
      <c r="E30" s="1120" t="s">
        <v>231</v>
      </c>
      <c r="F30" s="514"/>
      <c r="G30" s="634"/>
      <c r="H30" s="1250"/>
      <c r="I30" s="1577"/>
      <c r="J30" s="1260"/>
      <c r="K30" s="1257"/>
      <c r="L30" s="1407"/>
      <c r="M30" s="1254"/>
      <c r="N30" s="1341"/>
      <c r="O30" s="1260"/>
      <c r="P30" s="1257"/>
      <c r="Q30" s="1407"/>
      <c r="R30" s="1265"/>
      <c r="S30" s="1599"/>
      <c r="T30" s="1260"/>
      <c r="U30" s="1257"/>
      <c r="V30" s="1294"/>
      <c r="W30" s="1603"/>
      <c r="X30" s="1265"/>
      <c r="Y30" s="1590"/>
      <c r="Z30" s="1257"/>
      <c r="AA30" s="1265"/>
      <c r="AB30" s="538"/>
      <c r="AC30" s="538"/>
      <c r="AD30" s="538"/>
      <c r="AE30" s="538"/>
      <c r="AF30" s="582"/>
      <c r="AG30" s="15"/>
      <c r="AH30" s="6"/>
    </row>
    <row r="31" spans="1:34" s="13" customFormat="1" ht="36" customHeight="1" x14ac:dyDescent="0.25">
      <c r="A31" s="52"/>
      <c r="B31" s="54"/>
      <c r="C31" s="497"/>
      <c r="D31" s="6"/>
      <c r="E31" s="584" t="s">
        <v>216</v>
      </c>
      <c r="F31" s="585"/>
      <c r="G31" s="1291"/>
      <c r="H31" s="1280" t="s">
        <v>287</v>
      </c>
      <c r="I31" s="1281"/>
      <c r="J31" s="1281"/>
      <c r="K31" s="1281"/>
      <c r="L31" s="1282"/>
      <c r="M31" s="1283" t="s">
        <v>287</v>
      </c>
      <c r="N31" s="1284"/>
      <c r="O31" s="1284"/>
      <c r="P31" s="1284"/>
      <c r="Q31" s="1285"/>
      <c r="R31" s="1295"/>
      <c r="S31" s="1296"/>
      <c r="T31" s="1296"/>
      <c r="U31" s="1296"/>
      <c r="V31" s="1297"/>
      <c r="W31" s="1280" t="s">
        <v>287</v>
      </c>
      <c r="X31" s="1281"/>
      <c r="Y31" s="1281"/>
      <c r="Z31" s="1281"/>
      <c r="AA31" s="1282"/>
      <c r="AB31" s="69"/>
      <c r="AC31" s="35"/>
      <c r="AD31" s="35"/>
      <c r="AE31" s="35"/>
      <c r="AF31" s="102"/>
      <c r="AG31" s="15"/>
      <c r="AH31" s="6"/>
    </row>
    <row r="32" spans="1:34" s="13" customFormat="1" ht="36" customHeight="1" x14ac:dyDescent="0.25">
      <c r="A32" s="52"/>
      <c r="B32" s="54"/>
      <c r="C32" s="53"/>
      <c r="D32" s="6"/>
      <c r="E32" s="584" t="s">
        <v>217</v>
      </c>
      <c r="F32" s="1289" t="s">
        <v>166</v>
      </c>
      <c r="G32" s="1291"/>
      <c r="H32" s="1283"/>
      <c r="I32" s="1284"/>
      <c r="J32" s="1284"/>
      <c r="K32" s="1284"/>
      <c r="L32" s="1285"/>
      <c r="M32" s="1283"/>
      <c r="N32" s="1284"/>
      <c r="O32" s="1284"/>
      <c r="P32" s="1284"/>
      <c r="Q32" s="1285"/>
      <c r="R32" s="1298" t="s">
        <v>120</v>
      </c>
      <c r="S32" s="1299"/>
      <c r="T32" s="1299"/>
      <c r="U32" s="1299"/>
      <c r="V32" s="1300"/>
      <c r="W32" s="1283"/>
      <c r="X32" s="1284"/>
      <c r="Y32" s="1284"/>
      <c r="Z32" s="1284"/>
      <c r="AA32" s="1285"/>
      <c r="AB32" s="69"/>
      <c r="AC32" s="35"/>
      <c r="AD32" s="35"/>
      <c r="AE32" s="35"/>
      <c r="AF32" s="102"/>
      <c r="AG32" s="15"/>
      <c r="AH32" s="6"/>
    </row>
    <row r="33" spans="1:44" s="13" customFormat="1" ht="36" customHeight="1" thickBot="1" x14ac:dyDescent="0.3">
      <c r="A33" s="52"/>
      <c r="B33" s="670" t="s">
        <v>388</v>
      </c>
      <c r="C33" s="53"/>
      <c r="D33" s="6"/>
      <c r="E33" s="584" t="s">
        <v>218</v>
      </c>
      <c r="F33" s="1290"/>
      <c r="G33" s="1291"/>
      <c r="H33" s="1283"/>
      <c r="I33" s="1284"/>
      <c r="J33" s="1284"/>
      <c r="K33" s="1284"/>
      <c r="L33" s="1285"/>
      <c r="M33" s="1286"/>
      <c r="N33" s="1287"/>
      <c r="O33" s="1287"/>
      <c r="P33" s="1287"/>
      <c r="Q33" s="1288"/>
      <c r="R33" s="1298"/>
      <c r="S33" s="1299"/>
      <c r="T33" s="1299"/>
      <c r="U33" s="1299"/>
      <c r="V33" s="1300"/>
      <c r="W33" s="1286"/>
      <c r="X33" s="1287"/>
      <c r="Y33" s="1287"/>
      <c r="Z33" s="1287"/>
      <c r="AA33" s="1288"/>
      <c r="AB33" s="69"/>
      <c r="AC33" s="35"/>
      <c r="AD33" s="35"/>
      <c r="AE33" s="35"/>
      <c r="AF33" s="102"/>
      <c r="AG33" s="15"/>
      <c r="AH33" s="6"/>
    </row>
    <row r="34" spans="1:44" s="13" customFormat="1" ht="36" customHeight="1" x14ac:dyDescent="0.25">
      <c r="A34" s="52"/>
      <c r="B34" s="671" t="s">
        <v>389</v>
      </c>
      <c r="C34" s="53"/>
      <c r="D34" s="6"/>
      <c r="E34" s="1120" t="s">
        <v>219</v>
      </c>
      <c r="F34" s="1290"/>
      <c r="G34" s="1336"/>
      <c r="H34" s="1573"/>
      <c r="I34" s="1574"/>
      <c r="J34" s="1574"/>
      <c r="K34" s="1574"/>
      <c r="L34" s="1313"/>
      <c r="M34" s="1574"/>
      <c r="N34" s="1574"/>
      <c r="O34" s="1574"/>
      <c r="P34" s="1574"/>
      <c r="Q34" s="1338"/>
      <c r="R34" s="1298"/>
      <c r="S34" s="1299"/>
      <c r="T34" s="1299"/>
      <c r="U34" s="1299"/>
      <c r="V34" s="1300"/>
      <c r="W34" s="1274" t="s">
        <v>203</v>
      </c>
      <c r="X34" s="1275"/>
      <c r="Y34" s="1275"/>
      <c r="Z34" s="1275"/>
      <c r="AA34" s="1276"/>
      <c r="AB34" s="69"/>
      <c r="AC34" s="35"/>
      <c r="AD34" s="35"/>
      <c r="AE34" s="35"/>
      <c r="AF34" s="102"/>
      <c r="AG34" s="15"/>
      <c r="AH34" s="6"/>
    </row>
    <row r="35" spans="1:44" s="13" customFormat="1" ht="36" customHeight="1" x14ac:dyDescent="0.25">
      <c r="A35" s="52"/>
      <c r="B35" s="54"/>
      <c r="C35" s="53"/>
      <c r="D35" s="6"/>
      <c r="E35" s="1120" t="s">
        <v>220</v>
      </c>
      <c r="F35" s="515"/>
      <c r="G35" s="1336"/>
      <c r="H35" s="1572"/>
      <c r="I35" s="1575"/>
      <c r="J35" s="1575"/>
      <c r="K35" s="1575"/>
      <c r="L35" s="1264"/>
      <c r="M35" s="1575"/>
      <c r="N35" s="1575"/>
      <c r="O35" s="1575"/>
      <c r="P35" s="1575"/>
      <c r="Q35" s="1339"/>
      <c r="R35" s="1298"/>
      <c r="S35" s="1299"/>
      <c r="T35" s="1299"/>
      <c r="U35" s="1299"/>
      <c r="V35" s="1300"/>
      <c r="W35" s="1277"/>
      <c r="X35" s="1278"/>
      <c r="Y35" s="1278"/>
      <c r="Z35" s="1278"/>
      <c r="AA35" s="1279"/>
      <c r="AB35" s="69"/>
      <c r="AC35" s="35"/>
      <c r="AD35" s="35"/>
      <c r="AE35" s="35"/>
      <c r="AF35" s="102"/>
      <c r="AG35" s="15"/>
      <c r="AH35" s="6"/>
    </row>
    <row r="36" spans="1:44" s="13" customFormat="1" ht="36" customHeight="1" x14ac:dyDescent="0.25">
      <c r="A36" s="608"/>
      <c r="B36" s="54"/>
      <c r="C36" s="497"/>
      <c r="D36" s="6"/>
      <c r="E36" s="1120" t="s">
        <v>221</v>
      </c>
      <c r="F36" s="515"/>
      <c r="G36" s="1336"/>
      <c r="H36" s="1572"/>
      <c r="I36" s="1575"/>
      <c r="J36" s="1575"/>
      <c r="K36" s="1575"/>
      <c r="L36" s="1264"/>
      <c r="M36" s="1575"/>
      <c r="N36" s="1575"/>
      <c r="O36" s="1575"/>
      <c r="P36" s="1575"/>
      <c r="Q36" s="1339"/>
      <c r="R36" s="1298"/>
      <c r="S36" s="1299"/>
      <c r="T36" s="1299"/>
      <c r="U36" s="1299"/>
      <c r="V36" s="1300"/>
      <c r="W36" s="1268" t="s">
        <v>243</v>
      </c>
      <c r="X36" s="1269"/>
      <c r="Y36" s="1269"/>
      <c r="Z36" s="1269"/>
      <c r="AA36" s="1270"/>
      <c r="AB36" s="69"/>
      <c r="AC36" s="35"/>
      <c r="AD36" s="35"/>
      <c r="AE36" s="35"/>
      <c r="AF36" s="102"/>
      <c r="AG36" s="15"/>
      <c r="AH36" s="6"/>
    </row>
    <row r="37" spans="1:44" s="13" customFormat="1" ht="36" customHeight="1" thickBot="1" x14ac:dyDescent="0.3">
      <c r="A37" s="52"/>
      <c r="B37" s="54"/>
      <c r="C37" s="53"/>
      <c r="D37" s="6"/>
      <c r="E37" s="586" t="s">
        <v>222</v>
      </c>
      <c r="F37" s="587"/>
      <c r="G37" s="1336"/>
      <c r="H37" s="1576"/>
      <c r="I37" s="1577"/>
      <c r="J37" s="1577"/>
      <c r="K37" s="1577"/>
      <c r="L37" s="1578"/>
      <c r="M37" s="1577"/>
      <c r="N37" s="1577"/>
      <c r="O37" s="1577"/>
      <c r="P37" s="1577"/>
      <c r="Q37" s="1340"/>
      <c r="R37" s="1301"/>
      <c r="S37" s="1302"/>
      <c r="T37" s="1302"/>
      <c r="U37" s="1302"/>
      <c r="V37" s="1303"/>
      <c r="W37" s="1271"/>
      <c r="X37" s="1272"/>
      <c r="Y37" s="1272"/>
      <c r="Z37" s="1272"/>
      <c r="AA37" s="1273"/>
      <c r="AB37" s="69"/>
      <c r="AC37" s="35"/>
      <c r="AD37" s="35"/>
      <c r="AE37" s="35"/>
      <c r="AF37" s="102"/>
      <c r="AG37" s="15"/>
      <c r="AH37" s="6"/>
    </row>
    <row r="38" spans="1:44" s="13" customFormat="1" ht="36" customHeight="1" x14ac:dyDescent="0.25">
      <c r="A38" s="52"/>
      <c r="B38" s="54"/>
      <c r="C38" s="497"/>
      <c r="D38" s="6"/>
      <c r="E38" s="588" t="s">
        <v>236</v>
      </c>
      <c r="F38" s="535"/>
      <c r="G38" s="1336"/>
      <c r="H38" s="1394"/>
      <c r="I38" s="1395"/>
      <c r="J38" s="1395"/>
      <c r="K38" s="1395"/>
      <c r="L38" s="1396"/>
      <c r="M38" s="589"/>
      <c r="N38" s="448"/>
      <c r="O38" s="448"/>
      <c r="P38" s="448"/>
      <c r="Q38" s="448"/>
      <c r="R38" s="96"/>
      <c r="S38" s="32"/>
      <c r="T38" s="32"/>
      <c r="U38" s="32"/>
      <c r="V38" s="975"/>
      <c r="W38" s="101"/>
      <c r="X38" s="33"/>
      <c r="Y38" s="33"/>
      <c r="Z38" s="33"/>
      <c r="AA38" s="979"/>
      <c r="AB38" s="69"/>
      <c r="AC38" s="35"/>
      <c r="AD38" s="35"/>
      <c r="AE38" s="35"/>
      <c r="AF38" s="102"/>
      <c r="AG38" s="15"/>
      <c r="AH38" s="6"/>
    </row>
    <row r="39" spans="1:44" s="13" customFormat="1" ht="36" customHeight="1" thickBot="1" x14ac:dyDescent="0.3">
      <c r="A39" s="52"/>
      <c r="B39" s="1219" t="s">
        <v>403</v>
      </c>
      <c r="C39" s="497"/>
      <c r="D39" s="6"/>
      <c r="E39" s="967" t="s">
        <v>237</v>
      </c>
      <c r="F39" s="535"/>
      <c r="G39" s="1337"/>
      <c r="H39" s="1397"/>
      <c r="I39" s="1398"/>
      <c r="J39" s="1398"/>
      <c r="K39" s="1398"/>
      <c r="L39" s="1399"/>
      <c r="M39" s="450"/>
      <c r="N39" s="449"/>
      <c r="O39" s="449"/>
      <c r="P39" s="449"/>
      <c r="Q39" s="449"/>
      <c r="R39" s="96"/>
      <c r="S39" s="32"/>
      <c r="T39" s="32"/>
      <c r="U39" s="32"/>
      <c r="V39" s="975"/>
      <c r="W39" s="103"/>
      <c r="X39" s="104" t="s">
        <v>143</v>
      </c>
      <c r="Y39" s="104"/>
      <c r="Z39" s="104"/>
      <c r="AA39" s="980"/>
      <c r="AB39" s="105"/>
      <c r="AC39" s="106"/>
      <c r="AD39" s="106"/>
      <c r="AE39" s="106"/>
      <c r="AF39" s="107"/>
      <c r="AG39"/>
      <c r="AH39"/>
    </row>
    <row r="40" spans="1:44" s="17" customFormat="1" ht="36" customHeight="1" thickBot="1" x14ac:dyDescent="0.3">
      <c r="A40" s="54"/>
      <c r="B40" s="1220"/>
      <c r="C40" s="54"/>
      <c r="D40" s="13"/>
      <c r="E40" s="968"/>
      <c r="F40" s="969"/>
      <c r="G40" s="969"/>
      <c r="H40" s="132"/>
      <c r="I40" s="132"/>
      <c r="J40" s="132"/>
      <c r="K40" s="132"/>
      <c r="L40" s="132"/>
      <c r="M40" s="132"/>
      <c r="N40" s="132"/>
      <c r="O40" s="132"/>
      <c r="P40" s="132"/>
      <c r="Q40" s="132"/>
      <c r="R40" s="976"/>
      <c r="S40" s="977"/>
      <c r="T40" s="977"/>
      <c r="U40" s="977"/>
      <c r="V40" s="978"/>
      <c r="W40" s="132"/>
      <c r="X40" s="132"/>
      <c r="Y40" s="132"/>
      <c r="Z40" s="132"/>
      <c r="AA40" s="132"/>
      <c r="AB40" s="132"/>
      <c r="AC40" s="132"/>
      <c r="AD40" s="132"/>
      <c r="AE40" s="132"/>
      <c r="AF40" s="981"/>
      <c r="AG40"/>
      <c r="AH40"/>
    </row>
    <row r="41" spans="1:44" s="17" customFormat="1" ht="36" customHeight="1" x14ac:dyDescent="0.25">
      <c r="A41" s="54"/>
      <c r="B41" s="835" t="s">
        <v>400</v>
      </c>
      <c r="C41" s="54"/>
      <c r="D41" s="13"/>
      <c r="E41" s="970"/>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7"/>
      <c r="AG41"/>
      <c r="AH41"/>
    </row>
    <row r="42" spans="1:44" s="13" customFormat="1" ht="29.25" customHeight="1" x14ac:dyDescent="0.25">
      <c r="A42" s="54"/>
      <c r="B42" s="996" t="s">
        <v>356</v>
      </c>
      <c r="C42" s="54"/>
      <c r="D42" s="369"/>
      <c r="E42" s="971"/>
      <c r="F42" s="1261" t="s">
        <v>554</v>
      </c>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2"/>
      <c r="AG42"/>
      <c r="AH42"/>
      <c r="AI42" s="79"/>
    </row>
    <row r="43" spans="1:44" s="11" customFormat="1" ht="29.25" customHeight="1" thickBot="1" x14ac:dyDescent="0.3">
      <c r="A43" s="54"/>
      <c r="B43" s="54"/>
      <c r="C43" s="54"/>
      <c r="D43" s="13"/>
      <c r="E43" s="972"/>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4"/>
      <c r="AG43"/>
      <c r="AH43"/>
      <c r="AI43" s="10"/>
      <c r="AJ43" s="10"/>
      <c r="AK43" s="10"/>
      <c r="AL43" s="10"/>
      <c r="AM43" s="10"/>
      <c r="AN43" s="10"/>
      <c r="AO43" s="10"/>
      <c r="AP43" s="10"/>
    </row>
    <row r="44" spans="1:44" s="17" customFormat="1" ht="29.25" customHeight="1" x14ac:dyDescent="0.25">
      <c r="A44" s="52"/>
      <c r="B44" s="594" t="s">
        <v>296</v>
      </c>
      <c r="C44" s="53"/>
      <c r="D44" s="13"/>
      <c r="E44" s="1118"/>
      <c r="F44" s="1118"/>
      <c r="G44" s="1118"/>
      <c r="H44" s="1118"/>
      <c r="I44" s="1118"/>
      <c r="J44" s="1118"/>
      <c r="K44" s="1118"/>
      <c r="L44" s="1118"/>
      <c r="M44" s="1118"/>
      <c r="N44" s="1118"/>
      <c r="O44" s="1118"/>
      <c r="P44" s="1118"/>
      <c r="Q44" s="1118"/>
      <c r="R44" s="1118"/>
      <c r="S44" s="1118"/>
      <c r="T44" s="1118"/>
      <c r="U44" s="1118"/>
      <c r="V44" s="1118"/>
      <c r="W44" s="1118"/>
      <c r="X44" s="1118"/>
      <c r="Y44" s="1118"/>
      <c r="Z44" s="1118"/>
      <c r="AA44" s="1118"/>
      <c r="AB44" s="1118"/>
      <c r="AC44" s="1118"/>
      <c r="AD44" s="1118"/>
      <c r="AE44" s="1118"/>
      <c r="AF44" s="1118"/>
      <c r="AG44"/>
      <c r="AH44"/>
      <c r="AI44"/>
      <c r="AJ44"/>
      <c r="AK44" s="95"/>
      <c r="AL44" s="95"/>
      <c r="AM44" s="95"/>
      <c r="AN44" s="95"/>
      <c r="AO44" s="95"/>
      <c r="AP44" s="95"/>
      <c r="AQ44" s="95"/>
      <c r="AR44" s="95"/>
    </row>
    <row r="45" spans="1:44" s="17" customFormat="1" ht="29.25" customHeight="1" x14ac:dyDescent="0.25">
      <c r="A45" s="52"/>
      <c r="B45" s="595" t="s">
        <v>258</v>
      </c>
      <c r="C45" s="53"/>
      <c r="D45" s="48"/>
      <c r="E45"/>
      <c r="F45"/>
      <c r="G45"/>
      <c r="H45"/>
      <c r="I45"/>
      <c r="J45"/>
      <c r="K45"/>
      <c r="L45"/>
      <c r="M45"/>
      <c r="N45"/>
      <c r="O45"/>
      <c r="P45"/>
      <c r="Q45"/>
      <c r="R45"/>
      <c r="S45"/>
      <c r="T45"/>
      <c r="U45"/>
      <c r="V45"/>
      <c r="W45"/>
      <c r="X45"/>
      <c r="Y45"/>
      <c r="Z45"/>
      <c r="AA45"/>
      <c r="AB45"/>
      <c r="AC45" s="956"/>
      <c r="AD45"/>
      <c r="AE45"/>
      <c r="AF45"/>
      <c r="AG45"/>
      <c r="AH45"/>
      <c r="AI45"/>
      <c r="AJ45"/>
      <c r="AK45" s="95"/>
      <c r="AL45" s="95"/>
      <c r="AM45" s="95"/>
      <c r="AN45" s="95"/>
      <c r="AO45" s="95"/>
      <c r="AP45" s="95"/>
      <c r="AQ45" s="95"/>
      <c r="AR45" s="95"/>
    </row>
    <row r="46" spans="1:44" s="17" customFormat="1" ht="29.25" customHeight="1" x14ac:dyDescent="0.25">
      <c r="A46" s="52"/>
      <c r="B46" s="502" t="s">
        <v>245</v>
      </c>
      <c r="C46" s="501"/>
      <c r="D46" s="37"/>
      <c r="E46"/>
      <c r="F46"/>
      <c r="G46"/>
      <c r="H46"/>
      <c r="I46"/>
      <c r="J46"/>
      <c r="K46"/>
      <c r="L46"/>
      <c r="M46"/>
      <c r="N46"/>
      <c r="O46"/>
      <c r="P46"/>
      <c r="Q46"/>
      <c r="R46"/>
      <c r="S46"/>
      <c r="T46"/>
      <c r="U46"/>
      <c r="V46"/>
      <c r="W46"/>
      <c r="X46"/>
      <c r="Y46"/>
      <c r="Z46"/>
      <c r="AA46"/>
      <c r="AB46"/>
      <c r="AC46" s="956"/>
      <c r="AD46"/>
      <c r="AE46"/>
      <c r="AF46"/>
      <c r="AG46"/>
      <c r="AH46"/>
      <c r="AI46"/>
      <c r="AJ46"/>
      <c r="AK46" s="95"/>
      <c r="AL46" s="95"/>
      <c r="AM46" s="95"/>
      <c r="AN46" s="95"/>
      <c r="AO46" s="95"/>
      <c r="AP46" s="95"/>
      <c r="AQ46" s="95"/>
      <c r="AR46" s="95"/>
    </row>
    <row r="47" spans="1:44" s="17" customFormat="1" ht="29.25" customHeight="1" x14ac:dyDescent="0.25">
      <c r="A47" s="52"/>
      <c r="B47" s="503" t="s">
        <v>101</v>
      </c>
      <c r="C47" s="501"/>
      <c r="D47" s="37"/>
      <c r="E47"/>
      <c r="F47"/>
      <c r="G47"/>
      <c r="H47"/>
      <c r="I47"/>
      <c r="J47"/>
      <c r="K47"/>
      <c r="L47"/>
      <c r="M47"/>
      <c r="N47"/>
      <c r="O47"/>
      <c r="P47"/>
      <c r="Q47"/>
      <c r="R47"/>
      <c r="S47"/>
      <c r="T47"/>
      <c r="U47"/>
      <c r="V47"/>
      <c r="W47"/>
      <c r="X47"/>
      <c r="Y47"/>
      <c r="Z47"/>
      <c r="AA47"/>
      <c r="AB47"/>
      <c r="AC47" s="956"/>
      <c r="AD47"/>
      <c r="AE47"/>
      <c r="AF47"/>
      <c r="AG47"/>
      <c r="AH47"/>
      <c r="AI47"/>
      <c r="AJ47"/>
      <c r="AK47" s="95"/>
      <c r="AL47" s="95"/>
      <c r="AM47" s="95"/>
      <c r="AN47" s="95"/>
      <c r="AO47" s="95"/>
      <c r="AP47" s="95"/>
      <c r="AQ47" s="95"/>
      <c r="AR47" s="95"/>
    </row>
    <row r="48" spans="1:44" s="17" customFormat="1" ht="29.25" customHeight="1" x14ac:dyDescent="0.25">
      <c r="A48" s="52"/>
      <c r="B48" s="504" t="s">
        <v>102</v>
      </c>
      <c r="C48" s="501"/>
      <c r="D48" s="37"/>
      <c r="E48"/>
      <c r="F48"/>
      <c r="G48"/>
      <c r="H48"/>
      <c r="I48"/>
      <c r="J48"/>
      <c r="K48"/>
      <c r="L48"/>
      <c r="M48"/>
      <c r="N48"/>
      <c r="O48"/>
      <c r="P48"/>
      <c r="Q48"/>
      <c r="R48"/>
      <c r="S48"/>
      <c r="T48"/>
      <c r="U48"/>
      <c r="V48"/>
      <c r="W48"/>
      <c r="X48"/>
      <c r="Y48"/>
      <c r="Z48"/>
      <c r="AA48"/>
      <c r="AB48"/>
      <c r="AC48" s="956"/>
      <c r="AD48"/>
      <c r="AE48"/>
      <c r="AF48"/>
      <c r="AG48"/>
      <c r="AH48"/>
      <c r="AI48"/>
      <c r="AJ48"/>
      <c r="AK48" s="95"/>
      <c r="AL48" s="95"/>
      <c r="AM48" s="95"/>
      <c r="AN48" s="95"/>
      <c r="AO48" s="95"/>
      <c r="AP48" s="95"/>
      <c r="AQ48" s="95"/>
      <c r="AR48" s="95"/>
    </row>
    <row r="49" spans="1:44" s="17" customFormat="1" ht="29.25" customHeight="1" x14ac:dyDescent="0.25">
      <c r="A49" s="52"/>
      <c r="B49" s="994" t="s">
        <v>99</v>
      </c>
      <c r="C49" s="501"/>
      <c r="D49" s="37"/>
      <c r="E49"/>
      <c r="F49"/>
      <c r="G49"/>
      <c r="H49"/>
      <c r="I49"/>
      <c r="J49"/>
      <c r="K49"/>
      <c r="L49"/>
      <c r="M49"/>
      <c r="N49"/>
      <c r="O49"/>
      <c r="P49"/>
      <c r="Q49"/>
      <c r="R49"/>
      <c r="S49"/>
      <c r="T49"/>
      <c r="U49"/>
      <c r="V49"/>
      <c r="W49"/>
      <c r="X49"/>
      <c r="Y49"/>
      <c r="Z49"/>
      <c r="AA49"/>
      <c r="AB49"/>
      <c r="AC49" s="956"/>
      <c r="AD49"/>
      <c r="AE49"/>
      <c r="AF49"/>
      <c r="AG49"/>
      <c r="AH49"/>
      <c r="AI49"/>
      <c r="AJ49"/>
      <c r="AK49" s="95"/>
      <c r="AL49" s="95"/>
      <c r="AM49" s="95"/>
      <c r="AN49" s="95"/>
      <c r="AO49" s="95"/>
      <c r="AP49" s="95"/>
      <c r="AQ49" s="95"/>
      <c r="AR49" s="95"/>
    </row>
    <row r="50" spans="1:44" s="592" customFormat="1" ht="36" customHeight="1" x14ac:dyDescent="0.5">
      <c r="A50" s="52"/>
      <c r="B50" s="505" t="s">
        <v>254</v>
      </c>
      <c r="C50" s="501"/>
      <c r="D50" s="591"/>
      <c r="E50" s="590"/>
      <c r="F50" s="590"/>
      <c r="G50"/>
      <c r="H50"/>
      <c r="I50"/>
      <c r="J50"/>
      <c r="K50"/>
      <c r="L50"/>
      <c r="M50"/>
      <c r="N50"/>
      <c r="O50"/>
      <c r="P50"/>
      <c r="Q50"/>
      <c r="R50"/>
      <c r="S50"/>
      <c r="T50"/>
      <c r="U50"/>
      <c r="V50"/>
      <c r="W50"/>
      <c r="X50"/>
      <c r="Y50"/>
      <c r="Z50"/>
      <c r="AA50"/>
      <c r="AB50"/>
      <c r="AC50" s="956"/>
      <c r="AD50" s="590"/>
      <c r="AE50" s="590"/>
      <c r="AF50" s="590"/>
      <c r="AG50" s="590"/>
      <c r="AH50" s="590"/>
      <c r="AP50" s="593"/>
    </row>
    <row r="51" spans="1:44" s="592" customFormat="1" ht="36" customHeight="1" x14ac:dyDescent="0.5">
      <c r="A51" s="52"/>
      <c r="B51" s="505" t="s">
        <v>255</v>
      </c>
      <c r="C51" s="501"/>
      <c r="D51" s="591"/>
      <c r="E51" s="590"/>
      <c r="F51" s="590"/>
      <c r="G51"/>
      <c r="H51"/>
      <c r="I51"/>
      <c r="J51"/>
      <c r="K51"/>
      <c r="L51"/>
      <c r="M51"/>
      <c r="N51"/>
      <c r="O51"/>
      <c r="P51"/>
      <c r="Q51"/>
      <c r="R51"/>
      <c r="S51"/>
      <c r="T51"/>
      <c r="U51"/>
      <c r="V51"/>
      <c r="W51"/>
      <c r="X51"/>
      <c r="Y51"/>
      <c r="Z51"/>
      <c r="AA51"/>
      <c r="AB51"/>
      <c r="AC51" s="956"/>
      <c r="AD51" s="590"/>
      <c r="AE51" s="590"/>
      <c r="AF51" s="590"/>
      <c r="AG51" s="590"/>
      <c r="AH51" s="590"/>
      <c r="AP51" s="593"/>
    </row>
    <row r="52" spans="1:44" s="592" customFormat="1" ht="36" customHeight="1" x14ac:dyDescent="0.5">
      <c r="A52" s="52"/>
      <c r="B52" s="505" t="s">
        <v>132</v>
      </c>
      <c r="C52" s="501"/>
      <c r="D52" s="591"/>
      <c r="E52" s="590"/>
      <c r="F52" s="590"/>
      <c r="G52"/>
      <c r="H52"/>
      <c r="I52"/>
      <c r="J52"/>
      <c r="K52"/>
      <c r="L52"/>
      <c r="M52"/>
      <c r="N52"/>
      <c r="O52"/>
      <c r="P52"/>
      <c r="Q52"/>
      <c r="R52"/>
      <c r="S52"/>
      <c r="T52"/>
      <c r="U52"/>
      <c r="V52"/>
      <c r="W52"/>
      <c r="X52"/>
      <c r="Y52"/>
      <c r="Z52"/>
      <c r="AA52"/>
      <c r="AB52"/>
      <c r="AC52" s="956"/>
      <c r="AD52" s="590"/>
      <c r="AE52" s="590"/>
      <c r="AF52" s="590"/>
      <c r="AG52" s="590"/>
      <c r="AH52" s="590"/>
      <c r="AP52" s="593"/>
    </row>
    <row r="53" spans="1:44" s="592" customFormat="1" ht="36" customHeight="1" x14ac:dyDescent="0.5">
      <c r="A53" s="52"/>
      <c r="B53" s="505" t="s">
        <v>260</v>
      </c>
      <c r="C53" s="501"/>
      <c r="D53" s="591"/>
      <c r="E53" s="590"/>
      <c r="F53" s="590"/>
      <c r="G53"/>
      <c r="H53"/>
      <c r="I53"/>
      <c r="J53"/>
      <c r="K53"/>
      <c r="L53"/>
      <c r="M53"/>
      <c r="N53"/>
      <c r="O53"/>
      <c r="P53"/>
      <c r="Q53"/>
      <c r="R53"/>
      <c r="S53"/>
      <c r="T53"/>
      <c r="U53"/>
      <c r="V53"/>
      <c r="W53"/>
      <c r="X53"/>
      <c r="Y53"/>
      <c r="Z53"/>
      <c r="AA53"/>
      <c r="AB53"/>
      <c r="AC53" s="956"/>
      <c r="AD53" s="590"/>
      <c r="AE53" s="590"/>
      <c r="AF53" s="590"/>
      <c r="AG53" s="590"/>
      <c r="AH53" s="590"/>
      <c r="AP53" s="593"/>
    </row>
    <row r="54" spans="1:44" s="592" customFormat="1" ht="36" customHeight="1" x14ac:dyDescent="0.5">
      <c r="A54" s="52"/>
      <c r="B54" s="505" t="s">
        <v>256</v>
      </c>
      <c r="C54" s="501"/>
      <c r="D54" s="591"/>
      <c r="E54" s="590"/>
      <c r="F54" s="590"/>
      <c r="G54"/>
      <c r="H54"/>
      <c r="I54"/>
      <c r="J54"/>
      <c r="K54"/>
      <c r="L54"/>
      <c r="M54"/>
      <c r="N54"/>
      <c r="O54"/>
      <c r="P54"/>
      <c r="Q54"/>
      <c r="R54"/>
      <c r="S54"/>
      <c r="T54"/>
      <c r="U54"/>
      <c r="V54"/>
      <c r="W54"/>
      <c r="X54"/>
      <c r="Y54"/>
      <c r="Z54"/>
      <c r="AA54"/>
      <c r="AB54"/>
      <c r="AC54" s="956"/>
      <c r="AD54" s="590"/>
      <c r="AE54" s="590"/>
      <c r="AF54" s="590"/>
      <c r="AG54" s="590"/>
      <c r="AH54" s="590"/>
      <c r="AP54" s="593"/>
    </row>
    <row r="55" spans="1:44" s="592" customFormat="1" ht="36" customHeight="1" x14ac:dyDescent="0.5">
      <c r="A55" s="52"/>
      <c r="B55" s="505" t="s">
        <v>131</v>
      </c>
      <c r="C55" s="501"/>
      <c r="D55" s="591"/>
      <c r="E55" s="590"/>
      <c r="F55"/>
      <c r="G55"/>
      <c r="H55"/>
      <c r="I55"/>
      <c r="J55"/>
      <c r="K55"/>
      <c r="L55"/>
      <c r="M55"/>
      <c r="N55"/>
      <c r="O55"/>
      <c r="P55"/>
      <c r="Q55"/>
      <c r="R55"/>
      <c r="S55"/>
      <c r="T55"/>
      <c r="U55"/>
      <c r="V55"/>
      <c r="W55"/>
      <c r="X55"/>
      <c r="Y55"/>
      <c r="Z55"/>
      <c r="AA55"/>
      <c r="AB55"/>
      <c r="AC55" s="956"/>
      <c r="AD55" s="590"/>
      <c r="AE55" s="590"/>
      <c r="AF55" s="590"/>
      <c r="AG55" s="590"/>
      <c r="AH55" s="590"/>
      <c r="AP55" s="593"/>
    </row>
    <row r="56" spans="1:44" s="592" customFormat="1" ht="36" customHeight="1" x14ac:dyDescent="0.5">
      <c r="A56" s="52"/>
      <c r="B56" s="505" t="s">
        <v>257</v>
      </c>
      <c r="C56" s="501"/>
      <c r="D56" s="591"/>
      <c r="E56" s="590"/>
      <c r="F56"/>
      <c r="G56"/>
      <c r="H56"/>
      <c r="I56"/>
      <c r="J56"/>
      <c r="K56"/>
      <c r="L56"/>
      <c r="M56"/>
      <c r="N56"/>
      <c r="O56"/>
      <c r="P56"/>
      <c r="Q56"/>
      <c r="R56"/>
      <c r="S56"/>
      <c r="T56"/>
      <c r="U56"/>
      <c r="V56"/>
      <c r="W56"/>
      <c r="X56"/>
      <c r="Y56"/>
      <c r="Z56"/>
      <c r="AA56"/>
      <c r="AB56"/>
      <c r="AC56" s="956"/>
      <c r="AD56" s="590"/>
      <c r="AE56" s="590"/>
      <c r="AF56" s="590"/>
      <c r="AG56" s="590"/>
      <c r="AH56" s="590"/>
      <c r="AP56" s="593"/>
    </row>
    <row r="57" spans="1:44" s="592" customFormat="1" ht="36" customHeight="1" x14ac:dyDescent="0.5">
      <c r="A57" s="52"/>
      <c r="B57" s="674" t="s">
        <v>103</v>
      </c>
      <c r="C57" s="501"/>
      <c r="D57" s="591"/>
      <c r="E57" s="590"/>
      <c r="F57"/>
      <c r="G57"/>
      <c r="H57"/>
      <c r="I57"/>
      <c r="J57"/>
      <c r="K57"/>
      <c r="L57"/>
      <c r="M57"/>
      <c r="N57"/>
      <c r="O57"/>
      <c r="P57"/>
      <c r="Q57"/>
      <c r="R57"/>
      <c r="S57"/>
      <c r="T57"/>
      <c r="U57"/>
      <c r="V57"/>
      <c r="W57"/>
      <c r="X57"/>
      <c r="Y57"/>
      <c r="Z57"/>
      <c r="AA57"/>
      <c r="AB57"/>
      <c r="AC57" s="956"/>
      <c r="AD57" s="590"/>
      <c r="AE57" s="590"/>
      <c r="AF57" s="590"/>
      <c r="AG57" s="590"/>
      <c r="AH57" s="590"/>
      <c r="AP57" s="593"/>
    </row>
    <row r="58" spans="1:44" ht="36" customHeight="1" x14ac:dyDescent="0.25">
      <c r="A58" s="52"/>
      <c r="B58" s="54"/>
      <c r="C58" s="501"/>
    </row>
    <row r="59" spans="1:44" ht="36" customHeight="1" x14ac:dyDescent="0.25">
      <c r="A59" s="52"/>
      <c r="B59" s="54"/>
      <c r="C59" s="501"/>
    </row>
    <row r="60" spans="1:44" ht="36" customHeight="1" x14ac:dyDescent="0.25">
      <c r="A60" s="52"/>
      <c r="B60" s="54"/>
      <c r="C60" s="53"/>
    </row>
    <row r="61" spans="1:44" ht="36" customHeight="1" x14ac:dyDescent="0.25">
      <c r="A61" s="1640"/>
      <c r="B61" s="1641" t="str">
        <f>B1</f>
        <v>January '13</v>
      </c>
      <c r="C61" s="1642"/>
    </row>
    <row r="62" spans="1:44" ht="36" customHeight="1" x14ac:dyDescent="0.25">
      <c r="A62" s="1206"/>
      <c r="B62" s="1206"/>
      <c r="C62" s="1206"/>
    </row>
    <row r="63" spans="1:44" ht="36" customHeight="1" x14ac:dyDescent="0.25">
      <c r="A63" s="1206"/>
      <c r="B63" s="1206"/>
      <c r="C63" s="1206"/>
    </row>
    <row r="64" spans="1:44" ht="36" customHeight="1" x14ac:dyDescent="0.25">
      <c r="A64" s="1206"/>
      <c r="B64" s="1206"/>
      <c r="C64" s="1206"/>
    </row>
    <row r="65" spans="1:3" s="12" customFormat="1" ht="36" customHeight="1" x14ac:dyDescent="0.25">
      <c r="A65" s="1206"/>
      <c r="B65" s="1206"/>
      <c r="C65" s="1206"/>
    </row>
    <row r="66" spans="1:3" s="12" customFormat="1" ht="36" customHeight="1" x14ac:dyDescent="0.25">
      <c r="A66" s="1206"/>
      <c r="B66" s="1206"/>
      <c r="C66" s="1206"/>
    </row>
    <row r="67" spans="1:3" s="12" customFormat="1" ht="36" customHeight="1" x14ac:dyDescent="0.25">
      <c r="A67" s="1206"/>
      <c r="B67" s="1206"/>
      <c r="C67" s="1206"/>
    </row>
    <row r="68" spans="1:3" s="12" customFormat="1" ht="36" customHeight="1" x14ac:dyDescent="0.25">
      <c r="A68" s="1206"/>
      <c r="B68" s="1206"/>
      <c r="C68" s="1206"/>
    </row>
    <row r="69" spans="1:3" s="12" customFormat="1" ht="36" customHeight="1" x14ac:dyDescent="0.25">
      <c r="A69" s="1206"/>
      <c r="B69" s="1206"/>
      <c r="C69" s="1206"/>
    </row>
    <row r="70" spans="1:3" s="12" customFormat="1" ht="36" customHeight="1" x14ac:dyDescent="0.25">
      <c r="A70" s="1206"/>
      <c r="B70" s="1206"/>
      <c r="C70" s="1206"/>
    </row>
    <row r="71" spans="1:3" s="12" customFormat="1" ht="36" customHeight="1" x14ac:dyDescent="0.25">
      <c r="A71" s="1206"/>
      <c r="B71" s="1206"/>
      <c r="C71" s="1206"/>
    </row>
    <row r="72" spans="1:3" s="12" customFormat="1" ht="36" customHeight="1" x14ac:dyDescent="0.25">
      <c r="A72" s="1206"/>
      <c r="B72" s="1206"/>
      <c r="C72" s="1206"/>
    </row>
    <row r="73" spans="1:3" s="12" customFormat="1" ht="36" customHeight="1" x14ac:dyDescent="0.25">
      <c r="A73" s="1206"/>
      <c r="B73" s="1206"/>
      <c r="C73" s="1206"/>
    </row>
    <row r="74" spans="1:3" s="12" customFormat="1" ht="36" customHeight="1" x14ac:dyDescent="0.25">
      <c r="A74" s="1206"/>
      <c r="B74" s="1206"/>
      <c r="C74" s="1206"/>
    </row>
    <row r="75" spans="1:3" s="12" customFormat="1" ht="36" customHeight="1" x14ac:dyDescent="0.25">
      <c r="A75" s="1206"/>
      <c r="B75" s="1206"/>
      <c r="C75" s="1206"/>
    </row>
    <row r="76" spans="1:3" s="12" customFormat="1" ht="36" customHeight="1" x14ac:dyDescent="0.25">
      <c r="A76" s="1206"/>
      <c r="B76" s="1206"/>
      <c r="C76" s="1206"/>
    </row>
    <row r="77" spans="1:3" s="12" customFormat="1" ht="36" customHeight="1" x14ac:dyDescent="0.25">
      <c r="A77" s="1206"/>
      <c r="B77" s="1206"/>
      <c r="C77" s="1206"/>
    </row>
    <row r="78" spans="1:3" s="12" customFormat="1" ht="36" customHeight="1" x14ac:dyDescent="0.25"/>
    <row r="79" spans="1:3" s="12" customFormat="1" ht="36" customHeight="1" x14ac:dyDescent="0.25"/>
    <row r="80" spans="1:3" s="12" customFormat="1" ht="36" customHeight="1" x14ac:dyDescent="0.25"/>
    <row r="81" s="12" customFormat="1" ht="36" customHeight="1" x14ac:dyDescent="0.25"/>
    <row r="82" s="12" customFormat="1" ht="36" customHeight="1" x14ac:dyDescent="0.25"/>
    <row r="83" s="12" customFormat="1" ht="36" customHeight="1" x14ac:dyDescent="0.25"/>
    <row r="84" s="12" customFormat="1" ht="36" customHeight="1" x14ac:dyDescent="0.25"/>
    <row r="85" s="12" customFormat="1" ht="36" customHeight="1" x14ac:dyDescent="0.25"/>
    <row r="86" s="12" customFormat="1" ht="36" customHeight="1" x14ac:dyDescent="0.25"/>
    <row r="87" s="12" customFormat="1" ht="36" customHeight="1" x14ac:dyDescent="0.25"/>
    <row r="88" s="12" customFormat="1" ht="36" customHeight="1" x14ac:dyDescent="0.25"/>
    <row r="89" s="12" customFormat="1" ht="36" customHeight="1" x14ac:dyDescent="0.25"/>
  </sheetData>
  <mergeCells count="139">
    <mergeCell ref="B39:B40"/>
    <mergeCell ref="H11:L12"/>
    <mergeCell ref="H13:L13"/>
    <mergeCell ref="H14:L14"/>
    <mergeCell ref="H15:L15"/>
    <mergeCell ref="H16:H19"/>
    <mergeCell ref="I16:I19"/>
    <mergeCell ref="J16:J19"/>
    <mergeCell ref="K16:K19"/>
    <mergeCell ref="L16:L19"/>
    <mergeCell ref="H38:L39"/>
    <mergeCell ref="M8:Q8"/>
    <mergeCell ref="R8:V8"/>
    <mergeCell ref="W8:AA8"/>
    <mergeCell ref="Y22:Y25"/>
    <mergeCell ref="AA22:AA25"/>
    <mergeCell ref="W27:W30"/>
    <mergeCell ref="G34:G36"/>
    <mergeCell ref="M11:M14"/>
    <mergeCell ref="M20:Q21"/>
    <mergeCell ref="O16:O19"/>
    <mergeCell ref="H26:L26"/>
    <mergeCell ref="H27:H30"/>
    <mergeCell ref="M22:M25"/>
    <mergeCell ref="Q27:Q30"/>
    <mergeCell ref="M31:Q33"/>
    <mergeCell ref="I27:I30"/>
    <mergeCell ref="K22:K25"/>
    <mergeCell ref="I22:I25"/>
    <mergeCell ref="O22:O25"/>
    <mergeCell ref="T27:T30"/>
    <mergeCell ref="L22:L25"/>
    <mergeCell ref="H20:L21"/>
    <mergeCell ref="AB9:AF10"/>
    <mergeCell ref="R20:V21"/>
    <mergeCell ref="R22:R25"/>
    <mergeCell ref="S22:S25"/>
    <mergeCell ref="Z22:Z25"/>
    <mergeCell ref="W20:AA21"/>
    <mergeCell ref="N11:N14"/>
    <mergeCell ref="R19:V19"/>
    <mergeCell ref="R11:R14"/>
    <mergeCell ref="V11:V14"/>
    <mergeCell ref="Z16:Z19"/>
    <mergeCell ref="P11:P14"/>
    <mergeCell ref="P16:P19"/>
    <mergeCell ref="T22:T25"/>
    <mergeCell ref="X11:X14"/>
    <mergeCell ref="Y11:Y14"/>
    <mergeCell ref="AB14:AF14"/>
    <mergeCell ref="S11:S14"/>
    <mergeCell ref="R18:V18"/>
    <mergeCell ref="AB15:AF15"/>
    <mergeCell ref="AB16:AF17"/>
    <mergeCell ref="AB20:AF20"/>
    <mergeCell ref="U22:U25"/>
    <mergeCell ref="B4:B6"/>
    <mergeCell ref="E2:E4"/>
    <mergeCell ref="Q11:Q14"/>
    <mergeCell ref="E9:E10"/>
    <mergeCell ref="M9:Q10"/>
    <mergeCell ref="G37:G39"/>
    <mergeCell ref="O34:O37"/>
    <mergeCell ref="P34:P37"/>
    <mergeCell ref="Q34:Q37"/>
    <mergeCell ref="N34:N37"/>
    <mergeCell ref="N27:N30"/>
    <mergeCell ref="F2:AF3"/>
    <mergeCell ref="AB18:AF19"/>
    <mergeCell ref="R15:V15"/>
    <mergeCell ref="W15:AA15"/>
    <mergeCell ref="R27:R30"/>
    <mergeCell ref="W11:W14"/>
    <mergeCell ref="Y16:Y19"/>
    <mergeCell ref="E22:E25"/>
    <mergeCell ref="O11:O14"/>
    <mergeCell ref="M15:Q15"/>
    <mergeCell ref="N16:N19"/>
    <mergeCell ref="AB11:AF13"/>
    <mergeCell ref="AB8:AF8"/>
    <mergeCell ref="F4:Z5"/>
    <mergeCell ref="R9:V10"/>
    <mergeCell ref="AA16:AA19"/>
    <mergeCell ref="F6:Z6"/>
    <mergeCell ref="AG13:AG14"/>
    <mergeCell ref="X16:X19"/>
    <mergeCell ref="AA11:AA14"/>
    <mergeCell ref="F9:F10"/>
    <mergeCell ref="W9:AA10"/>
    <mergeCell ref="H9:L10"/>
    <mergeCell ref="G8:L8"/>
    <mergeCell ref="Z11:Z14"/>
    <mergeCell ref="M16:M19"/>
    <mergeCell ref="Q16:Q19"/>
    <mergeCell ref="W16:W19"/>
    <mergeCell ref="R16:V17"/>
    <mergeCell ref="T11:T14"/>
    <mergeCell ref="F42:AF42"/>
    <mergeCell ref="W26:AA26"/>
    <mergeCell ref="Q22:Q25"/>
    <mergeCell ref="O27:O30"/>
    <mergeCell ref="W22:W25"/>
    <mergeCell ref="V22:V25"/>
    <mergeCell ref="U11:U14"/>
    <mergeCell ref="X22:X25"/>
    <mergeCell ref="F41:AF41"/>
    <mergeCell ref="W36:AA37"/>
    <mergeCell ref="W34:AA35"/>
    <mergeCell ref="W31:AA33"/>
    <mergeCell ref="F32:F34"/>
    <mergeCell ref="G31:G33"/>
    <mergeCell ref="R26:V26"/>
    <mergeCell ref="V27:V30"/>
    <mergeCell ref="U27:U30"/>
    <mergeCell ref="S27:S30"/>
    <mergeCell ref="AA27:AA30"/>
    <mergeCell ref="R31:V31"/>
    <mergeCell ref="R32:V37"/>
    <mergeCell ref="Z27:Z30"/>
    <mergeCell ref="X27:X30"/>
    <mergeCell ref="Y27:Y30"/>
    <mergeCell ref="H22:H25"/>
    <mergeCell ref="M34:M37"/>
    <mergeCell ref="F27:F29"/>
    <mergeCell ref="J27:J30"/>
    <mergeCell ref="N22:N25"/>
    <mergeCell ref="J22:J25"/>
    <mergeCell ref="L27:L30"/>
    <mergeCell ref="M26:Q26"/>
    <mergeCell ref="M27:M30"/>
    <mergeCell ref="P22:P25"/>
    <mergeCell ref="P27:P30"/>
    <mergeCell ref="K27:K30"/>
    <mergeCell ref="H31:L33"/>
    <mergeCell ref="H34:H37"/>
    <mergeCell ref="I34:I37"/>
    <mergeCell ref="J34:J37"/>
    <mergeCell ref="K34:K37"/>
    <mergeCell ref="L34:L37"/>
  </mergeCells>
  <phoneticPr fontId="0" type="noConversion"/>
  <hyperlinks>
    <hyperlink ref="S22:S25" location="'REVmc Agenda'!A1" tooltip="REVmc" display="MC"/>
    <hyperlink ref="P22:P25" location="'TGAI Agenda'!A1" tooltip="Fast Initial Link Setup" display="FILS"/>
    <hyperlink ref="P16:P19" location="'TGAI Agenda'!A1" tooltip="Fast Initial Link Setup" display="FILS"/>
    <hyperlink ref="U27:U30" location="'TGAI Agenda'!A1" tooltip="Fast Initial Link Setup" display="FILS"/>
    <hyperlink ref="Z27:Z30" location="'TGAI Agenda'!A1" tooltip="Fast Initial Link Setup" display="FILS"/>
    <hyperlink ref="N27:N30" location="'TGac Agenda'!Print_Area" display="AC"/>
    <hyperlink ref="O11:O14" location="'TGaf Agenda'!Print_Area" display="AF"/>
    <hyperlink ref="O16:O19" location="'TGaf Agenda'!Print_Area" display="AF"/>
    <hyperlink ref="T22:T25" location="'TGaf Agenda'!Print_Area" display="AF"/>
    <hyperlink ref="T11:T14" location="'TGaf Agenda'!Print_Area" display="AF"/>
    <hyperlink ref="T27:T30" location="'TGah Agenda'!A1" display="AH"/>
    <hyperlink ref="W11:W14" location="'TGak Agenda'!A1" display="AK"/>
    <hyperlink ref="M27:M30" location="REG!A1" display="REG"/>
    <hyperlink ref="R16:V17" location="WednesdayMidWeekPlenary" display="IEEE 802.11 WORKING GROUP"/>
    <hyperlink ref="AB11:AF13" location="FridayClosingPlenary" display="IEEE 802.11 WORKING GROUP"/>
    <hyperlink ref="AB16:AF17" location="FridayClosingPlenary" display="FridayClosingPlenary"/>
    <hyperlink ref="M22:M25" location="JTC1!A1" tooltip="JTC1 Agenda" display="JTC1"/>
    <hyperlink ref="O27:O30" location="'TGah Agenda'!A1" display="'TGah Agenda'!A1"/>
    <hyperlink ref="O22:O25" location="'TGah Agenda'!A1" display="AH"/>
    <hyperlink ref="U11:U14" location="'TGAI Agenda'!A1" tooltip="Fast Initial Link Setup" display="FILS"/>
    <hyperlink ref="Z16:Z19" location="'TGAI Agenda'!A1" tooltip="Fast Initial Link Setup" display="FILS"/>
    <hyperlink ref="K22:K25" location="'TGAI Agenda'!A1" tooltip="Fast Initial Link Setup" display="FILS"/>
    <hyperlink ref="I16:I19" location="'TGac Agenda'!Print_Area" display="AC"/>
    <hyperlink ref="J16:J19" location="'TGaf Agenda'!Print_Area" display="AF"/>
    <hyperlink ref="J22:J25" location="'TGaf Agenda'!Print_Area" display="AF"/>
    <hyperlink ref="J27:J30" location="'TGah Agenda'!A1" display="AH"/>
    <hyperlink ref="H13:L13" location="MondayOpeningPlenary" display="IEEE 802.11 WG"/>
    <hyperlink ref="H22:H25" location="'REVmc Agenda'!A1" tooltip="REVmc" display="MC"/>
    <hyperlink ref="H27:H30" location="'REVmc Agenda'!A1" tooltip="REVmc" display="MC"/>
    <hyperlink ref="I22:I25" location="'TGaq Agenda'!A1" display="AQ"/>
    <hyperlink ref="N11:N14" location="'TGac Agenda'!Print_Area" display="AC"/>
    <hyperlink ref="K16:K19" location="'TGak Agenda'!A1" display="AK"/>
    <hyperlink ref="K27:K30" location="'TGAI Agenda'!A1" tooltip="Fast Initial Link Setup" display="FILS"/>
    <hyperlink ref="P27:P30" location="'TGAI Agenda'!A1" tooltip="Fast Initial Link Setup" display="FILS"/>
    <hyperlink ref="N16:N19" location="'TGak Agenda'!A1" display="AK"/>
    <hyperlink ref="Q22:Q25" location="'REVmc Agenda'!A1" tooltip="REVmc" display="MC"/>
    <hyperlink ref="Q16:Q19" location="'REVmc Agenda'!A1" tooltip="REVmc" display="MC"/>
    <hyperlink ref="N22:N25" location="'TGaq Agenda'!A1" display="AQ"/>
    <hyperlink ref="V11:V14" location="'ARC SC'!A1" display="ARC"/>
    <hyperlink ref="V22:V25" location="JTC1!A1" tooltip="JTC1 Agenda" display="JTC1"/>
    <hyperlink ref="S11:S14" location="'TGac Agenda'!Print_Area" display="AC"/>
    <hyperlink ref="S27:S30" location="'REVmc Agenda'!A1" tooltip="REVmc" display="MC"/>
    <hyperlink ref="R22:R25" location="'TGaq Agenda'!A1" display="AQ"/>
    <hyperlink ref="W22:W25" location="'TGaq Agenda'!A1" display="AQ"/>
    <hyperlink ref="W16:W19" location="'REVmc Agenda'!A1" tooltip="REVmc" display="MC"/>
    <hyperlink ref="W27:W30" location="'REVmc Agenda'!A1" tooltip="REVmc" display="MC"/>
    <hyperlink ref="X11:X14" location="'TGac Agenda'!Print_Area" display="AC"/>
    <hyperlink ref="Y11:Y14" location="'TGah Agenda'!A1" display="AH"/>
    <hyperlink ref="Y16:Y19" location="'TGaf Agenda'!Print_Area" display="AF"/>
    <hyperlink ref="Y27:Y30" location="'TGaf Agenda'!Print_Area" display="AF"/>
    <hyperlink ref="Y22:Y25" location="'TGah Agenda'!A1" display="AH"/>
    <hyperlink ref="L22:L25" location="'Smart Grid'!A1" tooltip="Smart Grid ad hoc" display="Smart Grid"/>
    <hyperlink ref="AA22:AA25" location="JTC1!A1" tooltip="JTC1 Agenda" display="JTC1"/>
    <hyperlink ref="AA16:AA19" location="'Smart Grid'!A1" tooltip="Smart Grid ad hoc" display="Smart Grid"/>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verticalCentered="1" gridLines="1"/>
  <pageMargins left="0.25" right="0.25" top="0.75" bottom="0.75" header="0.3" footer="0.3"/>
  <pageSetup scale="22" orientation="landscape" r:id="rId11"/>
  <headerFooter alignWithMargins="0">
    <oddFooter>&amp;L&amp;Z&amp;F  &amp;A&amp;R&amp;D  &amp;T</oddFooter>
  </headerFooter>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G89"/>
  <sheetViews>
    <sheetView topLeftCell="H1" zoomScale="22" zoomScaleNormal="22" workbookViewId="0">
      <selection activeCell="U91" sqref="U91"/>
    </sheetView>
  </sheetViews>
  <sheetFormatPr defaultColWidth="9.109375" defaultRowHeight="36" customHeight="1" x14ac:dyDescent="0.25"/>
  <cols>
    <col min="1" max="1" width="1.44140625" customWidth="1"/>
    <col min="2" max="2" width="13.5546875" customWidth="1"/>
    <col min="3" max="3" width="1.44140625" customWidth="1"/>
    <col min="4" max="4" width="3.5546875" customWidth="1"/>
    <col min="5" max="5" width="36.5546875" customWidth="1"/>
    <col min="6" max="6" width="58.109375" customWidth="1"/>
    <col min="7" max="7" width="18.109375" hidden="1" customWidth="1"/>
    <col min="8" max="27" width="21.33203125" customWidth="1"/>
    <col min="28" max="28" width="20.88671875" customWidth="1"/>
    <col min="29" max="29" width="25.88671875" customWidth="1"/>
    <col min="30" max="35" width="15.33203125" customWidth="1"/>
    <col min="36" max="41" width="15.44140625" customWidth="1"/>
    <col min="42" max="42" width="22.44140625" bestFit="1" customWidth="1"/>
    <col min="43" max="59" width="15.44140625" customWidth="1"/>
  </cols>
  <sheetData>
    <row r="1" customFormat="1" ht="13.2" x14ac:dyDescent="0.25"/>
    <row r="2" customFormat="1" ht="13.2" x14ac:dyDescent="0.25"/>
    <row r="3" customFormat="1" ht="13.2" x14ac:dyDescent="0.25"/>
    <row r="4" customFormat="1" ht="13.2" x14ac:dyDescent="0.25"/>
    <row r="5" customFormat="1" ht="13.2" x14ac:dyDescent="0.25"/>
    <row r="6" customFormat="1" ht="13.2" x14ac:dyDescent="0.25"/>
    <row r="7" customFormat="1" ht="13.2" x14ac:dyDescent="0.25"/>
    <row r="8" customFormat="1" ht="13.2" x14ac:dyDescent="0.25"/>
    <row r="9" customFormat="1" ht="13.2" x14ac:dyDescent="0.25"/>
    <row r="10" customFormat="1" ht="13.2" x14ac:dyDescent="0.25"/>
    <row r="11" customFormat="1" ht="13.2" x14ac:dyDescent="0.25"/>
    <row r="12" customFormat="1" ht="13.2" x14ac:dyDescent="0.25"/>
    <row r="13" customFormat="1" ht="13.2" x14ac:dyDescent="0.25"/>
    <row r="14" customFormat="1" ht="13.2" x14ac:dyDescent="0.25"/>
    <row r="15" customFormat="1" ht="13.2" x14ac:dyDescent="0.25"/>
    <row r="16" customFormat="1" ht="13.2" x14ac:dyDescent="0.25"/>
    <row r="17" customFormat="1" ht="13.2" x14ac:dyDescent="0.25"/>
    <row r="18" customFormat="1" ht="13.2" x14ac:dyDescent="0.25"/>
    <row r="19" customFormat="1" ht="13.2" x14ac:dyDescent="0.25"/>
    <row r="20" customFormat="1" ht="13.2" x14ac:dyDescent="0.25"/>
    <row r="21" customFormat="1" ht="13.2" x14ac:dyDescent="0.25"/>
    <row r="22" customFormat="1" ht="13.2" x14ac:dyDescent="0.25"/>
    <row r="23" customFormat="1" ht="13.2" x14ac:dyDescent="0.25"/>
    <row r="24" customFormat="1" ht="13.2" x14ac:dyDescent="0.25"/>
    <row r="25" customFormat="1" ht="13.2" x14ac:dyDescent="0.25"/>
    <row r="26" customFormat="1" ht="13.2" x14ac:dyDescent="0.25"/>
    <row r="27" customFormat="1" ht="45" customHeight="1" x14ac:dyDescent="0.25"/>
    <row r="28" customFormat="1" ht="13.2" x14ac:dyDescent="0.25"/>
    <row r="29" customFormat="1" ht="13.2" x14ac:dyDescent="0.25"/>
    <row r="30" customFormat="1" ht="13.2" x14ac:dyDescent="0.25"/>
    <row r="31" customFormat="1" ht="13.2" x14ac:dyDescent="0.25"/>
    <row r="32" customFormat="1" ht="13.2" x14ac:dyDescent="0.25"/>
    <row r="33" customFormat="1" ht="13.2" x14ac:dyDescent="0.25"/>
    <row r="34" customFormat="1" ht="13.2" x14ac:dyDescent="0.25"/>
    <row r="35" customFormat="1" ht="13.2" x14ac:dyDescent="0.25"/>
    <row r="36" customFormat="1" ht="13.2" x14ac:dyDescent="0.25"/>
    <row r="37" customFormat="1" ht="13.2" x14ac:dyDescent="0.25"/>
    <row r="38" customFormat="1" ht="13.2" x14ac:dyDescent="0.25"/>
    <row r="39" customFormat="1" ht="13.2" x14ac:dyDescent="0.25"/>
    <row r="40" customFormat="1" ht="13.2" x14ac:dyDescent="0.25"/>
    <row r="41" customFormat="1" ht="13.2" x14ac:dyDescent="0.25"/>
    <row r="42" customFormat="1" ht="13.2" x14ac:dyDescent="0.25"/>
    <row r="43" customFormat="1" ht="13.2" x14ac:dyDescent="0.25"/>
    <row r="44" customFormat="1" ht="13.2" x14ac:dyDescent="0.25"/>
    <row r="45" customFormat="1" ht="13.2" x14ac:dyDescent="0.25"/>
    <row r="46" customFormat="1" ht="13.2" x14ac:dyDescent="0.25"/>
    <row r="47" customFormat="1" ht="13.2" x14ac:dyDescent="0.25"/>
    <row r="48" customFormat="1" ht="13.2" x14ac:dyDescent="0.25"/>
    <row r="49" customFormat="1" ht="13.2" x14ac:dyDescent="0.25"/>
    <row r="50" customFormat="1" ht="13.2" x14ac:dyDescent="0.25"/>
    <row r="51" customFormat="1" ht="13.2" x14ac:dyDescent="0.25"/>
    <row r="52" customFormat="1" ht="13.2" x14ac:dyDescent="0.25"/>
    <row r="53" customFormat="1" ht="13.2" x14ac:dyDescent="0.25"/>
    <row r="54" customFormat="1" ht="13.2" x14ac:dyDescent="0.25"/>
    <row r="55" customFormat="1" ht="13.2" x14ac:dyDescent="0.25"/>
    <row r="56" customFormat="1" ht="13.2" x14ac:dyDescent="0.25"/>
    <row r="57" customFormat="1" ht="13.2" x14ac:dyDescent="0.25"/>
    <row r="58" customFormat="1" ht="13.2" x14ac:dyDescent="0.25"/>
    <row r="65" customFormat="1" ht="13.2" x14ac:dyDescent="0.25"/>
    <row r="66" customFormat="1" ht="13.2" x14ac:dyDescent="0.25"/>
    <row r="67" customFormat="1" ht="13.2" x14ac:dyDescent="0.25"/>
    <row r="68" customFormat="1" ht="13.2" x14ac:dyDescent="0.25"/>
    <row r="69" customFormat="1" ht="13.2" x14ac:dyDescent="0.25"/>
    <row r="70" customFormat="1" ht="13.2" x14ac:dyDescent="0.25"/>
    <row r="71" customFormat="1" ht="13.2" x14ac:dyDescent="0.25"/>
    <row r="72" customFormat="1" ht="13.2" x14ac:dyDescent="0.25"/>
    <row r="73" customFormat="1" ht="13.2" x14ac:dyDescent="0.25"/>
    <row r="74" customFormat="1" ht="13.2" x14ac:dyDescent="0.25"/>
    <row r="75" customFormat="1" ht="13.2" x14ac:dyDescent="0.25"/>
    <row r="76" customFormat="1" ht="13.2" x14ac:dyDescent="0.25"/>
    <row r="77" customFormat="1" ht="13.2" x14ac:dyDescent="0.25"/>
    <row r="78" customFormat="1" ht="13.2" x14ac:dyDescent="0.25"/>
    <row r="79" customFormat="1" ht="13.2" x14ac:dyDescent="0.25"/>
    <row r="80" customFormat="1" ht="13.2" x14ac:dyDescent="0.25"/>
    <row r="81" customFormat="1" ht="13.2" x14ac:dyDescent="0.25"/>
    <row r="82" customFormat="1" ht="13.2" x14ac:dyDescent="0.25"/>
    <row r="83" customFormat="1" ht="13.2" x14ac:dyDescent="0.25"/>
    <row r="84" customFormat="1" ht="13.2" x14ac:dyDescent="0.25"/>
    <row r="85" customFormat="1" ht="13.2" x14ac:dyDescent="0.25"/>
    <row r="86" customFormat="1" ht="13.2" x14ac:dyDescent="0.25"/>
    <row r="87" customFormat="1" ht="13.2" x14ac:dyDescent="0.25"/>
    <row r="88" customFormat="1" ht="13.2" x14ac:dyDescent="0.25"/>
    <row r="89" customFormat="1" ht="13.2" x14ac:dyDescent="0.25"/>
  </sheetData>
  <pageMargins left="0.25" right="0.25" top="0.75" bottom="0.75" header="0.3" footer="0.3"/>
  <pageSetup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indexed="8"/>
    <pageSetUpPr autoPageBreaks="0"/>
  </sheetPr>
  <dimension ref="A1:P1096"/>
  <sheetViews>
    <sheetView showGridLines="0" zoomScale="75" zoomScaleNormal="75" zoomScaleSheetLayoutView="84" workbookViewId="0">
      <selection sqref="A1:C77"/>
    </sheetView>
  </sheetViews>
  <sheetFormatPr defaultColWidth="12.5546875" defaultRowHeight="15.75" customHeight="1" x14ac:dyDescent="0.25"/>
  <cols>
    <col min="1" max="1" width="1.44140625" style="1128" customWidth="1"/>
    <col min="2" max="2" width="13.5546875" style="1128" customWidth="1"/>
    <col min="3" max="3" width="1.44140625" style="1128" customWidth="1"/>
    <col min="4" max="4" width="1.5546875" style="565" customWidth="1"/>
    <col min="5" max="5" width="4.6640625" style="343" customWidth="1"/>
    <col min="6" max="6" width="6.33203125" style="343" customWidth="1"/>
    <col min="7" max="7" width="6" style="343" customWidth="1"/>
    <col min="8" max="8" width="0.6640625" style="108" customWidth="1"/>
    <col min="9" max="9" width="6.33203125" style="109" customWidth="1"/>
    <col min="10" max="10" width="97.33203125" style="109" customWidth="1"/>
    <col min="11" max="11" width="3.5546875" style="109" customWidth="1"/>
    <col min="12" max="12" width="26.33203125" style="480" customWidth="1"/>
    <col min="13" max="13" width="5.5546875" style="228" customWidth="1"/>
    <col min="14" max="14" width="12.6640625" style="346" customWidth="1"/>
    <col min="15" max="15" width="4.5546875" style="80" customWidth="1"/>
  </cols>
  <sheetData>
    <row r="1" spans="1:15" ht="15.75" customHeight="1" x14ac:dyDescent="0.25">
      <c r="A1" s="1640"/>
      <c r="B1" s="1641" t="s">
        <v>586</v>
      </c>
      <c r="C1" s="1642"/>
      <c r="D1" s="566"/>
      <c r="E1" s="307"/>
      <c r="F1" s="307"/>
      <c r="G1" s="307"/>
    </row>
    <row r="2" spans="1:15" ht="15.75" customHeight="1" thickBot="1" x14ac:dyDescent="0.3">
      <c r="A2" s="608"/>
      <c r="B2" s="850"/>
      <c r="C2" s="53"/>
      <c r="E2" s="308"/>
      <c r="F2" s="309"/>
      <c r="G2" s="309"/>
      <c r="H2" s="86"/>
      <c r="I2" s="86"/>
      <c r="J2" s="86"/>
      <c r="K2" s="86"/>
      <c r="L2" s="309"/>
      <c r="M2" s="229"/>
      <c r="N2" s="347"/>
      <c r="O2" s="81"/>
    </row>
    <row r="3" spans="1:15" ht="15.75" customHeight="1" thickBot="1" x14ac:dyDescent="0.3">
      <c r="A3" s="608"/>
      <c r="B3" s="370" t="str">
        <f ca="1">Title!B3</f>
        <v>Interim</v>
      </c>
      <c r="C3" s="53"/>
      <c r="E3" s="1443" t="str">
        <f>'802.11 Cover'!$E$2</f>
        <v>137th IEEE 802.11 WIRELESS LOCAL AREA NETWORKS SESSION</v>
      </c>
      <c r="F3" s="1444"/>
      <c r="G3" s="1444"/>
      <c r="H3" s="1445"/>
      <c r="I3" s="1445"/>
      <c r="J3" s="1445"/>
      <c r="K3" s="1445"/>
      <c r="L3" s="1445"/>
      <c r="M3" s="1445"/>
      <c r="N3" s="1446"/>
      <c r="O3" s="81"/>
    </row>
    <row r="4" spans="1:15" ht="15.75" customHeight="1" x14ac:dyDescent="0.25">
      <c r="A4" s="608"/>
      <c r="B4" s="1214" t="str">
        <f>Title!B4</f>
        <v>R0</v>
      </c>
      <c r="C4" s="53"/>
      <c r="E4" s="1447" t="str">
        <f>'802.11 Cover'!$E$5</f>
        <v xml:space="preserve"> Hyatt Regency Vancouver, BC, CA
</v>
      </c>
      <c r="F4" s="1448"/>
      <c r="G4" s="1448"/>
      <c r="H4" s="1448"/>
      <c r="I4" s="1448"/>
      <c r="J4" s="1448"/>
      <c r="K4" s="1448"/>
      <c r="L4" s="1448"/>
      <c r="M4" s="1448"/>
      <c r="N4" s="1449"/>
      <c r="O4" s="81"/>
    </row>
    <row r="5" spans="1:15" ht="15.75" customHeight="1" x14ac:dyDescent="0.25">
      <c r="A5" s="608"/>
      <c r="B5" s="1215"/>
      <c r="C5" s="53"/>
      <c r="E5" s="1470" t="str">
        <f>'802.11 Cover'!$E$7</f>
        <v>January 13-18, 2013</v>
      </c>
      <c r="F5" s="1461"/>
      <c r="G5" s="1461"/>
      <c r="H5" s="1461"/>
      <c r="I5" s="1461"/>
      <c r="J5" s="1461"/>
      <c r="K5" s="1461"/>
      <c r="L5" s="1461"/>
      <c r="M5" s="1461"/>
      <c r="N5" s="1462"/>
      <c r="O5" s="110"/>
    </row>
    <row r="6" spans="1:15" ht="15.75" customHeight="1" thickBot="1" x14ac:dyDescent="0.3">
      <c r="A6" s="608"/>
      <c r="B6" s="1216"/>
      <c r="C6" s="53"/>
      <c r="E6" s="310"/>
      <c r="F6" s="311"/>
      <c r="G6" s="311"/>
      <c r="H6" s="111"/>
      <c r="I6" s="112"/>
      <c r="J6" s="112"/>
      <c r="K6" s="112"/>
      <c r="L6" s="112"/>
      <c r="M6" s="230"/>
      <c r="N6" s="113"/>
      <c r="O6" s="110"/>
    </row>
    <row r="7" spans="1:15" ht="15.75" customHeight="1" thickBot="1" x14ac:dyDescent="0.3">
      <c r="A7" s="608"/>
      <c r="B7" s="54"/>
      <c r="C7" s="540"/>
      <c r="D7" s="567"/>
      <c r="E7" s="312"/>
      <c r="F7" s="313"/>
      <c r="G7" s="313"/>
      <c r="H7" s="23"/>
      <c r="I7" s="23"/>
      <c r="J7" s="23"/>
      <c r="K7" s="23"/>
      <c r="L7" s="481"/>
      <c r="M7" s="231"/>
      <c r="N7" s="348"/>
      <c r="O7" s="81"/>
    </row>
    <row r="8" spans="1:15" ht="15.75" customHeight="1" x14ac:dyDescent="0.25">
      <c r="A8" s="608"/>
      <c r="B8" s="984" t="s">
        <v>100</v>
      </c>
      <c r="C8" s="497"/>
      <c r="E8" s="1471" t="s">
        <v>619</v>
      </c>
      <c r="F8" s="1472"/>
      <c r="G8" s="1472"/>
      <c r="H8" s="1473"/>
      <c r="I8" s="1473"/>
      <c r="J8" s="1473"/>
      <c r="K8" s="1473"/>
      <c r="L8" s="1473"/>
      <c r="M8" s="1473"/>
      <c r="N8" s="1474"/>
      <c r="O8" s="82"/>
    </row>
    <row r="9" spans="1:15" ht="15.75" customHeight="1" x14ac:dyDescent="0.25">
      <c r="A9" s="608"/>
      <c r="B9" s="667" t="s">
        <v>128</v>
      </c>
      <c r="C9" s="497"/>
      <c r="E9" s="1433" t="s">
        <v>279</v>
      </c>
      <c r="F9" s="1434"/>
      <c r="G9" s="1434"/>
      <c r="H9" s="1434"/>
      <c r="I9" s="1434"/>
      <c r="J9" s="1434"/>
      <c r="K9" s="1434"/>
      <c r="L9" s="1434"/>
      <c r="M9" s="1434"/>
      <c r="N9" s="1435"/>
      <c r="O9" s="114"/>
    </row>
    <row r="10" spans="1:15" ht="15.75" customHeight="1" x14ac:dyDescent="0.25">
      <c r="A10" s="608"/>
      <c r="B10" s="668"/>
      <c r="C10" s="669"/>
      <c r="E10" s="1453" t="s">
        <v>73</v>
      </c>
      <c r="F10" s="1454"/>
      <c r="G10" s="1454"/>
      <c r="H10" s="1454"/>
      <c r="I10" s="1454"/>
      <c r="J10" s="1454"/>
      <c r="K10" s="1454"/>
      <c r="L10" s="1454"/>
      <c r="M10" s="1454"/>
      <c r="N10" s="1455"/>
      <c r="O10" s="114"/>
    </row>
    <row r="11" spans="1:15" ht="15.75" customHeight="1" x14ac:dyDescent="0.25">
      <c r="A11" s="608"/>
      <c r="B11" s="670" t="s">
        <v>384</v>
      </c>
      <c r="C11" s="497"/>
      <c r="E11" s="1436" t="s">
        <v>334</v>
      </c>
      <c r="F11" s="1437"/>
      <c r="G11" s="1437"/>
      <c r="H11" s="1437"/>
      <c r="I11" s="1437"/>
      <c r="J11" s="1437"/>
      <c r="K11" s="1437"/>
      <c r="L11" s="1437"/>
      <c r="M11" s="1437"/>
      <c r="N11" s="1438"/>
      <c r="O11" s="115"/>
    </row>
    <row r="12" spans="1:15" ht="15.75" customHeight="1" x14ac:dyDescent="0.25">
      <c r="A12" s="52"/>
      <c r="B12" s="671" t="s">
        <v>385</v>
      </c>
      <c r="C12" s="53"/>
      <c r="E12" s="440"/>
      <c r="F12" s="440"/>
      <c r="G12" s="440"/>
      <c r="H12" s="27"/>
      <c r="I12" s="28"/>
      <c r="J12" s="1465" t="str">
        <f>Title!$B$4</f>
        <v>R0</v>
      </c>
      <c r="K12" s="28"/>
      <c r="L12" s="482"/>
      <c r="M12" s="234"/>
      <c r="N12" s="1467" t="s">
        <v>240</v>
      </c>
      <c r="O12" s="115"/>
    </row>
    <row r="13" spans="1:15" ht="15.75" customHeight="1" x14ac:dyDescent="0.25">
      <c r="A13" s="608"/>
      <c r="B13" s="672" t="s">
        <v>154</v>
      </c>
      <c r="C13" s="497"/>
      <c r="E13" s="440"/>
      <c r="F13" s="440"/>
      <c r="G13" s="440"/>
      <c r="H13" s="27"/>
      <c r="I13" s="28"/>
      <c r="J13" s="1466"/>
      <c r="K13" s="28"/>
      <c r="L13" s="482"/>
      <c r="M13" s="235"/>
      <c r="N13" s="1468"/>
      <c r="O13" s="115"/>
    </row>
    <row r="14" spans="1:15" ht="15.75" customHeight="1" x14ac:dyDescent="0.25">
      <c r="A14" s="52"/>
      <c r="B14" s="673" t="s">
        <v>251</v>
      </c>
      <c r="C14" s="497"/>
      <c r="E14" s="161">
        <v>1</v>
      </c>
      <c r="F14" s="162"/>
      <c r="G14" s="162"/>
      <c r="H14" s="162"/>
      <c r="I14" s="259"/>
      <c r="J14" s="164" t="s">
        <v>264</v>
      </c>
      <c r="K14" s="165" t="s">
        <v>170</v>
      </c>
      <c r="L14" s="165" t="s">
        <v>508</v>
      </c>
      <c r="M14" s="243">
        <v>0</v>
      </c>
      <c r="N14" s="166">
        <f>TIME(9,0,0)</f>
        <v>0.375</v>
      </c>
      <c r="O14" s="115"/>
    </row>
    <row r="15" spans="1:15" ht="15.75" customHeight="1" x14ac:dyDescent="0.25">
      <c r="A15" s="52"/>
      <c r="B15" s="498" t="s">
        <v>278</v>
      </c>
      <c r="C15" s="497"/>
      <c r="E15" s="314"/>
      <c r="F15" s="159">
        <v>1.1000000000000001</v>
      </c>
      <c r="G15" s="159"/>
      <c r="H15" s="159"/>
      <c r="I15" s="205" t="s">
        <v>31</v>
      </c>
      <c r="J15" s="184" t="s">
        <v>265</v>
      </c>
      <c r="K15" s="185" t="s">
        <v>170</v>
      </c>
      <c r="L15" s="216" t="s">
        <v>508</v>
      </c>
      <c r="M15" s="246">
        <v>1</v>
      </c>
      <c r="N15" s="197">
        <f>N14+TIME(0,M14,0)</f>
        <v>0.375</v>
      </c>
      <c r="O15" s="115"/>
    </row>
    <row r="16" spans="1:15" ht="15.75" customHeight="1" x14ac:dyDescent="0.3">
      <c r="A16" s="52"/>
      <c r="B16" s="499" t="s">
        <v>341</v>
      </c>
      <c r="C16" s="500"/>
      <c r="E16" s="314"/>
      <c r="F16" s="159" t="s">
        <v>600</v>
      </c>
      <c r="G16" s="159"/>
      <c r="H16" s="159"/>
      <c r="I16" s="205" t="s">
        <v>31</v>
      </c>
      <c r="J16" s="460" t="s">
        <v>612</v>
      </c>
      <c r="K16" s="185" t="s">
        <v>170</v>
      </c>
      <c r="L16" s="216" t="s">
        <v>105</v>
      </c>
      <c r="M16" s="246">
        <v>1</v>
      </c>
      <c r="N16" s="197">
        <f>N15+TIME(0,M15,0)</f>
        <v>0.37569444444444444</v>
      </c>
      <c r="O16" s="122"/>
    </row>
    <row r="17" spans="1:15" ht="15.75" customHeight="1" x14ac:dyDescent="0.3">
      <c r="A17" s="52"/>
      <c r="B17" s="54"/>
      <c r="C17" s="459"/>
      <c r="E17" s="314"/>
      <c r="F17" s="159" t="s">
        <v>601</v>
      </c>
      <c r="G17" s="159"/>
      <c r="H17" s="159"/>
      <c r="I17" s="205" t="s">
        <v>2</v>
      </c>
      <c r="J17" s="460"/>
      <c r="K17" s="185" t="s">
        <v>170</v>
      </c>
      <c r="L17" s="216"/>
      <c r="M17" s="246"/>
      <c r="N17" s="197">
        <f t="shared" ref="N17:N18" si="0">N16+TIME(0,M16,0)</f>
        <v>0.37638888888888888</v>
      </c>
      <c r="O17" s="115"/>
    </row>
    <row r="18" spans="1:15" ht="15.75" customHeight="1" x14ac:dyDescent="0.25">
      <c r="A18" s="52"/>
      <c r="B18" s="54"/>
      <c r="C18" s="53"/>
      <c r="E18" s="315"/>
      <c r="F18" s="159">
        <v>1.3</v>
      </c>
      <c r="G18" s="260"/>
      <c r="H18" s="216"/>
      <c r="I18" s="260" t="s">
        <v>34</v>
      </c>
      <c r="J18" s="261" t="s">
        <v>263</v>
      </c>
      <c r="K18" s="185" t="s">
        <v>170</v>
      </c>
      <c r="L18" s="216" t="s">
        <v>508</v>
      </c>
      <c r="M18" s="246">
        <v>1</v>
      </c>
      <c r="N18" s="197">
        <f t="shared" si="0"/>
        <v>0.37638888888888888</v>
      </c>
      <c r="O18" s="115"/>
    </row>
    <row r="19" spans="1:15" ht="21.75" customHeight="1" x14ac:dyDescent="0.25">
      <c r="A19" s="608"/>
      <c r="B19" s="941" t="s">
        <v>386</v>
      </c>
      <c r="C19" s="497"/>
      <c r="E19" s="316"/>
      <c r="F19" s="262">
        <v>1.4</v>
      </c>
      <c r="G19" s="262"/>
      <c r="H19" s="262"/>
      <c r="I19" s="203" t="s">
        <v>34</v>
      </c>
      <c r="J19" s="263" t="s">
        <v>208</v>
      </c>
      <c r="K19" s="172" t="s">
        <v>170</v>
      </c>
      <c r="L19" s="172" t="s">
        <v>33</v>
      </c>
      <c r="M19" s="244">
        <v>1</v>
      </c>
      <c r="N19" s="173">
        <f>N18+TIME(0,M18,0)</f>
        <v>0.37708333333333333</v>
      </c>
      <c r="O19" s="83"/>
    </row>
    <row r="20" spans="1:15" ht="15.75" customHeight="1" x14ac:dyDescent="0.25">
      <c r="A20" s="52"/>
      <c r="B20" s="671" t="s">
        <v>387</v>
      </c>
      <c r="C20" s="53"/>
      <c r="E20" s="264"/>
      <c r="F20" s="264"/>
      <c r="G20" s="264"/>
      <c r="H20" s="264"/>
      <c r="I20" s="265"/>
      <c r="J20" s="265"/>
      <c r="K20" s="265"/>
      <c r="L20" s="265"/>
      <c r="M20" s="266"/>
      <c r="N20" s="267"/>
      <c r="O20" s="83"/>
    </row>
    <row r="21" spans="1:15" ht="15.75" customHeight="1" x14ac:dyDescent="0.25">
      <c r="A21" s="608"/>
      <c r="B21" s="985" t="s">
        <v>429</v>
      </c>
      <c r="C21" s="497"/>
      <c r="E21" s="317">
        <v>2</v>
      </c>
      <c r="F21" s="268"/>
      <c r="G21" s="268"/>
      <c r="H21" s="268"/>
      <c r="I21" s="269" t="s">
        <v>118</v>
      </c>
      <c r="J21" s="270" t="s">
        <v>613</v>
      </c>
      <c r="K21" s="270" t="s">
        <v>170</v>
      </c>
      <c r="L21" s="603" t="s">
        <v>416</v>
      </c>
      <c r="M21" s="271">
        <v>1</v>
      </c>
      <c r="N21" s="225">
        <f>N19+TIME(0,M19,0)</f>
        <v>0.37777777777777777</v>
      </c>
      <c r="O21" s="83"/>
    </row>
    <row r="22" spans="1:15" ht="15.75" customHeight="1" x14ac:dyDescent="0.3">
      <c r="A22" s="52"/>
      <c r="B22" s="942" t="s">
        <v>340</v>
      </c>
      <c r="C22" s="497"/>
      <c r="E22" s="272"/>
      <c r="F22" s="272"/>
      <c r="G22" s="272"/>
      <c r="H22" s="272"/>
      <c r="I22" s="199"/>
      <c r="J22" s="216"/>
      <c r="K22" s="216"/>
      <c r="L22" s="216"/>
      <c r="M22" s="273"/>
      <c r="N22" s="178"/>
      <c r="O22" s="115"/>
    </row>
    <row r="23" spans="1:15" ht="15.75" customHeight="1" x14ac:dyDescent="0.3">
      <c r="A23" s="52"/>
      <c r="B23" s="986" t="s">
        <v>583</v>
      </c>
      <c r="C23" s="497"/>
      <c r="E23" s="318">
        <v>3</v>
      </c>
      <c r="F23" s="274"/>
      <c r="G23" s="274"/>
      <c r="H23" s="274"/>
      <c r="I23" s="259"/>
      <c r="J23" s="218" t="s">
        <v>178</v>
      </c>
      <c r="K23" s="165"/>
      <c r="L23" s="165"/>
      <c r="M23" s="243">
        <v>5</v>
      </c>
      <c r="N23" s="166">
        <f>N21+TIME(0,M21,0)</f>
        <v>0.37847222222222221</v>
      </c>
      <c r="O23" s="115"/>
    </row>
    <row r="24" spans="1:15" ht="15.75" customHeight="1" x14ac:dyDescent="0.3">
      <c r="A24" s="52"/>
      <c r="B24" s="943" t="s">
        <v>357</v>
      </c>
      <c r="C24" s="497"/>
      <c r="E24" s="319"/>
      <c r="F24" s="210">
        <v>3.1</v>
      </c>
      <c r="G24" s="210"/>
      <c r="H24" s="210"/>
      <c r="I24" s="768" t="s">
        <v>34</v>
      </c>
      <c r="J24" s="556" t="s">
        <v>269</v>
      </c>
      <c r="K24" s="185" t="s">
        <v>170</v>
      </c>
      <c r="L24" s="216" t="s">
        <v>426</v>
      </c>
      <c r="M24" s="246"/>
      <c r="N24" s="186"/>
      <c r="O24" s="115"/>
    </row>
    <row r="25" spans="1:15" ht="15.75" customHeight="1" x14ac:dyDescent="0.25">
      <c r="A25" s="52"/>
      <c r="B25" s="987" t="s">
        <v>19</v>
      </c>
      <c r="C25" s="497"/>
      <c r="E25" s="319"/>
      <c r="F25" s="210"/>
      <c r="G25" s="214">
        <v>1</v>
      </c>
      <c r="H25" s="210"/>
      <c r="I25" s="768"/>
      <c r="J25" s="604" t="s">
        <v>360</v>
      </c>
      <c r="K25" s="185"/>
      <c r="L25" s="216"/>
      <c r="M25" s="246"/>
      <c r="N25" s="186"/>
      <c r="O25" s="115"/>
    </row>
    <row r="26" spans="1:15" ht="15.75" customHeight="1" x14ac:dyDescent="0.25">
      <c r="A26" s="52"/>
      <c r="B26" s="988" t="s">
        <v>18</v>
      </c>
      <c r="C26" s="497"/>
      <c r="E26" s="319"/>
      <c r="F26" s="210"/>
      <c r="G26" s="159">
        <f>G25+1</f>
        <v>2</v>
      </c>
      <c r="H26" s="214"/>
      <c r="I26" s="768"/>
      <c r="J26" s="604" t="s">
        <v>335</v>
      </c>
      <c r="K26" s="185" t="s">
        <v>170</v>
      </c>
      <c r="L26" s="216" t="s">
        <v>426</v>
      </c>
      <c r="M26" s="246"/>
      <c r="N26" s="186"/>
      <c r="O26" s="115"/>
    </row>
    <row r="27" spans="1:15" ht="15.75" customHeight="1" x14ac:dyDescent="0.25">
      <c r="A27" s="52"/>
      <c r="B27" s="989" t="s">
        <v>510</v>
      </c>
      <c r="C27" s="497"/>
      <c r="E27" s="314"/>
      <c r="F27" s="159"/>
      <c r="G27" s="159">
        <f>G26+1</f>
        <v>3</v>
      </c>
      <c r="H27" s="159"/>
      <c r="I27" s="768" t="s">
        <v>34</v>
      </c>
      <c r="J27" s="605" t="s">
        <v>133</v>
      </c>
      <c r="K27" s="185" t="s">
        <v>170</v>
      </c>
      <c r="L27" s="216" t="s">
        <v>426</v>
      </c>
      <c r="M27" s="246"/>
      <c r="N27" s="186"/>
      <c r="O27" s="115"/>
    </row>
    <row r="28" spans="1:15" ht="15.75" customHeight="1" x14ac:dyDescent="0.25">
      <c r="A28" s="52"/>
      <c r="B28" s="1643" t="s">
        <v>584</v>
      </c>
      <c r="C28" s="53"/>
      <c r="E28" s="319"/>
      <c r="F28" s="210"/>
      <c r="G28" s="210"/>
      <c r="H28" s="159"/>
      <c r="I28" s="768"/>
      <c r="J28" s="604" t="s">
        <v>350</v>
      </c>
      <c r="K28" s="185" t="s">
        <v>170</v>
      </c>
      <c r="L28" s="216" t="s">
        <v>426</v>
      </c>
      <c r="M28" s="246"/>
      <c r="N28" s="186"/>
      <c r="O28" s="115"/>
    </row>
    <row r="29" spans="1:15" ht="15.75" customHeight="1" x14ac:dyDescent="0.25">
      <c r="A29" s="608"/>
      <c r="B29" s="992" t="s">
        <v>585</v>
      </c>
      <c r="C29" s="497"/>
      <c r="E29" s="314"/>
      <c r="F29" s="159"/>
      <c r="G29" s="159"/>
      <c r="H29" s="159"/>
      <c r="I29" s="768" t="s">
        <v>34</v>
      </c>
      <c r="J29" s="605" t="s">
        <v>134</v>
      </c>
      <c r="K29" s="185" t="s">
        <v>170</v>
      </c>
      <c r="L29" s="216" t="s">
        <v>426</v>
      </c>
      <c r="M29" s="246"/>
      <c r="N29" s="186"/>
      <c r="O29" s="83"/>
    </row>
    <row r="30" spans="1:15" ht="15.75" customHeight="1" x14ac:dyDescent="0.25">
      <c r="A30" s="52"/>
      <c r="B30" s="54"/>
      <c r="C30" s="497"/>
      <c r="E30" s="314"/>
      <c r="F30" s="159"/>
      <c r="G30" s="159"/>
      <c r="H30" s="159"/>
      <c r="I30" s="768" t="s">
        <v>34</v>
      </c>
      <c r="J30" s="605" t="s">
        <v>351</v>
      </c>
      <c r="K30" s="185" t="s">
        <v>170</v>
      </c>
      <c r="L30" s="216" t="s">
        <v>426</v>
      </c>
      <c r="M30" s="246"/>
      <c r="N30" s="186"/>
      <c r="O30" s="83"/>
    </row>
    <row r="31" spans="1:15" ht="15.75" customHeight="1" x14ac:dyDescent="0.25">
      <c r="A31" s="52"/>
      <c r="B31" s="54"/>
      <c r="C31" s="497"/>
      <c r="E31" s="314"/>
      <c r="F31" s="159"/>
      <c r="G31" s="159"/>
      <c r="H31" s="159"/>
      <c r="I31" s="768" t="s">
        <v>34</v>
      </c>
      <c r="J31" s="605" t="s">
        <v>113</v>
      </c>
      <c r="K31" s="185" t="s">
        <v>170</v>
      </c>
      <c r="L31" s="216" t="s">
        <v>426</v>
      </c>
      <c r="M31" s="246"/>
      <c r="N31" s="186"/>
      <c r="O31" s="83"/>
    </row>
    <row r="32" spans="1:15" ht="15.75" customHeight="1" x14ac:dyDescent="0.25">
      <c r="A32" s="52"/>
      <c r="B32" s="54"/>
      <c r="C32" s="53"/>
      <c r="E32" s="314"/>
      <c r="F32" s="159"/>
      <c r="G32" s="159"/>
      <c r="H32" s="159"/>
      <c r="I32" s="768" t="s">
        <v>34</v>
      </c>
      <c r="J32" s="605" t="s">
        <v>114</v>
      </c>
      <c r="K32" s="185" t="s">
        <v>170</v>
      </c>
      <c r="L32" s="216" t="s">
        <v>426</v>
      </c>
      <c r="M32" s="246"/>
      <c r="N32" s="186"/>
      <c r="O32" s="122"/>
    </row>
    <row r="33" spans="1:15" ht="15.75" customHeight="1" x14ac:dyDescent="0.25">
      <c r="A33" s="52"/>
      <c r="B33" s="670" t="s">
        <v>388</v>
      </c>
      <c r="C33" s="53"/>
      <c r="E33" s="314"/>
      <c r="F33" s="159"/>
      <c r="G33" s="159"/>
      <c r="H33" s="159"/>
      <c r="I33" s="768" t="s">
        <v>34</v>
      </c>
      <c r="J33" s="605" t="s">
        <v>352</v>
      </c>
      <c r="K33" s="185" t="s">
        <v>170</v>
      </c>
      <c r="L33" s="216" t="s">
        <v>426</v>
      </c>
      <c r="M33" s="246"/>
      <c r="N33" s="186"/>
      <c r="O33" s="122"/>
    </row>
    <row r="34" spans="1:15" ht="15.75" customHeight="1" x14ac:dyDescent="0.25">
      <c r="A34" s="52"/>
      <c r="B34" s="671" t="s">
        <v>389</v>
      </c>
      <c r="C34" s="53"/>
      <c r="E34" s="314"/>
      <c r="F34" s="159"/>
      <c r="G34" s="159"/>
      <c r="H34" s="159"/>
      <c r="I34" s="768" t="s">
        <v>34</v>
      </c>
      <c r="J34" s="605" t="s">
        <v>135</v>
      </c>
      <c r="K34" s="185" t="s">
        <v>170</v>
      </c>
      <c r="L34" s="216" t="s">
        <v>426</v>
      </c>
      <c r="M34" s="246"/>
      <c r="N34" s="186"/>
      <c r="O34" s="122"/>
    </row>
    <row r="35" spans="1:15" ht="15.75" customHeight="1" x14ac:dyDescent="0.25">
      <c r="A35" s="52"/>
      <c r="B35" s="54"/>
      <c r="C35" s="53"/>
      <c r="E35" s="314"/>
      <c r="F35" s="159"/>
      <c r="G35" s="159"/>
      <c r="H35" s="159"/>
      <c r="I35" s="768" t="s">
        <v>34</v>
      </c>
      <c r="J35" s="605" t="s">
        <v>353</v>
      </c>
      <c r="K35" s="185" t="s">
        <v>170</v>
      </c>
      <c r="L35" s="216" t="s">
        <v>426</v>
      </c>
      <c r="M35" s="246"/>
      <c r="N35" s="186"/>
      <c r="O35" s="122"/>
    </row>
    <row r="36" spans="1:15" ht="15.75" customHeight="1" x14ac:dyDescent="0.25">
      <c r="A36" s="608"/>
      <c r="B36" s="54"/>
      <c r="C36" s="497"/>
      <c r="E36" s="314"/>
      <c r="F36" s="159"/>
      <c r="G36" s="159"/>
      <c r="H36" s="159"/>
      <c r="I36" s="768" t="s">
        <v>34</v>
      </c>
      <c r="J36" s="605" t="s">
        <v>136</v>
      </c>
      <c r="K36" s="185" t="s">
        <v>170</v>
      </c>
      <c r="L36" s="216" t="s">
        <v>426</v>
      </c>
      <c r="M36" s="246"/>
      <c r="N36" s="186"/>
      <c r="O36" s="122"/>
    </row>
    <row r="37" spans="1:15" ht="15.75" customHeight="1" x14ac:dyDescent="0.25">
      <c r="A37" s="52"/>
      <c r="B37" s="54"/>
      <c r="C37" s="53"/>
      <c r="E37" s="314"/>
      <c r="F37" s="159">
        <v>3.2</v>
      </c>
      <c r="G37" s="159"/>
      <c r="H37" s="159"/>
      <c r="I37" s="768" t="s">
        <v>34</v>
      </c>
      <c r="J37" s="530" t="s">
        <v>270</v>
      </c>
      <c r="K37" s="185" t="s">
        <v>170</v>
      </c>
      <c r="L37" s="216" t="s">
        <v>426</v>
      </c>
      <c r="M37" s="246"/>
      <c r="N37" s="186"/>
      <c r="O37" s="122"/>
    </row>
    <row r="38" spans="1:15" ht="15.75" customHeight="1" x14ac:dyDescent="0.25">
      <c r="A38" s="52"/>
      <c r="B38" s="54"/>
      <c r="C38" s="497"/>
      <c r="E38" s="314"/>
      <c r="F38" s="159"/>
      <c r="G38" s="159"/>
      <c r="H38" s="159"/>
      <c r="I38" s="768"/>
      <c r="J38" s="184" t="s">
        <v>336</v>
      </c>
      <c r="K38" s="185" t="s">
        <v>170</v>
      </c>
      <c r="L38" s="216" t="s">
        <v>426</v>
      </c>
      <c r="M38" s="246"/>
      <c r="N38" s="186"/>
      <c r="O38" s="122"/>
    </row>
    <row r="39" spans="1:15" ht="15.75" customHeight="1" x14ac:dyDescent="0.25">
      <c r="A39" s="52"/>
      <c r="B39" s="1219" t="s">
        <v>403</v>
      </c>
      <c r="C39" s="497"/>
      <c r="E39" s="314"/>
      <c r="F39" s="159"/>
      <c r="G39" s="159">
        <v>1</v>
      </c>
      <c r="H39" s="159"/>
      <c r="I39" s="768" t="s">
        <v>34</v>
      </c>
      <c r="J39" s="275" t="s">
        <v>115</v>
      </c>
      <c r="K39" s="185"/>
      <c r="L39" s="216"/>
      <c r="M39" s="246"/>
      <c r="N39" s="186"/>
      <c r="O39" s="123"/>
    </row>
    <row r="40" spans="1:15" ht="15.75" customHeight="1" x14ac:dyDescent="0.25">
      <c r="A40" s="54"/>
      <c r="B40" s="1220"/>
      <c r="C40" s="54"/>
      <c r="E40" s="314"/>
      <c r="F40" s="159">
        <v>3.3</v>
      </c>
      <c r="G40" s="159"/>
      <c r="H40" s="159"/>
      <c r="I40" s="768" t="s">
        <v>286</v>
      </c>
      <c r="J40" s="530" t="s">
        <v>558</v>
      </c>
      <c r="K40" s="185" t="s">
        <v>170</v>
      </c>
      <c r="L40" s="216" t="s">
        <v>509</v>
      </c>
      <c r="M40" s="246"/>
      <c r="N40" s="186"/>
      <c r="O40" s="123"/>
    </row>
    <row r="41" spans="1:15" s="1205" customFormat="1" ht="15.75" customHeight="1" x14ac:dyDescent="0.25">
      <c r="A41" s="54"/>
      <c r="B41" s="835" t="s">
        <v>400</v>
      </c>
      <c r="C41" s="54"/>
      <c r="D41" s="565"/>
      <c r="E41" s="167"/>
      <c r="F41" s="168"/>
      <c r="G41" s="168"/>
      <c r="H41" s="168"/>
      <c r="I41" s="203"/>
      <c r="J41" s="531" t="s">
        <v>559</v>
      </c>
      <c r="K41" s="171"/>
      <c r="L41" s="172"/>
      <c r="M41" s="244"/>
      <c r="N41" s="276"/>
      <c r="O41" s="123"/>
    </row>
    <row r="42" spans="1:15" ht="15.75" customHeight="1" x14ac:dyDescent="0.25">
      <c r="A42" s="54"/>
      <c r="B42" s="996" t="s">
        <v>356</v>
      </c>
      <c r="C42" s="54"/>
      <c r="E42" s="264"/>
      <c r="F42" s="264"/>
      <c r="G42" s="264"/>
      <c r="H42" s="264"/>
      <c r="I42" s="265"/>
      <c r="J42" s="277"/>
      <c r="K42" s="265"/>
      <c r="L42" s="265"/>
      <c r="M42" s="266"/>
      <c r="N42" s="1210"/>
      <c r="O42" s="122"/>
    </row>
    <row r="43" spans="1:15" ht="15.75" customHeight="1" thickBot="1" x14ac:dyDescent="0.3">
      <c r="A43" s="54"/>
      <c r="B43" s="54"/>
      <c r="C43" s="54"/>
      <c r="E43" s="318">
        <v>4</v>
      </c>
      <c r="F43" s="274"/>
      <c r="G43" s="274"/>
      <c r="H43" s="274"/>
      <c r="I43" s="259"/>
      <c r="J43" s="218" t="s">
        <v>151</v>
      </c>
      <c r="K43" s="165"/>
      <c r="L43" s="165"/>
      <c r="M43" s="243"/>
      <c r="N43" s="217"/>
      <c r="O43" s="628"/>
    </row>
    <row r="44" spans="1:15" ht="15.75" customHeight="1" x14ac:dyDescent="0.25">
      <c r="A44" s="52"/>
      <c r="B44" s="594" t="s">
        <v>296</v>
      </c>
      <c r="C44" s="53"/>
      <c r="E44" s="320"/>
      <c r="F44" s="272">
        <v>4.0999999999999996</v>
      </c>
      <c r="G44" s="272"/>
      <c r="H44" s="272"/>
      <c r="I44" s="199" t="s">
        <v>34</v>
      </c>
      <c r="J44" s="528" t="s">
        <v>259</v>
      </c>
      <c r="K44" s="216"/>
      <c r="L44" s="216"/>
      <c r="M44" s="273"/>
      <c r="N44" s="217"/>
      <c r="O44" s="629"/>
    </row>
    <row r="45" spans="1:15" ht="15.75" customHeight="1" x14ac:dyDescent="0.25">
      <c r="A45" s="52"/>
      <c r="B45" s="595" t="s">
        <v>258</v>
      </c>
      <c r="C45" s="53"/>
      <c r="E45" s="320"/>
      <c r="F45" s="272"/>
      <c r="G45" s="214">
        <v>1</v>
      </c>
      <c r="H45" s="272"/>
      <c r="I45" s="199" t="s">
        <v>34</v>
      </c>
      <c r="J45" s="216" t="s">
        <v>290</v>
      </c>
      <c r="K45" s="216" t="s">
        <v>170</v>
      </c>
      <c r="L45" s="216" t="s">
        <v>426</v>
      </c>
      <c r="M45" s="279">
        <v>2</v>
      </c>
      <c r="N45" s="197">
        <f>N23+TIME(0,M23,0)</f>
        <v>0.38194444444444442</v>
      </c>
      <c r="O45" s="122"/>
    </row>
    <row r="46" spans="1:15" ht="15.75" customHeight="1" x14ac:dyDescent="0.25">
      <c r="A46" s="52"/>
      <c r="B46" s="502" t="s">
        <v>245</v>
      </c>
      <c r="C46" s="501"/>
      <c r="E46" s="320"/>
      <c r="F46" s="272"/>
      <c r="G46" s="159">
        <f>G45+1</f>
        <v>2</v>
      </c>
      <c r="H46" s="272"/>
      <c r="I46" s="199" t="s">
        <v>34</v>
      </c>
      <c r="J46" s="461" t="s">
        <v>604</v>
      </c>
      <c r="K46" s="216" t="s">
        <v>170</v>
      </c>
      <c r="L46" s="216" t="s">
        <v>508</v>
      </c>
      <c r="M46" s="273">
        <v>2</v>
      </c>
      <c r="N46" s="197">
        <f t="shared" ref="N46:N51" si="1">N45+TIME(0,M45,0)</f>
        <v>0.3833333333333333</v>
      </c>
      <c r="O46" s="122"/>
    </row>
    <row r="47" spans="1:15" ht="15.75" customHeight="1" x14ac:dyDescent="0.25">
      <c r="A47" s="52"/>
      <c r="B47" s="503" t="s">
        <v>101</v>
      </c>
      <c r="C47" s="501"/>
      <c r="E47" s="320"/>
      <c r="F47" s="272"/>
      <c r="G47" s="159">
        <f>G46+1</f>
        <v>3</v>
      </c>
      <c r="H47" s="272"/>
      <c r="I47" s="199" t="s">
        <v>34</v>
      </c>
      <c r="J47" s="462" t="s">
        <v>344</v>
      </c>
      <c r="K47" s="216" t="s">
        <v>170</v>
      </c>
      <c r="L47" s="216" t="s">
        <v>508</v>
      </c>
      <c r="M47" s="273">
        <v>1</v>
      </c>
      <c r="N47" s="197">
        <f t="shared" si="1"/>
        <v>0.38472222222222219</v>
      </c>
      <c r="O47" s="122"/>
    </row>
    <row r="48" spans="1:15" ht="15.75" customHeight="1" x14ac:dyDescent="0.25">
      <c r="A48" s="52"/>
      <c r="B48" s="504" t="s">
        <v>102</v>
      </c>
      <c r="C48" s="501"/>
      <c r="E48" s="320"/>
      <c r="F48" s="272"/>
      <c r="G48" s="159">
        <f>G47+1</f>
        <v>4</v>
      </c>
      <c r="H48" s="272"/>
      <c r="I48" s="199" t="s">
        <v>34</v>
      </c>
      <c r="J48" s="462"/>
      <c r="K48" s="216" t="s">
        <v>170</v>
      </c>
      <c r="L48" s="216"/>
      <c r="M48" s="273"/>
      <c r="N48" s="197">
        <f t="shared" si="1"/>
        <v>0.38541666666666663</v>
      </c>
      <c r="O48" s="122"/>
    </row>
    <row r="49" spans="1:15" ht="15.75" customHeight="1" x14ac:dyDescent="0.25">
      <c r="A49" s="52"/>
      <c r="B49" s="994" t="s">
        <v>99</v>
      </c>
      <c r="C49" s="501"/>
      <c r="E49" s="320"/>
      <c r="F49" s="272"/>
      <c r="G49" s="159">
        <f t="shared" ref="G49:G61" si="2">G48+1</f>
        <v>5</v>
      </c>
      <c r="H49" s="272"/>
      <c r="I49" s="199" t="s">
        <v>34</v>
      </c>
      <c r="J49" s="463" t="s">
        <v>605</v>
      </c>
      <c r="K49" s="216" t="s">
        <v>170</v>
      </c>
      <c r="L49" s="216" t="s">
        <v>508</v>
      </c>
      <c r="M49" s="273">
        <v>1</v>
      </c>
      <c r="N49" s="197">
        <f t="shared" si="1"/>
        <v>0.38541666666666663</v>
      </c>
      <c r="O49" s="122"/>
    </row>
    <row r="50" spans="1:15" ht="15.75" customHeight="1" x14ac:dyDescent="0.25">
      <c r="A50" s="52"/>
      <c r="B50" s="505" t="s">
        <v>254</v>
      </c>
      <c r="C50" s="501"/>
      <c r="E50" s="319"/>
      <c r="F50" s="272"/>
      <c r="G50" s="159">
        <f t="shared" si="2"/>
        <v>6</v>
      </c>
      <c r="H50" s="210"/>
      <c r="I50" s="199" t="s">
        <v>34</v>
      </c>
      <c r="J50" s="463" t="s">
        <v>377</v>
      </c>
      <c r="K50" s="185" t="s">
        <v>170</v>
      </c>
      <c r="L50" s="216" t="s">
        <v>508</v>
      </c>
      <c r="M50" s="246">
        <v>1</v>
      </c>
      <c r="N50" s="197">
        <f t="shared" si="1"/>
        <v>0.38611111111111107</v>
      </c>
      <c r="O50" s="115"/>
    </row>
    <row r="51" spans="1:15" ht="15.75" customHeight="1" x14ac:dyDescent="0.25">
      <c r="A51" s="52"/>
      <c r="B51" s="505" t="s">
        <v>255</v>
      </c>
      <c r="C51" s="501"/>
      <c r="E51" s="319"/>
      <c r="F51" s="272"/>
      <c r="G51" s="159">
        <f t="shared" si="2"/>
        <v>7</v>
      </c>
      <c r="H51" s="210"/>
      <c r="I51" s="199" t="s">
        <v>34</v>
      </c>
      <c r="J51" s="463" t="s">
        <v>561</v>
      </c>
      <c r="K51" s="185" t="s">
        <v>170</v>
      </c>
      <c r="L51" s="216" t="s">
        <v>508</v>
      </c>
      <c r="M51" s="246">
        <v>1</v>
      </c>
      <c r="N51" s="197">
        <f t="shared" si="1"/>
        <v>0.38680555555555551</v>
      </c>
      <c r="O51" s="115"/>
    </row>
    <row r="52" spans="1:15" ht="15.75" customHeight="1" x14ac:dyDescent="0.25">
      <c r="A52" s="52"/>
      <c r="B52" s="505" t="s">
        <v>132</v>
      </c>
      <c r="C52" s="501"/>
      <c r="E52" s="319"/>
      <c r="F52" s="272"/>
      <c r="G52" s="159">
        <f t="shared" si="2"/>
        <v>8</v>
      </c>
      <c r="H52" s="210"/>
      <c r="I52" s="199" t="s">
        <v>34</v>
      </c>
      <c r="J52" s="463" t="s">
        <v>562</v>
      </c>
      <c r="K52" s="185" t="s">
        <v>170</v>
      </c>
      <c r="L52" s="216" t="s">
        <v>508</v>
      </c>
      <c r="M52" s="246">
        <v>1</v>
      </c>
      <c r="N52" s="197">
        <f t="shared" ref="N52:N57" si="3">N51+TIME(0,M52,0)</f>
        <v>0.38749999999999996</v>
      </c>
      <c r="O52" s="115"/>
    </row>
    <row r="53" spans="1:15" ht="15.75" customHeight="1" x14ac:dyDescent="0.25">
      <c r="A53" s="52"/>
      <c r="B53" s="505" t="s">
        <v>260</v>
      </c>
      <c r="C53" s="501"/>
      <c r="E53" s="319"/>
      <c r="F53" s="272"/>
      <c r="G53" s="159">
        <f t="shared" si="2"/>
        <v>9</v>
      </c>
      <c r="H53" s="210"/>
      <c r="I53" s="199" t="s">
        <v>34</v>
      </c>
      <c r="J53" s="463" t="s">
        <v>563</v>
      </c>
      <c r="K53" s="185" t="s">
        <v>170</v>
      </c>
      <c r="L53" s="216" t="s">
        <v>508</v>
      </c>
      <c r="M53" s="246">
        <v>1</v>
      </c>
      <c r="N53" s="197">
        <f t="shared" si="3"/>
        <v>0.3881944444444444</v>
      </c>
      <c r="O53" s="115"/>
    </row>
    <row r="54" spans="1:15" ht="15.75" customHeight="1" x14ac:dyDescent="0.25">
      <c r="A54" s="52"/>
      <c r="B54" s="505" t="s">
        <v>256</v>
      </c>
      <c r="C54" s="501"/>
      <c r="E54" s="319"/>
      <c r="F54" s="272"/>
      <c r="G54" s="159">
        <f t="shared" si="2"/>
        <v>10</v>
      </c>
      <c r="H54" s="210"/>
      <c r="I54" s="199" t="s">
        <v>34</v>
      </c>
      <c r="J54" s="343" t="s">
        <v>611</v>
      </c>
      <c r="K54" s="185" t="s">
        <v>170</v>
      </c>
      <c r="L54" s="216" t="s">
        <v>508</v>
      </c>
      <c r="M54" s="246">
        <v>1</v>
      </c>
      <c r="N54" s="197">
        <f t="shared" si="3"/>
        <v>0.38888888888888884</v>
      </c>
      <c r="O54" s="115"/>
    </row>
    <row r="55" spans="1:15" s="666" customFormat="1" ht="15.75" customHeight="1" x14ac:dyDescent="0.25">
      <c r="A55" s="52"/>
      <c r="B55" s="505" t="s">
        <v>131</v>
      </c>
      <c r="C55" s="501"/>
      <c r="D55" s="565"/>
      <c r="E55" s="319"/>
      <c r="F55" s="272"/>
      <c r="G55" s="159">
        <f t="shared" si="2"/>
        <v>11</v>
      </c>
      <c r="H55" s="210"/>
      <c r="I55" s="768" t="s">
        <v>34</v>
      </c>
      <c r="J55" s="343" t="s">
        <v>397</v>
      </c>
      <c r="K55" s="185" t="s">
        <v>170</v>
      </c>
      <c r="L55" s="216" t="s">
        <v>508</v>
      </c>
      <c r="M55" s="246">
        <v>2</v>
      </c>
      <c r="N55" s="197">
        <f t="shared" si="3"/>
        <v>0.39027777777777772</v>
      </c>
      <c r="O55" s="115"/>
    </row>
    <row r="56" spans="1:15" ht="15.75" customHeight="1" x14ac:dyDescent="0.25">
      <c r="A56" s="52"/>
      <c r="B56" s="505" t="s">
        <v>257</v>
      </c>
      <c r="C56" s="501"/>
      <c r="E56" s="319"/>
      <c r="F56" s="272"/>
      <c r="G56" s="159">
        <f t="shared" si="2"/>
        <v>12</v>
      </c>
      <c r="H56" s="210"/>
      <c r="I56" s="199" t="s">
        <v>34</v>
      </c>
      <c r="K56" s="527" t="s">
        <v>170</v>
      </c>
      <c r="L56" s="216" t="s">
        <v>508</v>
      </c>
      <c r="M56" s="246"/>
      <c r="N56" s="197">
        <f t="shared" si="3"/>
        <v>0.39027777777777772</v>
      </c>
      <c r="O56" s="115"/>
    </row>
    <row r="57" spans="1:15" ht="15.75" customHeight="1" x14ac:dyDescent="0.25">
      <c r="A57" s="52"/>
      <c r="B57" s="674" t="s">
        <v>103</v>
      </c>
      <c r="C57" s="501"/>
      <c r="E57" s="319"/>
      <c r="F57" s="210"/>
      <c r="G57" s="159">
        <f t="shared" si="2"/>
        <v>13</v>
      </c>
      <c r="H57" s="210"/>
      <c r="I57" s="199" t="s">
        <v>34</v>
      </c>
      <c r="J57" s="573" t="s">
        <v>362</v>
      </c>
      <c r="K57" s="185" t="s">
        <v>170</v>
      </c>
      <c r="L57" s="216" t="s">
        <v>508</v>
      </c>
      <c r="M57" s="246">
        <v>2</v>
      </c>
      <c r="N57" s="197">
        <f t="shared" si="3"/>
        <v>0.39166666666666661</v>
      </c>
      <c r="O57" s="115"/>
    </row>
    <row r="58" spans="1:15" ht="15.75" customHeight="1" x14ac:dyDescent="0.25">
      <c r="A58" s="52"/>
      <c r="B58" s="54"/>
      <c r="C58" s="501"/>
      <c r="E58" s="272"/>
      <c r="F58" s="272"/>
      <c r="G58" s="159">
        <f t="shared" si="2"/>
        <v>14</v>
      </c>
      <c r="H58" s="210"/>
      <c r="I58" s="199" t="s">
        <v>34</v>
      </c>
      <c r="J58" s="343" t="s">
        <v>564</v>
      </c>
      <c r="K58" s="185" t="s">
        <v>170</v>
      </c>
      <c r="L58" s="216" t="s">
        <v>508</v>
      </c>
      <c r="M58" s="246">
        <v>2</v>
      </c>
      <c r="N58" s="197">
        <f>N57+TIME(0,M57,0)</f>
        <v>0.39305555555555549</v>
      </c>
      <c r="O58" s="122"/>
    </row>
    <row r="59" spans="1:15" s="825" customFormat="1" ht="15.75" customHeight="1" x14ac:dyDescent="0.25">
      <c r="A59" s="52"/>
      <c r="B59" s="54"/>
      <c r="C59" s="501"/>
      <c r="D59" s="565"/>
      <c r="E59" s="272"/>
      <c r="F59" s="272"/>
      <c r="G59" s="159">
        <f t="shared" si="2"/>
        <v>15</v>
      </c>
      <c r="H59" s="210"/>
      <c r="I59" s="768" t="s">
        <v>34</v>
      </c>
      <c r="J59" s="461" t="s">
        <v>614</v>
      </c>
      <c r="K59" s="185" t="s">
        <v>170</v>
      </c>
      <c r="L59" s="216" t="s">
        <v>508</v>
      </c>
      <c r="M59" s="246">
        <v>2</v>
      </c>
      <c r="N59" s="197">
        <f>N58+TIME(0,M58,0)</f>
        <v>0.39444444444444438</v>
      </c>
      <c r="O59" s="122"/>
    </row>
    <row r="60" spans="1:15" s="956" customFormat="1" ht="15.75" customHeight="1" x14ac:dyDescent="0.25">
      <c r="A60" s="52"/>
      <c r="B60" s="54"/>
      <c r="C60" s="53"/>
      <c r="D60" s="565"/>
      <c r="E60" s="272"/>
      <c r="F60" s="272"/>
      <c r="G60" s="159">
        <f t="shared" si="2"/>
        <v>16</v>
      </c>
      <c r="H60" s="210"/>
      <c r="I60" s="768" t="s">
        <v>34</v>
      </c>
      <c r="J60" s="343" t="s">
        <v>610</v>
      </c>
      <c r="K60" s="185" t="s">
        <v>170</v>
      </c>
      <c r="L60" s="216" t="s">
        <v>508</v>
      </c>
      <c r="M60" s="246">
        <v>2</v>
      </c>
      <c r="N60" s="197">
        <f>N59+TIME(0,M59,0)</f>
        <v>0.39583333333333326</v>
      </c>
      <c r="O60" s="122"/>
    </row>
    <row r="61" spans="1:15" ht="15.75" customHeight="1" x14ac:dyDescent="0.25">
      <c r="A61" s="1640"/>
      <c r="B61" s="1641" t="str">
        <f>B1</f>
        <v>January '13</v>
      </c>
      <c r="C61" s="1642"/>
      <c r="E61" s="264"/>
      <c r="F61" s="264"/>
      <c r="G61" s="159">
        <f t="shared" si="2"/>
        <v>17</v>
      </c>
      <c r="H61" s="210"/>
      <c r="I61" s="199" t="s">
        <v>34</v>
      </c>
      <c r="J61" s="464" t="s">
        <v>606</v>
      </c>
      <c r="K61" s="185" t="s">
        <v>170</v>
      </c>
      <c r="L61" s="216" t="s">
        <v>508</v>
      </c>
      <c r="M61" s="246">
        <v>2</v>
      </c>
      <c r="N61" s="197">
        <f>N60+TIME(0,M60,0)</f>
        <v>0.39722222222222214</v>
      </c>
      <c r="O61" s="84"/>
    </row>
    <row r="62" spans="1:15" s="1118" customFormat="1" ht="15.75" customHeight="1" x14ac:dyDescent="0.25">
      <c r="A62" s="1206"/>
      <c r="B62" s="1206"/>
      <c r="C62" s="1206"/>
      <c r="D62" s="565"/>
      <c r="E62" s="264"/>
      <c r="F62" s="264"/>
      <c r="G62" s="159"/>
      <c r="H62" s="210"/>
      <c r="I62" s="768"/>
      <c r="K62" s="185"/>
      <c r="L62" s="216"/>
      <c r="M62" s="246"/>
      <c r="N62" s="197"/>
      <c r="O62" s="84"/>
    </row>
    <row r="63" spans="1:15" ht="15.75" customHeight="1" x14ac:dyDescent="0.25">
      <c r="A63" s="1206"/>
      <c r="B63" s="1206"/>
      <c r="C63" s="1206"/>
      <c r="E63" s="321">
        <v>5</v>
      </c>
      <c r="F63" s="208"/>
      <c r="G63" s="208"/>
      <c r="H63" s="208"/>
      <c r="I63" s="1463" t="s">
        <v>124</v>
      </c>
      <c r="J63" s="1463"/>
      <c r="K63" s="1463"/>
      <c r="L63" s="1463"/>
      <c r="M63" s="1463"/>
      <c r="N63" s="1464"/>
      <c r="O63" s="122"/>
    </row>
    <row r="64" spans="1:15" ht="15.75" customHeight="1" x14ac:dyDescent="0.25">
      <c r="A64" s="1206"/>
      <c r="B64" s="1206"/>
      <c r="C64" s="1206"/>
      <c r="E64" s="319"/>
      <c r="F64" s="210"/>
      <c r="G64" s="210"/>
      <c r="H64" s="210"/>
      <c r="I64" s="199"/>
      <c r="J64" s="185"/>
      <c r="K64" s="185"/>
      <c r="L64" s="185"/>
      <c r="M64" s="246"/>
      <c r="N64" s="197"/>
      <c r="O64" s="122"/>
    </row>
    <row r="65" spans="1:15" ht="16.5" customHeight="1" x14ac:dyDescent="0.25">
      <c r="A65" s="1206"/>
      <c r="B65" s="1206"/>
      <c r="C65" s="1206"/>
      <c r="E65" s="300"/>
      <c r="F65" s="199">
        <v>5.0999999999999996</v>
      </c>
      <c r="G65" s="199"/>
      <c r="H65" s="272"/>
      <c r="I65" s="199" t="s">
        <v>34</v>
      </c>
      <c r="J65" s="528" t="s">
        <v>43</v>
      </c>
      <c r="K65" s="216"/>
      <c r="L65" s="216"/>
      <c r="M65" s="273"/>
      <c r="N65" s="197"/>
      <c r="O65" s="124"/>
    </row>
    <row r="66" spans="1:15" ht="15.75" customHeight="1" x14ac:dyDescent="0.3">
      <c r="A66" s="1206"/>
      <c r="B66" s="1206"/>
      <c r="C66" s="1206"/>
      <c r="E66" s="322"/>
      <c r="F66" s="214"/>
      <c r="G66" s="214">
        <v>1</v>
      </c>
      <c r="H66" s="159"/>
      <c r="I66" s="199" t="s">
        <v>34</v>
      </c>
      <c r="J66" s="157" t="s">
        <v>486</v>
      </c>
      <c r="K66" s="185" t="s">
        <v>170</v>
      </c>
      <c r="L66" s="216" t="s">
        <v>130</v>
      </c>
      <c r="M66" s="246">
        <v>5</v>
      </c>
      <c r="N66" s="198">
        <f>N61+TIME(0,M61,0)</f>
        <v>0.39861111111111103</v>
      </c>
      <c r="O66" s="122"/>
    </row>
    <row r="67" spans="1:15" ht="15.75" customHeight="1" x14ac:dyDescent="0.3">
      <c r="A67" s="1206"/>
      <c r="B67" s="1206"/>
      <c r="C67" s="1206"/>
      <c r="E67" s="314"/>
      <c r="F67" s="159"/>
      <c r="G67" s="159">
        <f>G66+1</f>
        <v>2</v>
      </c>
      <c r="H67" s="159"/>
      <c r="I67" s="199" t="s">
        <v>34</v>
      </c>
      <c r="J67" s="157" t="s">
        <v>487</v>
      </c>
      <c r="K67" s="185" t="s">
        <v>170</v>
      </c>
      <c r="L67" s="216" t="s">
        <v>130</v>
      </c>
      <c r="M67" s="246"/>
      <c r="N67" s="198">
        <f>N66+TIME(0,M66,0)</f>
        <v>0.40208333333333324</v>
      </c>
      <c r="O67" s="81"/>
    </row>
    <row r="68" spans="1:15" ht="15.75" customHeight="1" x14ac:dyDescent="0.3">
      <c r="A68" s="1206"/>
      <c r="B68" s="1206"/>
      <c r="C68" s="1206"/>
      <c r="E68" s="314"/>
      <c r="F68" s="159"/>
      <c r="G68" s="159">
        <f t="shared" ref="G68:G78" si="4">G67+1</f>
        <v>3</v>
      </c>
      <c r="H68" s="159"/>
      <c r="I68" s="199" t="s">
        <v>34</v>
      </c>
      <c r="J68" s="157" t="s">
        <v>488</v>
      </c>
      <c r="K68" s="177" t="s">
        <v>32</v>
      </c>
      <c r="L68" s="216" t="s">
        <v>130</v>
      </c>
      <c r="M68" s="246"/>
      <c r="N68" s="198">
        <f t="shared" ref="N68:N75" si="5">N67+TIME(0,M67,0)</f>
        <v>0.40208333333333324</v>
      </c>
      <c r="O68" s="84"/>
    </row>
    <row r="69" spans="1:15" ht="15.75" customHeight="1" x14ac:dyDescent="0.3">
      <c r="A69" s="1206"/>
      <c r="B69" s="1206"/>
      <c r="C69" s="1206"/>
      <c r="E69" s="296"/>
      <c r="F69" s="175"/>
      <c r="G69" s="159">
        <f t="shared" si="4"/>
        <v>4</v>
      </c>
      <c r="H69" s="159"/>
      <c r="I69" s="177" t="s">
        <v>34</v>
      </c>
      <c r="J69" s="157" t="s">
        <v>489</v>
      </c>
      <c r="K69" s="177" t="s">
        <v>32</v>
      </c>
      <c r="L69" s="216" t="s">
        <v>130</v>
      </c>
      <c r="M69" s="246"/>
      <c r="N69" s="198">
        <f t="shared" si="5"/>
        <v>0.40208333333333324</v>
      </c>
      <c r="O69" s="84"/>
    </row>
    <row r="70" spans="1:15" ht="15.75" customHeight="1" x14ac:dyDescent="0.25">
      <c r="A70" s="1206"/>
      <c r="B70" s="1206"/>
      <c r="C70" s="1206"/>
      <c r="E70" s="296"/>
      <c r="F70" s="175"/>
      <c r="G70" s="159">
        <f t="shared" si="4"/>
        <v>5</v>
      </c>
      <c r="H70" s="159"/>
      <c r="I70" s="177" t="s">
        <v>34</v>
      </c>
      <c r="J70" s="260" t="s">
        <v>262</v>
      </c>
      <c r="K70" s="185" t="s">
        <v>170</v>
      </c>
      <c r="L70" s="216" t="s">
        <v>130</v>
      </c>
      <c r="M70" s="246"/>
      <c r="N70" s="198">
        <f t="shared" si="5"/>
        <v>0.40208333333333324</v>
      </c>
      <c r="O70" s="84"/>
    </row>
    <row r="71" spans="1:15" ht="15.75" customHeight="1" x14ac:dyDescent="0.3">
      <c r="A71" s="1206"/>
      <c r="B71" s="1206"/>
      <c r="C71" s="1206"/>
      <c r="E71" s="296"/>
      <c r="F71" s="175"/>
      <c r="G71" s="159">
        <f t="shared" si="4"/>
        <v>6</v>
      </c>
      <c r="H71" s="159"/>
      <c r="I71" s="177" t="s">
        <v>34</v>
      </c>
      <c r="J71" s="157" t="s">
        <v>338</v>
      </c>
      <c r="K71" s="185" t="s">
        <v>170</v>
      </c>
      <c r="L71" s="216" t="s">
        <v>130</v>
      </c>
      <c r="M71" s="246"/>
      <c r="N71" s="198">
        <f t="shared" si="5"/>
        <v>0.40208333333333324</v>
      </c>
      <c r="O71" s="84"/>
    </row>
    <row r="72" spans="1:15" ht="15.75" customHeight="1" x14ac:dyDescent="0.25">
      <c r="A72" s="1206"/>
      <c r="B72" s="1206"/>
      <c r="C72" s="1206"/>
      <c r="E72" s="314"/>
      <c r="F72" s="159"/>
      <c r="G72" s="159">
        <f t="shared" si="4"/>
        <v>7</v>
      </c>
      <c r="H72" s="159"/>
      <c r="I72" s="199" t="s">
        <v>34</v>
      </c>
      <c r="N72" s="198">
        <f t="shared" si="5"/>
        <v>0.40208333333333324</v>
      </c>
      <c r="O72" s="122"/>
    </row>
    <row r="73" spans="1:15" ht="15.75" customHeight="1" x14ac:dyDescent="0.25">
      <c r="A73" s="1206"/>
      <c r="B73" s="1206"/>
      <c r="C73" s="1206"/>
      <c r="E73" s="314"/>
      <c r="F73" s="159"/>
      <c r="G73" s="159">
        <f t="shared" si="4"/>
        <v>8</v>
      </c>
      <c r="H73" s="159"/>
      <c r="I73" s="199" t="s">
        <v>34</v>
      </c>
      <c r="J73" s="278"/>
      <c r="K73" s="216"/>
      <c r="L73" s="199"/>
      <c r="M73" s="246"/>
      <c r="N73" s="198">
        <f t="shared" si="5"/>
        <v>0.40208333333333324</v>
      </c>
      <c r="O73" s="122"/>
    </row>
    <row r="74" spans="1:15" ht="15.75" customHeight="1" x14ac:dyDescent="0.25">
      <c r="A74" s="1206"/>
      <c r="B74" s="1206"/>
      <c r="C74" s="1206"/>
      <c r="E74" s="322"/>
      <c r="F74" s="214"/>
      <c r="G74" s="159">
        <f t="shared" si="4"/>
        <v>9</v>
      </c>
      <c r="H74" s="159"/>
      <c r="I74" s="199" t="s">
        <v>34</v>
      </c>
      <c r="J74" s="216" t="s">
        <v>53</v>
      </c>
      <c r="K74" s="216" t="s">
        <v>170</v>
      </c>
      <c r="L74" s="175" t="s">
        <v>105</v>
      </c>
      <c r="M74" s="246">
        <v>1</v>
      </c>
      <c r="N74" s="198">
        <f t="shared" si="5"/>
        <v>0.40208333333333324</v>
      </c>
      <c r="O74" s="122"/>
    </row>
    <row r="75" spans="1:15" ht="15.75" customHeight="1" x14ac:dyDescent="0.25">
      <c r="A75" s="1206"/>
      <c r="B75" s="1206"/>
      <c r="C75" s="1206"/>
      <c r="E75" s="322"/>
      <c r="F75" s="214"/>
      <c r="G75" s="159">
        <f t="shared" si="4"/>
        <v>10</v>
      </c>
      <c r="H75" s="159"/>
      <c r="I75" s="199" t="s">
        <v>34</v>
      </c>
      <c r="J75" s="609" t="s">
        <v>366</v>
      </c>
      <c r="K75" s="216" t="s">
        <v>170</v>
      </c>
      <c r="L75" s="175" t="s">
        <v>105</v>
      </c>
      <c r="M75" s="246">
        <v>1</v>
      </c>
      <c r="N75" s="198">
        <f t="shared" si="5"/>
        <v>0.40277777777777768</v>
      </c>
      <c r="O75" s="84"/>
    </row>
    <row r="76" spans="1:15" ht="15.75" customHeight="1" x14ac:dyDescent="0.25">
      <c r="A76" s="1206"/>
      <c r="B76" s="1206"/>
      <c r="C76" s="1206"/>
      <c r="E76" s="322"/>
      <c r="F76" s="214"/>
      <c r="G76" s="159"/>
      <c r="H76" s="159"/>
      <c r="I76" s="199"/>
      <c r="J76" s="528" t="s">
        <v>54</v>
      </c>
      <c r="K76" s="216"/>
      <c r="L76" s="175"/>
      <c r="M76" s="246"/>
      <c r="N76" s="198"/>
      <c r="O76" s="84"/>
    </row>
    <row r="77" spans="1:15" ht="15.75" customHeight="1" x14ac:dyDescent="0.3">
      <c r="A77" s="1206"/>
      <c r="B77" s="1206"/>
      <c r="C77" s="1206"/>
      <c r="E77" s="322"/>
      <c r="F77" s="214"/>
      <c r="G77" s="159">
        <f>G75+1</f>
        <v>11</v>
      </c>
      <c r="H77" s="159"/>
      <c r="I77" s="199" t="s">
        <v>34</v>
      </c>
      <c r="J77" s="260" t="s">
        <v>232</v>
      </c>
      <c r="K77" s="216" t="s">
        <v>170</v>
      </c>
      <c r="L77" s="446" t="s">
        <v>15</v>
      </c>
      <c r="M77" s="246">
        <v>1</v>
      </c>
      <c r="N77" s="198">
        <f>N75+TIME(0,M75,0)</f>
        <v>0.40347222222222212</v>
      </c>
      <c r="O77" s="85"/>
    </row>
    <row r="78" spans="1:15" ht="16.5" customHeight="1" x14ac:dyDescent="0.25">
      <c r="E78" s="300"/>
      <c r="F78" s="199"/>
      <c r="G78" s="159">
        <f t="shared" si="4"/>
        <v>12</v>
      </c>
      <c r="H78" s="191"/>
      <c r="I78" s="199" t="s">
        <v>34</v>
      </c>
      <c r="J78" s="606" t="s">
        <v>116</v>
      </c>
      <c r="K78" s="216"/>
      <c r="L78" s="199"/>
      <c r="M78" s="246">
        <v>1</v>
      </c>
      <c r="N78" s="198">
        <f>N77+TIME(0,M77,0)</f>
        <v>0.40416666666666656</v>
      </c>
      <c r="O78" s="124"/>
    </row>
    <row r="79" spans="1:15" ht="16.5" customHeight="1" x14ac:dyDescent="0.25">
      <c r="E79" s="196"/>
      <c r="F79" s="205"/>
      <c r="G79" s="205"/>
      <c r="H79" s="272"/>
      <c r="I79" s="185"/>
      <c r="J79" s="280"/>
      <c r="K79" s="185"/>
      <c r="L79" s="185"/>
      <c r="M79" s="246"/>
      <c r="N79" s="198"/>
      <c r="O79" s="125"/>
    </row>
    <row r="80" spans="1:15" ht="16.5" customHeight="1" x14ac:dyDescent="0.25">
      <c r="E80" s="300"/>
      <c r="F80" s="199">
        <v>5.2</v>
      </c>
      <c r="G80" s="199"/>
      <c r="H80" s="272"/>
      <c r="I80" s="199" t="s">
        <v>34</v>
      </c>
      <c r="J80" s="528" t="s">
        <v>354</v>
      </c>
      <c r="K80" s="216"/>
      <c r="L80" s="216"/>
      <c r="M80" s="246"/>
      <c r="N80" s="198">
        <f>N78+TIME(0,M78,0)</f>
        <v>0.40486111111111101</v>
      </c>
      <c r="O80" s="124"/>
    </row>
    <row r="81" spans="1:15" ht="15.75" customHeight="1" x14ac:dyDescent="0.25">
      <c r="E81" s="296"/>
      <c r="F81" s="214"/>
      <c r="G81" s="214">
        <v>1</v>
      </c>
      <c r="H81" s="272"/>
      <c r="I81" s="175" t="s">
        <v>34</v>
      </c>
      <c r="J81" s="216" t="s">
        <v>248</v>
      </c>
      <c r="K81" s="216" t="s">
        <v>170</v>
      </c>
      <c r="L81" s="199" t="s">
        <v>225</v>
      </c>
      <c r="M81" s="246">
        <v>1</v>
      </c>
      <c r="N81" s="198">
        <f>N80+TIME(0,M80,0)</f>
        <v>0.40486111111111101</v>
      </c>
      <c r="O81" s="84"/>
    </row>
    <row r="82" spans="1:15" ht="15.75" customHeight="1" x14ac:dyDescent="0.25">
      <c r="E82" s="296"/>
      <c r="F82" s="159"/>
      <c r="G82" s="159">
        <f>G81+1</f>
        <v>2</v>
      </c>
      <c r="H82" s="272"/>
      <c r="I82" s="175" t="s">
        <v>34</v>
      </c>
      <c r="J82" s="216" t="s">
        <v>241</v>
      </c>
      <c r="K82" s="156" t="s">
        <v>170</v>
      </c>
      <c r="L82" s="185" t="s">
        <v>417</v>
      </c>
      <c r="M82" s="954">
        <v>1</v>
      </c>
      <c r="N82" s="198">
        <f t="shared" ref="N82:N84" si="6">N81+TIME(0,M81,0)</f>
        <v>0.40555555555555545</v>
      </c>
      <c r="O82" s="122"/>
    </row>
    <row r="83" spans="1:15" ht="15.75" customHeight="1" x14ac:dyDescent="0.25">
      <c r="E83" s="296"/>
      <c r="F83" s="159"/>
      <c r="G83" s="159">
        <f>G82+1</f>
        <v>3</v>
      </c>
      <c r="H83" s="272"/>
      <c r="I83" s="175" t="s">
        <v>34</v>
      </c>
      <c r="J83" s="216" t="s">
        <v>278</v>
      </c>
      <c r="K83" s="216" t="s">
        <v>170</v>
      </c>
      <c r="L83" s="185" t="s">
        <v>144</v>
      </c>
      <c r="M83" s="954">
        <v>1</v>
      </c>
      <c r="N83" s="198">
        <f t="shared" si="6"/>
        <v>0.40624999999999989</v>
      </c>
      <c r="O83" s="122"/>
    </row>
    <row r="84" spans="1:15" ht="15.75" customHeight="1" x14ac:dyDescent="0.25">
      <c r="E84" s="296"/>
      <c r="F84" s="159"/>
      <c r="G84" s="159">
        <f>G83+1</f>
        <v>4</v>
      </c>
      <c r="H84" s="272"/>
      <c r="I84" s="175" t="s">
        <v>34</v>
      </c>
      <c r="J84" s="216" t="s">
        <v>71</v>
      </c>
      <c r="K84" s="216" t="s">
        <v>170</v>
      </c>
      <c r="L84" s="185" t="s">
        <v>111</v>
      </c>
      <c r="M84" s="279">
        <v>1</v>
      </c>
      <c r="N84" s="198">
        <f t="shared" si="6"/>
        <v>0.40694444444444433</v>
      </c>
      <c r="O84" s="122"/>
    </row>
    <row r="85" spans="1:15" ht="15.75" customHeight="1" x14ac:dyDescent="0.25">
      <c r="E85" s="296"/>
      <c r="F85" s="159"/>
      <c r="G85" s="159"/>
      <c r="H85" s="272"/>
      <c r="I85" s="175"/>
      <c r="J85" s="278"/>
      <c r="K85" s="216"/>
      <c r="L85" s="199"/>
      <c r="M85" s="246"/>
      <c r="N85" s="198"/>
      <c r="O85" s="122"/>
    </row>
    <row r="86" spans="1:15" ht="15.75" customHeight="1" x14ac:dyDescent="0.25">
      <c r="E86" s="300"/>
      <c r="F86" s="199">
        <v>5.3</v>
      </c>
      <c r="G86" s="199"/>
      <c r="H86" s="272"/>
      <c r="I86" s="199"/>
      <c r="J86" s="528" t="s">
        <v>198</v>
      </c>
      <c r="K86" s="216"/>
      <c r="L86" s="216"/>
      <c r="M86" s="246"/>
      <c r="N86" s="198">
        <f>N84+TIME(0,M84,0)</f>
        <v>0.40763888888888877</v>
      </c>
      <c r="O86" s="81"/>
    </row>
    <row r="87" spans="1:15" ht="15.75" customHeight="1" x14ac:dyDescent="0.3">
      <c r="E87" s="300"/>
      <c r="F87" s="159"/>
      <c r="G87" s="159">
        <f>1</f>
        <v>1</v>
      </c>
      <c r="H87" s="191"/>
      <c r="I87" s="199" t="s">
        <v>34</v>
      </c>
      <c r="J87" s="602" t="s">
        <v>427</v>
      </c>
      <c r="K87" s="216" t="s">
        <v>170</v>
      </c>
      <c r="L87" s="446" t="s">
        <v>142</v>
      </c>
      <c r="M87" s="246">
        <v>1</v>
      </c>
      <c r="N87" s="198">
        <f t="shared" ref="N87:N104" si="7">N86+TIME(0,M86,0)</f>
        <v>0.40763888888888877</v>
      </c>
      <c r="O87" s="81"/>
    </row>
    <row r="88" spans="1:15" ht="15.75" customHeight="1" x14ac:dyDescent="0.25">
      <c r="E88" s="196"/>
      <c r="F88" s="205"/>
      <c r="G88" s="159">
        <f>G87+1</f>
        <v>2</v>
      </c>
      <c r="H88" s="272"/>
      <c r="I88" s="175" t="s">
        <v>34</v>
      </c>
      <c r="J88" s="602" t="s">
        <v>330</v>
      </c>
      <c r="K88" s="216" t="s">
        <v>170</v>
      </c>
      <c r="L88" s="185" t="s">
        <v>333</v>
      </c>
      <c r="M88" s="279">
        <v>1</v>
      </c>
      <c r="N88" s="198">
        <f t="shared" si="7"/>
        <v>0.40833333333333321</v>
      </c>
      <c r="O88" s="81"/>
    </row>
    <row r="89" spans="1:15" ht="15.75" customHeight="1" x14ac:dyDescent="0.25">
      <c r="E89" s="196"/>
      <c r="F89" s="205"/>
      <c r="G89" s="159">
        <f t="shared" ref="G89:G92" si="8">G88+1</f>
        <v>3</v>
      </c>
      <c r="H89" s="272"/>
      <c r="I89" s="175" t="s">
        <v>34</v>
      </c>
      <c r="J89" s="602" t="s">
        <v>339</v>
      </c>
      <c r="K89" s="216" t="s">
        <v>170</v>
      </c>
      <c r="L89" s="185" t="s">
        <v>147</v>
      </c>
      <c r="M89" s="279">
        <v>1</v>
      </c>
      <c r="N89" s="198">
        <f t="shared" si="7"/>
        <v>0.40902777777777766</v>
      </c>
      <c r="O89" s="81"/>
    </row>
    <row r="90" spans="1:15" ht="15.75" customHeight="1" x14ac:dyDescent="0.25">
      <c r="E90" s="196"/>
      <c r="F90" s="205"/>
      <c r="G90" s="159">
        <f t="shared" si="8"/>
        <v>4</v>
      </c>
      <c r="H90" s="272"/>
      <c r="I90" s="175" t="s">
        <v>34</v>
      </c>
      <c r="J90" s="602" t="s">
        <v>345</v>
      </c>
      <c r="K90" s="216" t="s">
        <v>170</v>
      </c>
      <c r="L90" s="185" t="s">
        <v>111</v>
      </c>
      <c r="M90" s="279">
        <v>1</v>
      </c>
      <c r="N90" s="198">
        <f t="shared" si="7"/>
        <v>0.4097222222222221</v>
      </c>
      <c r="O90" s="81"/>
    </row>
    <row r="91" spans="1:15" ht="15.75" customHeight="1" x14ac:dyDescent="0.25">
      <c r="E91" s="196"/>
      <c r="F91" s="205"/>
      <c r="G91" s="159">
        <f t="shared" si="8"/>
        <v>5</v>
      </c>
      <c r="H91" s="272"/>
      <c r="I91" s="175" t="s">
        <v>34</v>
      </c>
      <c r="J91" s="602" t="s">
        <v>365</v>
      </c>
      <c r="K91" s="216" t="s">
        <v>170</v>
      </c>
      <c r="L91" s="185" t="s">
        <v>41</v>
      </c>
      <c r="M91" s="279">
        <v>1</v>
      </c>
      <c r="N91" s="198">
        <f t="shared" si="7"/>
        <v>0.41041666666666654</v>
      </c>
      <c r="O91" s="81"/>
    </row>
    <row r="92" spans="1:15" ht="15.75" customHeight="1" x14ac:dyDescent="0.25">
      <c r="E92" s="196"/>
      <c r="F92" s="205"/>
      <c r="G92" s="159">
        <f t="shared" si="8"/>
        <v>6</v>
      </c>
      <c r="H92" s="272"/>
      <c r="I92" s="175" t="s">
        <v>34</v>
      </c>
      <c r="J92" s="602" t="s">
        <v>16</v>
      </c>
      <c r="K92" s="216" t="s">
        <v>170</v>
      </c>
      <c r="L92" s="185" t="s">
        <v>361</v>
      </c>
      <c r="M92" s="279">
        <v>1</v>
      </c>
      <c r="N92" s="198">
        <f t="shared" si="7"/>
        <v>0.41111111111111098</v>
      </c>
      <c r="O92" s="81"/>
    </row>
    <row r="93" spans="1:15" s="1118" customFormat="1" ht="15.75" customHeight="1" x14ac:dyDescent="0.25">
      <c r="A93" s="1128"/>
      <c r="B93" s="1128"/>
      <c r="C93" s="1128"/>
      <c r="D93" s="565"/>
      <c r="E93" s="196"/>
      <c r="F93" s="205"/>
      <c r="G93" s="159">
        <v>8</v>
      </c>
      <c r="H93" s="272"/>
      <c r="I93" s="175" t="s">
        <v>34</v>
      </c>
      <c r="J93" s="602" t="s">
        <v>490</v>
      </c>
      <c r="K93" s="216" t="s">
        <v>6</v>
      </c>
      <c r="L93" s="185" t="s">
        <v>491</v>
      </c>
      <c r="M93" s="279">
        <v>1</v>
      </c>
      <c r="N93" s="198">
        <f t="shared" si="7"/>
        <v>0.41180555555555542</v>
      </c>
      <c r="O93" s="81"/>
    </row>
    <row r="94" spans="1:15" s="1206" customFormat="1" ht="15.75" customHeight="1" x14ac:dyDescent="0.25">
      <c r="D94" s="565"/>
      <c r="E94" s="196"/>
      <c r="F94" s="205"/>
      <c r="G94" s="159">
        <v>9</v>
      </c>
      <c r="H94" s="272"/>
      <c r="I94" s="175" t="s">
        <v>34</v>
      </c>
      <c r="J94" s="602" t="s">
        <v>602</v>
      </c>
      <c r="K94" s="109"/>
      <c r="L94" s="343" t="s">
        <v>492</v>
      </c>
      <c r="M94" s="279">
        <v>1</v>
      </c>
      <c r="N94" s="198">
        <f t="shared" si="7"/>
        <v>0.41249999999999987</v>
      </c>
      <c r="O94" s="81"/>
    </row>
    <row r="95" spans="1:15" s="1206" customFormat="1" ht="15.75" customHeight="1" x14ac:dyDescent="0.25">
      <c r="D95" s="565"/>
      <c r="E95" s="196"/>
      <c r="F95" s="205"/>
      <c r="G95" s="159">
        <v>10</v>
      </c>
      <c r="H95" s="272"/>
      <c r="I95" s="175" t="s">
        <v>34</v>
      </c>
      <c r="J95" s="602" t="s">
        <v>603</v>
      </c>
      <c r="K95" s="216"/>
      <c r="L95" s="185" t="s">
        <v>105</v>
      </c>
      <c r="M95" s="279">
        <v>1</v>
      </c>
      <c r="N95" s="198">
        <f t="shared" si="7"/>
        <v>0.41319444444444431</v>
      </c>
      <c r="O95" s="81"/>
    </row>
    <row r="96" spans="1:15" s="1206" customFormat="1" ht="15.75" customHeight="1" x14ac:dyDescent="0.25">
      <c r="D96" s="565"/>
      <c r="E96" s="196"/>
      <c r="F96" s="205"/>
      <c r="G96" s="159"/>
      <c r="H96" s="272"/>
      <c r="I96" s="175"/>
      <c r="M96" s="279"/>
      <c r="N96" s="198">
        <f t="shared" si="7"/>
        <v>0.41388888888888875</v>
      </c>
      <c r="O96" s="81"/>
    </row>
    <row r="97" spans="5:16" ht="15.75" customHeight="1" x14ac:dyDescent="0.25">
      <c r="E97" s="196"/>
      <c r="F97" s="205"/>
      <c r="G97" s="159"/>
      <c r="H97" s="272"/>
      <c r="I97" s="175"/>
      <c r="J97" s="278"/>
      <c r="K97" s="216"/>
      <c r="L97" s="185"/>
      <c r="M97" s="279"/>
      <c r="N97" s="198">
        <f t="shared" si="7"/>
        <v>0.41388888888888875</v>
      </c>
      <c r="O97" s="81"/>
    </row>
    <row r="98" spans="5:16" ht="15.75" customHeight="1" x14ac:dyDescent="0.25">
      <c r="E98" s="300"/>
      <c r="F98" s="199">
        <v>5.4</v>
      </c>
      <c r="G98" s="199"/>
      <c r="H98" s="272"/>
      <c r="I98" s="199" t="s">
        <v>34</v>
      </c>
      <c r="J98" s="528" t="s">
        <v>125</v>
      </c>
      <c r="K98" s="216"/>
      <c r="L98" s="216"/>
      <c r="M98" s="273"/>
      <c r="N98" s="198">
        <f t="shared" si="7"/>
        <v>0.41388888888888875</v>
      </c>
      <c r="O98" s="83"/>
    </row>
    <row r="99" spans="5:16" ht="15.75" customHeight="1" x14ac:dyDescent="0.25">
      <c r="E99" s="296"/>
      <c r="F99" s="214"/>
      <c r="G99" s="214">
        <v>1</v>
      </c>
      <c r="H99" s="272"/>
      <c r="I99" s="175" t="s">
        <v>34</v>
      </c>
      <c r="N99" s="198">
        <f t="shared" si="7"/>
        <v>0.41388888888888875</v>
      </c>
      <c r="O99" s="81"/>
    </row>
    <row r="100" spans="5:16" ht="15.75" customHeight="1" x14ac:dyDescent="0.25">
      <c r="E100" s="296"/>
      <c r="F100" s="175"/>
      <c r="G100" s="214">
        <f>G99+1</f>
        <v>2</v>
      </c>
      <c r="H100" s="272"/>
      <c r="I100" s="175" t="s">
        <v>34</v>
      </c>
      <c r="N100" s="198">
        <f>N99+TIME(0,M94,0)</f>
        <v>0.41458333333333319</v>
      </c>
      <c r="O100" s="81"/>
    </row>
    <row r="101" spans="5:16" ht="15.75" customHeight="1" x14ac:dyDescent="0.25">
      <c r="E101" s="196"/>
      <c r="F101" s="205"/>
      <c r="G101" s="205"/>
      <c r="H101" s="272"/>
      <c r="I101" s="185"/>
      <c r="J101" s="280"/>
      <c r="K101" s="185"/>
      <c r="L101" s="185"/>
      <c r="M101" s="279"/>
      <c r="N101" s="198">
        <f>N100+TIME(0,M95,0)</f>
        <v>0.41527777777777763</v>
      </c>
      <c r="O101" s="81"/>
    </row>
    <row r="102" spans="5:16" ht="15.75" customHeight="1" x14ac:dyDescent="0.25">
      <c r="E102" s="300"/>
      <c r="F102" s="159"/>
      <c r="G102" s="159"/>
      <c r="H102" s="272"/>
      <c r="I102" s="175"/>
      <c r="J102" s="278"/>
      <c r="K102" s="216"/>
      <c r="L102" s="185"/>
      <c r="M102" s="279"/>
      <c r="N102" s="198">
        <f t="shared" si="7"/>
        <v>0.41527777777777763</v>
      </c>
      <c r="O102" s="81"/>
    </row>
    <row r="103" spans="5:16" ht="15.75" customHeight="1" x14ac:dyDescent="0.25">
      <c r="E103" s="300"/>
      <c r="F103" s="199">
        <v>6</v>
      </c>
      <c r="G103" s="199"/>
      <c r="H103" s="272"/>
      <c r="I103" s="199" t="s">
        <v>34</v>
      </c>
      <c r="J103" s="528" t="s">
        <v>363</v>
      </c>
      <c r="K103" s="216"/>
      <c r="L103" s="185"/>
      <c r="M103" s="279"/>
      <c r="N103" s="198">
        <f t="shared" si="7"/>
        <v>0.41527777777777763</v>
      </c>
      <c r="O103" s="81"/>
    </row>
    <row r="104" spans="5:16" ht="15.75" customHeight="1" x14ac:dyDescent="0.25">
      <c r="E104" s="297"/>
      <c r="F104" s="211"/>
      <c r="G104" s="211">
        <v>1</v>
      </c>
      <c r="H104" s="262"/>
      <c r="I104" s="190" t="s">
        <v>34</v>
      </c>
      <c r="J104" s="281"/>
      <c r="K104" s="172"/>
      <c r="L104" s="171"/>
      <c r="M104" s="574"/>
      <c r="N104" s="198">
        <f t="shared" si="7"/>
        <v>0.41527777777777763</v>
      </c>
      <c r="O104" s="81"/>
    </row>
    <row r="105" spans="5:16" ht="15.75" customHeight="1" x14ac:dyDescent="0.25">
      <c r="E105" s="175"/>
      <c r="F105" s="214"/>
      <c r="G105" s="214"/>
      <c r="H105" s="272"/>
      <c r="I105" s="175"/>
      <c r="J105" s="278" t="s">
        <v>364</v>
      </c>
      <c r="K105" s="216"/>
      <c r="L105" s="185"/>
      <c r="M105" s="279"/>
      <c r="N105" s="192">
        <f>N104+M105</f>
        <v>0.41527777777777763</v>
      </c>
      <c r="O105" s="110"/>
    </row>
    <row r="106" spans="5:16" ht="15.75" customHeight="1" x14ac:dyDescent="0.25">
      <c r="E106" s="27"/>
      <c r="F106" s="27"/>
      <c r="G106" s="27"/>
      <c r="H106" s="27"/>
      <c r="I106" s="277"/>
      <c r="J106" s="282" t="s">
        <v>347</v>
      </c>
      <c r="K106" s="283"/>
      <c r="L106" s="283"/>
      <c r="M106" s="266"/>
      <c r="N106" s="284">
        <f>IF(N107-N105&lt;0,"OVERTIME",N107-N105)</f>
        <v>1.3888888888890505E-3</v>
      </c>
      <c r="O106" s="110"/>
      <c r="P106" s="1121"/>
    </row>
    <row r="107" spans="5:16" ht="15.75" customHeight="1" x14ac:dyDescent="0.25">
      <c r="E107" s="323">
        <v>6</v>
      </c>
      <c r="F107" s="285"/>
      <c r="G107" s="285"/>
      <c r="H107" s="285"/>
      <c r="I107" s="286" t="s">
        <v>31</v>
      </c>
      <c r="J107" s="287" t="s">
        <v>35</v>
      </c>
      <c r="K107" s="288"/>
      <c r="L107" s="289"/>
      <c r="M107" s="290"/>
      <c r="N107" s="475">
        <f>TIME(10,0,0)</f>
        <v>0.41666666666666669</v>
      </c>
      <c r="O107" s="81"/>
    </row>
    <row r="108" spans="5:16" ht="15.75" customHeight="1" x14ac:dyDescent="0.25">
      <c r="E108" s="324"/>
      <c r="F108" s="325"/>
      <c r="G108" s="325"/>
      <c r="H108" s="1"/>
      <c r="I108" s="2"/>
      <c r="J108" s="98"/>
      <c r="K108" s="2"/>
      <c r="L108" s="476"/>
      <c r="M108" s="146"/>
      <c r="N108" s="351"/>
      <c r="O108" s="82"/>
    </row>
    <row r="109" spans="5:16" ht="15.75" customHeight="1" x14ac:dyDescent="0.25">
      <c r="E109" s="326"/>
      <c r="F109" s="327"/>
      <c r="G109" s="327"/>
      <c r="H109" s="4"/>
      <c r="I109" s="2"/>
      <c r="J109" s="441" t="s">
        <v>615</v>
      </c>
      <c r="K109" s="126"/>
      <c r="L109" s="477"/>
      <c r="M109" s="236">
        <v>30</v>
      </c>
      <c r="N109" s="352">
        <f>TIME(12,30,0)</f>
        <v>0.52083333333333337</v>
      </c>
      <c r="O109" s="82"/>
    </row>
    <row r="110" spans="5:16" ht="15.75" customHeight="1" x14ac:dyDescent="0.25">
      <c r="E110" s="326"/>
      <c r="F110" s="327"/>
      <c r="G110" s="327"/>
      <c r="H110" s="4"/>
      <c r="I110" s="2"/>
      <c r="J110" s="3"/>
      <c r="K110" s="98"/>
      <c r="L110" s="478"/>
      <c r="M110" s="137"/>
      <c r="N110" s="353"/>
      <c r="O110" s="82"/>
    </row>
    <row r="111" spans="5:16" ht="15.75" customHeight="1" x14ac:dyDescent="0.25">
      <c r="E111" s="328"/>
      <c r="F111" s="329"/>
      <c r="G111" s="329"/>
      <c r="H111" s="29"/>
      <c r="I111" s="26"/>
      <c r="J111" s="442" t="s">
        <v>205</v>
      </c>
      <c r="K111" s="127"/>
      <c r="L111" s="479"/>
      <c r="M111" s="237"/>
      <c r="N111" s="354">
        <f>N107+TIME(0,M109,0)</f>
        <v>0.4375</v>
      </c>
      <c r="O111" s="115"/>
    </row>
    <row r="112" spans="5:16" ht="15.75" customHeight="1" x14ac:dyDescent="0.25">
      <c r="E112" s="330"/>
      <c r="F112" s="331"/>
      <c r="G112" s="331"/>
      <c r="H112" s="87"/>
      <c r="I112" s="88"/>
      <c r="J112" s="89"/>
      <c r="K112" s="128"/>
      <c r="L112" s="483"/>
      <c r="M112" s="239"/>
      <c r="N112" s="356"/>
      <c r="O112" s="83"/>
    </row>
    <row r="113" spans="5:15" ht="15.75" customHeight="1" x14ac:dyDescent="0.25">
      <c r="E113" s="332"/>
      <c r="F113" s="333"/>
      <c r="G113" s="333"/>
      <c r="H113" s="39"/>
      <c r="I113" s="34"/>
      <c r="J113" s="44"/>
      <c r="K113" s="129"/>
      <c r="L113" s="484"/>
      <c r="M113" s="240"/>
      <c r="N113" s="357"/>
      <c r="O113" s="114"/>
    </row>
    <row r="114" spans="5:15" ht="15.75" customHeight="1" x14ac:dyDescent="0.25">
      <c r="E114" s="334"/>
      <c r="F114" s="335"/>
      <c r="G114" s="335"/>
      <c r="H114" s="90"/>
      <c r="I114" s="91"/>
      <c r="J114" s="92"/>
      <c r="K114" s="130"/>
      <c r="L114" s="485"/>
      <c r="M114" s="241"/>
      <c r="N114" s="358"/>
      <c r="O114" s="114"/>
    </row>
    <row r="115" spans="5:15" ht="15.75" customHeight="1" x14ac:dyDescent="0.25">
      <c r="E115" s="336"/>
      <c r="F115" s="336"/>
      <c r="G115" s="336"/>
      <c r="H115" s="131"/>
      <c r="I115" s="97"/>
      <c r="J115" s="97"/>
      <c r="K115" s="97"/>
      <c r="L115" s="486"/>
      <c r="M115" s="238"/>
      <c r="N115" s="359"/>
      <c r="O115" s="82"/>
    </row>
    <row r="116" spans="5:15" ht="15.75" customHeight="1" x14ac:dyDescent="0.25">
      <c r="E116" s="1450" t="s">
        <v>169</v>
      </c>
      <c r="F116" s="1451"/>
      <c r="G116" s="1451"/>
      <c r="H116" s="1451"/>
      <c r="I116" s="1451"/>
      <c r="J116" s="1451"/>
      <c r="K116" s="1451"/>
      <c r="L116" s="1451"/>
      <c r="M116" s="1451"/>
      <c r="N116" s="1452"/>
      <c r="O116" s="82"/>
    </row>
    <row r="117" spans="5:15" ht="15.75" customHeight="1" x14ac:dyDescent="0.25">
      <c r="E117" s="1469" t="str">
        <f>E3</f>
        <v>137th IEEE 802.11 WIRELESS LOCAL AREA NETWORKS SESSION</v>
      </c>
      <c r="F117" s="1445"/>
      <c r="G117" s="1445"/>
      <c r="H117" s="1445"/>
      <c r="I117" s="1445"/>
      <c r="J117" s="1445"/>
      <c r="K117" s="1445"/>
      <c r="L117" s="1445"/>
      <c r="M117" s="1445"/>
      <c r="N117" s="1446"/>
      <c r="O117" s="84"/>
    </row>
    <row r="118" spans="5:15" ht="15.75" customHeight="1" x14ac:dyDescent="0.25">
      <c r="E118" s="1456" t="str">
        <f>E4</f>
        <v xml:space="preserve"> Hyatt Regency Vancouver, BC, CA
</v>
      </c>
      <c r="F118" s="1457"/>
      <c r="G118" s="1457"/>
      <c r="H118" s="1457"/>
      <c r="I118" s="1457"/>
      <c r="J118" s="1457"/>
      <c r="K118" s="1457"/>
      <c r="L118" s="1457"/>
      <c r="M118" s="1457"/>
      <c r="N118" s="1458"/>
      <c r="O118" s="84"/>
    </row>
    <row r="119" spans="5:15" ht="15.75" customHeight="1" x14ac:dyDescent="0.25">
      <c r="E119" s="1459" t="str">
        <f>E5</f>
        <v>January 13-18, 2013</v>
      </c>
      <c r="F119" s="1460"/>
      <c r="G119" s="1460"/>
      <c r="H119" s="1461"/>
      <c r="I119" s="1461"/>
      <c r="J119" s="1461"/>
      <c r="K119" s="1461"/>
      <c r="L119" s="1461"/>
      <c r="M119" s="1461"/>
      <c r="N119" s="1462"/>
      <c r="O119" s="81"/>
    </row>
    <row r="120" spans="5:15" ht="15.75" customHeight="1" x14ac:dyDescent="0.25">
      <c r="E120" s="310"/>
      <c r="F120" s="311"/>
      <c r="G120" s="311"/>
      <c r="H120" s="111"/>
      <c r="I120" s="112"/>
      <c r="J120" s="112"/>
      <c r="K120" s="112"/>
      <c r="L120" s="112"/>
      <c r="M120" s="230"/>
      <c r="N120" s="113"/>
      <c r="O120" s="81"/>
    </row>
    <row r="121" spans="5:15" ht="15.75" customHeight="1" x14ac:dyDescent="0.25">
      <c r="E121" s="337"/>
      <c r="F121" s="338"/>
      <c r="G121" s="338"/>
      <c r="H121" s="22"/>
      <c r="I121" s="23"/>
      <c r="J121" s="23"/>
      <c r="K121" s="23"/>
      <c r="L121" s="481"/>
      <c r="M121" s="231"/>
      <c r="N121" s="348"/>
      <c r="O121" s="81"/>
    </row>
    <row r="122" spans="5:15" ht="15.75" customHeight="1" x14ac:dyDescent="0.25">
      <c r="E122" s="1439" t="s">
        <v>618</v>
      </c>
      <c r="F122" s="1440"/>
      <c r="G122" s="1440"/>
      <c r="H122" s="1441"/>
      <c r="I122" s="1441"/>
      <c r="J122" s="1441"/>
      <c r="K122" s="1441"/>
      <c r="L122" s="1441"/>
      <c r="M122" s="1441"/>
      <c r="N122" s="1442"/>
      <c r="O122" s="84"/>
    </row>
    <row r="123" spans="5:15" ht="15.75" customHeight="1" x14ac:dyDescent="0.25">
      <c r="E123" s="1433" t="str">
        <f>E9</f>
        <v>WG CHAIR - Bruce Kraemer (Marvell)</v>
      </c>
      <c r="F123" s="1434"/>
      <c r="G123" s="1434"/>
      <c r="H123" s="1434"/>
      <c r="I123" s="1434"/>
      <c r="J123" s="1434"/>
      <c r="K123" s="1434"/>
      <c r="L123" s="1434"/>
      <c r="M123" s="1434"/>
      <c r="N123" s="1435"/>
      <c r="O123" s="84"/>
    </row>
    <row r="124" spans="5:15" ht="15.75" customHeight="1" x14ac:dyDescent="0.25">
      <c r="E124" s="1453" t="str">
        <f>E10</f>
        <v>WG  VICE-CHAIR - Jon Rosdahl (CSR) -- WG  VICE-CHAIR - Adrian Stephens (Intel)</v>
      </c>
      <c r="F124" s="1454"/>
      <c r="G124" s="1454"/>
      <c r="H124" s="1454"/>
      <c r="I124" s="1454"/>
      <c r="J124" s="1454"/>
      <c r="K124" s="1454"/>
      <c r="L124" s="1454"/>
      <c r="M124" s="1454"/>
      <c r="N124" s="1455"/>
      <c r="O124" s="82"/>
    </row>
    <row r="125" spans="5:15" ht="15.75" customHeight="1" x14ac:dyDescent="0.25">
      <c r="E125" s="1436" t="str">
        <f>E11</f>
        <v>WG SECRETARY - STEPHEN MCCANN (RIM)</v>
      </c>
      <c r="F125" s="1437"/>
      <c r="G125" s="1437"/>
      <c r="H125" s="1437"/>
      <c r="I125" s="1437"/>
      <c r="J125" s="1437"/>
      <c r="K125" s="1437"/>
      <c r="L125" s="1437"/>
      <c r="M125" s="1437"/>
      <c r="N125" s="1438"/>
      <c r="O125" s="82"/>
    </row>
    <row r="126" spans="5:15" ht="15.75" customHeight="1" thickBot="1" x14ac:dyDescent="0.3">
      <c r="E126" s="339"/>
      <c r="F126" s="339"/>
      <c r="G126" s="339"/>
      <c r="H126" s="36"/>
      <c r="I126" s="36"/>
      <c r="J126" s="1475" t="str">
        <f>Title!$B$4</f>
        <v>R0</v>
      </c>
      <c r="K126" s="36"/>
      <c r="L126" s="339"/>
      <c r="M126" s="242"/>
      <c r="N126" s="360"/>
      <c r="O126" s="82"/>
    </row>
    <row r="127" spans="5:15" ht="27" customHeight="1" thickBot="1" x14ac:dyDescent="0.3">
      <c r="E127" s="205"/>
      <c r="F127" s="205"/>
      <c r="G127" s="205"/>
      <c r="H127" s="159"/>
      <c r="I127" s="160"/>
      <c r="J127" s="1476"/>
      <c r="K127" s="160"/>
      <c r="L127" s="160"/>
      <c r="N127" s="445" t="s">
        <v>337</v>
      </c>
      <c r="O127" s="82"/>
    </row>
    <row r="128" spans="5:15" ht="15.75" customHeight="1" x14ac:dyDescent="0.25">
      <c r="E128" s="161">
        <v>1</v>
      </c>
      <c r="F128" s="162"/>
      <c r="G128" s="162"/>
      <c r="H128" s="162"/>
      <c r="I128" s="163"/>
      <c r="J128" s="164" t="s">
        <v>123</v>
      </c>
      <c r="K128" s="165" t="s">
        <v>170</v>
      </c>
      <c r="L128" s="165" t="s">
        <v>435</v>
      </c>
      <c r="M128" s="243">
        <v>1</v>
      </c>
      <c r="N128" s="197">
        <f>TIME(10,30,0)</f>
        <v>0.4375</v>
      </c>
      <c r="O128" s="93"/>
    </row>
    <row r="129" spans="5:15" ht="15.75" customHeight="1" x14ac:dyDescent="0.25">
      <c r="E129" s="167"/>
      <c r="F129" s="168">
        <v>1.1000000000000001</v>
      </c>
      <c r="G129" s="168"/>
      <c r="H129" s="168"/>
      <c r="I129" s="169" t="s">
        <v>64</v>
      </c>
      <c r="J129" s="170" t="s">
        <v>150</v>
      </c>
      <c r="K129" s="171" t="s">
        <v>170</v>
      </c>
      <c r="L129" s="172" t="s">
        <v>435</v>
      </c>
      <c r="M129" s="244">
        <v>1</v>
      </c>
      <c r="N129" s="173">
        <f>N128+TIME(0,M128,0)</f>
        <v>0.43819444444444444</v>
      </c>
      <c r="O129" s="82"/>
    </row>
    <row r="130" spans="5:15" ht="15.75" customHeight="1" x14ac:dyDescent="0.25">
      <c r="E130" s="175"/>
      <c r="F130" s="175"/>
      <c r="G130" s="175"/>
      <c r="H130" s="174"/>
      <c r="I130" s="175"/>
      <c r="J130" s="176"/>
      <c r="K130" s="177"/>
      <c r="L130" s="177"/>
      <c r="M130" s="256"/>
      <c r="N130" s="257"/>
      <c r="O130"/>
    </row>
    <row r="131" spans="5:15" ht="15.75" customHeight="1" x14ac:dyDescent="0.25">
      <c r="E131" s="298">
        <v>2</v>
      </c>
      <c r="F131" s="180"/>
      <c r="G131" s="180"/>
      <c r="H131" s="179"/>
      <c r="I131" s="180"/>
      <c r="J131" s="181" t="s">
        <v>178</v>
      </c>
      <c r="K131" s="182" t="s">
        <v>170</v>
      </c>
      <c r="L131" s="182" t="s">
        <v>179</v>
      </c>
      <c r="M131" s="245"/>
      <c r="N131" s="198">
        <f>N129+TIME(0,M129,0)</f>
        <v>0.43888888888888888</v>
      </c>
      <c r="O131"/>
    </row>
    <row r="132" spans="5:15" ht="15.75" customHeight="1" x14ac:dyDescent="0.25">
      <c r="E132" s="196"/>
      <c r="F132" s="344">
        <f>E131+0.1</f>
        <v>2.1</v>
      </c>
      <c r="G132" s="205"/>
      <c r="H132" s="159"/>
      <c r="I132" s="175" t="s">
        <v>176</v>
      </c>
      <c r="J132" s="184" t="s">
        <v>271</v>
      </c>
      <c r="K132" s="185" t="s">
        <v>170</v>
      </c>
      <c r="L132" s="185" t="s">
        <v>435</v>
      </c>
      <c r="M132" s="245">
        <v>1</v>
      </c>
      <c r="N132" s="198">
        <f>N131+TIME(0,M131,0)</f>
        <v>0.43888888888888888</v>
      </c>
      <c r="O132"/>
    </row>
    <row r="133" spans="5:15" ht="15.75" customHeight="1" x14ac:dyDescent="0.25">
      <c r="E133" s="196"/>
      <c r="F133" s="344">
        <f t="shared" ref="F133:F138" si="9">F132+0.1</f>
        <v>2.2000000000000002</v>
      </c>
      <c r="G133" s="205"/>
      <c r="H133" s="159"/>
      <c r="I133" s="175" t="s">
        <v>176</v>
      </c>
      <c r="J133" s="187" t="s">
        <v>126</v>
      </c>
      <c r="K133" s="599" t="s">
        <v>170</v>
      </c>
      <c r="L133" s="599" t="s">
        <v>129</v>
      </c>
      <c r="M133" s="245">
        <v>1</v>
      </c>
      <c r="N133" s="198">
        <f t="shared" ref="N133:N153" si="10">N132+TIME(0,M132,0)</f>
        <v>0.43958333333333333</v>
      </c>
      <c r="O133"/>
    </row>
    <row r="134" spans="5:15" ht="15.75" customHeight="1" x14ac:dyDescent="0.25">
      <c r="E134" s="196"/>
      <c r="F134" s="344">
        <f t="shared" si="9"/>
        <v>2.3000000000000003</v>
      </c>
      <c r="G134" s="205"/>
      <c r="H134" s="159"/>
      <c r="I134" s="175" t="s">
        <v>176</v>
      </c>
      <c r="J134" s="600" t="s">
        <v>565</v>
      </c>
      <c r="K134" s="216" t="s">
        <v>170</v>
      </c>
      <c r="L134" s="185" t="s">
        <v>508</v>
      </c>
      <c r="M134" s="245">
        <v>2</v>
      </c>
      <c r="N134" s="198">
        <f t="shared" si="10"/>
        <v>0.44027777777777777</v>
      </c>
      <c r="O134"/>
    </row>
    <row r="135" spans="5:15" ht="15.75" customHeight="1" x14ac:dyDescent="0.25">
      <c r="E135" s="196"/>
      <c r="F135" s="344">
        <f t="shared" si="9"/>
        <v>2.4000000000000004</v>
      </c>
      <c r="G135" s="205"/>
      <c r="H135" s="159"/>
      <c r="I135" s="175" t="s">
        <v>34</v>
      </c>
      <c r="J135" s="600"/>
      <c r="K135" s="216" t="s">
        <v>170</v>
      </c>
      <c r="L135" s="216"/>
      <c r="M135" s="273"/>
      <c r="N135" s="198">
        <f t="shared" si="10"/>
        <v>0.44166666666666665</v>
      </c>
      <c r="O135"/>
    </row>
    <row r="136" spans="5:15" ht="15.75" customHeight="1" x14ac:dyDescent="0.25">
      <c r="E136" s="196"/>
      <c r="F136" s="344">
        <f t="shared" si="9"/>
        <v>2.5000000000000004</v>
      </c>
      <c r="G136" s="205"/>
      <c r="H136" s="159"/>
      <c r="I136" s="175" t="s">
        <v>34</v>
      </c>
      <c r="J136" s="188"/>
      <c r="K136" s="216" t="s">
        <v>170</v>
      </c>
      <c r="L136" s="185"/>
      <c r="M136" s="273"/>
      <c r="N136" s="198">
        <f t="shared" si="10"/>
        <v>0.44166666666666665</v>
      </c>
      <c r="O136"/>
    </row>
    <row r="137" spans="5:15" ht="15.75" customHeight="1" x14ac:dyDescent="0.25">
      <c r="E137" s="196"/>
      <c r="F137" s="344">
        <f t="shared" si="9"/>
        <v>2.6000000000000005</v>
      </c>
      <c r="G137" s="205"/>
      <c r="H137" s="159"/>
      <c r="I137" s="175" t="s">
        <v>34</v>
      </c>
      <c r="J137" s="600"/>
      <c r="K137" s="216" t="s">
        <v>170</v>
      </c>
      <c r="L137" s="185"/>
      <c r="M137" s="273"/>
      <c r="N137" s="198">
        <f t="shared" si="10"/>
        <v>0.44166666666666665</v>
      </c>
      <c r="O137"/>
    </row>
    <row r="138" spans="5:15" ht="15.75" customHeight="1" x14ac:dyDescent="0.25">
      <c r="E138" s="297"/>
      <c r="F138" s="374">
        <f t="shared" si="9"/>
        <v>2.7000000000000006</v>
      </c>
      <c r="G138" s="190"/>
      <c r="H138" s="189"/>
      <c r="I138" s="190" t="s">
        <v>34</v>
      </c>
      <c r="J138" s="611" t="s">
        <v>11</v>
      </c>
      <c r="K138" s="171" t="s">
        <v>170</v>
      </c>
      <c r="L138" s="171" t="s">
        <v>508</v>
      </c>
      <c r="M138" s="247">
        <v>2</v>
      </c>
      <c r="N138" s="198">
        <f t="shared" si="10"/>
        <v>0.44166666666666665</v>
      </c>
      <c r="O138"/>
    </row>
    <row r="139" spans="5:15" ht="15.75" customHeight="1" x14ac:dyDescent="0.25">
      <c r="E139" s="175"/>
      <c r="F139" s="175"/>
      <c r="G139" s="175"/>
      <c r="H139" s="191"/>
      <c r="I139" s="175"/>
      <c r="J139" s="185"/>
      <c r="K139" s="177"/>
      <c r="L139" s="177"/>
      <c r="M139" s="256"/>
      <c r="N139" s="258"/>
      <c r="O139"/>
    </row>
    <row r="140" spans="5:15" ht="15.75" customHeight="1" x14ac:dyDescent="0.25">
      <c r="E140" s="193">
        <v>3</v>
      </c>
      <c r="F140" s="220"/>
      <c r="G140" s="220"/>
      <c r="H140" s="194"/>
      <c r="I140" s="180" t="s">
        <v>176</v>
      </c>
      <c r="J140" s="164" t="s">
        <v>165</v>
      </c>
      <c r="K140" s="195"/>
      <c r="L140" s="195"/>
      <c r="M140" s="245"/>
      <c r="N140" s="198"/>
      <c r="O140"/>
    </row>
    <row r="141" spans="5:15" ht="15.75" customHeight="1" x14ac:dyDescent="0.25">
      <c r="E141" s="196"/>
      <c r="F141" s="205"/>
      <c r="G141" s="205"/>
      <c r="H141" s="174"/>
      <c r="I141" s="175"/>
      <c r="J141" s="185"/>
      <c r="K141" s="185"/>
      <c r="L141" s="185"/>
      <c r="M141" s="245"/>
      <c r="N141" s="198"/>
      <c r="O141"/>
    </row>
    <row r="142" spans="5:15" ht="15.75" customHeight="1" x14ac:dyDescent="0.25">
      <c r="E142" s="196"/>
      <c r="F142" s="344">
        <f>E140+0.1</f>
        <v>3.1</v>
      </c>
      <c r="G142" s="205"/>
      <c r="H142" s="174"/>
      <c r="I142" s="175"/>
      <c r="J142" s="530" t="s">
        <v>274</v>
      </c>
      <c r="K142" s="185"/>
      <c r="L142" s="185"/>
      <c r="M142" s="245"/>
      <c r="N142" s="198"/>
      <c r="O142"/>
    </row>
    <row r="143" spans="5:15" ht="15.75" customHeight="1" x14ac:dyDescent="0.25">
      <c r="E143" s="196"/>
      <c r="F143" s="344"/>
      <c r="G143" s="205">
        <v>1</v>
      </c>
      <c r="H143" s="191"/>
      <c r="I143" s="199" t="s">
        <v>176</v>
      </c>
      <c r="N143" s="198">
        <f>N138+TIME(0,M138,0)</f>
        <v>0.44305555555555554</v>
      </c>
      <c r="O143"/>
    </row>
    <row r="144" spans="5:15" ht="15.75" customHeight="1" x14ac:dyDescent="0.25">
      <c r="E144" s="196"/>
      <c r="F144" s="344"/>
      <c r="G144" s="205">
        <f>G143+1</f>
        <v>2</v>
      </c>
      <c r="H144" s="191"/>
      <c r="I144" s="199" t="s">
        <v>176</v>
      </c>
      <c r="J144" s="768" t="s">
        <v>607</v>
      </c>
      <c r="K144" s="201" t="s">
        <v>171</v>
      </c>
      <c r="L144" s="99" t="s">
        <v>147</v>
      </c>
      <c r="M144" s="246">
        <v>5</v>
      </c>
      <c r="N144" s="198">
        <f>N143+TIME(0,M262,0)</f>
        <v>0.44652777777777775</v>
      </c>
      <c r="O144"/>
    </row>
    <row r="145" spans="4:15" ht="15.75" customHeight="1" x14ac:dyDescent="0.3">
      <c r="D145" s="568"/>
      <c r="E145" s="196"/>
      <c r="F145" s="344"/>
      <c r="G145" s="205">
        <f>G144+1</f>
        <v>3</v>
      </c>
      <c r="H145" s="191"/>
      <c r="I145" s="768" t="s">
        <v>34</v>
      </c>
      <c r="J145" s="944" t="s">
        <v>608</v>
      </c>
      <c r="K145" s="951" t="s">
        <v>170</v>
      </c>
      <c r="L145" s="946" t="s">
        <v>441</v>
      </c>
      <c r="M145" s="246">
        <v>5</v>
      </c>
      <c r="N145" s="198">
        <f t="shared" si="10"/>
        <v>0.44999999999999996</v>
      </c>
      <c r="O145"/>
    </row>
    <row r="146" spans="4:15" ht="15.75" customHeight="1" x14ac:dyDescent="0.25">
      <c r="E146" s="196"/>
      <c r="F146" s="205"/>
      <c r="G146" s="205"/>
      <c r="H146" s="191"/>
      <c r="I146" s="199"/>
      <c r="J146" s="200"/>
      <c r="K146" s="201"/>
      <c r="L146" s="99"/>
      <c r="M146" s="246"/>
      <c r="N146" s="198">
        <f t="shared" si="10"/>
        <v>0.45347222222222217</v>
      </c>
      <c r="O146"/>
    </row>
    <row r="147" spans="4:15" ht="15.75" customHeight="1" x14ac:dyDescent="0.25">
      <c r="E147" s="196"/>
      <c r="F147" s="344">
        <v>3.2</v>
      </c>
      <c r="G147" s="205"/>
      <c r="H147" s="174"/>
      <c r="I147" s="199"/>
      <c r="J147" s="530" t="s">
        <v>273</v>
      </c>
      <c r="K147" s="185"/>
      <c r="L147" s="185"/>
      <c r="M147" s="246"/>
      <c r="N147" s="198">
        <f t="shared" si="10"/>
        <v>0.45347222222222217</v>
      </c>
      <c r="O147"/>
    </row>
    <row r="148" spans="4:15" ht="15.75" customHeight="1" x14ac:dyDescent="0.25">
      <c r="E148" s="196"/>
      <c r="F148" s="205"/>
      <c r="G148" s="205">
        <v>1</v>
      </c>
      <c r="H148" s="191"/>
      <c r="I148" s="199" t="s">
        <v>176</v>
      </c>
      <c r="J148" s="524" t="s">
        <v>36</v>
      </c>
      <c r="K148" s="525" t="s">
        <v>32</v>
      </c>
      <c r="L148" s="524" t="s">
        <v>557</v>
      </c>
      <c r="M148" s="246">
        <v>5</v>
      </c>
      <c r="N148" s="198">
        <f t="shared" si="10"/>
        <v>0.45347222222222217</v>
      </c>
      <c r="O148"/>
    </row>
    <row r="149" spans="4:15" ht="15.75" customHeight="1" x14ac:dyDescent="0.25">
      <c r="E149" s="196"/>
      <c r="F149" s="205"/>
      <c r="G149" s="205">
        <f>G148+1</f>
        <v>2</v>
      </c>
      <c r="H149" s="191"/>
      <c r="I149" s="199" t="s">
        <v>176</v>
      </c>
      <c r="J149" s="768" t="s">
        <v>555</v>
      </c>
      <c r="K149" s="952" t="s">
        <v>171</v>
      </c>
      <c r="L149" s="730" t="s">
        <v>378</v>
      </c>
      <c r="M149" s="246">
        <v>5</v>
      </c>
      <c r="N149" s="198">
        <f t="shared" si="10"/>
        <v>0.45694444444444438</v>
      </c>
      <c r="O149"/>
    </row>
    <row r="150" spans="4:15" ht="15.75" customHeight="1" x14ac:dyDescent="0.25">
      <c r="E150" s="196"/>
      <c r="F150" s="205"/>
      <c r="G150" s="205">
        <f>G149+1</f>
        <v>3</v>
      </c>
      <c r="H150" s="191"/>
      <c r="I150" s="199" t="s">
        <v>176</v>
      </c>
      <c r="J150" s="524" t="s">
        <v>609</v>
      </c>
      <c r="K150" s="525" t="s">
        <v>171</v>
      </c>
      <c r="L150" s="524" t="s">
        <v>142</v>
      </c>
      <c r="M150" s="552">
        <v>10</v>
      </c>
      <c r="N150" s="198">
        <f t="shared" si="10"/>
        <v>0.46041666666666659</v>
      </c>
      <c r="O150"/>
    </row>
    <row r="151" spans="4:15" s="1205" customFormat="1" ht="15.75" customHeight="1" x14ac:dyDescent="0.25">
      <c r="D151" s="565"/>
      <c r="E151" s="196"/>
      <c r="F151" s="205"/>
      <c r="G151" s="205">
        <f t="shared" ref="G151:G153" si="11">G150+1</f>
        <v>4</v>
      </c>
      <c r="H151" s="191"/>
      <c r="I151" s="768" t="s">
        <v>34</v>
      </c>
      <c r="J151" s="524" t="s">
        <v>566</v>
      </c>
      <c r="K151" s="525" t="s">
        <v>6</v>
      </c>
      <c r="L151" s="524" t="s">
        <v>567</v>
      </c>
      <c r="M151" s="552">
        <v>5</v>
      </c>
      <c r="N151" s="198">
        <f t="shared" ref="N151:N152" si="12">N150+TIME(0,M150,0)</f>
        <v>0.46736111111111101</v>
      </c>
    </row>
    <row r="152" spans="4:15" ht="15.75" customHeight="1" x14ac:dyDescent="0.25">
      <c r="E152" s="196"/>
      <c r="F152" s="205"/>
      <c r="G152" s="205">
        <f t="shared" si="11"/>
        <v>5</v>
      </c>
      <c r="H152" s="191"/>
      <c r="I152" s="199" t="s">
        <v>176</v>
      </c>
      <c r="J152" s="524" t="s">
        <v>556</v>
      </c>
      <c r="K152" s="525" t="s">
        <v>32</v>
      </c>
      <c r="L152" s="524" t="s">
        <v>157</v>
      </c>
      <c r="M152" s="552">
        <v>2</v>
      </c>
      <c r="N152" s="198">
        <f t="shared" si="12"/>
        <v>0.47083333333333321</v>
      </c>
      <c r="O152"/>
    </row>
    <row r="153" spans="4:15" ht="15.75" customHeight="1" x14ac:dyDescent="0.25">
      <c r="E153" s="202"/>
      <c r="F153" s="169"/>
      <c r="G153" s="169">
        <f t="shared" si="11"/>
        <v>6</v>
      </c>
      <c r="H153" s="189"/>
      <c r="I153" s="203" t="s">
        <v>176</v>
      </c>
      <c r="J153" s="203">
        <v>802.24</v>
      </c>
      <c r="K153" s="171" t="s">
        <v>170</v>
      </c>
      <c r="L153" s="171" t="s">
        <v>508</v>
      </c>
      <c r="M153" s="247">
        <v>2</v>
      </c>
      <c r="N153" s="212">
        <f t="shared" si="10"/>
        <v>0.4722222222222221</v>
      </c>
      <c r="O153"/>
    </row>
    <row r="154" spans="4:15" ht="15.75" customHeight="1" x14ac:dyDescent="0.25">
      <c r="E154" s="205"/>
      <c r="F154" s="205"/>
      <c r="G154" s="205"/>
      <c r="H154" s="174"/>
      <c r="I154" s="199"/>
      <c r="J154" s="206"/>
      <c r="K154" s="201"/>
      <c r="L154" s="207"/>
      <c r="M154" s="246"/>
      <c r="N154" s="178"/>
      <c r="O154"/>
    </row>
    <row r="155" spans="4:15" ht="15.75" customHeight="1" x14ac:dyDescent="0.25">
      <c r="E155" s="193">
        <v>4</v>
      </c>
      <c r="F155" s="220"/>
      <c r="G155" s="220"/>
      <c r="H155" s="208"/>
      <c r="I155" s="182"/>
      <c r="J155" s="209" t="s">
        <v>121</v>
      </c>
      <c r="K155" s="195"/>
      <c r="L155" s="195"/>
      <c r="M155" s="598"/>
      <c r="N155" s="183"/>
      <c r="O155"/>
    </row>
    <row r="156" spans="4:15" ht="15.75" customHeight="1" x14ac:dyDescent="0.25">
      <c r="E156" s="196"/>
      <c r="F156" s="344">
        <f>E155+0.1</f>
        <v>4.0999999999999996</v>
      </c>
      <c r="G156" s="205"/>
      <c r="H156" s="210"/>
      <c r="I156" s="768" t="s">
        <v>311</v>
      </c>
      <c r="J156" s="1213"/>
      <c r="K156" s="952"/>
      <c r="L156" s="953" t="s">
        <v>492</v>
      </c>
      <c r="M156" s="245">
        <v>5</v>
      </c>
      <c r="N156" s="198">
        <f>N153+TIME(0,M153,0)</f>
        <v>0.47361111111111098</v>
      </c>
      <c r="O156"/>
    </row>
    <row r="157" spans="4:15" ht="15.75" customHeight="1" x14ac:dyDescent="0.3">
      <c r="E157" s="196"/>
      <c r="F157" s="344">
        <f>F156+0.1</f>
        <v>4.1999999999999993</v>
      </c>
      <c r="G157" s="205"/>
      <c r="H157" s="210"/>
      <c r="I157" s="768" t="s">
        <v>311</v>
      </c>
      <c r="J157" s="1213"/>
      <c r="K157" s="201" t="s">
        <v>6</v>
      </c>
      <c r="L157" s="446" t="s">
        <v>560</v>
      </c>
      <c r="M157" s="957">
        <v>5</v>
      </c>
      <c r="N157" s="198">
        <f>N156+TIME(0,M165,0)</f>
        <v>0.47361111111111098</v>
      </c>
      <c r="O157"/>
    </row>
    <row r="158" spans="4:15" ht="15.75" customHeight="1" x14ac:dyDescent="0.25">
      <c r="E158" s="196"/>
      <c r="F158" s="344">
        <f>F157+0.1</f>
        <v>4.2999999999999989</v>
      </c>
      <c r="G158" s="205"/>
      <c r="H158" s="210"/>
      <c r="J158" s="1212"/>
      <c r="N158" s="198">
        <f>N157+TIME(0,M169,0)</f>
        <v>0.47361111111111098</v>
      </c>
      <c r="O158"/>
    </row>
    <row r="159" spans="4:15" ht="15.75" customHeight="1" x14ac:dyDescent="0.25">
      <c r="E159" s="196"/>
      <c r="F159" s="344">
        <f>F158+0.1</f>
        <v>4.3999999999999986</v>
      </c>
      <c r="G159" s="205"/>
      <c r="H159" s="210"/>
      <c r="N159" s="198">
        <f>N158+TIME(0,M157,0)</f>
        <v>0.47708333333333319</v>
      </c>
      <c r="O159"/>
    </row>
    <row r="160" spans="4:15" ht="15.75" customHeight="1" x14ac:dyDescent="0.25">
      <c r="E160" s="202"/>
      <c r="F160" s="374">
        <f>F159+0.1</f>
        <v>4.4999999999999982</v>
      </c>
      <c r="G160" s="169"/>
      <c r="H160" s="211"/>
      <c r="I160" s="203"/>
      <c r="J160" s="509"/>
      <c r="K160" s="610"/>
      <c r="L160" s="510"/>
      <c r="M160" s="247"/>
      <c r="N160" s="198">
        <f>N159+TIME(0,M160,0)</f>
        <v>0.47708333333333319</v>
      </c>
      <c r="O160"/>
    </row>
    <row r="161" spans="1:15" ht="15.75" customHeight="1" x14ac:dyDescent="0.25">
      <c r="E161" s="205"/>
      <c r="F161" s="205"/>
      <c r="G161" s="205"/>
      <c r="H161" s="214"/>
      <c r="I161" s="199"/>
      <c r="J161" s="215"/>
      <c r="K161" s="216"/>
      <c r="L161" s="199"/>
      <c r="M161" s="246"/>
      <c r="N161" s="217"/>
      <c r="O161"/>
    </row>
    <row r="162" spans="1:15" ht="15.75" customHeight="1" x14ac:dyDescent="0.25">
      <c r="E162" s="299">
        <v>5</v>
      </c>
      <c r="F162" s="163"/>
      <c r="G162" s="163"/>
      <c r="H162" s="179"/>
      <c r="I162" s="182"/>
      <c r="J162" s="218" t="s">
        <v>177</v>
      </c>
      <c r="K162" s="165"/>
      <c r="L162" s="219"/>
      <c r="M162" s="243"/>
      <c r="N162" s="183">
        <f>N160+TIME(0,M160,0)</f>
        <v>0.47708333333333319</v>
      </c>
      <c r="O162"/>
    </row>
    <row r="163" spans="1:15" ht="15.75" customHeight="1" x14ac:dyDescent="0.3">
      <c r="E163" s="300"/>
      <c r="F163" s="344">
        <f>E162+0.1</f>
        <v>5.0999999999999996</v>
      </c>
      <c r="G163" s="199"/>
      <c r="H163" s="191"/>
      <c r="I163" s="177" t="s">
        <v>64</v>
      </c>
      <c r="J163" s="216" t="s">
        <v>112</v>
      </c>
      <c r="K163" s="201" t="s">
        <v>171</v>
      </c>
      <c r="L163" s="446" t="s">
        <v>548</v>
      </c>
      <c r="M163" s="245">
        <v>4</v>
      </c>
      <c r="N163" s="198">
        <f>N162+TIME(0,M162,0)</f>
        <v>0.47708333333333319</v>
      </c>
      <c r="O163"/>
    </row>
    <row r="164" spans="1:15" ht="15.75" customHeight="1" x14ac:dyDescent="0.25">
      <c r="E164" s="300"/>
      <c r="F164" s="344">
        <f>F163+0.1</f>
        <v>5.1999999999999993</v>
      </c>
      <c r="G164" s="199"/>
      <c r="H164" s="191"/>
      <c r="I164" s="177" t="s">
        <v>44</v>
      </c>
      <c r="J164" s="343"/>
      <c r="K164" s="201" t="s">
        <v>6</v>
      </c>
      <c r="L164" s="343"/>
      <c r="M164" s="957"/>
      <c r="N164" s="198">
        <f t="shared" ref="N164:N169" si="13">N163+TIME(0,M163,0)</f>
        <v>0.47986111111111096</v>
      </c>
      <c r="O164"/>
    </row>
    <row r="165" spans="1:15" ht="15.75" customHeight="1" x14ac:dyDescent="0.3">
      <c r="E165" s="300"/>
      <c r="F165" s="344">
        <f>F164+0.1</f>
        <v>5.2999999999999989</v>
      </c>
      <c r="G165" s="199"/>
      <c r="H165" s="191"/>
      <c r="I165" s="177" t="s">
        <v>44</v>
      </c>
      <c r="J165" s="561"/>
      <c r="K165" s="201" t="s">
        <v>6</v>
      </c>
      <c r="L165" s="446"/>
      <c r="M165" s="245"/>
      <c r="N165" s="198">
        <f t="shared" si="13"/>
        <v>0.47986111111111096</v>
      </c>
      <c r="O165"/>
    </row>
    <row r="166" spans="1:15" ht="15.75" customHeight="1" x14ac:dyDescent="0.25">
      <c r="E166" s="300"/>
      <c r="F166" s="344">
        <f t="shared" ref="F166:F171" si="14">F165+0.1</f>
        <v>5.3999999999999986</v>
      </c>
      <c r="G166" s="199"/>
      <c r="H166" s="191"/>
      <c r="I166" s="177" t="s">
        <v>44</v>
      </c>
      <c r="K166" s="952" t="s">
        <v>6</v>
      </c>
      <c r="M166" s="552"/>
      <c r="N166" s="198">
        <f t="shared" si="13"/>
        <v>0.47986111111111096</v>
      </c>
      <c r="O166"/>
    </row>
    <row r="167" spans="1:15" ht="15.75" customHeight="1" x14ac:dyDescent="0.25">
      <c r="E167" s="300"/>
      <c r="F167" s="344">
        <f t="shared" si="14"/>
        <v>5.4999999999999982</v>
      </c>
      <c r="G167" s="199"/>
      <c r="H167" s="191"/>
      <c r="I167" s="177" t="s">
        <v>44</v>
      </c>
      <c r="J167" s="1211"/>
      <c r="K167" s="525"/>
      <c r="L167" s="524"/>
      <c r="M167" s="245"/>
      <c r="N167" s="198">
        <f t="shared" si="13"/>
        <v>0.47986111111111096</v>
      </c>
      <c r="O167"/>
    </row>
    <row r="168" spans="1:15" ht="15.75" customHeight="1" x14ac:dyDescent="0.25">
      <c r="E168" s="300"/>
      <c r="F168" s="344">
        <f t="shared" si="14"/>
        <v>5.5999999999999979</v>
      </c>
      <c r="G168" s="199"/>
      <c r="H168" s="191"/>
      <c r="I168" s="177" t="s">
        <v>44</v>
      </c>
      <c r="J168" s="959"/>
      <c r="K168" s="952" t="s">
        <v>6</v>
      </c>
      <c r="L168" s="953"/>
      <c r="M168" s="245"/>
      <c r="N168" s="198">
        <f t="shared" si="13"/>
        <v>0.47986111111111096</v>
      </c>
      <c r="O168"/>
    </row>
    <row r="169" spans="1:15" ht="15.75" customHeight="1" x14ac:dyDescent="0.3">
      <c r="E169" s="300"/>
      <c r="F169" s="344">
        <f t="shared" si="14"/>
        <v>5.6999999999999975</v>
      </c>
      <c r="G169" s="199"/>
      <c r="H169" s="191"/>
      <c r="I169" s="177" t="s">
        <v>44</v>
      </c>
      <c r="J169" s="536"/>
      <c r="K169" s="201"/>
      <c r="L169" s="446"/>
      <c r="M169" s="957"/>
      <c r="N169" s="198">
        <f t="shared" si="13"/>
        <v>0.47986111111111096</v>
      </c>
      <c r="O169"/>
    </row>
    <row r="170" spans="1:15" ht="15.75" customHeight="1" x14ac:dyDescent="0.25">
      <c r="E170" s="300"/>
      <c r="F170" s="344">
        <f t="shared" si="14"/>
        <v>5.7999999999999972</v>
      </c>
      <c r="G170" s="199"/>
      <c r="H170" s="191"/>
      <c r="I170" s="177" t="s">
        <v>44</v>
      </c>
      <c r="J170" s="945"/>
      <c r="K170" s="952" t="s">
        <v>6</v>
      </c>
      <c r="L170" s="953"/>
      <c r="M170" s="954"/>
      <c r="N170" s="198">
        <f t="shared" ref="N170:N173" si="15">N169+TIME(0,M169,0)</f>
        <v>0.47986111111111096</v>
      </c>
      <c r="O170"/>
    </row>
    <row r="171" spans="1:15" s="826" customFormat="1" ht="15.75" customHeight="1" x14ac:dyDescent="0.3">
      <c r="A171" s="1128"/>
      <c r="B171" s="1128"/>
      <c r="C171" s="1128"/>
      <c r="D171" s="565"/>
      <c r="E171" s="300"/>
      <c r="F171" s="344">
        <f t="shared" si="14"/>
        <v>5.8999999999999968</v>
      </c>
      <c r="G171" s="768"/>
      <c r="H171" s="191"/>
      <c r="I171" s="177" t="s">
        <v>44</v>
      </c>
      <c r="J171" s="945"/>
      <c r="K171" s="952" t="s">
        <v>6</v>
      </c>
      <c r="L171" s="946"/>
      <c r="M171" s="954"/>
      <c r="N171" s="198">
        <f t="shared" si="15"/>
        <v>0.47986111111111096</v>
      </c>
    </row>
    <row r="172" spans="1:15" s="826" customFormat="1" ht="15.75" customHeight="1" x14ac:dyDescent="0.3">
      <c r="A172" s="1128"/>
      <c r="B172" s="1128"/>
      <c r="C172" s="1128"/>
      <c r="D172" s="565"/>
      <c r="E172" s="300"/>
      <c r="F172" s="827">
        <v>5.0999999999999996</v>
      </c>
      <c r="G172" s="768"/>
      <c r="H172" s="191"/>
      <c r="I172" s="177" t="s">
        <v>44</v>
      </c>
      <c r="J172" s="945"/>
      <c r="K172" s="952"/>
      <c r="L172" s="946"/>
      <c r="M172" s="955"/>
      <c r="N172" s="198">
        <f t="shared" si="15"/>
        <v>0.47986111111111096</v>
      </c>
    </row>
    <row r="173" spans="1:15" s="826" customFormat="1" ht="15.75" customHeight="1" x14ac:dyDescent="0.3">
      <c r="A173" s="1128"/>
      <c r="B173" s="1128"/>
      <c r="C173" s="1128"/>
      <c r="D173" s="565"/>
      <c r="E173" s="300"/>
      <c r="F173" s="827">
        <f>F172+0.01</f>
        <v>5.1099999999999994</v>
      </c>
      <c r="G173" s="768"/>
      <c r="H173" s="191"/>
      <c r="I173" s="177" t="s">
        <v>44</v>
      </c>
      <c r="J173" s="216"/>
      <c r="K173" s="201"/>
      <c r="L173" s="446"/>
      <c r="M173" s="245"/>
      <c r="N173" s="198">
        <f t="shared" si="15"/>
        <v>0.47986111111111096</v>
      </c>
    </row>
    <row r="174" spans="1:15" ht="15.75" customHeight="1" x14ac:dyDescent="0.3">
      <c r="E174" s="300"/>
      <c r="F174" s="827">
        <f t="shared" ref="F174:F175" si="16">F173+0.01</f>
        <v>5.1199999999999992</v>
      </c>
      <c r="G174" s="199"/>
      <c r="H174" s="191"/>
      <c r="I174" s="177" t="s">
        <v>44</v>
      </c>
      <c r="K174" s="201"/>
      <c r="L174" s="446"/>
      <c r="M174" s="245"/>
      <c r="N174" s="198">
        <f t="shared" ref="N174:N175" si="17">N173+TIME(0,M173,0)</f>
        <v>0.47986111111111096</v>
      </c>
      <c r="O174"/>
    </row>
    <row r="175" spans="1:15" ht="15.75" customHeight="1" x14ac:dyDescent="0.25">
      <c r="E175" s="202"/>
      <c r="F175" s="471">
        <f t="shared" si="16"/>
        <v>5.129999999999999</v>
      </c>
      <c r="G175" s="169"/>
      <c r="H175" s="211"/>
      <c r="I175" s="472" t="s">
        <v>44</v>
      </c>
      <c r="J175" s="456"/>
      <c r="K175" s="204"/>
      <c r="L175" s="172"/>
      <c r="M175" s="247"/>
      <c r="N175" s="212">
        <f t="shared" si="17"/>
        <v>0.47986111111111096</v>
      </c>
      <c r="O175"/>
    </row>
    <row r="176" spans="1:15" ht="15.75" customHeight="1" x14ac:dyDescent="0.25">
      <c r="E176" s="205"/>
      <c r="F176" s="205"/>
      <c r="G176" s="205"/>
      <c r="H176" s="214"/>
      <c r="I176" s="175"/>
      <c r="J176" s="215"/>
      <c r="K176" s="177"/>
      <c r="L176" s="177"/>
      <c r="M176" s="245"/>
      <c r="N176" s="192"/>
      <c r="O176"/>
    </row>
    <row r="177" spans="4:15" ht="15.75" customHeight="1" x14ac:dyDescent="0.25">
      <c r="E177" s="193">
        <v>6</v>
      </c>
      <c r="F177" s="220"/>
      <c r="G177" s="220"/>
      <c r="H177" s="208"/>
      <c r="I177" s="182"/>
      <c r="J177" s="209" t="s">
        <v>117</v>
      </c>
      <c r="K177" s="195"/>
      <c r="L177" s="195"/>
      <c r="M177" s="243">
        <v>0</v>
      </c>
      <c r="N177" s="183">
        <f>N175+TIME(0,M175,0)</f>
        <v>0.47986111111111096</v>
      </c>
      <c r="O177"/>
    </row>
    <row r="178" spans="4:15" ht="15.75" customHeight="1" x14ac:dyDescent="0.3">
      <c r="E178" s="202"/>
      <c r="F178" s="169"/>
      <c r="G178" s="169"/>
      <c r="H178" s="211"/>
      <c r="I178" s="203" t="s">
        <v>175</v>
      </c>
      <c r="J178" s="456"/>
      <c r="K178" s="204" t="s">
        <v>171</v>
      </c>
      <c r="L178" s="474" t="s">
        <v>440</v>
      </c>
      <c r="M178" s="457">
        <v>0</v>
      </c>
      <c r="N178" s="212">
        <f>N177+TIME(0,M177,0)</f>
        <v>0.47986111111111096</v>
      </c>
      <c r="O178"/>
    </row>
    <row r="179" spans="4:15" ht="15.75" customHeight="1" x14ac:dyDescent="0.25">
      <c r="E179" s="205"/>
      <c r="F179" s="205"/>
      <c r="G179" s="205"/>
      <c r="H179" s="214"/>
      <c r="I179" s="199"/>
      <c r="J179" s="282" t="s">
        <v>347</v>
      </c>
      <c r="K179" s="216"/>
      <c r="L179" s="199"/>
      <c r="M179" s="246"/>
      <c r="N179" s="284">
        <f>N182-N178</f>
        <v>4.097222222222241E-2</v>
      </c>
      <c r="O179"/>
    </row>
    <row r="180" spans="4:15" ht="15.75" customHeight="1" x14ac:dyDescent="0.25">
      <c r="E180" s="299">
        <v>7</v>
      </c>
      <c r="F180" s="163"/>
      <c r="G180" s="163"/>
      <c r="H180" s="179"/>
      <c r="I180" s="163" t="s">
        <v>64</v>
      </c>
      <c r="J180" s="221" t="s">
        <v>553</v>
      </c>
      <c r="K180" s="270" t="s">
        <v>6</v>
      </c>
      <c r="L180" s="270"/>
      <c r="M180" s="271"/>
      <c r="N180" s="222">
        <f>N177+TIME(0,M177,0)</f>
        <v>0.47986111111111096</v>
      </c>
      <c r="O180"/>
    </row>
    <row r="181" spans="4:15" ht="15.75" customHeight="1" x14ac:dyDescent="0.25">
      <c r="E181" s="196"/>
      <c r="F181" s="205"/>
      <c r="G181" s="205"/>
      <c r="H181" s="210"/>
      <c r="I181" s="185"/>
      <c r="J181" s="213"/>
      <c r="K181" s="185"/>
      <c r="L181" s="185"/>
      <c r="M181" s="246"/>
      <c r="N181" s="186"/>
      <c r="O181"/>
    </row>
    <row r="182" spans="4:15" ht="15.75" customHeight="1" x14ac:dyDescent="0.25">
      <c r="E182" s="196"/>
      <c r="F182" s="205"/>
      <c r="G182" s="205"/>
      <c r="H182" s="214"/>
      <c r="I182" s="185"/>
      <c r="J182" s="223" t="s">
        <v>552</v>
      </c>
      <c r="K182" s="224"/>
      <c r="L182" s="224"/>
      <c r="M182" s="248">
        <v>60</v>
      </c>
      <c r="N182" s="225">
        <f>TIME(12,30,0)</f>
        <v>0.52083333333333337</v>
      </c>
      <c r="O182"/>
    </row>
    <row r="183" spans="4:15" ht="15.75" customHeight="1" x14ac:dyDescent="0.25">
      <c r="E183" s="196"/>
      <c r="F183" s="205"/>
      <c r="G183" s="205"/>
      <c r="H183" s="214"/>
      <c r="I183" s="185"/>
      <c r="J183" s="205"/>
      <c r="K183" s="213"/>
      <c r="L183" s="213"/>
      <c r="M183" s="249"/>
      <c r="N183" s="197"/>
      <c r="O183"/>
    </row>
    <row r="184" spans="4:15" ht="15.75" customHeight="1" x14ac:dyDescent="0.25">
      <c r="E184" s="202"/>
      <c r="F184" s="169"/>
      <c r="G184" s="169"/>
      <c r="H184" s="211"/>
      <c r="I184" s="171"/>
      <c r="J184" s="226" t="s">
        <v>153</v>
      </c>
      <c r="K184" s="227"/>
      <c r="L184" s="227"/>
      <c r="M184" s="250"/>
      <c r="N184" s="222">
        <f>N182+TIME(0,M182,0)</f>
        <v>0.5625</v>
      </c>
      <c r="O184"/>
    </row>
    <row r="185" spans="4:15" ht="15.75" customHeight="1" x14ac:dyDescent="0.25">
      <c r="E185" s="205"/>
      <c r="F185" s="205"/>
      <c r="G185" s="205"/>
      <c r="H185" s="153"/>
      <c r="I185" s="152"/>
      <c r="J185" s="151"/>
      <c r="K185" s="158"/>
      <c r="L185" s="213"/>
      <c r="M185" s="251"/>
      <c r="N185" s="178"/>
      <c r="O185"/>
    </row>
    <row r="186" spans="4:15" ht="15.75" customHeight="1" x14ac:dyDescent="0.25">
      <c r="E186" s="205"/>
      <c r="F186" s="205"/>
      <c r="G186" s="205"/>
      <c r="H186" s="153"/>
      <c r="I186" s="152"/>
      <c r="J186" s="151"/>
      <c r="K186" s="158"/>
      <c r="L186" s="213"/>
      <c r="M186" s="251"/>
      <c r="N186" s="178"/>
      <c r="O186"/>
    </row>
    <row r="187" spans="4:15" ht="15.75" customHeight="1" x14ac:dyDescent="0.3">
      <c r="E187" s="157"/>
      <c r="F187" s="157"/>
      <c r="G187" s="157"/>
      <c r="H187"/>
      <c r="I187"/>
      <c r="J187"/>
      <c r="K187"/>
      <c r="L187" s="361"/>
      <c r="M187" s="148"/>
      <c r="N187" s="361"/>
      <c r="O187"/>
    </row>
    <row r="188" spans="4:15" ht="15.75" customHeight="1" x14ac:dyDescent="0.25">
      <c r="E188" s="336"/>
      <c r="F188" s="336"/>
      <c r="G188" s="336"/>
      <c r="H188" s="18"/>
      <c r="I188" s="19"/>
      <c r="J188" s="20"/>
      <c r="K188" s="97"/>
      <c r="L188" s="486"/>
      <c r="M188" s="238"/>
      <c r="N188" s="355"/>
      <c r="O188"/>
    </row>
    <row r="189" spans="4:15" ht="15.75" customHeight="1" x14ac:dyDescent="0.25">
      <c r="D189" s="569"/>
      <c r="E189" s="1450"/>
      <c r="F189" s="1451"/>
      <c r="G189" s="1451"/>
      <c r="H189" s="1451"/>
      <c r="I189" s="1451"/>
      <c r="J189" s="1451"/>
      <c r="K189" s="1451"/>
      <c r="L189" s="1451"/>
      <c r="M189" s="1451"/>
      <c r="N189" s="1452"/>
      <c r="O189"/>
    </row>
    <row r="190" spans="4:15" ht="15.75" customHeight="1" x14ac:dyDescent="0.25">
      <c r="E190" s="1443" t="str">
        <f>'802.11 Cover'!$E$2</f>
        <v>137th IEEE 802.11 WIRELESS LOCAL AREA NETWORKS SESSION</v>
      </c>
      <c r="F190" s="1444"/>
      <c r="G190" s="1444"/>
      <c r="H190" s="1445"/>
      <c r="I190" s="1445"/>
      <c r="J190" s="1445"/>
      <c r="K190" s="1445"/>
      <c r="L190" s="1445"/>
      <c r="M190" s="1445"/>
      <c r="N190" s="1446"/>
      <c r="O190"/>
    </row>
    <row r="191" spans="4:15" ht="15.75" customHeight="1" x14ac:dyDescent="0.25">
      <c r="E191" s="1447" t="str">
        <f>'802.11 Cover'!$E$5</f>
        <v xml:space="preserve"> Hyatt Regency Vancouver, BC, CA
</v>
      </c>
      <c r="F191" s="1448"/>
      <c r="G191" s="1448"/>
      <c r="H191" s="1448"/>
      <c r="I191" s="1448"/>
      <c r="J191" s="1448"/>
      <c r="K191" s="1448"/>
      <c r="L191" s="1448"/>
      <c r="M191" s="1448"/>
      <c r="N191" s="1449"/>
      <c r="O191"/>
    </row>
    <row r="192" spans="4:15" ht="15.75" customHeight="1" x14ac:dyDescent="0.25">
      <c r="D192" s="568"/>
      <c r="E192" s="1470" t="str">
        <f>'802.11 Cover'!$E$7</f>
        <v>January 13-18, 2013</v>
      </c>
      <c r="F192" s="1461"/>
      <c r="G192" s="1461"/>
      <c r="H192" s="1461"/>
      <c r="I192" s="1461"/>
      <c r="J192" s="1461"/>
      <c r="K192" s="1461"/>
      <c r="L192" s="1461"/>
      <c r="M192" s="1461"/>
      <c r="N192" s="1462"/>
      <c r="O192"/>
    </row>
    <row r="193" spans="4:15" ht="15.75" customHeight="1" x14ac:dyDescent="0.25">
      <c r="D193" s="568"/>
      <c r="E193" s="340"/>
      <c r="F193" s="341"/>
      <c r="G193" s="341"/>
      <c r="H193" s="38"/>
      <c r="I193" s="38"/>
      <c r="J193" s="38"/>
      <c r="K193" s="38"/>
      <c r="L193" s="487"/>
      <c r="M193" s="252"/>
      <c r="N193" s="362"/>
      <c r="O193"/>
    </row>
    <row r="194" spans="4:15" ht="15.75" customHeight="1" x14ac:dyDescent="0.25">
      <c r="E194" s="1439" t="s">
        <v>617</v>
      </c>
      <c r="F194" s="1440"/>
      <c r="G194" s="1440"/>
      <c r="H194" s="1441"/>
      <c r="I194" s="1441"/>
      <c r="J194" s="1441"/>
      <c r="K194" s="1441"/>
      <c r="L194" s="1441"/>
      <c r="M194" s="1441"/>
      <c r="N194" s="1442"/>
      <c r="O194"/>
    </row>
    <row r="195" spans="4:15" ht="15.75" customHeight="1" x14ac:dyDescent="0.25">
      <c r="E195" s="1433" t="str">
        <f>E9</f>
        <v>WG CHAIR - Bruce Kraemer (Marvell)</v>
      </c>
      <c r="F195" s="1434"/>
      <c r="G195" s="1434"/>
      <c r="H195" s="1434"/>
      <c r="I195" s="1434"/>
      <c r="J195" s="1434"/>
      <c r="K195" s="1434"/>
      <c r="L195" s="1434"/>
      <c r="M195" s="1434"/>
      <c r="N195" s="1435"/>
      <c r="O195"/>
    </row>
    <row r="196" spans="4:15" ht="15.75" customHeight="1" x14ac:dyDescent="0.25">
      <c r="E196" s="1433" t="str">
        <f>E10</f>
        <v>WG  VICE-CHAIR - Jon Rosdahl (CSR) -- WG  VICE-CHAIR - Adrian Stephens (Intel)</v>
      </c>
      <c r="F196" s="1434"/>
      <c r="G196" s="1434"/>
      <c r="H196" s="1434"/>
      <c r="I196" s="1434"/>
      <c r="J196" s="1434"/>
      <c r="K196" s="1434"/>
      <c r="L196" s="1434"/>
      <c r="M196" s="1434"/>
      <c r="N196" s="1435"/>
      <c r="O196"/>
    </row>
    <row r="197" spans="4:15" ht="15.75" customHeight="1" x14ac:dyDescent="0.25">
      <c r="E197" s="1433" t="str">
        <f>E11</f>
        <v>WG SECRETARY - STEPHEN MCCANN (RIM)</v>
      </c>
      <c r="F197" s="1434"/>
      <c r="G197" s="1434"/>
      <c r="H197" s="1434"/>
      <c r="I197" s="1434"/>
      <c r="J197" s="1434"/>
      <c r="K197" s="1434"/>
      <c r="L197" s="1434"/>
      <c r="M197" s="1434"/>
      <c r="N197" s="1435"/>
      <c r="O197"/>
    </row>
    <row r="198" spans="4:15" ht="15.75" customHeight="1" x14ac:dyDescent="0.25">
      <c r="E198" s="339"/>
      <c r="F198" s="339"/>
      <c r="G198" s="339"/>
      <c r="H198" s="36"/>
      <c r="I198" s="36"/>
      <c r="J198" s="1408" t="str">
        <f>Title!$B$4</f>
        <v>R0</v>
      </c>
      <c r="K198" s="36"/>
      <c r="L198" s="339"/>
      <c r="M198" s="242"/>
      <c r="N198" s="360"/>
      <c r="O198"/>
    </row>
    <row r="199" spans="4:15" ht="15.75" customHeight="1" x14ac:dyDescent="0.25">
      <c r="E199" s="339"/>
      <c r="F199" s="339"/>
      <c r="G199" s="339"/>
      <c r="H199" s="36"/>
      <c r="I199" s="36"/>
      <c r="J199" s="1409"/>
      <c r="K199" s="36"/>
      <c r="L199" s="339"/>
      <c r="M199" s="1413" t="s">
        <v>127</v>
      </c>
      <c r="N199" s="1413"/>
      <c r="O199"/>
    </row>
    <row r="200" spans="4:15" ht="15.75" customHeight="1" x14ac:dyDescent="0.3">
      <c r="E200" s="157"/>
      <c r="F200" s="157"/>
      <c r="G200" s="157"/>
      <c r="H200" s="27"/>
      <c r="I200" s="28"/>
      <c r="J200" s="154"/>
      <c r="K200" s="154"/>
      <c r="L200" s="28"/>
      <c r="M200" s="1414"/>
      <c r="N200" s="1414"/>
      <c r="O200"/>
    </row>
    <row r="201" spans="4:15" ht="15.75" customHeight="1" x14ac:dyDescent="0.3">
      <c r="E201" s="157">
        <v>1</v>
      </c>
      <c r="F201" s="157"/>
      <c r="G201" s="157"/>
      <c r="H201" s="155"/>
      <c r="I201" s="155"/>
      <c r="J201" s="529" t="s">
        <v>123</v>
      </c>
      <c r="K201" s="156" t="s">
        <v>170</v>
      </c>
      <c r="L201" s="446" t="s">
        <v>508</v>
      </c>
      <c r="M201" s="253"/>
      <c r="N201" s="363">
        <f>TIME(8,0,0)</f>
        <v>0.33333333333333331</v>
      </c>
      <c r="O201"/>
    </row>
    <row r="202" spans="4:15" ht="15.75" customHeight="1" x14ac:dyDescent="0.3">
      <c r="E202" s="157"/>
      <c r="F202" s="342">
        <v>1.1000000000000001</v>
      </c>
      <c r="G202" s="157"/>
      <c r="H202" s="155"/>
      <c r="I202" s="155" t="s">
        <v>64</v>
      </c>
      <c r="J202" s="157" t="s">
        <v>150</v>
      </c>
      <c r="K202" s="156" t="s">
        <v>170</v>
      </c>
      <c r="L202" s="446" t="s">
        <v>508</v>
      </c>
      <c r="M202" s="253">
        <v>3</v>
      </c>
      <c r="N202" s="363">
        <f>N201+TIME(0,M201,0)</f>
        <v>0.33333333333333331</v>
      </c>
      <c r="O202"/>
    </row>
    <row r="203" spans="4:15" ht="15.75" customHeight="1" x14ac:dyDescent="0.3">
      <c r="E203" s="157"/>
      <c r="F203" s="157"/>
      <c r="G203" s="157"/>
      <c r="H203" s="155"/>
      <c r="I203" s="155"/>
      <c r="J203" s="157"/>
      <c r="K203" s="156"/>
      <c r="L203" s="446"/>
      <c r="M203" s="253"/>
      <c r="N203" s="363"/>
      <c r="O203"/>
    </row>
    <row r="204" spans="4:15" ht="15.75" customHeight="1" x14ac:dyDescent="0.3">
      <c r="E204" s="157">
        <v>2</v>
      </c>
      <c r="F204" s="157"/>
      <c r="G204" s="157"/>
      <c r="H204" s="155"/>
      <c r="I204" s="155" t="s">
        <v>65</v>
      </c>
      <c r="J204" s="529" t="s">
        <v>178</v>
      </c>
      <c r="K204" s="156"/>
      <c r="L204" s="446" t="s">
        <v>508</v>
      </c>
      <c r="M204" s="253">
        <v>3</v>
      </c>
      <c r="N204" s="363">
        <f>N202+TIME(0,M202,0)</f>
        <v>0.33541666666666664</v>
      </c>
      <c r="O204"/>
    </row>
    <row r="205" spans="4:15" ht="15.75" customHeight="1" x14ac:dyDescent="0.3">
      <c r="E205" s="157"/>
      <c r="F205" s="455">
        <f>E204+0.01</f>
        <v>2.0099999999999998</v>
      </c>
      <c r="G205" s="157"/>
      <c r="H205" s="155"/>
      <c r="I205" s="155" t="s">
        <v>65</v>
      </c>
      <c r="J205" s="1000" t="s">
        <v>271</v>
      </c>
      <c r="K205" s="156" t="s">
        <v>170</v>
      </c>
      <c r="L205" s="446" t="s">
        <v>508</v>
      </c>
      <c r="M205" s="253"/>
      <c r="N205" s="363"/>
      <c r="O205"/>
    </row>
    <row r="206" spans="4:15" ht="19.5" customHeight="1" x14ac:dyDescent="0.3">
      <c r="E206" s="157"/>
      <c r="F206" s="455">
        <f>F205+0.01</f>
        <v>2.0199999999999996</v>
      </c>
      <c r="G206" s="157"/>
      <c r="H206" s="155"/>
      <c r="I206" s="155" t="s">
        <v>65</v>
      </c>
      <c r="J206" s="446" t="s">
        <v>109</v>
      </c>
      <c r="K206" s="156" t="s">
        <v>170</v>
      </c>
      <c r="L206" s="446" t="s">
        <v>244</v>
      </c>
      <c r="M206" s="1424" t="s">
        <v>137</v>
      </c>
      <c r="N206" s="1425"/>
      <c r="O206"/>
    </row>
    <row r="207" spans="4:15" ht="15.75" customHeight="1" x14ac:dyDescent="0.3">
      <c r="E207" s="157"/>
      <c r="F207" s="455">
        <f t="shared" ref="F207:F217" si="18">F206+0.01</f>
        <v>2.0299999999999994</v>
      </c>
      <c r="G207" s="157"/>
      <c r="H207" s="155"/>
      <c r="I207" s="155" t="s">
        <v>65</v>
      </c>
      <c r="J207" s="446" t="s">
        <v>162</v>
      </c>
      <c r="K207" s="156" t="s">
        <v>170</v>
      </c>
      <c r="L207" s="446" t="s">
        <v>172</v>
      </c>
      <c r="M207" s="1424"/>
      <c r="N207" s="1425"/>
      <c r="O207"/>
    </row>
    <row r="208" spans="4:15" ht="15.75" customHeight="1" x14ac:dyDescent="0.3">
      <c r="E208" s="157"/>
      <c r="F208" s="455">
        <f t="shared" si="18"/>
        <v>2.0399999999999991</v>
      </c>
      <c r="G208" s="157"/>
      <c r="H208" s="155"/>
      <c r="I208" s="155" t="s">
        <v>65</v>
      </c>
      <c r="J208" s="446" t="s">
        <v>161</v>
      </c>
      <c r="K208" s="156" t="s">
        <v>170</v>
      </c>
      <c r="L208" s="446" t="s">
        <v>172</v>
      </c>
      <c r="M208" s="1424"/>
      <c r="N208" s="1425"/>
      <c r="O208"/>
    </row>
    <row r="209" spans="4:15" ht="15.75" customHeight="1" x14ac:dyDescent="0.3">
      <c r="E209" s="157"/>
      <c r="F209" s="455">
        <f t="shared" si="18"/>
        <v>2.0499999999999989</v>
      </c>
      <c r="G209" s="157"/>
      <c r="H209" s="155"/>
      <c r="I209" s="155" t="s">
        <v>65</v>
      </c>
      <c r="J209" s="446" t="s">
        <v>156</v>
      </c>
      <c r="K209" s="156" t="s">
        <v>170</v>
      </c>
      <c r="L209" s="446" t="s">
        <v>160</v>
      </c>
      <c r="M209" s="1424"/>
      <c r="N209" s="1425"/>
      <c r="O209"/>
    </row>
    <row r="210" spans="4:15" ht="15.75" customHeight="1" x14ac:dyDescent="0.3">
      <c r="E210" s="157"/>
      <c r="F210" s="455">
        <f t="shared" si="18"/>
        <v>2.0599999999999987</v>
      </c>
      <c r="G210" s="157"/>
      <c r="H210" s="155"/>
      <c r="I210" s="155" t="s">
        <v>65</v>
      </c>
      <c r="J210" s="446" t="s">
        <v>159</v>
      </c>
      <c r="K210" s="156" t="s">
        <v>170</v>
      </c>
      <c r="L210" s="446" t="s">
        <v>172</v>
      </c>
      <c r="M210" s="1424"/>
      <c r="N210" s="1426"/>
      <c r="O210"/>
    </row>
    <row r="211" spans="4:15" ht="15.75" customHeight="1" x14ac:dyDescent="0.3">
      <c r="E211" s="157"/>
      <c r="F211" s="455">
        <f t="shared" si="18"/>
        <v>2.0699999999999985</v>
      </c>
      <c r="G211" s="157"/>
      <c r="H211" s="155"/>
      <c r="I211" s="155" t="s">
        <v>65</v>
      </c>
      <c r="J211" s="446" t="s">
        <v>571</v>
      </c>
      <c r="K211" s="156" t="s">
        <v>170</v>
      </c>
      <c r="L211" s="446" t="s">
        <v>509</v>
      </c>
      <c r="M211" s="253"/>
      <c r="N211" s="363"/>
      <c r="O211"/>
    </row>
    <row r="212" spans="4:15" ht="15.75" customHeight="1" x14ac:dyDescent="0.3">
      <c r="E212" s="157"/>
      <c r="F212" s="455">
        <f t="shared" si="18"/>
        <v>2.0799999999999983</v>
      </c>
      <c r="G212" s="157"/>
      <c r="H212" s="155"/>
      <c r="I212" s="155" t="s">
        <v>65</v>
      </c>
      <c r="J212" s="460" t="s">
        <v>549</v>
      </c>
      <c r="K212" s="156" t="s">
        <v>170</v>
      </c>
      <c r="L212" s="446" t="s">
        <v>508</v>
      </c>
      <c r="M212" s="253">
        <v>2</v>
      </c>
      <c r="N212" s="363">
        <f>N204+TIME(0,M204,0)</f>
        <v>0.33749999999999997</v>
      </c>
      <c r="O212"/>
    </row>
    <row r="213" spans="4:15" ht="15.75" customHeight="1" x14ac:dyDescent="0.3">
      <c r="E213" s="157"/>
      <c r="F213" s="455">
        <f t="shared" si="18"/>
        <v>2.0899999999999981</v>
      </c>
      <c r="G213" s="157"/>
      <c r="H213" s="155"/>
      <c r="I213" s="155" t="s">
        <v>65</v>
      </c>
      <c r="J213" s="460" t="s">
        <v>550</v>
      </c>
      <c r="K213" s="156" t="s">
        <v>170</v>
      </c>
      <c r="L213" s="446" t="s">
        <v>508</v>
      </c>
      <c r="M213" s="253">
        <v>3</v>
      </c>
      <c r="N213" s="363">
        <f>N212+TIME(0,M212,0)</f>
        <v>0.33888888888888885</v>
      </c>
      <c r="O213"/>
    </row>
    <row r="214" spans="4:15" ht="15.75" customHeight="1" x14ac:dyDescent="0.3">
      <c r="E214" s="157"/>
      <c r="F214" s="455">
        <f t="shared" si="18"/>
        <v>2.0999999999999979</v>
      </c>
      <c r="G214" s="157"/>
      <c r="H214" s="155"/>
      <c r="I214" s="155" t="s">
        <v>65</v>
      </c>
      <c r="J214" s="573" t="s">
        <v>551</v>
      </c>
      <c r="K214" s="156" t="s">
        <v>170</v>
      </c>
      <c r="L214" s="446" t="s">
        <v>508</v>
      </c>
      <c r="M214" s="253">
        <v>3</v>
      </c>
      <c r="N214" s="363">
        <f>N213+TIME(0,M213,0)</f>
        <v>0.34097222222222218</v>
      </c>
      <c r="O214"/>
    </row>
    <row r="215" spans="4:15" ht="15.75" customHeight="1" x14ac:dyDescent="0.3">
      <c r="E215" s="157"/>
      <c r="F215" s="455">
        <f t="shared" si="18"/>
        <v>2.1099999999999977</v>
      </c>
      <c r="G215" s="157"/>
      <c r="H215" s="155"/>
      <c r="I215" s="155" t="s">
        <v>65</v>
      </c>
      <c r="J215" s="460" t="s">
        <v>570</v>
      </c>
      <c r="K215" s="527" t="s">
        <v>170</v>
      </c>
      <c r="L215" s="446" t="s">
        <v>508</v>
      </c>
      <c r="M215" s="253">
        <v>2</v>
      </c>
      <c r="N215" s="363">
        <f>N214+TIME(0,M214,0)</f>
        <v>0.3430555555555555</v>
      </c>
      <c r="O215"/>
    </row>
    <row r="216" spans="4:15" ht="15.75" customHeight="1" x14ac:dyDescent="0.3">
      <c r="E216" s="157"/>
      <c r="F216" s="455">
        <f t="shared" si="18"/>
        <v>2.1199999999999974</v>
      </c>
      <c r="G216" s="157"/>
      <c r="H216" s="155"/>
      <c r="I216" s="155" t="s">
        <v>65</v>
      </c>
      <c r="J216" s="832"/>
      <c r="K216" s="829" t="s">
        <v>170</v>
      </c>
      <c r="L216" s="830"/>
      <c r="M216" s="831"/>
      <c r="N216" s="363">
        <f>N215+TIME(0,M215,0)</f>
        <v>0.34444444444444439</v>
      </c>
      <c r="O216"/>
    </row>
    <row r="217" spans="4:15" ht="15.75" customHeight="1" x14ac:dyDescent="0.3">
      <c r="D217" s="569"/>
      <c r="E217" s="157"/>
      <c r="F217" s="455">
        <f t="shared" si="18"/>
        <v>2.1299999999999972</v>
      </c>
      <c r="G217" s="157"/>
      <c r="H217" s="155"/>
      <c r="I217" s="155" t="s">
        <v>65</v>
      </c>
      <c r="J217" s="291"/>
      <c r="K217" s="156"/>
      <c r="L217" s="446"/>
      <c r="M217" s="253"/>
      <c r="N217" s="363">
        <f>N216+TIME(0,M216,0)</f>
        <v>0.34444444444444439</v>
      </c>
      <c r="O217"/>
    </row>
    <row r="218" spans="4:15" ht="15.75" customHeight="1" x14ac:dyDescent="0.3">
      <c r="D218" s="569"/>
      <c r="E218" s="157">
        <v>3</v>
      </c>
      <c r="F218" s="157"/>
      <c r="G218" s="157"/>
      <c r="H218" s="155"/>
      <c r="I218" s="155"/>
      <c r="J218" s="529" t="s">
        <v>163</v>
      </c>
      <c r="K218" s="156"/>
      <c r="L218" s="446"/>
      <c r="M218" s="253"/>
      <c r="N218" s="363"/>
      <c r="O218" s="122"/>
    </row>
    <row r="219" spans="4:15" ht="15.75" customHeight="1" x14ac:dyDescent="0.3">
      <c r="E219" s="157"/>
      <c r="F219" s="342"/>
      <c r="G219" s="157"/>
      <c r="H219" s="155"/>
      <c r="I219" s="155"/>
      <c r="J219" s="157"/>
      <c r="K219" s="156"/>
      <c r="L219" s="446"/>
      <c r="M219" s="253"/>
      <c r="N219" s="363"/>
      <c r="O219" s="122"/>
    </row>
    <row r="220" spans="4:15" ht="15.75" customHeight="1" x14ac:dyDescent="0.3">
      <c r="E220" s="157"/>
      <c r="F220" s="342">
        <v>3.1</v>
      </c>
      <c r="G220" s="157"/>
      <c r="H220" s="155"/>
      <c r="I220" s="155"/>
      <c r="J220" s="292" t="s">
        <v>199</v>
      </c>
      <c r="K220" s="156"/>
      <c r="L220" s="446"/>
      <c r="M220" s="253"/>
      <c r="N220" s="363"/>
      <c r="O220" s="84"/>
    </row>
    <row r="221" spans="4:15" ht="15.75" customHeight="1" x14ac:dyDescent="0.3">
      <c r="E221" s="157"/>
      <c r="F221" s="342">
        <v>3.1</v>
      </c>
      <c r="G221" s="157">
        <v>1</v>
      </c>
      <c r="H221" s="155"/>
      <c r="I221" s="155" t="s">
        <v>34</v>
      </c>
      <c r="J221" s="157" t="s">
        <v>139</v>
      </c>
      <c r="K221" s="156" t="s">
        <v>170</v>
      </c>
      <c r="L221" s="446" t="s">
        <v>508</v>
      </c>
      <c r="M221" s="253">
        <v>1</v>
      </c>
      <c r="N221" s="363">
        <f>N217+TIME(0,M217,0)</f>
        <v>0.34444444444444439</v>
      </c>
      <c r="O221" s="84"/>
    </row>
    <row r="222" spans="4:15" ht="15.75" customHeight="1" x14ac:dyDescent="0.3">
      <c r="E222" s="157"/>
      <c r="F222" s="342">
        <v>3.1</v>
      </c>
      <c r="G222" s="157">
        <f>G221+1</f>
        <v>2</v>
      </c>
      <c r="H222" s="155"/>
      <c r="I222" s="155" t="s">
        <v>176</v>
      </c>
      <c r="J222" s="157" t="s">
        <v>268</v>
      </c>
      <c r="K222" s="156" t="s">
        <v>171</v>
      </c>
      <c r="L222" s="446" t="s">
        <v>130</v>
      </c>
      <c r="M222" s="253">
        <v>3</v>
      </c>
      <c r="N222" s="363">
        <f>N221+TIME(0,M221,0)</f>
        <v>0.34513888888888883</v>
      </c>
      <c r="O222" s="122"/>
    </row>
    <row r="223" spans="4:15" ht="15.75" customHeight="1" x14ac:dyDescent="0.3">
      <c r="E223" s="157"/>
      <c r="F223" s="342">
        <v>3.1</v>
      </c>
      <c r="G223" s="157">
        <f>G222+1</f>
        <v>3</v>
      </c>
      <c r="H223" s="155"/>
      <c r="I223" s="155" t="s">
        <v>176</v>
      </c>
      <c r="J223" s="157" t="s">
        <v>267</v>
      </c>
      <c r="K223" s="156" t="s">
        <v>170</v>
      </c>
      <c r="L223" s="446" t="s">
        <v>105</v>
      </c>
      <c r="M223" s="253">
        <v>0</v>
      </c>
      <c r="N223" s="363">
        <f>N222+TIME(0,M222,0)</f>
        <v>0.34722222222222215</v>
      </c>
      <c r="O223" s="122"/>
    </row>
    <row r="224" spans="4:15" ht="15.75" customHeight="1" x14ac:dyDescent="0.3">
      <c r="E224" s="157"/>
      <c r="F224" s="342">
        <v>3.1</v>
      </c>
      <c r="G224" s="157">
        <f>G223+1</f>
        <v>4</v>
      </c>
      <c r="H224" s="155"/>
      <c r="I224" s="155" t="s">
        <v>176</v>
      </c>
      <c r="J224" s="562" t="s">
        <v>138</v>
      </c>
      <c r="K224" s="563" t="s">
        <v>170</v>
      </c>
      <c r="L224" s="564" t="s">
        <v>105</v>
      </c>
      <c r="M224" s="253">
        <v>3</v>
      </c>
      <c r="N224" s="363">
        <f t="shared" ref="N224:N228" si="19">N223+TIME(0,M223,0)</f>
        <v>0.34722222222222215</v>
      </c>
      <c r="O224" s="84"/>
    </row>
    <row r="225" spans="5:15" ht="15.75" customHeight="1" x14ac:dyDescent="0.3">
      <c r="E225" s="157"/>
      <c r="F225" s="342">
        <v>3.1</v>
      </c>
      <c r="G225" s="157">
        <f t="shared" ref="G225:G232" si="20">G224+1</f>
        <v>5</v>
      </c>
      <c r="H225" s="155"/>
      <c r="I225" s="155" t="s">
        <v>176</v>
      </c>
      <c r="J225" s="944"/>
      <c r="K225" s="563" t="s">
        <v>170</v>
      </c>
      <c r="L225" s="564"/>
      <c r="M225" s="253"/>
      <c r="N225" s="363">
        <f t="shared" si="19"/>
        <v>0.34930555555555548</v>
      </c>
      <c r="O225" s="122"/>
    </row>
    <row r="226" spans="5:15" ht="15.75" customHeight="1" x14ac:dyDescent="0.3">
      <c r="E226" s="157"/>
      <c r="F226" s="342">
        <v>3.1</v>
      </c>
      <c r="G226" s="157">
        <f t="shared" si="20"/>
        <v>6</v>
      </c>
      <c r="H226" s="155"/>
      <c r="I226" s="155" t="s">
        <v>176</v>
      </c>
      <c r="N226" s="363">
        <f t="shared" si="19"/>
        <v>0.34930555555555548</v>
      </c>
      <c r="O226" s="81"/>
    </row>
    <row r="227" spans="5:15" ht="15.75" customHeight="1" x14ac:dyDescent="0.3">
      <c r="E227" s="157"/>
      <c r="F227" s="342">
        <v>3.1</v>
      </c>
      <c r="G227" s="157">
        <f t="shared" si="20"/>
        <v>7</v>
      </c>
      <c r="H227" s="155"/>
      <c r="I227" s="155" t="s">
        <v>176</v>
      </c>
      <c r="J227" s="157" t="s">
        <v>418</v>
      </c>
      <c r="K227" s="156" t="s">
        <v>170</v>
      </c>
      <c r="L227" s="446" t="s">
        <v>419</v>
      </c>
      <c r="M227" s="253">
        <v>3</v>
      </c>
      <c r="N227" s="363">
        <f t="shared" si="19"/>
        <v>0.34930555555555548</v>
      </c>
      <c r="O227" s="81"/>
    </row>
    <row r="228" spans="5:15" ht="15.75" customHeight="1" x14ac:dyDescent="0.3">
      <c r="E228" s="157"/>
      <c r="F228" s="342">
        <v>3.1</v>
      </c>
      <c r="G228" s="157">
        <f t="shared" si="20"/>
        <v>8</v>
      </c>
      <c r="H228" s="155"/>
      <c r="I228" s="155" t="s">
        <v>176</v>
      </c>
      <c r="J228" s="1211"/>
      <c r="K228" s="525"/>
      <c r="L228" s="524"/>
      <c r="M228" s="245"/>
      <c r="N228" s="363">
        <f t="shared" si="19"/>
        <v>0.35138888888888881</v>
      </c>
      <c r="O228" s="81"/>
    </row>
    <row r="229" spans="5:15" ht="15.75" customHeight="1" x14ac:dyDescent="0.3">
      <c r="E229" s="157"/>
      <c r="F229" s="342">
        <v>3.1</v>
      </c>
      <c r="G229" s="157">
        <f t="shared" si="20"/>
        <v>9</v>
      </c>
      <c r="H229" s="155"/>
      <c r="I229" s="155" t="s">
        <v>176</v>
      </c>
      <c r="N229" s="363">
        <f t="shared" ref="N229:N230" si="21">N228+TIME(0,M228,0)</f>
        <v>0.35138888888888881</v>
      </c>
      <c r="O229" s="81"/>
    </row>
    <row r="230" spans="5:15" ht="15.75" customHeight="1" x14ac:dyDescent="0.3">
      <c r="E230" s="157"/>
      <c r="F230" s="342">
        <v>3.1</v>
      </c>
      <c r="G230" s="157">
        <f t="shared" si="20"/>
        <v>10</v>
      </c>
      <c r="H230" s="155"/>
      <c r="I230" s="155" t="s">
        <v>34</v>
      </c>
      <c r="J230" s="291"/>
      <c r="K230" s="156" t="s">
        <v>170</v>
      </c>
      <c r="L230" s="446"/>
      <c r="M230" s="253"/>
      <c r="N230" s="363">
        <f t="shared" si="21"/>
        <v>0.35138888888888881</v>
      </c>
      <c r="O230" s="81"/>
    </row>
    <row r="231" spans="5:15" ht="15.75" customHeight="1" x14ac:dyDescent="0.3">
      <c r="E231" s="157"/>
      <c r="F231" s="342">
        <v>3.1</v>
      </c>
      <c r="G231" s="157">
        <f t="shared" si="20"/>
        <v>11</v>
      </c>
      <c r="H231" s="155"/>
      <c r="I231" s="155" t="s">
        <v>34</v>
      </c>
      <c r="J231" s="157" t="s">
        <v>266</v>
      </c>
      <c r="K231" s="156" t="s">
        <v>170</v>
      </c>
      <c r="L231" s="446" t="s">
        <v>359</v>
      </c>
      <c r="M231" s="253">
        <v>3</v>
      </c>
      <c r="N231" s="363">
        <f>N230+TIME(0,M230,0)</f>
        <v>0.35138888888888881</v>
      </c>
      <c r="O231" s="122"/>
    </row>
    <row r="232" spans="5:15" ht="15.75" customHeight="1" x14ac:dyDescent="0.3">
      <c r="E232" s="157"/>
      <c r="F232" s="342">
        <v>3.1</v>
      </c>
      <c r="G232" s="157">
        <f t="shared" si="20"/>
        <v>12</v>
      </c>
      <c r="H232" s="155"/>
      <c r="I232" s="155" t="s">
        <v>34</v>
      </c>
      <c r="J232" s="291"/>
      <c r="K232" s="156" t="s">
        <v>170</v>
      </c>
      <c r="L232" s="446"/>
      <c r="M232" s="253"/>
      <c r="N232" s="363">
        <f>N231+TIME(0,M231,0)</f>
        <v>0.35347222222222213</v>
      </c>
      <c r="O232" s="122"/>
    </row>
    <row r="233" spans="5:15" ht="15.75" customHeight="1" x14ac:dyDescent="0.3">
      <c r="E233" s="157"/>
      <c r="F233" s="342"/>
      <c r="G233" s="157"/>
      <c r="H233" s="155"/>
      <c r="I233" s="155"/>
      <c r="J233" s="291"/>
      <c r="K233" s="156"/>
      <c r="L233" s="446"/>
      <c r="M233" s="253"/>
      <c r="N233" s="363"/>
      <c r="O233" s="122"/>
    </row>
    <row r="234" spans="5:15" ht="15.75" customHeight="1" x14ac:dyDescent="0.3">
      <c r="E234" s="157"/>
      <c r="F234" s="342">
        <v>3.2</v>
      </c>
      <c r="G234" s="157"/>
      <c r="H234" s="155"/>
      <c r="I234" s="155"/>
      <c r="J234" s="292" t="s">
        <v>354</v>
      </c>
      <c r="K234" s="156"/>
      <c r="L234" s="446"/>
      <c r="M234" s="253"/>
      <c r="N234" s="363">
        <f>N232+TIME(0,M232,0)</f>
        <v>0.35347222222222213</v>
      </c>
      <c r="O234" s="122"/>
    </row>
    <row r="235" spans="5:15" ht="15.75" customHeight="1" x14ac:dyDescent="0.3">
      <c r="E235" s="157"/>
      <c r="F235" s="342">
        <v>3.2</v>
      </c>
      <c r="G235" s="157">
        <v>1</v>
      </c>
      <c r="H235" s="155"/>
      <c r="I235" s="155" t="s">
        <v>176</v>
      </c>
      <c r="J235" s="157" t="s">
        <v>253</v>
      </c>
      <c r="K235" s="156" t="s">
        <v>170</v>
      </c>
      <c r="L235" s="446" t="s">
        <v>225</v>
      </c>
      <c r="M235" s="253">
        <v>3</v>
      </c>
      <c r="N235" s="363">
        <f>N234+TIME(0,M234,0)</f>
        <v>0.35347222222222213</v>
      </c>
      <c r="O235" s="122"/>
    </row>
    <row r="236" spans="5:15" ht="15.75" customHeight="1" x14ac:dyDescent="0.3">
      <c r="E236" s="157"/>
      <c r="F236" s="342">
        <v>3.2</v>
      </c>
      <c r="G236" s="157">
        <f>G235+1</f>
        <v>2</v>
      </c>
      <c r="H236" s="155"/>
      <c r="I236" s="155" t="s">
        <v>176</v>
      </c>
      <c r="J236" s="157" t="s">
        <v>242</v>
      </c>
      <c r="K236" s="156" t="s">
        <v>170</v>
      </c>
      <c r="L236" s="185" t="s">
        <v>417</v>
      </c>
      <c r="M236" s="253">
        <v>3</v>
      </c>
      <c r="N236" s="363">
        <f>N235+TIME(0,M235,0)</f>
        <v>0.35555555555555546</v>
      </c>
      <c r="O236" s="122"/>
    </row>
    <row r="237" spans="5:15" ht="15.75" customHeight="1" x14ac:dyDescent="0.3">
      <c r="E237" s="157"/>
      <c r="F237" s="342">
        <v>3.2</v>
      </c>
      <c r="G237" s="157">
        <f>G236+1</f>
        <v>3</v>
      </c>
      <c r="H237" s="155"/>
      <c r="I237" s="155" t="s">
        <v>34</v>
      </c>
      <c r="J237" s="216" t="s">
        <v>278</v>
      </c>
      <c r="K237" s="216" t="s">
        <v>170</v>
      </c>
      <c r="L237" s="185" t="s">
        <v>144</v>
      </c>
      <c r="M237" s="253">
        <v>3</v>
      </c>
      <c r="N237" s="363">
        <f t="shared" ref="N237:N244" si="22">N236+TIME(0,M236,0)</f>
        <v>0.35763888888888878</v>
      </c>
      <c r="O237" s="122"/>
    </row>
    <row r="238" spans="5:15" ht="15.75" customHeight="1" x14ac:dyDescent="0.3">
      <c r="E238" s="157"/>
      <c r="F238" s="342">
        <v>3.2</v>
      </c>
      <c r="G238" s="157">
        <f>G237+1</f>
        <v>4</v>
      </c>
      <c r="H238" s="155"/>
      <c r="I238" s="155" t="s">
        <v>34</v>
      </c>
      <c r="J238" s="216" t="s">
        <v>71</v>
      </c>
      <c r="K238" s="216" t="s">
        <v>170</v>
      </c>
      <c r="L238" s="185" t="s">
        <v>111</v>
      </c>
      <c r="M238" s="253">
        <v>3</v>
      </c>
      <c r="N238" s="363">
        <f t="shared" si="22"/>
        <v>0.35972222222222211</v>
      </c>
      <c r="O238" s="122"/>
    </row>
    <row r="239" spans="5:15" ht="15.75" customHeight="1" x14ac:dyDescent="0.3">
      <c r="E239" s="157"/>
      <c r="F239" s="342">
        <v>3.2</v>
      </c>
      <c r="G239" s="157">
        <f>G238+1</f>
        <v>5</v>
      </c>
      <c r="H239" s="155"/>
      <c r="I239" s="155" t="s">
        <v>34</v>
      </c>
      <c r="J239" s="216"/>
      <c r="K239" s="216" t="s">
        <v>170</v>
      </c>
      <c r="L239" s="185"/>
      <c r="M239" s="253"/>
      <c r="N239" s="363">
        <f t="shared" si="22"/>
        <v>0.36180555555555544</v>
      </c>
      <c r="O239" s="122"/>
    </row>
    <row r="240" spans="5:15" ht="15.75" customHeight="1" x14ac:dyDescent="0.3">
      <c r="E240" s="157"/>
      <c r="F240" s="342"/>
      <c r="G240" s="157"/>
      <c r="H240" s="155"/>
      <c r="I240" s="155"/>
      <c r="J240" s="570"/>
      <c r="K240" s="571"/>
      <c r="L240" s="572"/>
      <c r="M240" s="601"/>
      <c r="N240" s="363">
        <f t="shared" si="22"/>
        <v>0.36180555555555544</v>
      </c>
      <c r="O240" s="122"/>
    </row>
    <row r="241" spans="1:15" ht="15.75" customHeight="1" x14ac:dyDescent="0.3">
      <c r="E241" s="157"/>
      <c r="F241" s="342"/>
      <c r="G241" s="157"/>
      <c r="H241" s="155"/>
      <c r="I241" s="155"/>
      <c r="J241" s="157"/>
      <c r="K241" s="156"/>
      <c r="L241" s="446"/>
      <c r="M241" s="253"/>
      <c r="N241" s="363">
        <f t="shared" si="22"/>
        <v>0.36180555555555544</v>
      </c>
      <c r="O241" s="122"/>
    </row>
    <row r="242" spans="1:15" ht="15.75" customHeight="1" x14ac:dyDescent="0.3">
      <c r="E242" s="157"/>
      <c r="F242" s="342">
        <v>3.3</v>
      </c>
      <c r="G242" s="157"/>
      <c r="H242" s="155"/>
      <c r="I242" s="155"/>
      <c r="J242" s="528" t="s">
        <v>198</v>
      </c>
      <c r="K242" s="216"/>
      <c r="L242" s="216"/>
      <c r="M242" s="253"/>
      <c r="N242" s="363">
        <f>N241+TIME(0,M241,0)</f>
        <v>0.36180555555555544</v>
      </c>
      <c r="O242" s="155"/>
    </row>
    <row r="243" spans="1:15" ht="15.75" customHeight="1" x14ac:dyDescent="0.3">
      <c r="E243" s="157"/>
      <c r="F243" s="342">
        <v>3.3</v>
      </c>
      <c r="G243" s="157">
        <v>1</v>
      </c>
      <c r="H243" s="155"/>
      <c r="I243" s="155" t="s">
        <v>176</v>
      </c>
      <c r="J243" s="216" t="s">
        <v>442</v>
      </c>
      <c r="K243" s="216" t="s">
        <v>6</v>
      </c>
      <c r="L243" s="185" t="s">
        <v>142</v>
      </c>
      <c r="M243" s="253">
        <v>3</v>
      </c>
      <c r="N243" s="363">
        <f t="shared" si="22"/>
        <v>0.36180555555555544</v>
      </c>
      <c r="O243" s="155"/>
    </row>
    <row r="244" spans="1:15" ht="15.75" customHeight="1" x14ac:dyDescent="0.3">
      <c r="E244" s="157"/>
      <c r="F244" s="342">
        <v>3.3</v>
      </c>
      <c r="G244" s="157">
        <f t="shared" ref="G244:G246" si="23">G243+1</f>
        <v>2</v>
      </c>
      <c r="H244" s="155"/>
      <c r="I244" s="155" t="s">
        <v>176</v>
      </c>
      <c r="J244" s="216" t="s">
        <v>330</v>
      </c>
      <c r="K244" s="216" t="s">
        <v>170</v>
      </c>
      <c r="L244" s="185" t="s">
        <v>333</v>
      </c>
      <c r="M244" s="253">
        <v>3</v>
      </c>
      <c r="N244" s="363">
        <f t="shared" si="22"/>
        <v>0.36388888888888876</v>
      </c>
      <c r="O244" s="155"/>
    </row>
    <row r="245" spans="1:15" ht="15.75" customHeight="1" x14ac:dyDescent="0.3">
      <c r="E245" s="157"/>
      <c r="F245" s="342">
        <v>3.3</v>
      </c>
      <c r="G245" s="157">
        <f t="shared" si="23"/>
        <v>3</v>
      </c>
      <c r="H245" s="155"/>
      <c r="I245" s="155" t="s">
        <v>176</v>
      </c>
      <c r="J245" s="216"/>
      <c r="K245" s="216" t="s">
        <v>170</v>
      </c>
      <c r="L245" s="185"/>
      <c r="M245" s="253">
        <v>0</v>
      </c>
      <c r="N245" s="363">
        <f t="shared" ref="N245:N254" si="24">N244+TIME(0,M244,0)</f>
        <v>0.36597222222222209</v>
      </c>
      <c r="O245" s="155"/>
    </row>
    <row r="246" spans="1:15" ht="15.75" customHeight="1" x14ac:dyDescent="0.3">
      <c r="E246" s="157"/>
      <c r="F246" s="342">
        <v>3.3</v>
      </c>
      <c r="G246" s="157">
        <f t="shared" si="23"/>
        <v>4</v>
      </c>
      <c r="H246" s="155"/>
      <c r="I246" s="155" t="s">
        <v>176</v>
      </c>
      <c r="J246" s="216" t="s">
        <v>345</v>
      </c>
      <c r="K246" s="216" t="s">
        <v>170</v>
      </c>
      <c r="L246" s="185" t="s">
        <v>111</v>
      </c>
      <c r="M246" s="253">
        <v>3</v>
      </c>
      <c r="N246" s="363">
        <f t="shared" si="24"/>
        <v>0.36597222222222209</v>
      </c>
      <c r="O246" s="155"/>
    </row>
    <row r="247" spans="1:15" ht="15.75" customHeight="1" x14ac:dyDescent="0.3">
      <c r="E247" s="157"/>
      <c r="F247" s="342">
        <v>3.3</v>
      </c>
      <c r="G247" s="157">
        <f>G246+1</f>
        <v>5</v>
      </c>
      <c r="H247" s="155"/>
      <c r="I247" s="155" t="s">
        <v>176</v>
      </c>
      <c r="J247" s="216" t="s">
        <v>365</v>
      </c>
      <c r="K247" s="216" t="s">
        <v>170</v>
      </c>
      <c r="L247" s="185" t="s">
        <v>41</v>
      </c>
      <c r="M247" s="253">
        <v>3</v>
      </c>
      <c r="N247" s="363">
        <f t="shared" si="24"/>
        <v>0.36805555555555541</v>
      </c>
      <c r="O247" s="155"/>
    </row>
    <row r="248" spans="1:15" ht="15.75" customHeight="1" x14ac:dyDescent="0.3">
      <c r="E248" s="157"/>
      <c r="F248" s="342">
        <v>3.3</v>
      </c>
      <c r="G248" s="157">
        <f>G247+1</f>
        <v>6</v>
      </c>
      <c r="H248" s="155"/>
      <c r="I248" s="155" t="s">
        <v>46</v>
      </c>
      <c r="J248" s="216" t="s">
        <v>16</v>
      </c>
      <c r="K248" s="216" t="s">
        <v>170</v>
      </c>
      <c r="L248" s="185" t="s">
        <v>361</v>
      </c>
      <c r="M248" s="253">
        <v>3</v>
      </c>
      <c r="N248" s="363">
        <f>N247+TIME(0,M247,0)</f>
        <v>0.37013888888888874</v>
      </c>
      <c r="O248" s="155"/>
    </row>
    <row r="249" spans="1:15" ht="15.75" customHeight="1" x14ac:dyDescent="0.3">
      <c r="E249" s="157"/>
      <c r="F249" s="342">
        <v>3.3</v>
      </c>
      <c r="G249" s="157">
        <f>G248+1</f>
        <v>7</v>
      </c>
      <c r="H249" s="155"/>
      <c r="I249" s="155" t="s">
        <v>34</v>
      </c>
      <c r="J249" s="1122" t="s">
        <v>494</v>
      </c>
      <c r="K249" s="1001" t="s">
        <v>6</v>
      </c>
      <c r="L249" s="1122" t="s">
        <v>491</v>
      </c>
      <c r="M249" s="253">
        <v>3</v>
      </c>
      <c r="N249" s="363">
        <f t="shared" ref="N249:N251" si="25">N248+TIME(0,M248,0)</f>
        <v>0.37222222222222207</v>
      </c>
      <c r="O249" s="155"/>
    </row>
    <row r="250" spans="1:15" ht="15.75" customHeight="1" x14ac:dyDescent="0.3">
      <c r="E250" s="157"/>
      <c r="F250" s="342">
        <v>3.3</v>
      </c>
      <c r="G250" s="157">
        <f t="shared" ref="G250:G251" si="26">G249+1</f>
        <v>8</v>
      </c>
      <c r="H250" s="155"/>
      <c r="I250" s="155" t="s">
        <v>34</v>
      </c>
      <c r="J250" s="1122" t="s">
        <v>602</v>
      </c>
      <c r="K250" s="820" t="s">
        <v>170</v>
      </c>
      <c r="L250" s="185" t="s">
        <v>105</v>
      </c>
      <c r="M250" s="961">
        <v>3</v>
      </c>
      <c r="N250" s="363">
        <f t="shared" si="25"/>
        <v>0.37430555555555539</v>
      </c>
      <c r="O250" s="155"/>
    </row>
    <row r="251" spans="1:15" ht="15.75" customHeight="1" x14ac:dyDescent="0.3">
      <c r="E251" s="157"/>
      <c r="F251" s="342">
        <v>3.3</v>
      </c>
      <c r="G251" s="157">
        <f t="shared" si="26"/>
        <v>9</v>
      </c>
      <c r="H251" s="155"/>
      <c r="I251" s="155" t="s">
        <v>34</v>
      </c>
      <c r="J251" s="1122" t="s">
        <v>738</v>
      </c>
      <c r="K251" s="820" t="s">
        <v>170</v>
      </c>
      <c r="L251" s="185" t="s">
        <v>492</v>
      </c>
      <c r="M251" s="961">
        <v>3</v>
      </c>
      <c r="N251" s="363">
        <f t="shared" si="25"/>
        <v>0.37638888888888872</v>
      </c>
      <c r="O251" s="155"/>
    </row>
    <row r="252" spans="1:15" s="1206" customFormat="1" ht="15.75" customHeight="1" x14ac:dyDescent="0.3">
      <c r="D252" s="565"/>
      <c r="E252" s="157"/>
      <c r="F252" s="342"/>
      <c r="G252" s="157"/>
      <c r="H252" s="155"/>
      <c r="I252" s="155"/>
      <c r="J252" s="1122"/>
      <c r="K252" s="820"/>
      <c r="L252" s="185"/>
      <c r="M252" s="961"/>
      <c r="N252" s="363"/>
      <c r="O252" s="155"/>
    </row>
    <row r="253" spans="1:15" ht="15.75" customHeight="1" x14ac:dyDescent="0.3">
      <c r="E253" s="157"/>
      <c r="F253" s="342">
        <v>3.4</v>
      </c>
      <c r="G253" s="489"/>
      <c r="H253" s="272"/>
      <c r="I253" s="175"/>
      <c r="J253" s="528" t="s">
        <v>125</v>
      </c>
      <c r="K253" s="216"/>
      <c r="L253" s="216"/>
      <c r="M253" s="253"/>
      <c r="N253" s="363">
        <f>N251+TIME(0,M251,0)</f>
        <v>0.37847222222222204</v>
      </c>
      <c r="O253" s="155"/>
    </row>
    <row r="254" spans="1:15" ht="15.75" customHeight="1" x14ac:dyDescent="0.3">
      <c r="E254" s="157"/>
      <c r="F254" s="342">
        <v>3.4</v>
      </c>
      <c r="G254" s="489">
        <f>G253+1</f>
        <v>1</v>
      </c>
      <c r="H254" s="272"/>
      <c r="I254" s="175" t="s">
        <v>176</v>
      </c>
      <c r="J254" s="949"/>
      <c r="N254" s="363">
        <f t="shared" si="24"/>
        <v>0.37847222222222204</v>
      </c>
      <c r="O254" s="155"/>
    </row>
    <row r="255" spans="1:15" ht="15.75" customHeight="1" x14ac:dyDescent="0.3">
      <c r="E255" s="157"/>
      <c r="F255" s="342">
        <v>3.4</v>
      </c>
      <c r="G255" s="489">
        <f>G254+1</f>
        <v>2</v>
      </c>
      <c r="H255" s="272"/>
      <c r="I255" s="175" t="s">
        <v>176</v>
      </c>
      <c r="J255" s="949"/>
      <c r="N255" s="363">
        <f>N254+TIME(0,M250,0)</f>
        <v>0.38055555555555537</v>
      </c>
      <c r="O255" s="155"/>
    </row>
    <row r="256" spans="1:15" s="997" customFormat="1" ht="15.75" customHeight="1" x14ac:dyDescent="0.3">
      <c r="A256" s="1128"/>
      <c r="B256" s="1128"/>
      <c r="C256" s="1128"/>
      <c r="D256" s="565"/>
      <c r="E256" s="157"/>
      <c r="F256" s="342"/>
      <c r="G256" s="489"/>
      <c r="H256" s="272"/>
      <c r="I256" s="175"/>
      <c r="J256" s="949"/>
      <c r="K256" s="820"/>
      <c r="L256" s="185"/>
      <c r="M256" s="961"/>
      <c r="N256" s="363"/>
      <c r="O256" s="155"/>
    </row>
    <row r="257" spans="5:15" ht="15.75" customHeight="1" x14ac:dyDescent="0.3">
      <c r="E257" s="157"/>
      <c r="F257" s="342"/>
      <c r="G257" s="490"/>
      <c r="H257" s="155"/>
      <c r="I257" s="175"/>
      <c r="J257" s="281"/>
      <c r="K257" s="172"/>
      <c r="L257" s="171"/>
      <c r="M257" s="253"/>
      <c r="N257" s="363"/>
      <c r="O257" s="155"/>
    </row>
    <row r="258" spans="5:15" ht="15.75" customHeight="1" x14ac:dyDescent="0.3">
      <c r="E258" s="157"/>
      <c r="F258" s="342"/>
      <c r="G258" s="490"/>
      <c r="H258" s="155"/>
      <c r="I258" s="155"/>
      <c r="J258" s="278"/>
      <c r="K258" s="216"/>
      <c r="L258" s="185"/>
      <c r="M258" s="253"/>
      <c r="N258" s="363"/>
      <c r="O258" s="155"/>
    </row>
    <row r="259" spans="5:15" ht="15.75" customHeight="1" x14ac:dyDescent="0.3">
      <c r="E259" s="157"/>
      <c r="F259" s="342">
        <v>3.6</v>
      </c>
      <c r="G259" s="489"/>
      <c r="H259" s="272"/>
      <c r="I259" s="175"/>
      <c r="J259" s="528" t="s">
        <v>349</v>
      </c>
      <c r="K259" s="216"/>
      <c r="L259" s="185"/>
      <c r="M259" s="253"/>
      <c r="N259" s="363">
        <f>N255+TIME(0,M251,0)</f>
        <v>0.3826388888888887</v>
      </c>
      <c r="O259" s="155"/>
    </row>
    <row r="260" spans="5:15" ht="15.75" customHeight="1" x14ac:dyDescent="0.3">
      <c r="E260" s="157"/>
      <c r="F260" s="342"/>
      <c r="G260" s="253">
        <v>1</v>
      </c>
      <c r="H260" s="155"/>
      <c r="I260" s="175" t="s">
        <v>176</v>
      </c>
      <c r="J260" s="460" t="s">
        <v>72</v>
      </c>
      <c r="K260" s="156" t="s">
        <v>170</v>
      </c>
      <c r="L260" s="446" t="s">
        <v>225</v>
      </c>
      <c r="M260" s="1638">
        <v>5</v>
      </c>
      <c r="N260" s="363">
        <f>N259+TIME(0,M259,0)</f>
        <v>0.3826388888888887</v>
      </c>
      <c r="O260" s="155"/>
    </row>
    <row r="261" spans="5:15" ht="15.75" customHeight="1" x14ac:dyDescent="0.3">
      <c r="E261" s="157"/>
      <c r="F261" s="342"/>
      <c r="G261" s="253">
        <v>3</v>
      </c>
      <c r="H261" s="155"/>
      <c r="I261" s="175" t="s">
        <v>176</v>
      </c>
      <c r="J261" s="460" t="s">
        <v>383</v>
      </c>
      <c r="K261" s="156" t="s">
        <v>170</v>
      </c>
      <c r="L261" s="446" t="s">
        <v>225</v>
      </c>
      <c r="M261" s="1638">
        <v>5</v>
      </c>
      <c r="N261" s="363">
        <f>N260+TIME(0,M260,0)</f>
        <v>0.38611111111111091</v>
      </c>
      <c r="O261" s="155"/>
    </row>
    <row r="262" spans="5:15" ht="15.75" customHeight="1" x14ac:dyDescent="0.3">
      <c r="E262" s="157"/>
      <c r="F262" s="342"/>
      <c r="G262" s="253">
        <v>4</v>
      </c>
      <c r="H262" s="155"/>
      <c r="I262" s="175" t="s">
        <v>176</v>
      </c>
      <c r="J262" s="524" t="s">
        <v>572</v>
      </c>
      <c r="K262" s="575" t="s">
        <v>37</v>
      </c>
      <c r="L262" s="99" t="s">
        <v>111</v>
      </c>
      <c r="M262" s="1639">
        <v>5</v>
      </c>
      <c r="N262" s="363">
        <f t="shared" ref="N262:N264" si="27">N261+TIME(0,M261,0)</f>
        <v>0.38958333333333311</v>
      </c>
      <c r="O262" s="155"/>
    </row>
    <row r="263" spans="5:15" ht="15.75" customHeight="1" x14ac:dyDescent="0.3">
      <c r="E263" s="157"/>
      <c r="F263" s="342"/>
      <c r="G263" s="253">
        <v>5</v>
      </c>
      <c r="H263" s="155"/>
      <c r="I263" s="175" t="s">
        <v>34</v>
      </c>
      <c r="J263" s="560" t="s">
        <v>574</v>
      </c>
      <c r="K263" s="575" t="s">
        <v>6</v>
      </c>
      <c r="L263" s="730" t="s">
        <v>508</v>
      </c>
      <c r="M263" s="1639">
        <v>1</v>
      </c>
      <c r="N263" s="363">
        <f t="shared" si="27"/>
        <v>0.39305555555555532</v>
      </c>
      <c r="O263" s="155"/>
    </row>
    <row r="264" spans="5:15" ht="15.75" customHeight="1" x14ac:dyDescent="0.3">
      <c r="E264" s="157"/>
      <c r="F264" s="157"/>
      <c r="G264" s="253">
        <v>6</v>
      </c>
      <c r="H264" s="155"/>
      <c r="I264" s="155"/>
      <c r="J264" s="460"/>
      <c r="K264" s="156"/>
      <c r="L264" s="446"/>
      <c r="M264" s="253"/>
      <c r="N264" s="363">
        <f t="shared" si="27"/>
        <v>0.39374999999999977</v>
      </c>
      <c r="O264" s="155"/>
    </row>
    <row r="265" spans="5:15" ht="15.75" customHeight="1" x14ac:dyDescent="0.3">
      <c r="E265" s="157"/>
      <c r="F265" s="157"/>
      <c r="G265" s="157"/>
      <c r="H265" s="155"/>
      <c r="I265" s="155"/>
      <c r="J265" s="157"/>
      <c r="K265" s="156"/>
      <c r="L265" s="446"/>
      <c r="M265" s="253"/>
      <c r="N265" s="363">
        <f t="shared" ref="N265" si="28">N264+TIME(0,M264,0)</f>
        <v>0.39374999999999977</v>
      </c>
      <c r="O265" s="155"/>
    </row>
    <row r="266" spans="5:15" ht="15.75" customHeight="1" x14ac:dyDescent="0.3">
      <c r="E266" s="157"/>
      <c r="F266" s="157"/>
      <c r="G266" s="157"/>
      <c r="H266" s="155"/>
      <c r="I266" s="155"/>
      <c r="J266" s="157"/>
      <c r="K266" s="156"/>
      <c r="L266" s="446"/>
      <c r="M266" s="253"/>
      <c r="N266" s="363"/>
      <c r="O266" s="155"/>
    </row>
    <row r="267" spans="5:15" ht="15.75" customHeight="1" x14ac:dyDescent="0.3">
      <c r="E267" s="157"/>
      <c r="F267" s="157"/>
      <c r="G267" s="157"/>
      <c r="H267" s="155"/>
      <c r="I267" s="155"/>
      <c r="J267" s="157" t="s">
        <v>141</v>
      </c>
      <c r="K267" s="156"/>
      <c r="L267" s="446"/>
      <c r="M267" s="253"/>
      <c r="N267" s="363"/>
      <c r="O267" s="155"/>
    </row>
    <row r="268" spans="5:15" ht="15.75" customHeight="1" x14ac:dyDescent="0.3">
      <c r="E268" s="157">
        <v>4</v>
      </c>
      <c r="F268" s="157"/>
      <c r="G268" s="157"/>
      <c r="H268" s="155">
        <v>4</v>
      </c>
      <c r="I268" s="155"/>
      <c r="J268" s="529" t="s">
        <v>291</v>
      </c>
      <c r="K268" s="156"/>
      <c r="L268" s="446"/>
      <c r="M268" s="253"/>
      <c r="N268" s="363">
        <f>N265+TIME(0,M265,0)</f>
        <v>0.39374999999999977</v>
      </c>
      <c r="O268" s="155"/>
    </row>
    <row r="269" spans="5:15" ht="15.75" customHeight="1" x14ac:dyDescent="0.3">
      <c r="E269" s="157"/>
      <c r="F269" s="157"/>
      <c r="G269" s="157"/>
      <c r="H269" s="155"/>
      <c r="I269" s="447"/>
      <c r="J269" s="443"/>
      <c r="K269" s="458"/>
      <c r="L269" s="488"/>
      <c r="M269" s="253"/>
      <c r="N269" s="363"/>
      <c r="O269" s="155"/>
    </row>
    <row r="270" spans="5:15" ht="15.75" customHeight="1" x14ac:dyDescent="0.3">
      <c r="E270" s="157"/>
      <c r="F270" s="342"/>
      <c r="G270" s="157"/>
      <c r="H270" s="155"/>
      <c r="I270" s="155"/>
      <c r="J270" s="157"/>
      <c r="K270" s="156"/>
      <c r="L270" s="446"/>
      <c r="M270" s="253"/>
      <c r="N270" s="363"/>
      <c r="O270" s="155"/>
    </row>
    <row r="271" spans="5:15" ht="15.75" customHeight="1" x14ac:dyDescent="0.3">
      <c r="E271" s="157"/>
      <c r="F271" s="342">
        <v>4.0999999999999996</v>
      </c>
      <c r="G271" s="157"/>
      <c r="H271" s="155"/>
      <c r="I271" s="155"/>
      <c r="J271" s="292" t="s">
        <v>200</v>
      </c>
      <c r="K271" s="156"/>
      <c r="L271" s="446"/>
      <c r="M271" s="253"/>
      <c r="N271" s="363">
        <f>N268+TIME(0,M268,0)</f>
        <v>0.39374999999999977</v>
      </c>
      <c r="O271" s="155"/>
    </row>
    <row r="272" spans="5:15" ht="15.75" customHeight="1" x14ac:dyDescent="0.3">
      <c r="E272" s="157"/>
      <c r="F272" s="342">
        <v>4.0999999999999996</v>
      </c>
      <c r="G272" s="157">
        <v>1</v>
      </c>
      <c r="H272" s="155"/>
      <c r="I272" s="155" t="s">
        <v>64</v>
      </c>
      <c r="J272" s="944" t="s">
        <v>158</v>
      </c>
      <c r="K272" s="951" t="s">
        <v>170</v>
      </c>
      <c r="L272" s="946" t="s">
        <v>130</v>
      </c>
      <c r="M272" s="947">
        <v>5</v>
      </c>
      <c r="N272" s="363">
        <f t="shared" ref="N272:N280" si="29">N271+TIME(0,M271,0)</f>
        <v>0.39374999999999977</v>
      </c>
      <c r="O272" s="155">
        <v>1</v>
      </c>
    </row>
    <row r="273" spans="5:16" ht="15.75" customHeight="1" x14ac:dyDescent="0.3">
      <c r="E273" s="157"/>
      <c r="F273" s="342">
        <v>4.0999999999999996</v>
      </c>
      <c r="G273" s="157">
        <f t="shared" ref="G273:G277" si="30">G272+1</f>
        <v>2</v>
      </c>
      <c r="H273" s="155"/>
      <c r="I273" s="155" t="s">
        <v>64</v>
      </c>
      <c r="J273" s="157" t="s">
        <v>744</v>
      </c>
      <c r="K273" s="156" t="s">
        <v>170</v>
      </c>
      <c r="L273" s="446" t="s">
        <v>560</v>
      </c>
      <c r="M273" s="253"/>
      <c r="N273" s="363">
        <f>N272+TIME(0,M273,0)</f>
        <v>0.39374999999999977</v>
      </c>
      <c r="O273" s="155">
        <v>0</v>
      </c>
    </row>
    <row r="274" spans="5:16" ht="15.75" customHeight="1" x14ac:dyDescent="0.3">
      <c r="E274" s="157"/>
      <c r="F274" s="342">
        <v>4.0999999999999996</v>
      </c>
      <c r="G274" s="157">
        <f t="shared" si="30"/>
        <v>3</v>
      </c>
      <c r="H274" s="155"/>
      <c r="I274" s="155" t="s">
        <v>64</v>
      </c>
      <c r="J274" s="157" t="s">
        <v>450</v>
      </c>
      <c r="K274" s="156" t="s">
        <v>170</v>
      </c>
      <c r="L274" s="446" t="s">
        <v>42</v>
      </c>
      <c r="M274" s="253"/>
      <c r="N274" s="363">
        <f>N273+TIME(0,M272,0)</f>
        <v>0.39722222222222198</v>
      </c>
      <c r="O274" s="155"/>
      <c r="P274" s="958"/>
    </row>
    <row r="275" spans="5:16" ht="15.75" customHeight="1" x14ac:dyDescent="0.3">
      <c r="E275" s="157"/>
      <c r="F275" s="342">
        <v>4.0999999999999996</v>
      </c>
      <c r="G275" s="157">
        <f t="shared" si="30"/>
        <v>4</v>
      </c>
      <c r="H275" s="155"/>
      <c r="I275" s="155" t="s">
        <v>64</v>
      </c>
      <c r="J275" s="157" t="s">
        <v>272</v>
      </c>
      <c r="K275" s="156" t="s">
        <v>170</v>
      </c>
      <c r="L275" s="446" t="s">
        <v>42</v>
      </c>
      <c r="M275" s="253"/>
      <c r="N275" s="363">
        <f t="shared" si="29"/>
        <v>0.39722222222222198</v>
      </c>
      <c r="O275" s="155"/>
      <c r="P275" s="958"/>
    </row>
    <row r="276" spans="5:16" ht="15.75" customHeight="1" x14ac:dyDescent="0.3">
      <c r="E276" s="157"/>
      <c r="F276" s="342">
        <v>4.0999999999999996</v>
      </c>
      <c r="G276" s="157">
        <f t="shared" si="30"/>
        <v>5</v>
      </c>
      <c r="H276" s="155"/>
      <c r="I276" s="155" t="s">
        <v>64</v>
      </c>
      <c r="N276" s="363">
        <f t="shared" si="29"/>
        <v>0.39722222222222198</v>
      </c>
      <c r="O276" s="155"/>
      <c r="P276" s="958"/>
    </row>
    <row r="277" spans="5:16" ht="15.75" customHeight="1" x14ac:dyDescent="0.3">
      <c r="E277" s="157"/>
      <c r="F277" s="342">
        <v>4.0999999999999996</v>
      </c>
      <c r="G277" s="157">
        <f t="shared" si="30"/>
        <v>6</v>
      </c>
      <c r="H277" s="155"/>
      <c r="I277" s="155" t="s">
        <v>64</v>
      </c>
      <c r="J277" s="157"/>
      <c r="K277" s="156" t="s">
        <v>170</v>
      </c>
      <c r="L277" s="446"/>
      <c r="M277" s="253"/>
      <c r="N277" s="363">
        <f t="shared" si="29"/>
        <v>0.39722222222222198</v>
      </c>
      <c r="O277" s="155"/>
      <c r="P277" s="958"/>
    </row>
    <row r="278" spans="5:16" ht="15.75" customHeight="1" x14ac:dyDescent="0.3">
      <c r="E278" s="157"/>
      <c r="F278" s="157"/>
      <c r="G278" s="157"/>
      <c r="H278" s="155"/>
      <c r="I278" s="155"/>
      <c r="J278" s="157"/>
      <c r="K278" s="156"/>
      <c r="L278" s="446"/>
      <c r="M278" s="253"/>
      <c r="N278" s="363">
        <f t="shared" si="29"/>
        <v>0.39722222222222198</v>
      </c>
      <c r="O278" s="155"/>
      <c r="P278" s="958"/>
    </row>
    <row r="279" spans="5:16" ht="15.75" customHeight="1" x14ac:dyDescent="0.3">
      <c r="E279" s="157"/>
      <c r="F279" s="342">
        <v>4.2</v>
      </c>
      <c r="G279" s="157"/>
      <c r="H279" s="155"/>
      <c r="I279" s="155"/>
      <c r="J279" s="292" t="s">
        <v>355</v>
      </c>
      <c r="K279" s="156"/>
      <c r="L279" s="446"/>
      <c r="M279" s="253"/>
      <c r="N279" s="363">
        <f t="shared" si="29"/>
        <v>0.39722222222222198</v>
      </c>
      <c r="O279" s="155"/>
      <c r="P279" s="958"/>
    </row>
    <row r="280" spans="5:16" ht="15.75" customHeight="1" x14ac:dyDescent="0.3">
      <c r="E280" s="157"/>
      <c r="F280" s="342">
        <v>4.2</v>
      </c>
      <c r="G280" s="157">
        <v>1</v>
      </c>
      <c r="H280" s="155"/>
      <c r="I280" s="155" t="s">
        <v>64</v>
      </c>
      <c r="J280" s="157" t="s">
        <v>202</v>
      </c>
      <c r="K280" s="156" t="s">
        <v>170</v>
      </c>
      <c r="L280" s="446" t="s">
        <v>225</v>
      </c>
      <c r="M280" s="253"/>
      <c r="N280" s="363">
        <f t="shared" si="29"/>
        <v>0.39722222222222198</v>
      </c>
      <c r="O280" s="155"/>
      <c r="P280" s="958"/>
    </row>
    <row r="281" spans="5:16" ht="15.75" customHeight="1" x14ac:dyDescent="0.3">
      <c r="E281" s="157"/>
      <c r="F281" s="157"/>
      <c r="G281" s="157">
        <f>G280+1</f>
        <v>2</v>
      </c>
      <c r="H281" s="155"/>
      <c r="I281" s="155" t="s">
        <v>64</v>
      </c>
      <c r="J281" s="157" t="s">
        <v>445</v>
      </c>
      <c r="K281" s="156" t="s">
        <v>170</v>
      </c>
      <c r="L281" s="185" t="s">
        <v>417</v>
      </c>
      <c r="M281" s="253"/>
      <c r="N281" s="363">
        <f t="shared" ref="N281:N331" si="31">N280+TIME(0,M280,0)</f>
        <v>0.39722222222222198</v>
      </c>
      <c r="O281" s="155"/>
      <c r="P281" s="958"/>
    </row>
    <row r="282" spans="5:16" ht="15.75" customHeight="1" x14ac:dyDescent="0.3">
      <c r="E282" s="157"/>
      <c r="F282" s="157"/>
      <c r="G282" s="157">
        <f>G281+1</f>
        <v>3</v>
      </c>
      <c r="H282" s="155"/>
      <c r="I282" s="155" t="s">
        <v>2</v>
      </c>
      <c r="J282" s="216" t="s">
        <v>495</v>
      </c>
      <c r="K282" s="216" t="s">
        <v>170</v>
      </c>
      <c r="L282" s="185" t="s">
        <v>144</v>
      </c>
      <c r="M282" s="253"/>
      <c r="N282" s="363">
        <f t="shared" si="31"/>
        <v>0.39722222222222198</v>
      </c>
      <c r="O282" s="155"/>
      <c r="P282" s="958"/>
    </row>
    <row r="283" spans="5:16" ht="15.75" customHeight="1" x14ac:dyDescent="0.3">
      <c r="E283" s="157"/>
      <c r="F283" s="157"/>
      <c r="G283" s="157">
        <f>G282+1</f>
        <v>4</v>
      </c>
      <c r="H283" s="155"/>
      <c r="I283" s="155" t="s">
        <v>2</v>
      </c>
      <c r="J283" s="216" t="s">
        <v>444</v>
      </c>
      <c r="K283" s="216" t="s">
        <v>170</v>
      </c>
      <c r="L283" s="185" t="s">
        <v>111</v>
      </c>
      <c r="M283" s="253"/>
      <c r="N283" s="363">
        <f t="shared" si="31"/>
        <v>0.39722222222222198</v>
      </c>
      <c r="O283" s="155"/>
      <c r="P283" s="958"/>
    </row>
    <row r="284" spans="5:16" ht="15.75" customHeight="1" x14ac:dyDescent="0.3">
      <c r="E284" s="157"/>
      <c r="F284" s="157"/>
      <c r="G284" s="157"/>
      <c r="H284" s="155"/>
      <c r="I284" s="155"/>
      <c r="J284" s="570"/>
      <c r="K284" s="571"/>
      <c r="L284" s="572"/>
      <c r="M284" s="253"/>
      <c r="N284" s="363">
        <f t="shared" si="31"/>
        <v>0.39722222222222198</v>
      </c>
      <c r="O284" s="155"/>
      <c r="P284" s="958"/>
    </row>
    <row r="285" spans="5:16" ht="15.75" customHeight="1" x14ac:dyDescent="0.3">
      <c r="E285" s="157"/>
      <c r="F285" s="342">
        <v>4.3</v>
      </c>
      <c r="G285" s="157"/>
      <c r="H285" s="155"/>
      <c r="I285" s="155"/>
      <c r="J285" s="292" t="s">
        <v>204</v>
      </c>
      <c r="K285" s="156"/>
      <c r="L285" s="446"/>
      <c r="M285" s="253"/>
      <c r="N285" s="363">
        <f t="shared" si="31"/>
        <v>0.39722222222222198</v>
      </c>
      <c r="O285" s="155"/>
      <c r="P285" s="958"/>
    </row>
    <row r="286" spans="5:16" ht="15.75" customHeight="1" x14ac:dyDescent="0.3">
      <c r="E286" s="157"/>
      <c r="F286" s="342">
        <v>4.3</v>
      </c>
      <c r="G286" s="157">
        <v>1</v>
      </c>
      <c r="H286" s="155"/>
      <c r="I286" s="155" t="s">
        <v>64</v>
      </c>
      <c r="J286" s="157" t="s">
        <v>443</v>
      </c>
      <c r="K286" s="156" t="s">
        <v>6</v>
      </c>
      <c r="L286" s="185" t="s">
        <v>142</v>
      </c>
      <c r="M286" s="253"/>
      <c r="N286" s="363">
        <f t="shared" si="31"/>
        <v>0.39722222222222198</v>
      </c>
      <c r="O286" s="155">
        <v>0</v>
      </c>
      <c r="P286" s="958"/>
    </row>
    <row r="287" spans="5:16" ht="15.75" customHeight="1" x14ac:dyDescent="0.3">
      <c r="E287" s="157"/>
      <c r="F287" s="342">
        <v>4.3</v>
      </c>
      <c r="G287" s="157">
        <f t="shared" ref="G287:G294" si="32">G286+1</f>
        <v>2</v>
      </c>
      <c r="H287" s="155"/>
      <c r="I287" s="155" t="s">
        <v>64</v>
      </c>
      <c r="J287" s="944" t="s">
        <v>568</v>
      </c>
      <c r="K287" s="951" t="s">
        <v>170</v>
      </c>
      <c r="L287" s="946" t="s">
        <v>331</v>
      </c>
      <c r="M287" s="831"/>
      <c r="N287" s="363">
        <f t="shared" si="31"/>
        <v>0.39722222222222198</v>
      </c>
      <c r="O287" s="155">
        <v>0</v>
      </c>
      <c r="P287" s="958"/>
    </row>
    <row r="288" spans="5:16" ht="15.75" customHeight="1" x14ac:dyDescent="0.3">
      <c r="E288" s="157"/>
      <c r="F288" s="342">
        <v>4.3</v>
      </c>
      <c r="G288" s="157">
        <f t="shared" si="32"/>
        <v>3</v>
      </c>
      <c r="H288" s="155"/>
      <c r="I288" s="155" t="s">
        <v>64</v>
      </c>
      <c r="J288" s="157"/>
      <c r="K288" s="156" t="s">
        <v>170</v>
      </c>
      <c r="L288" s="446"/>
      <c r="M288" s="253"/>
      <c r="N288" s="363">
        <f t="shared" si="31"/>
        <v>0.39722222222222198</v>
      </c>
      <c r="O288" s="155"/>
      <c r="P288" s="958"/>
    </row>
    <row r="289" spans="1:16" ht="15.75" customHeight="1" x14ac:dyDescent="0.3">
      <c r="E289" s="157"/>
      <c r="F289" s="342">
        <v>4.3</v>
      </c>
      <c r="G289" s="157">
        <f t="shared" si="32"/>
        <v>4</v>
      </c>
      <c r="H289" s="155"/>
      <c r="I289" s="155" t="s">
        <v>64</v>
      </c>
      <c r="J289" s="157" t="s">
        <v>569</v>
      </c>
      <c r="K289" s="216" t="s">
        <v>170</v>
      </c>
      <c r="L289" s="185" t="s">
        <v>111</v>
      </c>
      <c r="M289" s="253"/>
      <c r="N289" s="363">
        <f>N288+TIME(0,M287,0)</f>
        <v>0.39722222222222198</v>
      </c>
      <c r="O289" s="155">
        <v>0</v>
      </c>
      <c r="P289" s="958"/>
    </row>
    <row r="290" spans="1:16" ht="15.75" customHeight="1" x14ac:dyDescent="0.3">
      <c r="E290" s="157"/>
      <c r="F290" s="342">
        <v>4.3</v>
      </c>
      <c r="G290" s="157">
        <f t="shared" si="32"/>
        <v>5</v>
      </c>
      <c r="H290" s="155"/>
      <c r="I290" s="155" t="s">
        <v>45</v>
      </c>
      <c r="J290" s="216" t="s">
        <v>23</v>
      </c>
      <c r="K290" s="216" t="s">
        <v>170</v>
      </c>
      <c r="L290" s="185" t="s">
        <v>41</v>
      </c>
      <c r="M290" s="279"/>
      <c r="N290" s="363">
        <f>N289+TIME(0,M288,0)</f>
        <v>0.39722222222222198</v>
      </c>
      <c r="O290" s="155">
        <v>0</v>
      </c>
      <c r="P290" s="958"/>
    </row>
    <row r="291" spans="1:16" ht="15.75" customHeight="1" x14ac:dyDescent="0.3">
      <c r="E291" s="157"/>
      <c r="F291" s="342">
        <v>4.3</v>
      </c>
      <c r="G291" s="157">
        <f t="shared" si="32"/>
        <v>6</v>
      </c>
      <c r="H291" s="155"/>
      <c r="I291" s="155" t="s">
        <v>45</v>
      </c>
      <c r="J291" s="216" t="s">
        <v>447</v>
      </c>
      <c r="K291" s="216" t="s">
        <v>170</v>
      </c>
      <c r="L291" s="185" t="s">
        <v>361</v>
      </c>
      <c r="M291" s="253"/>
      <c r="N291" s="363">
        <f>N290+TIME(0,M289,0)</f>
        <v>0.39722222222222198</v>
      </c>
      <c r="O291" s="155"/>
      <c r="P291" s="958"/>
    </row>
    <row r="292" spans="1:16" ht="15.75" customHeight="1" x14ac:dyDescent="0.3">
      <c r="E292" s="157"/>
      <c r="F292" s="342">
        <v>4.3</v>
      </c>
      <c r="G292" s="157">
        <f t="shared" si="32"/>
        <v>7</v>
      </c>
      <c r="H292" s="155"/>
      <c r="I292" s="155" t="s">
        <v>45</v>
      </c>
      <c r="J292" s="216" t="s">
        <v>448</v>
      </c>
      <c r="K292" s="216" t="s">
        <v>170</v>
      </c>
      <c r="L292" s="185" t="s">
        <v>491</v>
      </c>
      <c r="M292" s="253"/>
      <c r="N292" s="363">
        <f t="shared" ref="N292:N297" si="33">N291+TIME(0,M290,0)</f>
        <v>0.39722222222222198</v>
      </c>
      <c r="O292" s="155"/>
      <c r="P292" s="958"/>
    </row>
    <row r="293" spans="1:16" s="1206" customFormat="1" ht="15.75" customHeight="1" x14ac:dyDescent="0.3">
      <c r="D293" s="565"/>
      <c r="E293" s="157"/>
      <c r="F293" s="342">
        <v>4.3</v>
      </c>
      <c r="G293" s="157">
        <f t="shared" si="32"/>
        <v>8</v>
      </c>
      <c r="H293" s="155"/>
      <c r="I293" s="155" t="s">
        <v>2</v>
      </c>
      <c r="J293" s="1122" t="s">
        <v>602</v>
      </c>
      <c r="K293" s="820" t="s">
        <v>170</v>
      </c>
      <c r="L293" s="185" t="s">
        <v>105</v>
      </c>
      <c r="M293" s="961"/>
      <c r="N293" s="363">
        <f t="shared" si="33"/>
        <v>0.39722222222222198</v>
      </c>
      <c r="O293" s="155"/>
    </row>
    <row r="294" spans="1:16" s="1206" customFormat="1" ht="15.75" customHeight="1" x14ac:dyDescent="0.3">
      <c r="D294" s="565"/>
      <c r="E294" s="157"/>
      <c r="F294" s="342">
        <v>4.3</v>
      </c>
      <c r="G294" s="157">
        <f t="shared" si="32"/>
        <v>9</v>
      </c>
      <c r="H294" s="155"/>
      <c r="I294" s="155" t="s">
        <v>2</v>
      </c>
      <c r="J294" s="1122" t="s">
        <v>738</v>
      </c>
      <c r="K294" s="820" t="s">
        <v>170</v>
      </c>
      <c r="L294" s="185" t="s">
        <v>492</v>
      </c>
      <c r="M294" s="961"/>
      <c r="N294" s="363">
        <f t="shared" si="33"/>
        <v>0.39722222222222198</v>
      </c>
      <c r="O294" s="155"/>
    </row>
    <row r="295" spans="1:16" ht="15.75" customHeight="1" x14ac:dyDescent="0.3">
      <c r="E295" s="157"/>
      <c r="F295" s="342"/>
      <c r="G295" s="157"/>
      <c r="H295" s="155"/>
      <c r="I295" s="155"/>
      <c r="J295" s="157"/>
      <c r="K295" s="156"/>
      <c r="L295" s="446"/>
      <c r="M295" s="253"/>
      <c r="N295" s="363">
        <f t="shared" si="33"/>
        <v>0.39722222222222198</v>
      </c>
      <c r="O295" s="155"/>
      <c r="P295" s="958"/>
    </row>
    <row r="296" spans="1:16" ht="15.75" customHeight="1" x14ac:dyDescent="0.3">
      <c r="E296" s="157"/>
      <c r="F296" s="342">
        <v>4.4000000000000004</v>
      </c>
      <c r="G296" s="199"/>
      <c r="H296" s="272"/>
      <c r="I296" s="155"/>
      <c r="J296" s="528" t="s">
        <v>348</v>
      </c>
      <c r="K296" s="216"/>
      <c r="L296" s="216"/>
      <c r="M296" s="253"/>
      <c r="N296" s="363">
        <f t="shared" si="33"/>
        <v>0.39722222222222198</v>
      </c>
      <c r="O296" s="155"/>
      <c r="P296" s="958"/>
    </row>
    <row r="297" spans="1:16" ht="15.75" customHeight="1" x14ac:dyDescent="0.3">
      <c r="E297" s="157"/>
      <c r="F297" s="342"/>
      <c r="G297" s="489">
        <v>1</v>
      </c>
      <c r="H297" s="272"/>
      <c r="I297" s="155" t="s">
        <v>64</v>
      </c>
      <c r="J297" s="949" t="s">
        <v>573</v>
      </c>
      <c r="K297" s="949" t="s">
        <v>170</v>
      </c>
      <c r="L297" s="948" t="s">
        <v>105</v>
      </c>
      <c r="M297" s="950"/>
      <c r="N297" s="363">
        <f t="shared" si="33"/>
        <v>0.39722222222222198</v>
      </c>
      <c r="O297" s="155"/>
      <c r="P297" s="958"/>
    </row>
    <row r="298" spans="1:16" s="1118" customFormat="1" ht="15.75" customHeight="1" x14ac:dyDescent="0.3">
      <c r="A298" s="1128"/>
      <c r="B298" s="1128"/>
      <c r="C298" s="1128"/>
      <c r="D298" s="565"/>
      <c r="E298" s="157"/>
      <c r="F298" s="342"/>
      <c r="G298" s="489">
        <v>1</v>
      </c>
      <c r="H298" s="272"/>
      <c r="I298" s="155" t="s">
        <v>2</v>
      </c>
      <c r="J298" s="949" t="s">
        <v>496</v>
      </c>
      <c r="K298" s="949" t="s">
        <v>170</v>
      </c>
      <c r="L298" s="948" t="s">
        <v>492</v>
      </c>
      <c r="M298" s="950"/>
      <c r="N298" s="363">
        <f t="shared" ref="N298" si="34">N297+TIME(0,M296,0)</f>
        <v>0.39722222222222198</v>
      </c>
      <c r="O298" s="155"/>
    </row>
    <row r="299" spans="1:16" ht="15.75" customHeight="1" x14ac:dyDescent="0.3">
      <c r="E299" s="157"/>
      <c r="F299" s="342"/>
      <c r="G299" s="157"/>
      <c r="H299" s="155"/>
      <c r="I299" s="155"/>
      <c r="J299" s="157"/>
      <c r="K299" s="156"/>
      <c r="L299" s="446"/>
      <c r="M299" s="253"/>
      <c r="N299" s="363"/>
      <c r="O299" s="155"/>
      <c r="P299" s="958"/>
    </row>
    <row r="300" spans="1:16" ht="15.75" customHeight="1" x14ac:dyDescent="0.3">
      <c r="E300" s="157"/>
      <c r="F300" s="342">
        <v>4.5</v>
      </c>
      <c r="G300" s="157"/>
      <c r="H300" s="155"/>
      <c r="I300" s="155"/>
      <c r="J300" s="292" t="s">
        <v>140</v>
      </c>
      <c r="K300" s="156"/>
      <c r="L300" s="446"/>
      <c r="M300" s="253"/>
      <c r="N300" s="363">
        <f>N298+TIME(0,M298,0)</f>
        <v>0.39722222222222198</v>
      </c>
      <c r="O300" s="155">
        <v>0</v>
      </c>
      <c r="P300" s="958"/>
    </row>
    <row r="301" spans="1:16" ht="15.75" customHeight="1" x14ac:dyDescent="0.3">
      <c r="E301" s="157"/>
      <c r="F301" s="342">
        <v>4.5</v>
      </c>
      <c r="G301" s="157">
        <v>1</v>
      </c>
      <c r="H301" s="155"/>
      <c r="I301" s="155" t="s">
        <v>64</v>
      </c>
      <c r="J301" s="536"/>
      <c r="K301" s="949" t="s">
        <v>170</v>
      </c>
      <c r="L301" s="948"/>
      <c r="M301" s="950"/>
      <c r="N301" s="363">
        <f t="shared" si="31"/>
        <v>0.39722222222222198</v>
      </c>
      <c r="O301" s="155">
        <v>0</v>
      </c>
      <c r="P301" s="958"/>
    </row>
    <row r="302" spans="1:16" ht="15.75" customHeight="1" x14ac:dyDescent="0.3">
      <c r="E302" s="157"/>
      <c r="F302" s="157"/>
      <c r="G302" s="157">
        <f>G301+1</f>
        <v>2</v>
      </c>
      <c r="H302" s="155"/>
      <c r="I302" s="155" t="s">
        <v>175</v>
      </c>
      <c r="N302" s="363">
        <f t="shared" si="31"/>
        <v>0.39722222222222198</v>
      </c>
      <c r="O302" s="155">
        <v>0</v>
      </c>
      <c r="P302" s="958"/>
    </row>
    <row r="303" spans="1:16" ht="15.75" customHeight="1" x14ac:dyDescent="0.3">
      <c r="E303" s="157"/>
      <c r="F303" s="157"/>
      <c r="G303" s="157"/>
      <c r="H303" s="155"/>
      <c r="I303" s="155"/>
      <c r="J303" s="157"/>
      <c r="K303" s="156"/>
      <c r="L303" s="446"/>
      <c r="M303" s="253"/>
      <c r="N303" s="363">
        <f t="shared" si="31"/>
        <v>0.39722222222222198</v>
      </c>
      <c r="O303" s="155">
        <v>0</v>
      </c>
      <c r="P303" s="958"/>
    </row>
    <row r="304" spans="1:16" ht="15.75" customHeight="1" x14ac:dyDescent="0.3">
      <c r="E304" s="157">
        <v>5</v>
      </c>
      <c r="F304" s="157"/>
      <c r="G304" s="157"/>
      <c r="H304" s="155">
        <v>5</v>
      </c>
      <c r="I304" s="155"/>
      <c r="J304" s="529" t="s">
        <v>177</v>
      </c>
      <c r="K304" s="156"/>
      <c r="L304" s="446"/>
      <c r="M304" s="253"/>
      <c r="N304" s="363">
        <f t="shared" si="31"/>
        <v>0.39722222222222198</v>
      </c>
      <c r="O304" s="155">
        <v>0</v>
      </c>
      <c r="P304" s="958"/>
    </row>
    <row r="305" spans="1:16" ht="15.75" customHeight="1" x14ac:dyDescent="0.3">
      <c r="E305" s="157"/>
      <c r="F305" s="157"/>
      <c r="G305" s="157"/>
      <c r="H305" s="155"/>
      <c r="I305" s="155"/>
      <c r="J305" s="157"/>
      <c r="K305" s="156"/>
      <c r="L305" s="446"/>
      <c r="M305" s="253"/>
      <c r="N305" s="363">
        <f t="shared" si="31"/>
        <v>0.39722222222222198</v>
      </c>
      <c r="O305" s="155">
        <v>0</v>
      </c>
      <c r="P305" s="958"/>
    </row>
    <row r="306" spans="1:16" ht="15.75" customHeight="1" x14ac:dyDescent="0.3">
      <c r="E306" s="157"/>
      <c r="F306" s="157">
        <v>5.0999999999999996</v>
      </c>
      <c r="G306" s="157"/>
      <c r="H306" s="155"/>
      <c r="I306" s="155"/>
      <c r="J306" s="292" t="s">
        <v>200</v>
      </c>
      <c r="K306" s="156"/>
      <c r="L306" s="446"/>
      <c r="M306" s="253"/>
      <c r="N306" s="363">
        <f t="shared" si="31"/>
        <v>0.39722222222222198</v>
      </c>
      <c r="O306" s="155">
        <v>0</v>
      </c>
      <c r="P306" s="958"/>
    </row>
    <row r="307" spans="1:16" ht="15.75" customHeight="1" x14ac:dyDescent="0.3">
      <c r="E307" s="157"/>
      <c r="F307" s="157"/>
      <c r="G307" s="157">
        <v>1</v>
      </c>
      <c r="H307" s="155"/>
      <c r="I307" s="155" t="s">
        <v>64</v>
      </c>
      <c r="J307" s="157" t="s">
        <v>739</v>
      </c>
      <c r="K307" s="156" t="s">
        <v>170</v>
      </c>
      <c r="L307" s="446" t="s">
        <v>508</v>
      </c>
      <c r="M307" s="253"/>
      <c r="N307" s="363">
        <f t="shared" si="31"/>
        <v>0.39722222222222198</v>
      </c>
      <c r="O307" s="155">
        <v>0</v>
      </c>
      <c r="P307" s="958"/>
    </row>
    <row r="308" spans="1:16" ht="15.75" customHeight="1" x14ac:dyDescent="0.3">
      <c r="E308" s="157"/>
      <c r="F308" s="157"/>
      <c r="G308" s="157">
        <f>G307+1</f>
        <v>2</v>
      </c>
      <c r="H308" s="155"/>
      <c r="I308" s="155" t="s">
        <v>64</v>
      </c>
      <c r="J308" s="157" t="s">
        <v>148</v>
      </c>
      <c r="K308" s="156" t="s">
        <v>170</v>
      </c>
      <c r="L308" s="446" t="s">
        <v>105</v>
      </c>
      <c r="M308" s="253"/>
      <c r="N308" s="363">
        <f t="shared" si="31"/>
        <v>0.39722222222222198</v>
      </c>
      <c r="O308" s="155">
        <v>0</v>
      </c>
      <c r="P308" s="958"/>
    </row>
    <row r="309" spans="1:16" ht="15.75" customHeight="1" x14ac:dyDescent="0.3">
      <c r="E309" s="157"/>
      <c r="F309" s="157"/>
      <c r="G309" s="157">
        <f>G308+1</f>
        <v>3</v>
      </c>
      <c r="H309" s="155"/>
      <c r="I309" s="155" t="s">
        <v>64</v>
      </c>
      <c r="J309" s="157" t="s">
        <v>201</v>
      </c>
      <c r="K309" s="156" t="s">
        <v>170</v>
      </c>
      <c r="L309" s="446" t="s">
        <v>42</v>
      </c>
      <c r="M309" s="253"/>
      <c r="N309" s="363">
        <f t="shared" si="31"/>
        <v>0.39722222222222198</v>
      </c>
      <c r="O309" s="155">
        <v>0</v>
      </c>
      <c r="P309" s="958"/>
    </row>
    <row r="310" spans="1:16" ht="15.75" customHeight="1" x14ac:dyDescent="0.3">
      <c r="E310" s="157"/>
      <c r="F310" s="157"/>
      <c r="G310" s="157">
        <f>G309+1</f>
        <v>4</v>
      </c>
      <c r="H310" s="155"/>
      <c r="I310" s="155" t="s">
        <v>64</v>
      </c>
      <c r="J310" s="157" t="s">
        <v>272</v>
      </c>
      <c r="K310" s="156" t="s">
        <v>170</v>
      </c>
      <c r="L310" s="446" t="s">
        <v>42</v>
      </c>
      <c r="M310" s="253"/>
      <c r="N310" s="363">
        <f t="shared" si="31"/>
        <v>0.39722222222222198</v>
      </c>
      <c r="O310" s="155">
        <v>0</v>
      </c>
      <c r="P310" s="958"/>
    </row>
    <row r="311" spans="1:16" ht="15.75" customHeight="1" x14ac:dyDescent="0.3">
      <c r="E311" s="157"/>
      <c r="F311" s="157"/>
      <c r="G311" s="157">
        <f>G310+1</f>
        <v>5</v>
      </c>
      <c r="H311" s="155"/>
      <c r="I311" s="155" t="s">
        <v>2</v>
      </c>
      <c r="J311" s="157"/>
      <c r="K311" s="216" t="s">
        <v>170</v>
      </c>
      <c r="L311" s="185"/>
      <c r="M311" s="253"/>
      <c r="N311" s="363">
        <f t="shared" si="31"/>
        <v>0.39722222222222198</v>
      </c>
      <c r="O311" s="155">
        <v>0</v>
      </c>
      <c r="P311" s="958"/>
    </row>
    <row r="312" spans="1:16" s="997" customFormat="1" ht="15.75" customHeight="1" x14ac:dyDescent="0.3">
      <c r="A312" s="1128"/>
      <c r="B312" s="1128"/>
      <c r="C312" s="1128"/>
      <c r="D312" s="565"/>
      <c r="E312" s="157"/>
      <c r="F312" s="157"/>
      <c r="G312" s="157"/>
      <c r="H312" s="155"/>
      <c r="I312" s="155"/>
      <c r="J312" s="157"/>
      <c r="K312" s="216"/>
      <c r="L312" s="185"/>
      <c r="M312" s="253"/>
      <c r="N312" s="363"/>
      <c r="O312" s="155"/>
    </row>
    <row r="313" spans="1:16" ht="15.75" customHeight="1" x14ac:dyDescent="0.3">
      <c r="E313" s="157"/>
      <c r="F313" s="157">
        <v>5.2</v>
      </c>
      <c r="G313" s="157"/>
      <c r="H313" s="155"/>
      <c r="I313" s="155"/>
      <c r="J313" s="292" t="s">
        <v>355</v>
      </c>
      <c r="K313" s="156"/>
      <c r="L313" s="446"/>
      <c r="M313" s="253"/>
      <c r="N313" s="363">
        <f>N311+TIME(0,M311,0)</f>
        <v>0.39722222222222198</v>
      </c>
      <c r="O313" s="155">
        <v>0</v>
      </c>
      <c r="P313" s="958"/>
    </row>
    <row r="314" spans="1:16" ht="15.75" customHeight="1" x14ac:dyDescent="0.3">
      <c r="E314" s="157"/>
      <c r="F314" s="157"/>
      <c r="G314" s="157">
        <v>1</v>
      </c>
      <c r="H314" s="155"/>
      <c r="I314" s="155" t="s">
        <v>64</v>
      </c>
      <c r="J314" s="157" t="s">
        <v>202</v>
      </c>
      <c r="K314" s="156" t="s">
        <v>170</v>
      </c>
      <c r="L314" s="446" t="s">
        <v>225</v>
      </c>
      <c r="M314" s="253"/>
      <c r="N314" s="363">
        <f t="shared" si="31"/>
        <v>0.39722222222222198</v>
      </c>
      <c r="O314" s="155">
        <v>0</v>
      </c>
      <c r="P314" s="958"/>
    </row>
    <row r="315" spans="1:16" ht="15.75" customHeight="1" x14ac:dyDescent="0.3">
      <c r="E315" s="157"/>
      <c r="F315" s="157"/>
      <c r="G315" s="157">
        <f>G314+1</f>
        <v>2</v>
      </c>
      <c r="H315" s="155"/>
      <c r="I315" s="155" t="s">
        <v>64</v>
      </c>
      <c r="J315" s="157" t="s">
        <v>740</v>
      </c>
      <c r="K315" s="156" t="s">
        <v>170</v>
      </c>
      <c r="L315" s="185" t="s">
        <v>417</v>
      </c>
      <c r="M315" s="553"/>
      <c r="N315" s="554">
        <f t="shared" si="31"/>
        <v>0.39722222222222198</v>
      </c>
      <c r="O315" s="155">
        <v>0</v>
      </c>
      <c r="P315" s="958"/>
    </row>
    <row r="316" spans="1:16" ht="15.75" customHeight="1" x14ac:dyDescent="0.3">
      <c r="E316" s="157"/>
      <c r="F316" s="157"/>
      <c r="G316" s="157">
        <f>G315+1</f>
        <v>3</v>
      </c>
      <c r="H316" s="155"/>
      <c r="I316" s="155" t="s">
        <v>2</v>
      </c>
      <c r="J316" s="216" t="s">
        <v>278</v>
      </c>
      <c r="K316" s="216" t="s">
        <v>170</v>
      </c>
      <c r="L316" s="185" t="s">
        <v>144</v>
      </c>
      <c r="M316" s="253"/>
      <c r="N316" s="554">
        <f t="shared" ref="N316:N323" si="35">N315+TIME(0,M315,0)</f>
        <v>0.39722222222222198</v>
      </c>
      <c r="O316" s="155">
        <v>0</v>
      </c>
      <c r="P316" s="958"/>
    </row>
    <row r="317" spans="1:16" ht="15.75" customHeight="1" x14ac:dyDescent="0.3">
      <c r="E317" s="157"/>
      <c r="F317" s="157"/>
      <c r="G317" s="157">
        <f>G316+1</f>
        <v>4</v>
      </c>
      <c r="H317" s="155"/>
      <c r="I317" s="155" t="s">
        <v>2</v>
      </c>
      <c r="J317" s="216" t="s">
        <v>444</v>
      </c>
      <c r="K317" s="216" t="s">
        <v>170</v>
      </c>
      <c r="L317" s="185" t="s">
        <v>111</v>
      </c>
      <c r="M317" s="947"/>
      <c r="N317" s="554">
        <f t="shared" si="35"/>
        <v>0.39722222222222198</v>
      </c>
      <c r="O317" s="155">
        <v>0</v>
      </c>
      <c r="P317" s="958"/>
    </row>
    <row r="318" spans="1:16" ht="15.75" customHeight="1" x14ac:dyDescent="0.3">
      <c r="E318" s="157"/>
      <c r="F318" s="157"/>
      <c r="G318" s="157">
        <f>G317+1</f>
        <v>5</v>
      </c>
      <c r="H318" s="155"/>
      <c r="I318" s="155"/>
      <c r="J318" s="216"/>
      <c r="K318" s="216" t="s">
        <v>170</v>
      </c>
      <c r="L318" s="185"/>
      <c r="M318" s="253"/>
      <c r="N318" s="554">
        <f t="shared" si="35"/>
        <v>0.39722222222222198</v>
      </c>
      <c r="O318" s="155">
        <v>0</v>
      </c>
      <c r="P318" s="958"/>
    </row>
    <row r="319" spans="1:16" ht="15.75" customHeight="1" x14ac:dyDescent="0.3">
      <c r="E319" s="157"/>
      <c r="F319" s="157"/>
      <c r="G319" s="157"/>
      <c r="H319" s="155"/>
      <c r="I319" s="155"/>
      <c r="J319" s="157"/>
      <c r="K319" s="156"/>
      <c r="L319" s="446"/>
      <c r="M319" s="253"/>
      <c r="N319" s="554">
        <f t="shared" si="35"/>
        <v>0.39722222222222198</v>
      </c>
      <c r="O319" s="155">
        <v>0</v>
      </c>
      <c r="P319" s="958"/>
    </row>
    <row r="320" spans="1:16" ht="15.75" customHeight="1" x14ac:dyDescent="0.3">
      <c r="E320" s="157"/>
      <c r="F320" s="157">
        <v>5.3</v>
      </c>
      <c r="G320" s="157"/>
      <c r="H320" s="155"/>
      <c r="I320" s="155"/>
      <c r="J320" s="292" t="s">
        <v>204</v>
      </c>
      <c r="K320" s="156"/>
      <c r="L320" s="446"/>
      <c r="M320" s="253"/>
      <c r="N320" s="554">
        <f t="shared" si="35"/>
        <v>0.39722222222222198</v>
      </c>
      <c r="O320" s="155">
        <v>0</v>
      </c>
      <c r="P320" s="958"/>
    </row>
    <row r="321" spans="1:16" ht="15.75" customHeight="1" x14ac:dyDescent="0.3">
      <c r="E321" s="157"/>
      <c r="F321" s="157"/>
      <c r="G321" s="157">
        <v>1</v>
      </c>
      <c r="H321" s="155"/>
      <c r="I321" s="155" t="s">
        <v>64</v>
      </c>
      <c r="J321" s="157" t="s">
        <v>446</v>
      </c>
      <c r="K321" s="156"/>
      <c r="L321" s="185" t="s">
        <v>142</v>
      </c>
      <c r="M321" s="253"/>
      <c r="N321" s="554">
        <f t="shared" si="35"/>
        <v>0.39722222222222198</v>
      </c>
      <c r="O321" s="155">
        <v>0</v>
      </c>
      <c r="P321" s="958"/>
    </row>
    <row r="322" spans="1:16" ht="15.75" customHeight="1" x14ac:dyDescent="0.3">
      <c r="E322" s="157"/>
      <c r="F322" s="157"/>
      <c r="G322" s="157">
        <f t="shared" ref="G322:H329" si="36">G321+1</f>
        <v>2</v>
      </c>
      <c r="H322" s="155"/>
      <c r="I322" s="155" t="s">
        <v>64</v>
      </c>
      <c r="J322" s="157" t="s">
        <v>332</v>
      </c>
      <c r="K322" s="156" t="s">
        <v>170</v>
      </c>
      <c r="L322" s="446" t="s">
        <v>331</v>
      </c>
      <c r="M322" s="253"/>
      <c r="N322" s="554">
        <f t="shared" si="35"/>
        <v>0.39722222222222198</v>
      </c>
      <c r="O322" s="155">
        <v>0</v>
      </c>
      <c r="P322" s="958"/>
    </row>
    <row r="323" spans="1:16" ht="15.75" customHeight="1" x14ac:dyDescent="0.3">
      <c r="E323" s="157"/>
      <c r="F323" s="157"/>
      <c r="G323" s="157">
        <f t="shared" si="36"/>
        <v>3</v>
      </c>
      <c r="H323" s="155"/>
      <c r="I323" s="155" t="s">
        <v>64</v>
      </c>
      <c r="J323" s="157"/>
      <c r="K323" s="156" t="s">
        <v>170</v>
      </c>
      <c r="L323" s="446"/>
      <c r="M323" s="253"/>
      <c r="N323" s="554">
        <f t="shared" si="35"/>
        <v>0.39722222222222198</v>
      </c>
      <c r="O323" s="155">
        <v>0</v>
      </c>
      <c r="P323" s="958"/>
    </row>
    <row r="324" spans="1:16" ht="15.75" customHeight="1" x14ac:dyDescent="0.3">
      <c r="E324" s="157"/>
      <c r="F324" s="157"/>
      <c r="G324" s="157">
        <f t="shared" si="36"/>
        <v>4</v>
      </c>
      <c r="H324" s="155"/>
      <c r="I324" s="155" t="s">
        <v>64</v>
      </c>
      <c r="J324" s="944" t="s">
        <v>741</v>
      </c>
      <c r="K324" s="945" t="s">
        <v>170</v>
      </c>
      <c r="L324" s="948" t="s">
        <v>111</v>
      </c>
      <c r="M324" s="253"/>
      <c r="N324" s="363">
        <f t="shared" si="31"/>
        <v>0.39722222222222198</v>
      </c>
      <c r="O324" s="155">
        <v>0</v>
      </c>
      <c r="P324" s="958"/>
    </row>
    <row r="325" spans="1:16" ht="15.75" customHeight="1" x14ac:dyDescent="0.3">
      <c r="E325" s="157"/>
      <c r="F325" s="157"/>
      <c r="G325" s="157">
        <f t="shared" si="36"/>
        <v>5</v>
      </c>
      <c r="H325" s="157">
        <f>H324+1</f>
        <v>1</v>
      </c>
      <c r="I325" s="155" t="s">
        <v>64</v>
      </c>
      <c r="J325" s="216" t="s">
        <v>24</v>
      </c>
      <c r="K325" s="216" t="s">
        <v>170</v>
      </c>
      <c r="L325" s="185" t="s">
        <v>41</v>
      </c>
      <c r="N325" s="363">
        <f t="shared" si="31"/>
        <v>0.39722222222222198</v>
      </c>
      <c r="O325" s="155">
        <v>0</v>
      </c>
      <c r="P325" s="958"/>
    </row>
    <row r="326" spans="1:16" ht="15.75" customHeight="1" x14ac:dyDescent="0.3">
      <c r="E326" s="157"/>
      <c r="F326" s="157"/>
      <c r="G326" s="157">
        <f t="shared" si="36"/>
        <v>6</v>
      </c>
      <c r="H326" s="157">
        <f>H325+1</f>
        <v>2</v>
      </c>
      <c r="I326" s="155" t="s">
        <v>64</v>
      </c>
      <c r="J326" s="216" t="s">
        <v>447</v>
      </c>
      <c r="K326" s="216" t="s">
        <v>170</v>
      </c>
      <c r="L326" s="185" t="s">
        <v>361</v>
      </c>
      <c r="M326" s="279"/>
      <c r="N326" s="363">
        <f t="shared" si="31"/>
        <v>0.39722222222222198</v>
      </c>
      <c r="O326" s="155">
        <v>0</v>
      </c>
      <c r="P326" s="958"/>
    </row>
    <row r="327" spans="1:16" ht="15.75" customHeight="1" x14ac:dyDescent="0.3">
      <c r="E327" s="157"/>
      <c r="F327" s="157"/>
      <c r="G327" s="157">
        <f t="shared" si="36"/>
        <v>7</v>
      </c>
      <c r="H327" s="157">
        <f>H326+1</f>
        <v>3</v>
      </c>
      <c r="I327" s="155" t="s">
        <v>64</v>
      </c>
      <c r="J327" s="216" t="s">
        <v>448</v>
      </c>
      <c r="K327" s="216" t="s">
        <v>170</v>
      </c>
      <c r="L327" s="185" t="s">
        <v>491</v>
      </c>
      <c r="M327" s="253"/>
      <c r="N327" s="363">
        <f t="shared" si="31"/>
        <v>0.39722222222222198</v>
      </c>
      <c r="O327" s="155">
        <v>0</v>
      </c>
      <c r="P327" s="958"/>
    </row>
    <row r="328" spans="1:16" s="1206" customFormat="1" ht="15.75" customHeight="1" x14ac:dyDescent="0.3">
      <c r="D328" s="565"/>
      <c r="E328" s="157"/>
      <c r="F328" s="157"/>
      <c r="G328" s="157">
        <f t="shared" si="36"/>
        <v>8</v>
      </c>
      <c r="H328" s="157">
        <f t="shared" si="36"/>
        <v>4</v>
      </c>
      <c r="I328" s="155" t="s">
        <v>2</v>
      </c>
      <c r="J328" s="1122" t="s">
        <v>602</v>
      </c>
      <c r="K328" s="820" t="s">
        <v>170</v>
      </c>
      <c r="L328" s="185" t="s">
        <v>105</v>
      </c>
      <c r="M328" s="961"/>
      <c r="N328" s="363">
        <f t="shared" si="31"/>
        <v>0.39722222222222198</v>
      </c>
      <c r="O328" s="155"/>
    </row>
    <row r="329" spans="1:16" s="1206" customFormat="1" ht="15.75" customHeight="1" x14ac:dyDescent="0.3">
      <c r="D329" s="565"/>
      <c r="E329" s="157"/>
      <c r="F329" s="157"/>
      <c r="G329" s="157">
        <f t="shared" si="36"/>
        <v>9</v>
      </c>
      <c r="H329" s="157">
        <f t="shared" si="36"/>
        <v>5</v>
      </c>
      <c r="I329" s="155" t="s">
        <v>2</v>
      </c>
      <c r="J329" s="1122" t="s">
        <v>738</v>
      </c>
      <c r="K329" s="820" t="s">
        <v>170</v>
      </c>
      <c r="L329" s="185" t="s">
        <v>492</v>
      </c>
      <c r="M329" s="961"/>
      <c r="N329" s="363">
        <f t="shared" si="31"/>
        <v>0.39722222222222198</v>
      </c>
      <c r="O329" s="155"/>
    </row>
    <row r="330" spans="1:16" ht="15.75" customHeight="1" x14ac:dyDescent="0.3">
      <c r="E330" s="157"/>
      <c r="F330" s="157"/>
      <c r="G330" s="157"/>
      <c r="H330" s="157"/>
      <c r="I330" s="155"/>
      <c r="J330" s="157"/>
      <c r="K330" s="156"/>
      <c r="L330" s="446"/>
      <c r="M330" s="253"/>
      <c r="N330" s="363">
        <f t="shared" si="31"/>
        <v>0.39722222222222198</v>
      </c>
      <c r="O330" s="155"/>
      <c r="P330" s="958"/>
    </row>
    <row r="331" spans="1:16" ht="15.75" customHeight="1" x14ac:dyDescent="0.3">
      <c r="E331" s="157"/>
      <c r="F331" s="157">
        <v>5.4</v>
      </c>
      <c r="G331" s="199"/>
      <c r="H331" s="272"/>
      <c r="I331" s="155"/>
      <c r="J331" s="528" t="s">
        <v>348</v>
      </c>
      <c r="K331" s="216"/>
      <c r="L331" s="216"/>
      <c r="M331" s="253"/>
      <c r="N331" s="363">
        <f t="shared" si="31"/>
        <v>0.39722222222222198</v>
      </c>
      <c r="O331" s="155">
        <v>0</v>
      </c>
      <c r="P331" s="958"/>
    </row>
    <row r="332" spans="1:16" ht="15.75" customHeight="1" x14ac:dyDescent="0.3">
      <c r="E332" s="157"/>
      <c r="F332" s="157"/>
      <c r="G332" s="214">
        <v>1</v>
      </c>
      <c r="H332" s="272"/>
      <c r="I332" s="155" t="s">
        <v>64</v>
      </c>
      <c r="J332" s="820"/>
      <c r="K332" s="820"/>
      <c r="L332" s="446"/>
      <c r="M332" s="961"/>
      <c r="N332" s="363">
        <f t="shared" ref="N332:N339" si="37">N331+TIME(0,M331,0)</f>
        <v>0.39722222222222198</v>
      </c>
      <c r="O332" s="155">
        <v>0</v>
      </c>
      <c r="P332" s="958"/>
    </row>
    <row r="333" spans="1:16" ht="15.75" customHeight="1" x14ac:dyDescent="0.3">
      <c r="E333" s="157"/>
      <c r="F333" s="157"/>
      <c r="G333" s="214">
        <f>G332+1</f>
        <v>2</v>
      </c>
      <c r="H333" s="272"/>
      <c r="I333" s="155" t="s">
        <v>64</v>
      </c>
      <c r="J333" s="820"/>
      <c r="K333" s="820"/>
      <c r="L333" s="185"/>
      <c r="M333" s="821"/>
      <c r="N333" s="363">
        <f t="shared" si="37"/>
        <v>0.39722222222222198</v>
      </c>
      <c r="O333" s="155">
        <v>0</v>
      </c>
      <c r="P333" s="958"/>
    </row>
    <row r="334" spans="1:16" s="997" customFormat="1" ht="15.75" customHeight="1" x14ac:dyDescent="0.3">
      <c r="A334" s="1128"/>
      <c r="B334" s="1128"/>
      <c r="C334" s="1128"/>
      <c r="D334" s="565"/>
      <c r="E334" s="157"/>
      <c r="F334" s="157"/>
      <c r="G334" s="214"/>
      <c r="H334" s="272"/>
      <c r="I334" s="155"/>
      <c r="J334" s="820"/>
      <c r="K334" s="820"/>
      <c r="L334" s="185"/>
      <c r="M334" s="821"/>
      <c r="N334" s="363"/>
      <c r="O334" s="155"/>
    </row>
    <row r="335" spans="1:16" s="997" customFormat="1" ht="15.75" customHeight="1" x14ac:dyDescent="0.3">
      <c r="A335" s="1128"/>
      <c r="B335" s="1128"/>
      <c r="C335" s="1128"/>
      <c r="D335" s="565"/>
      <c r="E335" s="157"/>
      <c r="F335" s="157"/>
      <c r="G335" s="253"/>
      <c r="H335" s="155"/>
      <c r="I335" s="155"/>
      <c r="J335" s="278"/>
      <c r="K335" s="216"/>
      <c r="L335" s="185"/>
      <c r="M335" s="253"/>
      <c r="N335" s="363"/>
      <c r="O335" s="155"/>
    </row>
    <row r="336" spans="1:16" ht="15.75" customHeight="1" x14ac:dyDescent="0.3">
      <c r="E336" s="157"/>
      <c r="F336" s="157">
        <v>5.6</v>
      </c>
      <c r="G336" s="199"/>
      <c r="H336" s="272"/>
      <c r="I336" s="155"/>
      <c r="J336" s="528" t="s">
        <v>358</v>
      </c>
      <c r="K336" s="216"/>
      <c r="L336" s="216"/>
      <c r="M336" s="253"/>
      <c r="N336" s="363">
        <f>N333+TIME(0,N333,0)</f>
        <v>0.39722222222222198</v>
      </c>
      <c r="O336" s="155"/>
      <c r="P336" s="958"/>
    </row>
    <row r="337" spans="1:16" ht="15.75" customHeight="1" x14ac:dyDescent="0.3">
      <c r="E337" s="157"/>
      <c r="F337" s="157"/>
      <c r="G337" s="489">
        <v>1</v>
      </c>
      <c r="H337" s="272"/>
      <c r="I337" s="155" t="s">
        <v>311</v>
      </c>
      <c r="J337" s="960"/>
      <c r="K337" s="820"/>
      <c r="L337" s="185"/>
      <c r="M337" s="537"/>
      <c r="N337" s="444">
        <f t="shared" si="37"/>
        <v>0.39722222222222198</v>
      </c>
      <c r="O337" s="155"/>
      <c r="P337" s="958"/>
    </row>
    <row r="338" spans="1:16" ht="15.75" customHeight="1" x14ac:dyDescent="0.3">
      <c r="E338" s="157"/>
      <c r="G338" s="489">
        <f>G337+1</f>
        <v>2</v>
      </c>
      <c r="H338" s="272"/>
      <c r="I338" s="155" t="s">
        <v>311</v>
      </c>
      <c r="J338" s="1211"/>
      <c r="K338" s="525"/>
      <c r="L338" s="524"/>
      <c r="M338" s="245"/>
      <c r="N338" s="444">
        <f t="shared" si="37"/>
        <v>0.39722222222222198</v>
      </c>
      <c r="O338" s="155">
        <v>0</v>
      </c>
      <c r="P338" s="958"/>
    </row>
    <row r="339" spans="1:16" ht="15.75" customHeight="1" x14ac:dyDescent="0.3">
      <c r="E339" s="157"/>
      <c r="F339" s="157"/>
      <c r="G339" s="489">
        <f>G338+1</f>
        <v>3</v>
      </c>
      <c r="H339" s="272"/>
      <c r="I339" s="155" t="s">
        <v>311</v>
      </c>
      <c r="J339" s="959"/>
      <c r="K339" s="952" t="s">
        <v>6</v>
      </c>
      <c r="L339" s="953"/>
      <c r="M339" s="245"/>
      <c r="N339" s="444">
        <f t="shared" si="37"/>
        <v>0.39722222222222198</v>
      </c>
      <c r="O339" s="155">
        <v>0</v>
      </c>
      <c r="P339" s="958"/>
    </row>
    <row r="340" spans="1:16" s="958" customFormat="1" ht="15.75" customHeight="1" x14ac:dyDescent="0.3">
      <c r="A340" s="1128"/>
      <c r="B340" s="1128"/>
      <c r="C340" s="1128"/>
      <c r="D340" s="565"/>
      <c r="E340" s="157"/>
      <c r="F340" s="157"/>
      <c r="G340" s="489">
        <f t="shared" ref="G340:G342" si="38">G339+1</f>
        <v>4</v>
      </c>
      <c r="H340" s="272"/>
      <c r="I340" s="155" t="s">
        <v>311</v>
      </c>
      <c r="N340" s="444">
        <f t="shared" ref="N340:N342" si="39">N339+TIME(0,M339,0)</f>
        <v>0.39722222222222198</v>
      </c>
      <c r="O340" s="155">
        <v>0</v>
      </c>
    </row>
    <row r="341" spans="1:16" s="958" customFormat="1" ht="15.75" customHeight="1" x14ac:dyDescent="0.3">
      <c r="A341" s="1128"/>
      <c r="B341" s="1128"/>
      <c r="C341" s="1128"/>
      <c r="D341" s="565"/>
      <c r="E341" s="157"/>
      <c r="F341" s="157"/>
      <c r="G341" s="489">
        <f t="shared" si="38"/>
        <v>5</v>
      </c>
      <c r="H341" s="272"/>
      <c r="I341" s="155" t="s">
        <v>311</v>
      </c>
      <c r="J341" s="960"/>
      <c r="K341" s="820"/>
      <c r="L341" s="185"/>
      <c r="M341" s="253"/>
      <c r="N341" s="444">
        <f>N340+TIME(0,M346,0)</f>
        <v>0.39722222222222198</v>
      </c>
      <c r="O341" s="155">
        <v>0</v>
      </c>
    </row>
    <row r="342" spans="1:16" ht="15.75" customHeight="1" x14ac:dyDescent="0.3">
      <c r="E342" s="157"/>
      <c r="F342" s="157"/>
      <c r="G342" s="489">
        <f t="shared" si="38"/>
        <v>6</v>
      </c>
      <c r="H342" s="272"/>
      <c r="I342" s="155" t="s">
        <v>311</v>
      </c>
      <c r="N342" s="444">
        <f t="shared" si="39"/>
        <v>0.39722222222222198</v>
      </c>
      <c r="O342" s="155">
        <v>0</v>
      </c>
      <c r="P342" s="958"/>
    </row>
    <row r="343" spans="1:16" s="997" customFormat="1" ht="15.75" customHeight="1" x14ac:dyDescent="0.3">
      <c r="A343" s="1128"/>
      <c r="B343" s="1128"/>
      <c r="C343" s="1128"/>
      <c r="D343" s="565"/>
      <c r="E343" s="157"/>
      <c r="F343" s="157"/>
      <c r="G343" s="489"/>
      <c r="H343" s="272"/>
      <c r="I343" s="155"/>
      <c r="J343" s="109"/>
      <c r="K343" s="109"/>
      <c r="L343" s="480"/>
      <c r="M343" s="228"/>
      <c r="N343" s="444"/>
      <c r="O343" s="155"/>
    </row>
    <row r="344" spans="1:16" ht="15.75" customHeight="1" x14ac:dyDescent="0.3">
      <c r="E344" s="157">
        <v>6</v>
      </c>
      <c r="F344" s="157"/>
      <c r="G344" s="157"/>
      <c r="H344" s="155"/>
      <c r="I344" s="155"/>
      <c r="J344" s="529" t="s">
        <v>197</v>
      </c>
      <c r="K344" s="156" t="s">
        <v>170</v>
      </c>
      <c r="L344" s="446" t="s">
        <v>509</v>
      </c>
      <c r="M344" s="253"/>
      <c r="N344" s="444">
        <f>N342+TIME(0,M342,0)</f>
        <v>0.39722222222222198</v>
      </c>
      <c r="O344" s="155"/>
      <c r="P344" s="958"/>
    </row>
    <row r="345" spans="1:16" ht="15.75" customHeight="1" x14ac:dyDescent="0.3">
      <c r="E345" s="157"/>
      <c r="F345" s="157">
        <v>6.1</v>
      </c>
      <c r="G345" s="157"/>
      <c r="H345" s="155"/>
      <c r="I345" s="155" t="s">
        <v>31</v>
      </c>
      <c r="J345" s="536"/>
      <c r="K345" s="829"/>
      <c r="L345" s="446"/>
      <c r="M345" s="831"/>
      <c r="N345" s="444">
        <f>N344+TIME(0,M344,0)</f>
        <v>0.39722222222222198</v>
      </c>
      <c r="O345" s="155"/>
      <c r="P345" s="958"/>
    </row>
    <row r="346" spans="1:16" ht="15.75" customHeight="1" x14ac:dyDescent="0.3">
      <c r="E346" s="157"/>
      <c r="F346" s="157">
        <f>F345+0.1</f>
        <v>6.1999999999999993</v>
      </c>
      <c r="G346" s="157"/>
      <c r="H346" s="155"/>
      <c r="I346" s="155" t="s">
        <v>175</v>
      </c>
      <c r="J346" s="536"/>
      <c r="K346" s="201" t="s">
        <v>6</v>
      </c>
      <c r="L346" s="446"/>
      <c r="M346" s="957"/>
      <c r="N346" s="444">
        <f t="shared" ref="N346:N353" si="40">N345+TIME(0,M345,0)</f>
        <v>0.39722222222222198</v>
      </c>
      <c r="O346" s="155"/>
      <c r="P346" s="958"/>
    </row>
    <row r="347" spans="1:16" ht="15.75" customHeight="1" x14ac:dyDescent="0.3">
      <c r="E347" s="157"/>
      <c r="F347" s="157">
        <f>F346+0.1</f>
        <v>6.2999999999999989</v>
      </c>
      <c r="G347" s="157"/>
      <c r="H347" s="155"/>
      <c r="I347" s="155" t="s">
        <v>175</v>
      </c>
      <c r="J347" s="944" t="s">
        <v>379</v>
      </c>
      <c r="K347" s="945" t="s">
        <v>170</v>
      </c>
      <c r="L347" s="946" t="s">
        <v>509</v>
      </c>
      <c r="M347" s="947">
        <v>3</v>
      </c>
      <c r="N347" s="444">
        <f t="shared" si="40"/>
        <v>0.39722222222222198</v>
      </c>
      <c r="O347" s="155"/>
      <c r="P347" s="958"/>
    </row>
    <row r="348" spans="1:16" ht="15.75" customHeight="1" x14ac:dyDescent="0.3">
      <c r="E348" s="157"/>
      <c r="F348" s="157">
        <f>F347+0.1</f>
        <v>6.3999999999999986</v>
      </c>
      <c r="G348" s="157"/>
      <c r="H348" s="155"/>
      <c r="I348" s="155" t="s">
        <v>175</v>
      </c>
      <c r="J348" s="526"/>
      <c r="K348" s="201"/>
      <c r="L348" s="446"/>
      <c r="M348" s="537"/>
      <c r="N348" s="444">
        <f t="shared" si="40"/>
        <v>0.3993055555555553</v>
      </c>
      <c r="O348" s="155"/>
      <c r="P348" s="958"/>
    </row>
    <row r="349" spans="1:16" ht="15.75" customHeight="1" x14ac:dyDescent="0.3">
      <c r="E349" s="157"/>
      <c r="F349" s="157"/>
      <c r="G349" s="157"/>
      <c r="H349" s="155"/>
      <c r="I349" s="155" t="s">
        <v>175</v>
      </c>
      <c r="J349" s="526"/>
      <c r="K349" s="201"/>
      <c r="L349" s="446"/>
      <c r="M349" s="537"/>
      <c r="N349" s="444">
        <f t="shared" si="40"/>
        <v>0.3993055555555553</v>
      </c>
      <c r="O349" s="155"/>
      <c r="P349" s="958"/>
    </row>
    <row r="350" spans="1:16" s="997" customFormat="1" ht="15.75" customHeight="1" x14ac:dyDescent="0.3">
      <c r="A350" s="1128"/>
      <c r="B350" s="1128"/>
      <c r="C350" s="1128"/>
      <c r="D350" s="565"/>
      <c r="E350" s="157">
        <v>7</v>
      </c>
      <c r="F350" s="157"/>
      <c r="G350" s="157"/>
      <c r="H350" s="155"/>
      <c r="I350" s="155" t="s">
        <v>34</v>
      </c>
      <c r="J350" s="529" t="s">
        <v>449</v>
      </c>
      <c r="K350" s="156" t="s">
        <v>170</v>
      </c>
      <c r="L350" s="446" t="s">
        <v>508</v>
      </c>
      <c r="M350" s="253">
        <v>2</v>
      </c>
      <c r="N350" s="444">
        <f t="shared" si="40"/>
        <v>0.3993055555555553</v>
      </c>
      <c r="O350" s="155"/>
    </row>
    <row r="351" spans="1:16" s="997" customFormat="1" ht="15.75" customHeight="1" x14ac:dyDescent="0.3">
      <c r="A351" s="1128"/>
      <c r="B351" s="1128"/>
      <c r="C351" s="1128"/>
      <c r="D351" s="565"/>
      <c r="E351" s="157"/>
      <c r="F351" s="157"/>
      <c r="G351" s="157"/>
      <c r="H351" s="155"/>
      <c r="I351" s="155"/>
      <c r="K351" s="156"/>
      <c r="L351" s="446"/>
      <c r="M351" s="253"/>
      <c r="N351" s="444">
        <f t="shared" si="40"/>
        <v>0.40069444444444419</v>
      </c>
      <c r="O351" s="155"/>
    </row>
    <row r="352" spans="1:16" ht="15.75" customHeight="1" x14ac:dyDescent="0.3">
      <c r="E352" s="157">
        <v>7</v>
      </c>
      <c r="F352" s="157"/>
      <c r="G352" s="157"/>
      <c r="H352" s="155"/>
      <c r="I352" s="155" t="s">
        <v>176</v>
      </c>
      <c r="J352" s="1002" t="s">
        <v>742</v>
      </c>
      <c r="K352" s="156"/>
      <c r="L352" s="446"/>
      <c r="M352" s="253"/>
      <c r="N352" s="444">
        <f t="shared" si="40"/>
        <v>0.40069444444444419</v>
      </c>
      <c r="O352" s="155"/>
      <c r="P352" s="958"/>
    </row>
    <row r="353" spans="4:16" ht="15.75" customHeight="1" x14ac:dyDescent="0.3">
      <c r="E353" s="157"/>
      <c r="F353" s="157"/>
      <c r="G353" s="157"/>
      <c r="H353" s="155"/>
      <c r="I353" s="155"/>
      <c r="J353" s="1002" t="s">
        <v>743</v>
      </c>
      <c r="K353" s="156"/>
      <c r="L353" s="446"/>
      <c r="M353" s="253"/>
      <c r="N353" s="444">
        <f t="shared" si="40"/>
        <v>0.40069444444444419</v>
      </c>
      <c r="O353" s="155"/>
      <c r="P353" s="958"/>
    </row>
    <row r="354" spans="4:16" ht="15.75" customHeight="1" x14ac:dyDescent="0.3">
      <c r="E354" s="157">
        <v>8</v>
      </c>
      <c r="F354" s="157"/>
      <c r="G354" s="157"/>
      <c r="H354" s="155"/>
      <c r="I354" s="155" t="s">
        <v>64</v>
      </c>
      <c r="J354" s="529" t="s">
        <v>108</v>
      </c>
      <c r="K354" s="156" t="s">
        <v>170</v>
      </c>
      <c r="L354" s="446" t="s">
        <v>508</v>
      </c>
      <c r="M354" s="253">
        <v>1</v>
      </c>
      <c r="N354" s="444">
        <f t="shared" ref="N354" si="41">N352+TIME(0,M352,0)</f>
        <v>0.40069444444444419</v>
      </c>
      <c r="O354" s="155"/>
      <c r="P354" s="958"/>
    </row>
    <row r="355" spans="4:16" ht="15.75" customHeight="1" x14ac:dyDescent="0.3">
      <c r="E355" s="157"/>
      <c r="F355" s="157"/>
      <c r="G355" s="157"/>
      <c r="H355" s="155"/>
      <c r="I355" s="155"/>
      <c r="J355" s="282" t="s">
        <v>347</v>
      </c>
      <c r="K355" s="216"/>
      <c r="L355" s="199"/>
      <c r="M355" s="246"/>
      <c r="N355" s="1003">
        <f>N356-N354</f>
        <v>9.9305555555555813E-2</v>
      </c>
      <c r="O355" s="155"/>
      <c r="P355" s="958"/>
    </row>
    <row r="356" spans="4:16" ht="15.75" customHeight="1" x14ac:dyDescent="0.3">
      <c r="E356" s="157"/>
      <c r="F356" s="157"/>
      <c r="G356" s="157"/>
      <c r="H356" s="155"/>
      <c r="I356" s="155"/>
      <c r="J356" s="157"/>
      <c r="K356" s="156"/>
      <c r="L356" s="446" t="s">
        <v>180</v>
      </c>
      <c r="M356" s="253"/>
      <c r="N356" s="364">
        <f>TIME(12,0,0)</f>
        <v>0.5</v>
      </c>
      <c r="O356" s="155"/>
      <c r="P356" s="958"/>
    </row>
    <row r="357" spans="4:16" ht="15.75" customHeight="1" x14ac:dyDescent="0.25">
      <c r="E357" s="1427" t="s">
        <v>206</v>
      </c>
      <c r="F357" s="1428"/>
      <c r="G357" s="1428"/>
      <c r="H357" s="1428"/>
      <c r="I357" s="1428"/>
      <c r="J357" s="1428"/>
      <c r="K357" s="1428"/>
      <c r="L357" s="1428"/>
      <c r="M357" s="1428"/>
      <c r="N357" s="1429"/>
      <c r="O357" s="155"/>
    </row>
    <row r="358" spans="4:16" ht="15.75" customHeight="1" x14ac:dyDescent="0.25">
      <c r="E358" s="1430"/>
      <c r="F358" s="1431"/>
      <c r="G358" s="1431"/>
      <c r="H358" s="1431"/>
      <c r="I358" s="1431"/>
      <c r="J358" s="1431"/>
      <c r="K358" s="1431"/>
      <c r="L358" s="1431"/>
      <c r="M358" s="1431"/>
      <c r="N358" s="1432"/>
      <c r="O358" s="155"/>
    </row>
    <row r="359" spans="4:16" ht="15.75" customHeight="1" x14ac:dyDescent="0.25">
      <c r="E359" s="1421" t="s">
        <v>122</v>
      </c>
      <c r="F359" s="1422"/>
      <c r="G359" s="1422"/>
      <c r="H359" s="1422"/>
      <c r="I359" s="1422"/>
      <c r="J359" s="1422"/>
      <c r="K359" s="1422"/>
      <c r="L359" s="1422"/>
      <c r="M359" s="1422"/>
      <c r="N359" s="1423"/>
      <c r="O359" s="155"/>
    </row>
    <row r="360" spans="4:16" ht="15.75" customHeight="1" x14ac:dyDescent="0.25">
      <c r="E360" s="301"/>
      <c r="F360" s="302"/>
      <c r="G360" s="302"/>
      <c r="H360" s="366"/>
      <c r="I360" s="367"/>
      <c r="J360" s="302"/>
      <c r="K360" s="367"/>
      <c r="L360" s="302"/>
      <c r="M360" s="368"/>
      <c r="N360" s="365"/>
      <c r="O360" s="155"/>
    </row>
    <row r="361" spans="4:16" ht="15.75" customHeight="1" x14ac:dyDescent="0.25">
      <c r="E361" s="1415" t="s">
        <v>155</v>
      </c>
      <c r="F361" s="1416"/>
      <c r="G361" s="1416"/>
      <c r="H361" s="1416"/>
      <c r="I361" s="1416"/>
      <c r="J361" s="1416"/>
      <c r="K361" s="1416"/>
      <c r="L361" s="1416"/>
      <c r="M361" s="1416"/>
      <c r="N361" s="1417"/>
      <c r="O361" s="155"/>
    </row>
    <row r="362" spans="4:16" ht="15.75" customHeight="1" x14ac:dyDescent="0.25">
      <c r="E362" s="303"/>
      <c r="F362" s="304"/>
      <c r="G362" s="304"/>
      <c r="H362" s="5"/>
      <c r="I362" s="5"/>
      <c r="J362" s="5"/>
      <c r="K362" s="5"/>
      <c r="L362" s="5"/>
      <c r="M362" s="254"/>
      <c r="N362" s="67"/>
      <c r="O362" s="155"/>
    </row>
    <row r="363" spans="4:16" ht="15.75" customHeight="1" x14ac:dyDescent="0.25">
      <c r="E363" s="1418" t="s">
        <v>261</v>
      </c>
      <c r="F363" s="1419"/>
      <c r="G363" s="1419"/>
      <c r="H363" s="1419"/>
      <c r="I363" s="1419"/>
      <c r="J363" s="1419"/>
      <c r="K363" s="1419"/>
      <c r="L363" s="1419"/>
      <c r="M363" s="1419"/>
      <c r="N363" s="1420"/>
      <c r="O363" s="155"/>
    </row>
    <row r="364" spans="4:16" ht="15.75" customHeight="1" x14ac:dyDescent="0.25">
      <c r="E364" s="305"/>
      <c r="F364" s="306"/>
      <c r="G364" s="306"/>
      <c r="H364" s="8"/>
      <c r="I364" s="8"/>
      <c r="J364" s="8"/>
      <c r="K364" s="8"/>
      <c r="L364" s="8"/>
      <c r="M364" s="255"/>
      <c r="N364" s="68"/>
      <c r="O364" s="155"/>
    </row>
    <row r="365" spans="4:16" ht="15.75" customHeight="1" x14ac:dyDescent="0.25">
      <c r="E365" s="1410" t="s">
        <v>98</v>
      </c>
      <c r="F365" s="1411"/>
      <c r="G365" s="1411"/>
      <c r="H365" s="1411"/>
      <c r="I365" s="1411"/>
      <c r="J365" s="1411"/>
      <c r="K365" s="1411"/>
      <c r="L365" s="1411"/>
      <c r="M365" s="1411"/>
      <c r="N365" s="1412"/>
      <c r="O365" s="155"/>
    </row>
    <row r="366" spans="4:16" ht="15.75" customHeight="1" x14ac:dyDescent="0.25">
      <c r="E366" s="305"/>
      <c r="F366" s="306"/>
      <c r="G366" s="306"/>
      <c r="H366" s="8"/>
      <c r="I366" s="8"/>
      <c r="J366" s="8"/>
      <c r="K366" s="8"/>
      <c r="L366" s="8"/>
      <c r="M366" s="255"/>
      <c r="N366" s="68"/>
      <c r="O366" s="155"/>
    </row>
    <row r="367" spans="4:16" ht="15.75" customHeight="1" x14ac:dyDescent="0.25">
      <c r="D367"/>
      <c r="E367"/>
      <c r="F367"/>
      <c r="G367"/>
      <c r="H367"/>
      <c r="I367"/>
      <c r="J367"/>
      <c r="K367"/>
      <c r="L367" s="361"/>
      <c r="M367"/>
      <c r="N367"/>
      <c r="O367"/>
    </row>
    <row r="368" spans="4:16" ht="15.75" customHeight="1" x14ac:dyDescent="0.25">
      <c r="D368"/>
      <c r="E368"/>
      <c r="F368"/>
      <c r="G368"/>
      <c r="H368"/>
      <c r="I368"/>
      <c r="J368"/>
      <c r="K368"/>
      <c r="L368"/>
      <c r="M368"/>
      <c r="N368"/>
      <c r="O368" s="555">
        <f>SUM(O189:O356)</f>
        <v>1</v>
      </c>
      <c r="P368" s="1117" t="s">
        <v>485</v>
      </c>
    </row>
    <row r="369" spans="4:15" ht="15.75" customHeight="1" x14ac:dyDescent="0.25">
      <c r="D369"/>
      <c r="E369"/>
      <c r="F369"/>
      <c r="G369"/>
      <c r="H369"/>
      <c r="I369"/>
      <c r="J369"/>
      <c r="K369"/>
      <c r="L369"/>
      <c r="M369"/>
      <c r="N369"/>
      <c r="O369"/>
    </row>
    <row r="370" spans="4:15" ht="15.75" customHeight="1" x14ac:dyDescent="0.25">
      <c r="D370"/>
      <c r="E370"/>
      <c r="F370"/>
      <c r="G370"/>
      <c r="H370"/>
      <c r="I370"/>
      <c r="J370"/>
      <c r="K370"/>
      <c r="L370"/>
      <c r="M370"/>
      <c r="N370"/>
      <c r="O370"/>
    </row>
    <row r="371" spans="4:15" ht="15.75" customHeight="1" x14ac:dyDescent="0.25">
      <c r="D371"/>
      <c r="E371"/>
      <c r="F371"/>
      <c r="J371" s="1204"/>
    </row>
    <row r="372" spans="4:15" ht="15.75" customHeight="1" x14ac:dyDescent="0.25">
      <c r="D372"/>
      <c r="E372"/>
      <c r="F372"/>
      <c r="J372" s="1204"/>
    </row>
    <row r="373" spans="4:15" ht="15.75" customHeight="1" x14ac:dyDescent="0.25">
      <c r="D373"/>
      <c r="E373"/>
      <c r="F373"/>
    </row>
    <row r="374" spans="4:15" ht="15.75" customHeight="1" x14ac:dyDescent="0.25">
      <c r="D374"/>
      <c r="E374"/>
      <c r="F374"/>
    </row>
    <row r="375" spans="4:15" ht="15.75" customHeight="1" x14ac:dyDescent="0.25">
      <c r="D375"/>
      <c r="E375"/>
      <c r="F375"/>
    </row>
    <row r="376" spans="4:15" ht="15.75" customHeight="1" x14ac:dyDescent="0.25">
      <c r="D376"/>
      <c r="E376"/>
      <c r="F376"/>
    </row>
    <row r="377" spans="4:15" ht="15.75" customHeight="1" x14ac:dyDescent="0.25">
      <c r="D377"/>
      <c r="E377"/>
      <c r="F377"/>
    </row>
    <row r="378" spans="4:15" ht="15.75" customHeight="1" x14ac:dyDescent="0.25">
      <c r="D378"/>
      <c r="E378"/>
      <c r="F378"/>
    </row>
    <row r="379" spans="4:15" ht="15.75" customHeight="1" x14ac:dyDescent="0.25">
      <c r="D379"/>
      <c r="E379"/>
      <c r="F379"/>
    </row>
    <row r="380" spans="4:15" ht="15.75" customHeight="1" x14ac:dyDescent="0.25">
      <c r="D380"/>
      <c r="E380"/>
      <c r="F380"/>
    </row>
    <row r="381" spans="4:15" ht="15.75" customHeight="1" x14ac:dyDescent="0.25">
      <c r="D381"/>
      <c r="E381"/>
      <c r="F381"/>
    </row>
    <row r="382" spans="4:15" ht="15.75" customHeight="1" x14ac:dyDescent="0.25">
      <c r="D382"/>
      <c r="E382"/>
      <c r="F382"/>
    </row>
    <row r="383" spans="4:15" ht="15.75" customHeight="1" x14ac:dyDescent="0.25">
      <c r="D383"/>
      <c r="E383"/>
      <c r="F383"/>
    </row>
    <row r="384" spans="4:15" ht="15.75" customHeight="1" x14ac:dyDescent="0.25">
      <c r="D384"/>
      <c r="E384"/>
      <c r="F384"/>
    </row>
    <row r="385" spans="4:6" ht="15.75" customHeight="1" x14ac:dyDescent="0.25">
      <c r="D385"/>
      <c r="E385"/>
      <c r="F385"/>
    </row>
    <row r="386" spans="4:6" ht="15.75" customHeight="1" x14ac:dyDescent="0.25">
      <c r="D386"/>
      <c r="E386"/>
      <c r="F386"/>
    </row>
    <row r="387" spans="4:6" ht="15.75" customHeight="1" x14ac:dyDescent="0.25">
      <c r="D387"/>
      <c r="E387"/>
      <c r="F387"/>
    </row>
    <row r="388" spans="4:6" ht="15.75" customHeight="1" x14ac:dyDescent="0.25">
      <c r="D388"/>
      <c r="E388"/>
      <c r="F388"/>
    </row>
    <row r="389" spans="4:6" ht="15.75" customHeight="1" x14ac:dyDescent="0.25">
      <c r="D389"/>
      <c r="E389"/>
      <c r="F389"/>
    </row>
    <row r="390" spans="4:6" ht="15.75" customHeight="1" x14ac:dyDescent="0.25">
      <c r="D390"/>
      <c r="E390"/>
      <c r="F390"/>
    </row>
    <row r="391" spans="4:6" ht="15.75" customHeight="1" x14ac:dyDescent="0.25">
      <c r="D391"/>
      <c r="E391"/>
      <c r="F391"/>
    </row>
    <row r="392" spans="4:6" ht="15.75" customHeight="1" x14ac:dyDescent="0.25">
      <c r="D392"/>
      <c r="E392"/>
      <c r="F392"/>
    </row>
    <row r="393" spans="4:6" ht="15.75" customHeight="1" x14ac:dyDescent="0.25">
      <c r="D393"/>
      <c r="E393"/>
      <c r="F393"/>
    </row>
    <row r="394" spans="4:6" ht="15.75" customHeight="1" x14ac:dyDescent="0.25">
      <c r="D394"/>
      <c r="E394"/>
      <c r="F394"/>
    </row>
    <row r="395" spans="4:6" ht="15.75" customHeight="1" x14ac:dyDescent="0.25">
      <c r="D395"/>
      <c r="E395"/>
      <c r="F395"/>
    </row>
    <row r="396" spans="4:6" ht="15.75" customHeight="1" x14ac:dyDescent="0.25">
      <c r="D396"/>
      <c r="E396"/>
      <c r="F396"/>
    </row>
    <row r="397" spans="4:6" ht="15.75" customHeight="1" x14ac:dyDescent="0.25">
      <c r="D397"/>
      <c r="E397"/>
      <c r="F397"/>
    </row>
    <row r="398" spans="4:6" ht="15.75" customHeight="1" x14ac:dyDescent="0.25">
      <c r="D398"/>
      <c r="E398"/>
      <c r="F398"/>
    </row>
    <row r="399" spans="4:6" ht="15.75" customHeight="1" x14ac:dyDescent="0.25">
      <c r="D399"/>
      <c r="E399"/>
      <c r="F399"/>
    </row>
    <row r="400" spans="4:6" ht="15.75" customHeight="1" x14ac:dyDescent="0.25">
      <c r="D400"/>
      <c r="E400"/>
      <c r="F400"/>
    </row>
    <row r="401" spans="4:6" ht="15.75" customHeight="1" x14ac:dyDescent="0.25">
      <c r="D401"/>
      <c r="E401"/>
      <c r="F401"/>
    </row>
    <row r="402" spans="4:6" ht="15.75" customHeight="1" x14ac:dyDescent="0.25">
      <c r="D402"/>
      <c r="E402"/>
      <c r="F402"/>
    </row>
    <row r="403" spans="4:6" ht="15.75" customHeight="1" x14ac:dyDescent="0.25">
      <c r="D403"/>
      <c r="E403"/>
      <c r="F403"/>
    </row>
    <row r="404" spans="4:6" ht="15.75" customHeight="1" x14ac:dyDescent="0.25">
      <c r="D404"/>
      <c r="E404"/>
      <c r="F404"/>
    </row>
    <row r="405" spans="4:6" ht="15.75" customHeight="1" x14ac:dyDescent="0.25">
      <c r="D405"/>
      <c r="E405"/>
      <c r="F405"/>
    </row>
    <row r="406" spans="4:6" ht="15.75" customHeight="1" x14ac:dyDescent="0.25">
      <c r="D406"/>
      <c r="E406"/>
      <c r="F406"/>
    </row>
    <row r="407" spans="4:6" ht="15.75" customHeight="1" x14ac:dyDescent="0.25">
      <c r="D407"/>
      <c r="E407"/>
      <c r="F407"/>
    </row>
    <row r="408" spans="4:6" ht="15.75" customHeight="1" x14ac:dyDescent="0.25">
      <c r="D408"/>
      <c r="E408"/>
      <c r="F408"/>
    </row>
    <row r="409" spans="4:6" ht="15.75" customHeight="1" x14ac:dyDescent="0.25">
      <c r="D409"/>
      <c r="E409"/>
      <c r="F409"/>
    </row>
    <row r="410" spans="4:6" ht="15.75" customHeight="1" x14ac:dyDescent="0.25">
      <c r="D410"/>
      <c r="E410"/>
      <c r="F410"/>
    </row>
    <row r="411" spans="4:6" ht="15.75" customHeight="1" x14ac:dyDescent="0.25">
      <c r="D411"/>
      <c r="E411"/>
      <c r="F411"/>
    </row>
    <row r="412" spans="4:6" ht="15.75" customHeight="1" x14ac:dyDescent="0.25">
      <c r="D412"/>
      <c r="E412"/>
      <c r="F412"/>
    </row>
    <row r="413" spans="4:6" ht="15.75" customHeight="1" x14ac:dyDescent="0.25">
      <c r="D413"/>
      <c r="E413"/>
      <c r="F413"/>
    </row>
    <row r="414" spans="4:6" ht="15.75" customHeight="1" x14ac:dyDescent="0.25">
      <c r="D414"/>
      <c r="E414"/>
      <c r="F414"/>
    </row>
    <row r="415" spans="4:6" ht="15.75" customHeight="1" x14ac:dyDescent="0.25">
      <c r="D415"/>
      <c r="E415"/>
      <c r="F415"/>
    </row>
    <row r="416" spans="4:6" ht="15.75" customHeight="1" x14ac:dyDescent="0.25">
      <c r="D416"/>
      <c r="E416"/>
      <c r="F416"/>
    </row>
    <row r="417" spans="4:6" ht="15.75" customHeight="1" x14ac:dyDescent="0.25">
      <c r="D417"/>
      <c r="E417"/>
      <c r="F417"/>
    </row>
    <row r="418" spans="4:6" ht="15.75" customHeight="1" x14ac:dyDescent="0.25">
      <c r="D418"/>
      <c r="E418"/>
      <c r="F418"/>
    </row>
    <row r="419" spans="4:6" ht="15.75" customHeight="1" x14ac:dyDescent="0.25">
      <c r="D419"/>
      <c r="E419"/>
      <c r="F419"/>
    </row>
    <row r="420" spans="4:6" ht="15.75" customHeight="1" x14ac:dyDescent="0.25">
      <c r="D420"/>
      <c r="E420"/>
      <c r="F420"/>
    </row>
    <row r="421" spans="4:6" ht="15.75" customHeight="1" x14ac:dyDescent="0.25">
      <c r="D421"/>
      <c r="E421"/>
      <c r="F421"/>
    </row>
    <row r="422" spans="4:6" ht="15.75" customHeight="1" x14ac:dyDescent="0.25">
      <c r="D422"/>
      <c r="E422"/>
      <c r="F422"/>
    </row>
    <row r="423" spans="4:6" ht="15.75" customHeight="1" x14ac:dyDescent="0.25">
      <c r="D423"/>
      <c r="E423"/>
      <c r="F423"/>
    </row>
    <row r="424" spans="4:6" ht="15.75" customHeight="1" x14ac:dyDescent="0.25">
      <c r="D424"/>
      <c r="E424"/>
      <c r="F424"/>
    </row>
    <row r="425" spans="4:6" ht="15.75" customHeight="1" x14ac:dyDescent="0.25">
      <c r="D425"/>
      <c r="E425"/>
      <c r="F425"/>
    </row>
    <row r="426" spans="4:6" ht="15.75" customHeight="1" x14ac:dyDescent="0.25">
      <c r="D426"/>
      <c r="E426"/>
      <c r="F426"/>
    </row>
    <row r="427" spans="4:6" ht="15.75" customHeight="1" x14ac:dyDescent="0.25">
      <c r="D427"/>
      <c r="E427"/>
      <c r="F427"/>
    </row>
    <row r="428" spans="4:6" ht="15.75" customHeight="1" x14ac:dyDescent="0.25">
      <c r="D428"/>
      <c r="E428"/>
      <c r="F428"/>
    </row>
    <row r="429" spans="4:6" ht="15.75" customHeight="1" x14ac:dyDescent="0.25">
      <c r="D429"/>
      <c r="E429"/>
      <c r="F429"/>
    </row>
    <row r="430" spans="4:6" ht="15.75" customHeight="1" x14ac:dyDescent="0.25">
      <c r="D430"/>
      <c r="E430"/>
      <c r="F430"/>
    </row>
    <row r="431" spans="4:6" ht="15.75" customHeight="1" x14ac:dyDescent="0.25">
      <c r="D431"/>
      <c r="E431"/>
      <c r="F431"/>
    </row>
    <row r="432" spans="4:6" ht="15.75" customHeight="1" x14ac:dyDescent="0.25">
      <c r="D432"/>
      <c r="E432"/>
      <c r="F432"/>
    </row>
    <row r="433" spans="4:6" ht="15.75" customHeight="1" x14ac:dyDescent="0.25">
      <c r="D433"/>
      <c r="E433"/>
      <c r="F433"/>
    </row>
    <row r="434" spans="4:6" ht="15.75" customHeight="1" x14ac:dyDescent="0.25">
      <c r="D434"/>
      <c r="E434"/>
      <c r="F434"/>
    </row>
    <row r="435" spans="4:6" ht="15.75" customHeight="1" x14ac:dyDescent="0.25">
      <c r="D435"/>
      <c r="E435"/>
      <c r="F435"/>
    </row>
    <row r="436" spans="4:6" ht="15.75" customHeight="1" x14ac:dyDescent="0.25">
      <c r="D436"/>
      <c r="E436"/>
      <c r="F436"/>
    </row>
    <row r="437" spans="4:6" ht="15.75" customHeight="1" x14ac:dyDescent="0.25">
      <c r="D437"/>
      <c r="E437"/>
      <c r="F437"/>
    </row>
    <row r="438" spans="4:6" ht="15.75" customHeight="1" x14ac:dyDescent="0.25">
      <c r="D438"/>
      <c r="E438"/>
      <c r="F438"/>
    </row>
    <row r="439" spans="4:6" ht="15.75" customHeight="1" x14ac:dyDescent="0.25">
      <c r="D439"/>
      <c r="E439"/>
      <c r="F439"/>
    </row>
    <row r="440" spans="4:6" ht="15.75" customHeight="1" x14ac:dyDescent="0.25">
      <c r="D440"/>
      <c r="E440"/>
      <c r="F440"/>
    </row>
    <row r="441" spans="4:6" ht="15.75" customHeight="1" x14ac:dyDescent="0.25">
      <c r="D441"/>
      <c r="E441"/>
      <c r="F441"/>
    </row>
    <row r="442" spans="4:6" ht="15.75" customHeight="1" x14ac:dyDescent="0.25">
      <c r="D442"/>
      <c r="E442"/>
      <c r="F442"/>
    </row>
    <row r="443" spans="4:6" ht="15.75" customHeight="1" x14ac:dyDescent="0.25">
      <c r="D443"/>
      <c r="E443"/>
      <c r="F443"/>
    </row>
    <row r="444" spans="4:6" ht="15.75" customHeight="1" x14ac:dyDescent="0.25">
      <c r="D444"/>
      <c r="E444"/>
      <c r="F444"/>
    </row>
    <row r="445" spans="4:6" ht="15.75" customHeight="1" x14ac:dyDescent="0.25">
      <c r="D445"/>
      <c r="E445"/>
      <c r="F445"/>
    </row>
    <row r="446" spans="4:6" ht="15.75" customHeight="1" x14ac:dyDescent="0.25">
      <c r="D446"/>
      <c r="E446"/>
      <c r="F446"/>
    </row>
    <row r="447" spans="4:6" ht="15.75" customHeight="1" x14ac:dyDescent="0.25">
      <c r="D447"/>
      <c r="E447"/>
      <c r="F447"/>
    </row>
    <row r="448" spans="4:6" ht="15.75" customHeight="1" x14ac:dyDescent="0.25">
      <c r="D448"/>
      <c r="E448"/>
      <c r="F448"/>
    </row>
    <row r="449" spans="4:6" ht="15.75" customHeight="1" x14ac:dyDescent="0.25">
      <c r="D449"/>
      <c r="E449"/>
      <c r="F449"/>
    </row>
    <row r="450" spans="4:6" ht="15.75" customHeight="1" x14ac:dyDescent="0.25">
      <c r="D450"/>
      <c r="E450"/>
      <c r="F450"/>
    </row>
    <row r="451" spans="4:6" ht="15.75" customHeight="1" x14ac:dyDescent="0.25">
      <c r="D451"/>
      <c r="E451"/>
      <c r="F451"/>
    </row>
    <row r="452" spans="4:6" ht="15.75" customHeight="1" x14ac:dyDescent="0.25">
      <c r="D452"/>
      <c r="E452"/>
      <c r="F452"/>
    </row>
    <row r="453" spans="4:6" ht="15.75" customHeight="1" x14ac:dyDescent="0.25">
      <c r="D453"/>
      <c r="E453"/>
      <c r="F453"/>
    </row>
    <row r="454" spans="4:6" ht="15.75" customHeight="1" x14ac:dyDescent="0.25">
      <c r="D454"/>
      <c r="E454"/>
      <c r="F454"/>
    </row>
    <row r="455" spans="4:6" ht="15.75" customHeight="1" x14ac:dyDescent="0.25">
      <c r="D455"/>
      <c r="E455"/>
      <c r="F455"/>
    </row>
    <row r="456" spans="4:6" ht="15.75" customHeight="1" x14ac:dyDescent="0.25">
      <c r="D456"/>
      <c r="E456"/>
      <c r="F456"/>
    </row>
    <row r="457" spans="4:6" ht="15.75" customHeight="1" x14ac:dyDescent="0.25">
      <c r="D457"/>
      <c r="E457"/>
      <c r="F457"/>
    </row>
    <row r="458" spans="4:6" ht="15.75" customHeight="1" x14ac:dyDescent="0.25">
      <c r="D458"/>
      <c r="E458"/>
      <c r="F458"/>
    </row>
    <row r="459" spans="4:6" ht="15.75" customHeight="1" x14ac:dyDescent="0.25">
      <c r="D459"/>
      <c r="E459"/>
      <c r="F459"/>
    </row>
    <row r="460" spans="4:6" ht="15.75" customHeight="1" x14ac:dyDescent="0.25">
      <c r="D460"/>
      <c r="E460"/>
      <c r="F460"/>
    </row>
    <row r="461" spans="4:6" ht="15.75" customHeight="1" x14ac:dyDescent="0.25">
      <c r="D461"/>
      <c r="E461"/>
      <c r="F461"/>
    </row>
    <row r="462" spans="4:6" ht="15.75" customHeight="1" x14ac:dyDescent="0.25">
      <c r="D462"/>
      <c r="E462"/>
      <c r="F462"/>
    </row>
    <row r="463" spans="4:6" ht="15.75" customHeight="1" x14ac:dyDescent="0.25">
      <c r="D463"/>
      <c r="E463"/>
      <c r="F463"/>
    </row>
    <row r="464" spans="4:6" ht="15.75" customHeight="1" x14ac:dyDescent="0.25">
      <c r="D464"/>
      <c r="E464"/>
      <c r="F464"/>
    </row>
    <row r="465" spans="4:6" ht="15.75" customHeight="1" x14ac:dyDescent="0.25">
      <c r="D465"/>
      <c r="E465"/>
      <c r="F465"/>
    </row>
    <row r="466" spans="4:6" ht="15.75" customHeight="1" x14ac:dyDescent="0.25">
      <c r="D466"/>
      <c r="E466"/>
      <c r="F466"/>
    </row>
    <row r="467" spans="4:6" ht="15.75" customHeight="1" x14ac:dyDescent="0.25">
      <c r="D467"/>
      <c r="E467"/>
      <c r="F467"/>
    </row>
    <row r="468" spans="4:6" ht="15.75" customHeight="1" x14ac:dyDescent="0.25">
      <c r="D468"/>
      <c r="E468"/>
      <c r="F468"/>
    </row>
    <row r="469" spans="4:6" ht="15.75" customHeight="1" x14ac:dyDescent="0.25">
      <c r="D469"/>
      <c r="E469"/>
      <c r="F469"/>
    </row>
    <row r="470" spans="4:6" ht="15.75" customHeight="1" x14ac:dyDescent="0.25">
      <c r="D470"/>
      <c r="E470"/>
      <c r="F470"/>
    </row>
    <row r="471" spans="4:6" ht="15.75" customHeight="1" x14ac:dyDescent="0.25">
      <c r="D471"/>
      <c r="E471"/>
      <c r="F471"/>
    </row>
    <row r="472" spans="4:6" ht="15.75" customHeight="1" x14ac:dyDescent="0.25">
      <c r="D472"/>
      <c r="E472"/>
      <c r="F472"/>
    </row>
    <row r="473" spans="4:6" ht="15.75" customHeight="1" x14ac:dyDescent="0.25">
      <c r="D473"/>
      <c r="E473"/>
      <c r="F473"/>
    </row>
    <row r="474" spans="4:6" ht="15.75" customHeight="1" x14ac:dyDescent="0.25">
      <c r="D474"/>
      <c r="E474"/>
      <c r="F474"/>
    </row>
    <row r="475" spans="4:6" ht="15.75" customHeight="1" x14ac:dyDescent="0.25">
      <c r="D475"/>
      <c r="E475"/>
      <c r="F475"/>
    </row>
    <row r="476" spans="4:6" ht="15.75" customHeight="1" x14ac:dyDescent="0.25">
      <c r="D476"/>
      <c r="E476"/>
      <c r="F476"/>
    </row>
    <row r="477" spans="4:6" ht="15.75" customHeight="1" x14ac:dyDescent="0.25">
      <c r="D477"/>
      <c r="E477"/>
      <c r="F477"/>
    </row>
    <row r="478" spans="4:6" ht="15.75" customHeight="1" x14ac:dyDescent="0.25">
      <c r="D478"/>
      <c r="E478"/>
      <c r="F478"/>
    </row>
    <row r="479" spans="4:6" ht="15.75" customHeight="1" x14ac:dyDescent="0.25">
      <c r="D479"/>
      <c r="E479"/>
      <c r="F479"/>
    </row>
    <row r="480" spans="4:6" ht="15.75" customHeight="1" x14ac:dyDescent="0.25">
      <c r="D480"/>
      <c r="E480"/>
      <c r="F480"/>
    </row>
    <row r="481" spans="4:6" ht="15.75" customHeight="1" x14ac:dyDescent="0.25">
      <c r="D481"/>
      <c r="E481"/>
      <c r="F481"/>
    </row>
    <row r="482" spans="4:6" ht="15.75" customHeight="1" x14ac:dyDescent="0.25">
      <c r="D482"/>
      <c r="E482"/>
      <c r="F482"/>
    </row>
    <row r="483" spans="4:6" ht="15.75" customHeight="1" x14ac:dyDescent="0.25">
      <c r="D483"/>
      <c r="E483"/>
      <c r="F483"/>
    </row>
    <row r="484" spans="4:6" ht="15.75" customHeight="1" x14ac:dyDescent="0.25">
      <c r="D484"/>
      <c r="E484"/>
      <c r="F484"/>
    </row>
    <row r="485" spans="4:6" ht="15.75" customHeight="1" x14ac:dyDescent="0.25">
      <c r="D485"/>
      <c r="E485"/>
      <c r="F485"/>
    </row>
    <row r="486" spans="4:6" ht="15.75" customHeight="1" x14ac:dyDescent="0.25">
      <c r="D486"/>
      <c r="E486"/>
      <c r="F486"/>
    </row>
    <row r="487" spans="4:6" ht="15.75" customHeight="1" x14ac:dyDescent="0.25">
      <c r="D487"/>
      <c r="E487"/>
      <c r="F487"/>
    </row>
    <row r="488" spans="4:6" ht="15.75" customHeight="1" x14ac:dyDescent="0.25">
      <c r="D488"/>
      <c r="E488"/>
      <c r="F488"/>
    </row>
    <row r="489" spans="4:6" ht="15.75" customHeight="1" x14ac:dyDescent="0.25">
      <c r="D489"/>
      <c r="E489"/>
      <c r="F489"/>
    </row>
    <row r="490" spans="4:6" ht="15.75" customHeight="1" x14ac:dyDescent="0.25">
      <c r="D490"/>
      <c r="E490"/>
      <c r="F490"/>
    </row>
    <row r="491" spans="4:6" ht="15.75" customHeight="1" x14ac:dyDescent="0.25">
      <c r="D491"/>
      <c r="E491"/>
      <c r="F491"/>
    </row>
    <row r="492" spans="4:6" ht="15.75" customHeight="1" x14ac:dyDescent="0.25">
      <c r="D492"/>
      <c r="E492"/>
      <c r="F492"/>
    </row>
    <row r="493" spans="4:6" ht="15.75" customHeight="1" x14ac:dyDescent="0.25">
      <c r="D493"/>
      <c r="E493"/>
      <c r="F493"/>
    </row>
    <row r="494" spans="4:6" ht="15.75" customHeight="1" x14ac:dyDescent="0.25">
      <c r="D494"/>
      <c r="E494"/>
      <c r="F494"/>
    </row>
    <row r="495" spans="4:6" ht="15.75" customHeight="1" x14ac:dyDescent="0.25">
      <c r="D495"/>
      <c r="E495"/>
      <c r="F495"/>
    </row>
    <row r="496" spans="4:6" ht="15.75" customHeight="1" x14ac:dyDescent="0.25">
      <c r="D496"/>
      <c r="E496"/>
      <c r="F496"/>
    </row>
    <row r="497" spans="4:6" ht="15.75" customHeight="1" x14ac:dyDescent="0.25">
      <c r="D497"/>
      <c r="E497"/>
      <c r="F497"/>
    </row>
    <row r="498" spans="4:6" ht="15.75" customHeight="1" x14ac:dyDescent="0.25">
      <c r="D498"/>
      <c r="E498"/>
      <c r="F498"/>
    </row>
    <row r="499" spans="4:6" ht="15.75" customHeight="1" x14ac:dyDescent="0.25">
      <c r="D499"/>
      <c r="E499"/>
      <c r="F499"/>
    </row>
    <row r="500" spans="4:6" ht="15.75" customHeight="1" x14ac:dyDescent="0.25">
      <c r="D500"/>
      <c r="E500"/>
      <c r="F500"/>
    </row>
    <row r="501" spans="4:6" ht="15.75" customHeight="1" x14ac:dyDescent="0.25">
      <c r="D501"/>
      <c r="E501"/>
      <c r="F501"/>
    </row>
    <row r="502" spans="4:6" ht="15.75" customHeight="1" x14ac:dyDescent="0.25">
      <c r="D502"/>
      <c r="E502"/>
      <c r="F502"/>
    </row>
    <row r="503" spans="4:6" ht="15.75" customHeight="1" x14ac:dyDescent="0.25">
      <c r="D503"/>
      <c r="E503"/>
      <c r="F503"/>
    </row>
    <row r="504" spans="4:6" ht="15.75" customHeight="1" x14ac:dyDescent="0.25">
      <c r="D504"/>
      <c r="E504"/>
      <c r="F504"/>
    </row>
    <row r="505" spans="4:6" ht="15.75" customHeight="1" x14ac:dyDescent="0.25">
      <c r="D505"/>
      <c r="E505"/>
      <c r="F505"/>
    </row>
    <row r="506" spans="4:6" ht="15.75" customHeight="1" x14ac:dyDescent="0.25">
      <c r="D506"/>
      <c r="E506"/>
      <c r="F506"/>
    </row>
    <row r="507" spans="4:6" ht="15.75" customHeight="1" x14ac:dyDescent="0.25">
      <c r="D507"/>
      <c r="E507"/>
      <c r="F507"/>
    </row>
    <row r="508" spans="4:6" ht="15.75" customHeight="1" x14ac:dyDescent="0.25">
      <c r="D508"/>
      <c r="E508"/>
      <c r="F508"/>
    </row>
    <row r="509" spans="4:6" ht="15.75" customHeight="1" x14ac:dyDescent="0.25">
      <c r="D509"/>
      <c r="E509"/>
      <c r="F509"/>
    </row>
    <row r="510" spans="4:6" ht="15.75" customHeight="1" x14ac:dyDescent="0.25">
      <c r="D510"/>
      <c r="E510"/>
      <c r="F510"/>
    </row>
    <row r="511" spans="4:6" ht="15.75" customHeight="1" x14ac:dyDescent="0.25">
      <c r="D511"/>
      <c r="E511"/>
      <c r="F511"/>
    </row>
    <row r="512" spans="4:6" ht="15.75" customHeight="1" x14ac:dyDescent="0.25">
      <c r="D512"/>
      <c r="E512"/>
      <c r="F512"/>
    </row>
    <row r="513" spans="4:6" ht="15.75" customHeight="1" x14ac:dyDescent="0.25">
      <c r="D513"/>
      <c r="E513"/>
      <c r="F513"/>
    </row>
    <row r="514" spans="4:6" ht="15.75" customHeight="1" x14ac:dyDescent="0.25">
      <c r="D514"/>
      <c r="E514"/>
      <c r="F514"/>
    </row>
    <row r="515" spans="4:6" ht="15.75" customHeight="1" x14ac:dyDescent="0.25">
      <c r="D515"/>
      <c r="E515"/>
      <c r="F515"/>
    </row>
    <row r="516" spans="4:6" ht="15.75" customHeight="1" x14ac:dyDescent="0.25">
      <c r="D516"/>
      <c r="E516"/>
      <c r="F516"/>
    </row>
    <row r="517" spans="4:6" ht="15.75" customHeight="1" x14ac:dyDescent="0.25">
      <c r="D517"/>
      <c r="E517"/>
      <c r="F517"/>
    </row>
    <row r="518" spans="4:6" ht="15.75" customHeight="1" x14ac:dyDescent="0.25">
      <c r="D518"/>
      <c r="E518"/>
      <c r="F518"/>
    </row>
    <row r="519" spans="4:6" ht="15.75" customHeight="1" x14ac:dyDescent="0.25">
      <c r="D519"/>
      <c r="E519"/>
      <c r="F519"/>
    </row>
    <row r="520" spans="4:6" ht="15.75" customHeight="1" x14ac:dyDescent="0.25">
      <c r="D520"/>
      <c r="E520"/>
      <c r="F520"/>
    </row>
    <row r="521" spans="4:6" ht="15.75" customHeight="1" x14ac:dyDescent="0.25">
      <c r="D521"/>
      <c r="E521"/>
      <c r="F521"/>
    </row>
    <row r="522" spans="4:6" ht="15.75" customHeight="1" x14ac:dyDescent="0.25">
      <c r="D522"/>
      <c r="E522"/>
      <c r="F522"/>
    </row>
    <row r="523" spans="4:6" ht="15.75" customHeight="1" x14ac:dyDescent="0.25">
      <c r="D523"/>
      <c r="E523"/>
      <c r="F523"/>
    </row>
    <row r="524" spans="4:6" ht="15.75" customHeight="1" x14ac:dyDescent="0.25">
      <c r="D524"/>
      <c r="E524"/>
      <c r="F524"/>
    </row>
    <row r="525" spans="4:6" ht="15.75" customHeight="1" x14ac:dyDescent="0.25">
      <c r="D525"/>
      <c r="E525"/>
      <c r="F525"/>
    </row>
    <row r="526" spans="4:6" ht="15.75" customHeight="1" x14ac:dyDescent="0.25">
      <c r="D526"/>
      <c r="E526"/>
      <c r="F526"/>
    </row>
    <row r="527" spans="4:6" ht="15.75" customHeight="1" x14ac:dyDescent="0.25">
      <c r="D527"/>
      <c r="E527"/>
      <c r="F527"/>
    </row>
    <row r="528" spans="4:6" ht="15.75" customHeight="1" x14ac:dyDescent="0.25">
      <c r="D528"/>
      <c r="E528"/>
      <c r="F528"/>
    </row>
    <row r="529" spans="4:6" ht="15.75" customHeight="1" x14ac:dyDescent="0.25">
      <c r="D529"/>
      <c r="E529"/>
      <c r="F529"/>
    </row>
    <row r="530" spans="4:6" ht="15.75" customHeight="1" x14ac:dyDescent="0.25">
      <c r="D530"/>
      <c r="E530"/>
      <c r="F530"/>
    </row>
    <row r="531" spans="4:6" ht="15.75" customHeight="1" x14ac:dyDescent="0.25">
      <c r="D531"/>
      <c r="E531"/>
      <c r="F531"/>
    </row>
    <row r="532" spans="4:6" ht="15.75" customHeight="1" x14ac:dyDescent="0.25">
      <c r="D532"/>
      <c r="E532"/>
      <c r="F532"/>
    </row>
    <row r="533" spans="4:6" ht="15.75" customHeight="1" x14ac:dyDescent="0.25">
      <c r="D533"/>
      <c r="E533"/>
      <c r="F533"/>
    </row>
    <row r="534" spans="4:6" ht="15.75" customHeight="1" x14ac:dyDescent="0.25">
      <c r="D534"/>
      <c r="E534"/>
      <c r="F534"/>
    </row>
    <row r="535" spans="4:6" ht="15.75" customHeight="1" x14ac:dyDescent="0.25">
      <c r="D535"/>
      <c r="E535"/>
      <c r="F535"/>
    </row>
    <row r="536" spans="4:6" ht="15.75" customHeight="1" x14ac:dyDescent="0.25">
      <c r="D536"/>
      <c r="E536"/>
      <c r="F536"/>
    </row>
    <row r="537" spans="4:6" ht="15.75" customHeight="1" x14ac:dyDescent="0.25">
      <c r="D537"/>
      <c r="E537"/>
      <c r="F537"/>
    </row>
    <row r="538" spans="4:6" ht="15.75" customHeight="1" x14ac:dyDescent="0.25">
      <c r="D538"/>
      <c r="E538"/>
      <c r="F538"/>
    </row>
    <row r="539" spans="4:6" ht="15.75" customHeight="1" x14ac:dyDescent="0.25">
      <c r="D539"/>
      <c r="E539"/>
      <c r="F539"/>
    </row>
    <row r="540" spans="4:6" ht="15.75" customHeight="1" x14ac:dyDescent="0.25">
      <c r="D540"/>
      <c r="E540"/>
      <c r="F540"/>
    </row>
    <row r="541" spans="4:6" ht="15.75" customHeight="1" x14ac:dyDescent="0.25">
      <c r="D541"/>
      <c r="E541"/>
      <c r="F541"/>
    </row>
    <row r="542" spans="4:6" ht="15.75" customHeight="1" x14ac:dyDescent="0.25">
      <c r="D542"/>
      <c r="E542"/>
      <c r="F542"/>
    </row>
    <row r="543" spans="4:6" ht="15.75" customHeight="1" x14ac:dyDescent="0.25">
      <c r="D543"/>
      <c r="E543"/>
      <c r="F543"/>
    </row>
    <row r="544" spans="4:6" ht="15.75" customHeight="1" x14ac:dyDescent="0.25">
      <c r="D544"/>
      <c r="E544"/>
      <c r="F544"/>
    </row>
    <row r="545" spans="4:6" ht="15.75" customHeight="1" x14ac:dyDescent="0.25">
      <c r="D545"/>
      <c r="E545"/>
      <c r="F545"/>
    </row>
    <row r="546" spans="4:6" ht="15.75" customHeight="1" x14ac:dyDescent="0.25">
      <c r="D546"/>
      <c r="E546"/>
      <c r="F546"/>
    </row>
    <row r="547" spans="4:6" ht="15.75" customHeight="1" x14ac:dyDescent="0.25">
      <c r="D547"/>
      <c r="E547"/>
      <c r="F547"/>
    </row>
    <row r="548" spans="4:6" ht="15.75" customHeight="1" x14ac:dyDescent="0.25">
      <c r="D548"/>
      <c r="E548"/>
      <c r="F548"/>
    </row>
    <row r="549" spans="4:6" ht="15.75" customHeight="1" x14ac:dyDescent="0.25">
      <c r="D549"/>
      <c r="E549"/>
      <c r="F549"/>
    </row>
    <row r="550" spans="4:6" ht="15.75" customHeight="1" x14ac:dyDescent="0.25">
      <c r="D550"/>
      <c r="E550"/>
      <c r="F550"/>
    </row>
    <row r="551" spans="4:6" ht="15.75" customHeight="1" x14ac:dyDescent="0.25">
      <c r="D551"/>
      <c r="E551"/>
      <c r="F551"/>
    </row>
    <row r="552" spans="4:6" ht="15.75" customHeight="1" x14ac:dyDescent="0.25">
      <c r="D552"/>
      <c r="E552"/>
      <c r="F552"/>
    </row>
    <row r="553" spans="4:6" ht="15.75" customHeight="1" x14ac:dyDescent="0.25">
      <c r="D553"/>
      <c r="E553"/>
      <c r="F553"/>
    </row>
    <row r="554" spans="4:6" ht="15.75" customHeight="1" x14ac:dyDescent="0.25">
      <c r="D554"/>
      <c r="E554"/>
      <c r="F554"/>
    </row>
    <row r="555" spans="4:6" ht="15.75" customHeight="1" x14ac:dyDescent="0.25">
      <c r="D555"/>
      <c r="E555"/>
      <c r="F555"/>
    </row>
    <row r="556" spans="4:6" ht="15.75" customHeight="1" x14ac:dyDescent="0.25">
      <c r="D556"/>
      <c r="E556"/>
      <c r="F556"/>
    </row>
    <row r="557" spans="4:6" ht="15.75" customHeight="1" x14ac:dyDescent="0.25">
      <c r="D557"/>
      <c r="E557"/>
      <c r="F557"/>
    </row>
    <row r="558" spans="4:6" ht="15.75" customHeight="1" x14ac:dyDescent="0.25">
      <c r="D558"/>
      <c r="E558"/>
      <c r="F558"/>
    </row>
    <row r="559" spans="4:6" ht="15.75" customHeight="1" x14ac:dyDescent="0.25">
      <c r="D559"/>
      <c r="E559"/>
      <c r="F559"/>
    </row>
    <row r="560" spans="4:6" ht="15.75" customHeight="1" x14ac:dyDescent="0.25">
      <c r="D560"/>
      <c r="E560"/>
      <c r="F560"/>
    </row>
    <row r="561" spans="4:6" ht="15.75" customHeight="1" x14ac:dyDescent="0.25">
      <c r="D561"/>
      <c r="E561"/>
      <c r="F561"/>
    </row>
    <row r="562" spans="4:6" ht="15.75" customHeight="1" x14ac:dyDescent="0.25">
      <c r="D562"/>
      <c r="E562"/>
      <c r="F562"/>
    </row>
    <row r="563" spans="4:6" ht="15.75" customHeight="1" x14ac:dyDescent="0.25">
      <c r="D563"/>
      <c r="E563"/>
      <c r="F563"/>
    </row>
    <row r="564" spans="4:6" ht="15.75" customHeight="1" x14ac:dyDescent="0.25">
      <c r="D564"/>
      <c r="E564"/>
      <c r="F564"/>
    </row>
    <row r="565" spans="4:6" ht="15.75" customHeight="1" x14ac:dyDescent="0.25">
      <c r="D565"/>
      <c r="E565"/>
      <c r="F565"/>
    </row>
    <row r="566" spans="4:6" ht="15.75" customHeight="1" x14ac:dyDescent="0.25">
      <c r="D566"/>
      <c r="E566"/>
      <c r="F566"/>
    </row>
    <row r="567" spans="4:6" ht="15.75" customHeight="1" x14ac:dyDescent="0.25">
      <c r="D567"/>
      <c r="E567"/>
      <c r="F567"/>
    </row>
    <row r="568" spans="4:6" ht="15.75" customHeight="1" x14ac:dyDescent="0.25">
      <c r="D568"/>
      <c r="E568"/>
      <c r="F568"/>
    </row>
    <row r="569" spans="4:6" ht="15.75" customHeight="1" x14ac:dyDescent="0.25">
      <c r="D569"/>
      <c r="E569"/>
      <c r="F569"/>
    </row>
    <row r="570" spans="4:6" ht="15.75" customHeight="1" x14ac:dyDescent="0.25">
      <c r="D570"/>
      <c r="E570"/>
      <c r="F570"/>
    </row>
    <row r="571" spans="4:6" ht="15.75" customHeight="1" x14ac:dyDescent="0.25">
      <c r="D571"/>
      <c r="E571"/>
      <c r="F571"/>
    </row>
    <row r="572" spans="4:6" ht="15.75" customHeight="1" x14ac:dyDescent="0.25">
      <c r="D572"/>
      <c r="E572"/>
      <c r="F572"/>
    </row>
    <row r="573" spans="4:6" ht="15.75" customHeight="1" x14ac:dyDescent="0.25">
      <c r="D573"/>
      <c r="E573"/>
      <c r="F573"/>
    </row>
    <row r="574" spans="4:6" ht="15.75" customHeight="1" x14ac:dyDescent="0.25">
      <c r="D574"/>
      <c r="E574"/>
      <c r="F574"/>
    </row>
    <row r="575" spans="4:6" ht="15.75" customHeight="1" x14ac:dyDescent="0.25">
      <c r="D575"/>
      <c r="E575"/>
      <c r="F575"/>
    </row>
    <row r="576" spans="4:6" ht="15.75" customHeight="1" x14ac:dyDescent="0.25">
      <c r="D576"/>
      <c r="E576"/>
      <c r="F576"/>
    </row>
    <row r="577" spans="4:6" ht="15.75" customHeight="1" x14ac:dyDescent="0.25">
      <c r="D577"/>
      <c r="E577"/>
      <c r="F577"/>
    </row>
    <row r="578" spans="4:6" ht="15.75" customHeight="1" x14ac:dyDescent="0.25">
      <c r="D578"/>
      <c r="E578"/>
      <c r="F578"/>
    </row>
    <row r="579" spans="4:6" ht="15.75" customHeight="1" x14ac:dyDescent="0.25">
      <c r="D579"/>
      <c r="E579"/>
      <c r="F579"/>
    </row>
    <row r="580" spans="4:6" ht="15.75" customHeight="1" x14ac:dyDescent="0.25">
      <c r="D580"/>
      <c r="E580"/>
      <c r="F580"/>
    </row>
    <row r="581" spans="4:6" ht="15.75" customHeight="1" x14ac:dyDescent="0.25">
      <c r="D581"/>
      <c r="E581"/>
      <c r="F581"/>
    </row>
    <row r="582" spans="4:6" ht="15.75" customHeight="1" x14ac:dyDescent="0.25">
      <c r="D582"/>
      <c r="E582"/>
      <c r="F582"/>
    </row>
    <row r="583" spans="4:6" ht="15.75" customHeight="1" x14ac:dyDescent="0.25">
      <c r="D583"/>
      <c r="E583"/>
      <c r="F583"/>
    </row>
    <row r="584" spans="4:6" ht="15.75" customHeight="1" x14ac:dyDescent="0.25">
      <c r="D584"/>
      <c r="E584"/>
      <c r="F584"/>
    </row>
    <row r="585" spans="4:6" ht="15.75" customHeight="1" x14ac:dyDescent="0.25">
      <c r="D585"/>
      <c r="E585"/>
      <c r="F585"/>
    </row>
    <row r="586" spans="4:6" ht="15.75" customHeight="1" x14ac:dyDescent="0.25">
      <c r="D586"/>
      <c r="E586"/>
      <c r="F586"/>
    </row>
    <row r="587" spans="4:6" ht="15.75" customHeight="1" x14ac:dyDescent="0.25">
      <c r="D587"/>
      <c r="E587"/>
      <c r="F587"/>
    </row>
    <row r="588" spans="4:6" ht="15.75" customHeight="1" x14ac:dyDescent="0.25">
      <c r="D588"/>
      <c r="E588"/>
      <c r="F588"/>
    </row>
    <row r="589" spans="4:6" ht="15.75" customHeight="1" x14ac:dyDescent="0.25">
      <c r="D589"/>
      <c r="E589"/>
      <c r="F589"/>
    </row>
    <row r="590" spans="4:6" ht="15.75" customHeight="1" x14ac:dyDescent="0.25">
      <c r="D590"/>
      <c r="E590"/>
      <c r="F590"/>
    </row>
    <row r="591" spans="4:6" ht="15.75" customHeight="1" x14ac:dyDescent="0.25">
      <c r="D591"/>
      <c r="E591"/>
      <c r="F591"/>
    </row>
    <row r="592" spans="4:6" ht="15.75" customHeight="1" x14ac:dyDescent="0.25">
      <c r="D592"/>
      <c r="E592"/>
      <c r="F592"/>
    </row>
    <row r="593" spans="4:6" ht="15.75" customHeight="1" x14ac:dyDescent="0.25">
      <c r="D593"/>
      <c r="E593"/>
      <c r="F593"/>
    </row>
    <row r="594" spans="4:6" ht="15.75" customHeight="1" x14ac:dyDescent="0.25">
      <c r="D594"/>
      <c r="E594"/>
      <c r="F594"/>
    </row>
    <row r="595" spans="4:6" ht="15.75" customHeight="1" x14ac:dyDescent="0.25">
      <c r="D595"/>
      <c r="E595"/>
      <c r="F595"/>
    </row>
    <row r="596" spans="4:6" ht="15.75" customHeight="1" x14ac:dyDescent="0.25">
      <c r="D596"/>
      <c r="E596"/>
      <c r="F596"/>
    </row>
    <row r="597" spans="4:6" ht="15.75" customHeight="1" x14ac:dyDescent="0.25">
      <c r="D597"/>
      <c r="E597"/>
      <c r="F597"/>
    </row>
    <row r="598" spans="4:6" ht="15.75" customHeight="1" x14ac:dyDescent="0.25">
      <c r="D598"/>
      <c r="E598"/>
      <c r="F598"/>
    </row>
    <row r="599" spans="4:6" ht="15.75" customHeight="1" x14ac:dyDescent="0.25">
      <c r="D599"/>
      <c r="E599"/>
      <c r="F599"/>
    </row>
    <row r="600" spans="4:6" ht="15.75" customHeight="1" x14ac:dyDescent="0.25">
      <c r="D600"/>
      <c r="E600"/>
      <c r="F600"/>
    </row>
    <row r="601" spans="4:6" ht="15.75" customHeight="1" x14ac:dyDescent="0.25">
      <c r="D601"/>
      <c r="E601"/>
      <c r="F601"/>
    </row>
    <row r="602" spans="4:6" ht="15.75" customHeight="1" x14ac:dyDescent="0.25">
      <c r="D602"/>
      <c r="E602"/>
      <c r="F602"/>
    </row>
    <row r="603" spans="4:6" ht="15.75" customHeight="1" x14ac:dyDescent="0.25">
      <c r="D603"/>
      <c r="E603"/>
      <c r="F603"/>
    </row>
    <row r="604" spans="4:6" ht="15.75" customHeight="1" x14ac:dyDescent="0.25">
      <c r="D604"/>
      <c r="E604"/>
      <c r="F604"/>
    </row>
    <row r="605" spans="4:6" ht="15.75" customHeight="1" x14ac:dyDescent="0.25">
      <c r="D605"/>
      <c r="E605"/>
      <c r="F605"/>
    </row>
    <row r="606" spans="4:6" ht="15.75" customHeight="1" x14ac:dyDescent="0.25">
      <c r="D606"/>
      <c r="E606"/>
      <c r="F606"/>
    </row>
    <row r="607" spans="4:6" ht="15.75" customHeight="1" x14ac:dyDescent="0.25">
      <c r="D607"/>
      <c r="E607"/>
      <c r="F607"/>
    </row>
    <row r="608" spans="4:6" ht="15.75" customHeight="1" x14ac:dyDescent="0.25">
      <c r="D608"/>
      <c r="E608"/>
      <c r="F608"/>
    </row>
    <row r="609" spans="4:6" ht="15.75" customHeight="1" x14ac:dyDescent="0.25">
      <c r="D609"/>
      <c r="E609"/>
      <c r="F609"/>
    </row>
    <row r="610" spans="4:6" ht="15.75" customHeight="1" x14ac:dyDescent="0.25">
      <c r="D610"/>
      <c r="E610"/>
      <c r="F610"/>
    </row>
    <row r="611" spans="4:6" ht="15.75" customHeight="1" x14ac:dyDescent="0.25">
      <c r="D611"/>
      <c r="E611"/>
      <c r="F611"/>
    </row>
    <row r="612" spans="4:6" ht="15.75" customHeight="1" x14ac:dyDescent="0.25">
      <c r="D612"/>
      <c r="E612"/>
      <c r="F612"/>
    </row>
    <row r="613" spans="4:6" ht="15.75" customHeight="1" x14ac:dyDescent="0.25">
      <c r="D613"/>
      <c r="E613"/>
      <c r="F613"/>
    </row>
    <row r="614" spans="4:6" ht="15.75" customHeight="1" x14ac:dyDescent="0.25">
      <c r="D614"/>
      <c r="E614"/>
      <c r="F614"/>
    </row>
    <row r="615" spans="4:6" ht="15.75" customHeight="1" x14ac:dyDescent="0.25">
      <c r="D615"/>
      <c r="E615"/>
      <c r="F615"/>
    </row>
    <row r="616" spans="4:6" ht="15.75" customHeight="1" x14ac:dyDescent="0.25">
      <c r="D616"/>
      <c r="E616"/>
      <c r="F616"/>
    </row>
    <row r="617" spans="4:6" ht="15.75" customHeight="1" x14ac:dyDescent="0.25">
      <c r="D617"/>
      <c r="E617"/>
      <c r="F617"/>
    </row>
    <row r="618" spans="4:6" ht="15.75" customHeight="1" x14ac:dyDescent="0.25">
      <c r="D618"/>
      <c r="E618"/>
      <c r="F618"/>
    </row>
    <row r="619" spans="4:6" ht="15.75" customHeight="1" x14ac:dyDescent="0.25">
      <c r="D619"/>
      <c r="E619"/>
      <c r="F619"/>
    </row>
    <row r="620" spans="4:6" ht="15.75" customHeight="1" x14ac:dyDescent="0.25">
      <c r="D620"/>
      <c r="E620"/>
      <c r="F620"/>
    </row>
    <row r="621" spans="4:6" ht="15.75" customHeight="1" x14ac:dyDescent="0.25">
      <c r="D621"/>
      <c r="E621"/>
      <c r="F621"/>
    </row>
    <row r="622" spans="4:6" ht="15.75" customHeight="1" x14ac:dyDescent="0.25">
      <c r="D622"/>
      <c r="E622"/>
      <c r="F622"/>
    </row>
    <row r="623" spans="4:6" ht="15.75" customHeight="1" x14ac:dyDescent="0.25">
      <c r="D623"/>
      <c r="E623"/>
      <c r="F623"/>
    </row>
    <row r="624" spans="4:6" ht="15.75" customHeight="1" x14ac:dyDescent="0.25">
      <c r="D624"/>
      <c r="E624"/>
      <c r="F624"/>
    </row>
    <row r="625" spans="4:6" ht="15.75" customHeight="1" x14ac:dyDescent="0.25">
      <c r="D625"/>
      <c r="E625"/>
      <c r="F625"/>
    </row>
    <row r="626" spans="4:6" ht="15.75" customHeight="1" x14ac:dyDescent="0.25">
      <c r="D626"/>
      <c r="E626"/>
      <c r="F626"/>
    </row>
    <row r="627" spans="4:6" ht="15.75" customHeight="1" x14ac:dyDescent="0.25">
      <c r="D627"/>
      <c r="E627"/>
      <c r="F627"/>
    </row>
    <row r="628" spans="4:6" ht="15.75" customHeight="1" x14ac:dyDescent="0.25">
      <c r="D628"/>
      <c r="E628"/>
      <c r="F628"/>
    </row>
    <row r="629" spans="4:6" ht="15.75" customHeight="1" x14ac:dyDescent="0.25">
      <c r="D629"/>
      <c r="E629"/>
      <c r="F629"/>
    </row>
    <row r="630" spans="4:6" ht="15.75" customHeight="1" x14ac:dyDescent="0.25">
      <c r="D630"/>
      <c r="E630"/>
      <c r="F630"/>
    </row>
    <row r="631" spans="4:6" ht="15.75" customHeight="1" x14ac:dyDescent="0.25">
      <c r="D631"/>
      <c r="E631"/>
      <c r="F631"/>
    </row>
    <row r="632" spans="4:6" ht="15.75" customHeight="1" x14ac:dyDescent="0.25">
      <c r="D632"/>
      <c r="E632"/>
      <c r="F632"/>
    </row>
    <row r="633" spans="4:6" ht="15.75" customHeight="1" x14ac:dyDescent="0.25">
      <c r="D633"/>
      <c r="E633"/>
      <c r="F633"/>
    </row>
    <row r="634" spans="4:6" ht="15.75" customHeight="1" x14ac:dyDescent="0.25">
      <c r="D634"/>
      <c r="E634"/>
      <c r="F634"/>
    </row>
    <row r="635" spans="4:6" ht="15.75" customHeight="1" x14ac:dyDescent="0.25">
      <c r="D635"/>
      <c r="E635"/>
      <c r="F635"/>
    </row>
    <row r="636" spans="4:6" ht="15.75" customHeight="1" x14ac:dyDescent="0.25">
      <c r="D636"/>
      <c r="E636"/>
      <c r="F636"/>
    </row>
    <row r="637" spans="4:6" ht="15.75" customHeight="1" x14ac:dyDescent="0.25">
      <c r="D637"/>
      <c r="E637"/>
      <c r="F637"/>
    </row>
    <row r="638" spans="4:6" ht="15.75" customHeight="1" x14ac:dyDescent="0.25">
      <c r="D638"/>
      <c r="E638"/>
      <c r="F638"/>
    </row>
    <row r="639" spans="4:6" ht="15.75" customHeight="1" x14ac:dyDescent="0.25">
      <c r="D639"/>
      <c r="E639"/>
      <c r="F639"/>
    </row>
    <row r="640" spans="4:6" ht="15.75" customHeight="1" x14ac:dyDescent="0.25">
      <c r="D640"/>
      <c r="E640"/>
      <c r="F640"/>
    </row>
    <row r="641" spans="4:6" ht="15.75" customHeight="1" x14ac:dyDescent="0.25">
      <c r="D641"/>
      <c r="E641"/>
      <c r="F641"/>
    </row>
    <row r="642" spans="4:6" ht="15.75" customHeight="1" x14ac:dyDescent="0.25">
      <c r="D642"/>
      <c r="E642"/>
      <c r="F642"/>
    </row>
    <row r="643" spans="4:6" ht="15.75" customHeight="1" x14ac:dyDescent="0.25">
      <c r="D643"/>
      <c r="E643"/>
      <c r="F643"/>
    </row>
    <row r="644" spans="4:6" ht="15.75" customHeight="1" x14ac:dyDescent="0.25">
      <c r="D644"/>
      <c r="E644"/>
      <c r="F644"/>
    </row>
    <row r="645" spans="4:6" ht="15.75" customHeight="1" x14ac:dyDescent="0.25">
      <c r="D645"/>
      <c r="E645"/>
      <c r="F645"/>
    </row>
    <row r="646" spans="4:6" ht="15.75" customHeight="1" x14ac:dyDescent="0.25">
      <c r="D646"/>
      <c r="E646"/>
      <c r="F646"/>
    </row>
    <row r="647" spans="4:6" ht="15.75" customHeight="1" x14ac:dyDescent="0.25">
      <c r="D647"/>
      <c r="E647"/>
      <c r="F647"/>
    </row>
    <row r="648" spans="4:6" ht="15.75" customHeight="1" x14ac:dyDescent="0.25">
      <c r="D648"/>
      <c r="E648"/>
      <c r="F648"/>
    </row>
    <row r="649" spans="4:6" ht="15.75" customHeight="1" x14ac:dyDescent="0.25">
      <c r="D649"/>
      <c r="E649"/>
      <c r="F649"/>
    </row>
    <row r="650" spans="4:6" ht="15.75" customHeight="1" x14ac:dyDescent="0.25">
      <c r="D650"/>
      <c r="E650"/>
      <c r="F650"/>
    </row>
    <row r="651" spans="4:6" ht="15.75" customHeight="1" x14ac:dyDescent="0.25">
      <c r="D651"/>
      <c r="E651"/>
      <c r="F651"/>
    </row>
    <row r="652" spans="4:6" ht="15.75" customHeight="1" x14ac:dyDescent="0.25">
      <c r="D652"/>
      <c r="E652"/>
      <c r="F652"/>
    </row>
    <row r="653" spans="4:6" ht="15.75" customHeight="1" x14ac:dyDescent="0.25">
      <c r="D653"/>
      <c r="E653"/>
      <c r="F653"/>
    </row>
    <row r="654" spans="4:6" ht="15.75" customHeight="1" x14ac:dyDescent="0.25">
      <c r="D654"/>
      <c r="E654"/>
      <c r="F654"/>
    </row>
    <row r="655" spans="4:6" ht="15.75" customHeight="1" x14ac:dyDescent="0.25">
      <c r="D655"/>
      <c r="E655"/>
      <c r="F655"/>
    </row>
    <row r="656" spans="4:6" ht="15.75" customHeight="1" x14ac:dyDescent="0.25">
      <c r="D656"/>
      <c r="E656"/>
      <c r="F656"/>
    </row>
    <row r="657" spans="4:6" ht="15.75" customHeight="1" x14ac:dyDescent="0.25">
      <c r="D657"/>
      <c r="E657"/>
      <c r="F657"/>
    </row>
    <row r="658" spans="4:6" ht="15.75" customHeight="1" x14ac:dyDescent="0.25">
      <c r="D658"/>
      <c r="E658"/>
      <c r="F658"/>
    </row>
    <row r="659" spans="4:6" ht="15.75" customHeight="1" x14ac:dyDescent="0.25">
      <c r="D659"/>
      <c r="E659"/>
      <c r="F659"/>
    </row>
    <row r="660" spans="4:6" ht="15.75" customHeight="1" x14ac:dyDescent="0.25">
      <c r="D660"/>
      <c r="E660"/>
      <c r="F660"/>
    </row>
    <row r="661" spans="4:6" ht="15.75" customHeight="1" x14ac:dyDescent="0.25">
      <c r="D661"/>
      <c r="E661"/>
      <c r="F661"/>
    </row>
    <row r="662" spans="4:6" ht="15.75" customHeight="1" x14ac:dyDescent="0.25">
      <c r="D662"/>
      <c r="E662"/>
      <c r="F662"/>
    </row>
    <row r="663" spans="4:6" ht="15.75" customHeight="1" x14ac:dyDescent="0.25">
      <c r="D663"/>
      <c r="E663"/>
      <c r="F663"/>
    </row>
    <row r="664" spans="4:6" ht="15.75" customHeight="1" x14ac:dyDescent="0.25">
      <c r="D664"/>
      <c r="E664"/>
      <c r="F664"/>
    </row>
    <row r="665" spans="4:6" ht="15.75" customHeight="1" x14ac:dyDescent="0.25">
      <c r="D665"/>
      <c r="E665"/>
      <c r="F665"/>
    </row>
    <row r="666" spans="4:6" ht="15.75" customHeight="1" x14ac:dyDescent="0.25">
      <c r="D666"/>
      <c r="E666"/>
      <c r="F666"/>
    </row>
    <row r="667" spans="4:6" ht="15.75" customHeight="1" x14ac:dyDescent="0.25">
      <c r="D667"/>
      <c r="E667"/>
      <c r="F667"/>
    </row>
    <row r="668" spans="4:6" ht="15.75" customHeight="1" x14ac:dyDescent="0.25">
      <c r="D668"/>
      <c r="E668"/>
      <c r="F668"/>
    </row>
    <row r="669" spans="4:6" ht="15.75" customHeight="1" x14ac:dyDescent="0.25">
      <c r="D669"/>
      <c r="E669"/>
      <c r="F669"/>
    </row>
    <row r="670" spans="4:6" ht="15.75" customHeight="1" x14ac:dyDescent="0.25">
      <c r="D670"/>
      <c r="E670"/>
      <c r="F670"/>
    </row>
    <row r="671" spans="4:6" ht="15.75" customHeight="1" x14ac:dyDescent="0.25">
      <c r="D671"/>
      <c r="E671"/>
      <c r="F671"/>
    </row>
    <row r="672" spans="4:6" ht="15.75" customHeight="1" x14ac:dyDescent="0.25">
      <c r="D672"/>
      <c r="E672"/>
      <c r="F672"/>
    </row>
    <row r="673" spans="4:6" ht="15.75" customHeight="1" x14ac:dyDescent="0.25">
      <c r="D673"/>
      <c r="E673"/>
      <c r="F673"/>
    </row>
    <row r="674" spans="4:6" ht="15.75" customHeight="1" x14ac:dyDescent="0.25">
      <c r="D674"/>
      <c r="E674"/>
      <c r="F674"/>
    </row>
    <row r="675" spans="4:6" ht="15.75" customHeight="1" x14ac:dyDescent="0.25">
      <c r="D675"/>
      <c r="E675"/>
      <c r="F675"/>
    </row>
    <row r="676" spans="4:6" ht="15.75" customHeight="1" x14ac:dyDescent="0.25">
      <c r="D676"/>
      <c r="E676"/>
      <c r="F676"/>
    </row>
    <row r="677" spans="4:6" ht="15.75" customHeight="1" x14ac:dyDescent="0.25">
      <c r="D677"/>
      <c r="E677"/>
      <c r="F677"/>
    </row>
    <row r="678" spans="4:6" ht="15.75" customHeight="1" x14ac:dyDescent="0.25">
      <c r="D678"/>
      <c r="E678"/>
      <c r="F678"/>
    </row>
    <row r="679" spans="4:6" ht="15.75" customHeight="1" x14ac:dyDescent="0.25">
      <c r="D679"/>
      <c r="E679"/>
      <c r="F679"/>
    </row>
    <row r="680" spans="4:6" ht="15.75" customHeight="1" x14ac:dyDescent="0.25">
      <c r="D680"/>
      <c r="E680"/>
      <c r="F680"/>
    </row>
    <row r="681" spans="4:6" ht="15.75" customHeight="1" x14ac:dyDescent="0.25">
      <c r="D681"/>
      <c r="E681"/>
      <c r="F681"/>
    </row>
    <row r="682" spans="4:6" ht="15.75" customHeight="1" x14ac:dyDescent="0.25">
      <c r="D682"/>
      <c r="E682"/>
      <c r="F682"/>
    </row>
    <row r="683" spans="4:6" ht="15.75" customHeight="1" x14ac:dyDescent="0.25">
      <c r="D683"/>
      <c r="E683"/>
      <c r="F683"/>
    </row>
    <row r="684" spans="4:6" ht="15.75" customHeight="1" x14ac:dyDescent="0.25">
      <c r="D684"/>
      <c r="E684"/>
      <c r="F684"/>
    </row>
    <row r="685" spans="4:6" ht="15.75" customHeight="1" x14ac:dyDescent="0.25">
      <c r="D685"/>
      <c r="E685"/>
      <c r="F685"/>
    </row>
    <row r="686" spans="4:6" ht="15.75" customHeight="1" x14ac:dyDescent="0.25">
      <c r="D686"/>
      <c r="E686"/>
      <c r="F686"/>
    </row>
    <row r="687" spans="4:6" ht="15.75" customHeight="1" x14ac:dyDescent="0.25">
      <c r="D687"/>
      <c r="E687"/>
      <c r="F687"/>
    </row>
    <row r="688" spans="4:6" ht="15.75" customHeight="1" x14ac:dyDescent="0.25">
      <c r="D688"/>
      <c r="E688"/>
      <c r="F688"/>
    </row>
    <row r="689" spans="4:6" ht="15.75" customHeight="1" x14ac:dyDescent="0.25">
      <c r="D689"/>
      <c r="E689"/>
      <c r="F689"/>
    </row>
    <row r="690" spans="4:6" ht="15.75" customHeight="1" x14ac:dyDescent="0.25">
      <c r="D690"/>
      <c r="E690"/>
      <c r="F690"/>
    </row>
    <row r="691" spans="4:6" ht="15.75" customHeight="1" x14ac:dyDescent="0.25">
      <c r="D691"/>
      <c r="E691"/>
      <c r="F691"/>
    </row>
    <row r="692" spans="4:6" ht="15.75" customHeight="1" x14ac:dyDescent="0.25">
      <c r="D692"/>
      <c r="E692"/>
      <c r="F692"/>
    </row>
    <row r="693" spans="4:6" ht="15.75" customHeight="1" x14ac:dyDescent="0.25">
      <c r="D693"/>
      <c r="E693"/>
      <c r="F693"/>
    </row>
    <row r="694" spans="4:6" ht="15.75" customHeight="1" x14ac:dyDescent="0.25">
      <c r="D694"/>
      <c r="E694"/>
      <c r="F694"/>
    </row>
    <row r="695" spans="4:6" ht="15.75" customHeight="1" x14ac:dyDescent="0.25">
      <c r="D695"/>
      <c r="E695"/>
      <c r="F695"/>
    </row>
    <row r="696" spans="4:6" ht="15.75" customHeight="1" x14ac:dyDescent="0.25">
      <c r="D696"/>
      <c r="E696"/>
      <c r="F696"/>
    </row>
    <row r="697" spans="4:6" ht="15.75" customHeight="1" x14ac:dyDescent="0.25">
      <c r="D697"/>
      <c r="E697"/>
      <c r="F697"/>
    </row>
    <row r="698" spans="4:6" ht="15.75" customHeight="1" x14ac:dyDescent="0.25">
      <c r="D698"/>
      <c r="E698"/>
      <c r="F698"/>
    </row>
    <row r="699" spans="4:6" ht="15.75" customHeight="1" x14ac:dyDescent="0.25">
      <c r="D699"/>
      <c r="E699"/>
      <c r="F699"/>
    </row>
    <row r="700" spans="4:6" ht="15.75" customHeight="1" x14ac:dyDescent="0.25">
      <c r="D700"/>
      <c r="E700"/>
      <c r="F700"/>
    </row>
    <row r="701" spans="4:6" ht="15.75" customHeight="1" x14ac:dyDescent="0.25">
      <c r="D701"/>
      <c r="E701"/>
      <c r="F701"/>
    </row>
    <row r="702" spans="4:6" ht="15.75" customHeight="1" x14ac:dyDescent="0.25">
      <c r="D702"/>
      <c r="E702"/>
      <c r="F702"/>
    </row>
    <row r="703" spans="4:6" ht="15.75" customHeight="1" x14ac:dyDescent="0.25">
      <c r="D703"/>
      <c r="E703"/>
      <c r="F703"/>
    </row>
    <row r="704" spans="4:6" ht="15.75" customHeight="1" x14ac:dyDescent="0.25">
      <c r="D704"/>
      <c r="E704"/>
      <c r="F704"/>
    </row>
    <row r="705" spans="4:6" ht="15.75" customHeight="1" x14ac:dyDescent="0.25">
      <c r="D705"/>
      <c r="E705"/>
      <c r="F705"/>
    </row>
    <row r="706" spans="4:6" ht="15.75" customHeight="1" x14ac:dyDescent="0.25">
      <c r="D706"/>
      <c r="E706"/>
      <c r="F706"/>
    </row>
    <row r="707" spans="4:6" ht="15.75" customHeight="1" x14ac:dyDescent="0.25">
      <c r="D707"/>
      <c r="E707"/>
      <c r="F707"/>
    </row>
    <row r="708" spans="4:6" ht="15.75" customHeight="1" x14ac:dyDescent="0.25">
      <c r="D708"/>
      <c r="E708"/>
      <c r="F708"/>
    </row>
    <row r="709" spans="4:6" ht="15.75" customHeight="1" x14ac:dyDescent="0.25">
      <c r="D709"/>
      <c r="E709"/>
      <c r="F709"/>
    </row>
    <row r="710" spans="4:6" ht="15.75" customHeight="1" x14ac:dyDescent="0.25">
      <c r="D710"/>
      <c r="E710"/>
      <c r="F710"/>
    </row>
    <row r="711" spans="4:6" ht="15.75" customHeight="1" x14ac:dyDescent="0.25">
      <c r="D711"/>
      <c r="E711"/>
      <c r="F711"/>
    </row>
    <row r="712" spans="4:6" ht="15.75" customHeight="1" x14ac:dyDescent="0.25">
      <c r="D712"/>
      <c r="E712"/>
      <c r="F712"/>
    </row>
    <row r="713" spans="4:6" ht="15.75" customHeight="1" x14ac:dyDescent="0.25">
      <c r="D713"/>
      <c r="E713"/>
      <c r="F713"/>
    </row>
    <row r="714" spans="4:6" ht="15.75" customHeight="1" x14ac:dyDescent="0.25">
      <c r="D714"/>
      <c r="E714"/>
      <c r="F714"/>
    </row>
    <row r="715" spans="4:6" ht="15.75" customHeight="1" x14ac:dyDescent="0.25">
      <c r="D715"/>
      <c r="E715"/>
      <c r="F715"/>
    </row>
    <row r="716" spans="4:6" ht="15.75" customHeight="1" x14ac:dyDescent="0.25">
      <c r="D716"/>
      <c r="E716"/>
      <c r="F716"/>
    </row>
    <row r="717" spans="4:6" ht="15.75" customHeight="1" x14ac:dyDescent="0.25">
      <c r="D717"/>
      <c r="E717"/>
      <c r="F717"/>
    </row>
    <row r="718" spans="4:6" ht="15.75" customHeight="1" x14ac:dyDescent="0.25">
      <c r="D718"/>
      <c r="E718"/>
      <c r="F718"/>
    </row>
    <row r="719" spans="4:6" ht="15.75" customHeight="1" x14ac:dyDescent="0.25">
      <c r="D719"/>
      <c r="E719"/>
      <c r="F719"/>
    </row>
    <row r="720" spans="4:6" ht="15.75" customHeight="1" x14ac:dyDescent="0.25">
      <c r="D720"/>
      <c r="E720"/>
      <c r="F720"/>
    </row>
    <row r="721" spans="4:6" ht="15.75" customHeight="1" x14ac:dyDescent="0.25">
      <c r="D721"/>
      <c r="E721"/>
      <c r="F721"/>
    </row>
    <row r="722" spans="4:6" ht="15.75" customHeight="1" x14ac:dyDescent="0.25">
      <c r="D722"/>
      <c r="E722"/>
      <c r="F722"/>
    </row>
    <row r="723" spans="4:6" ht="15.75" customHeight="1" x14ac:dyDescent="0.25">
      <c r="D723"/>
      <c r="E723"/>
      <c r="F723"/>
    </row>
    <row r="724" spans="4:6" ht="15.75" customHeight="1" x14ac:dyDescent="0.25">
      <c r="D724"/>
      <c r="E724"/>
      <c r="F724"/>
    </row>
    <row r="725" spans="4:6" ht="15.75" customHeight="1" x14ac:dyDescent="0.25">
      <c r="D725"/>
      <c r="E725"/>
      <c r="F725"/>
    </row>
    <row r="726" spans="4:6" ht="15.75" customHeight="1" x14ac:dyDescent="0.25">
      <c r="D726"/>
      <c r="E726"/>
      <c r="F726"/>
    </row>
    <row r="727" spans="4:6" ht="15.75" customHeight="1" x14ac:dyDescent="0.25">
      <c r="D727"/>
      <c r="E727"/>
      <c r="F727"/>
    </row>
    <row r="728" spans="4:6" ht="15.75" customHeight="1" x14ac:dyDescent="0.25">
      <c r="D728"/>
      <c r="E728"/>
      <c r="F728"/>
    </row>
    <row r="729" spans="4:6" ht="15.75" customHeight="1" x14ac:dyDescent="0.25">
      <c r="D729"/>
      <c r="E729"/>
      <c r="F729"/>
    </row>
    <row r="730" spans="4:6" ht="15.75" customHeight="1" x14ac:dyDescent="0.25">
      <c r="D730"/>
      <c r="E730"/>
      <c r="F730"/>
    </row>
    <row r="731" spans="4:6" ht="15.75" customHeight="1" x14ac:dyDescent="0.25">
      <c r="D731"/>
      <c r="E731"/>
      <c r="F731"/>
    </row>
    <row r="732" spans="4:6" ht="15.75" customHeight="1" x14ac:dyDescent="0.25">
      <c r="D732"/>
      <c r="E732"/>
      <c r="F732"/>
    </row>
    <row r="733" spans="4:6" ht="15.75" customHeight="1" x14ac:dyDescent="0.25">
      <c r="D733"/>
      <c r="E733"/>
      <c r="F733"/>
    </row>
    <row r="734" spans="4:6" ht="15.75" customHeight="1" x14ac:dyDescent="0.25">
      <c r="D734"/>
      <c r="E734"/>
      <c r="F734"/>
    </row>
    <row r="735" spans="4:6" ht="15.75" customHeight="1" x14ac:dyDescent="0.25">
      <c r="D735"/>
      <c r="E735"/>
      <c r="F735"/>
    </row>
    <row r="736" spans="4:6" ht="15.75" customHeight="1" x14ac:dyDescent="0.25">
      <c r="D736"/>
      <c r="E736"/>
      <c r="F736"/>
    </row>
    <row r="737" spans="4:6" ht="15.75" customHeight="1" x14ac:dyDescent="0.25">
      <c r="D737"/>
      <c r="E737"/>
      <c r="F737"/>
    </row>
    <row r="738" spans="4:6" ht="15.75" customHeight="1" x14ac:dyDescent="0.25">
      <c r="D738"/>
      <c r="E738"/>
      <c r="F738"/>
    </row>
    <row r="739" spans="4:6" ht="15.75" customHeight="1" x14ac:dyDescent="0.25">
      <c r="D739"/>
      <c r="E739"/>
      <c r="F739"/>
    </row>
    <row r="740" spans="4:6" ht="15.75" customHeight="1" x14ac:dyDescent="0.25">
      <c r="D740"/>
      <c r="E740"/>
      <c r="F740"/>
    </row>
    <row r="741" spans="4:6" ht="15.75" customHeight="1" x14ac:dyDescent="0.25">
      <c r="D741"/>
      <c r="E741"/>
      <c r="F741"/>
    </row>
    <row r="742" spans="4:6" ht="15.75" customHeight="1" x14ac:dyDescent="0.25">
      <c r="D742"/>
      <c r="E742"/>
      <c r="F742"/>
    </row>
    <row r="743" spans="4:6" ht="15.75" customHeight="1" x14ac:dyDescent="0.25">
      <c r="D743"/>
      <c r="E743"/>
      <c r="F743"/>
    </row>
    <row r="744" spans="4:6" ht="15.75" customHeight="1" x14ac:dyDescent="0.25">
      <c r="D744"/>
      <c r="E744"/>
      <c r="F744"/>
    </row>
    <row r="745" spans="4:6" ht="15.75" customHeight="1" x14ac:dyDescent="0.25">
      <c r="D745"/>
      <c r="E745"/>
      <c r="F745"/>
    </row>
    <row r="746" spans="4:6" ht="15.75" customHeight="1" x14ac:dyDescent="0.25">
      <c r="D746"/>
      <c r="E746"/>
      <c r="F746"/>
    </row>
    <row r="747" spans="4:6" ht="15.75" customHeight="1" x14ac:dyDescent="0.25">
      <c r="D747"/>
      <c r="E747"/>
      <c r="F747"/>
    </row>
    <row r="748" spans="4:6" ht="15.75" customHeight="1" x14ac:dyDescent="0.25">
      <c r="D748"/>
      <c r="E748"/>
      <c r="F748"/>
    </row>
    <row r="749" spans="4:6" ht="15.75" customHeight="1" x14ac:dyDescent="0.25">
      <c r="D749"/>
      <c r="E749"/>
      <c r="F749"/>
    </row>
    <row r="750" spans="4:6" ht="15.75" customHeight="1" x14ac:dyDescent="0.25">
      <c r="D750"/>
      <c r="E750"/>
      <c r="F750"/>
    </row>
    <row r="751" spans="4:6" ht="15.75" customHeight="1" x14ac:dyDescent="0.25">
      <c r="D751"/>
      <c r="E751"/>
      <c r="F751"/>
    </row>
    <row r="752" spans="4:6" ht="15.75" customHeight="1" x14ac:dyDescent="0.25">
      <c r="D752"/>
      <c r="E752"/>
      <c r="F752"/>
    </row>
    <row r="753" spans="4:6" ht="15.75" customHeight="1" x14ac:dyDescent="0.25">
      <c r="D753"/>
      <c r="E753"/>
      <c r="F753"/>
    </row>
    <row r="754" spans="4:6" ht="15.75" customHeight="1" x14ac:dyDescent="0.25">
      <c r="D754"/>
      <c r="E754"/>
      <c r="F754"/>
    </row>
    <row r="755" spans="4:6" ht="15.75" customHeight="1" x14ac:dyDescent="0.25">
      <c r="D755"/>
      <c r="E755"/>
      <c r="F755"/>
    </row>
    <row r="756" spans="4:6" ht="15.75" customHeight="1" x14ac:dyDescent="0.25">
      <c r="D756"/>
      <c r="E756"/>
      <c r="F756"/>
    </row>
    <row r="757" spans="4:6" ht="15.75" customHeight="1" x14ac:dyDescent="0.25">
      <c r="D757"/>
      <c r="E757"/>
      <c r="F757"/>
    </row>
    <row r="758" spans="4:6" ht="15.75" customHeight="1" x14ac:dyDescent="0.25">
      <c r="D758"/>
      <c r="E758"/>
      <c r="F758"/>
    </row>
    <row r="759" spans="4:6" ht="15.75" customHeight="1" x14ac:dyDescent="0.25">
      <c r="D759"/>
      <c r="E759"/>
      <c r="F759"/>
    </row>
    <row r="760" spans="4:6" ht="15.75" customHeight="1" x14ac:dyDescent="0.25">
      <c r="D760"/>
      <c r="E760"/>
      <c r="F760"/>
    </row>
    <row r="761" spans="4:6" ht="15.75" customHeight="1" x14ac:dyDescent="0.25">
      <c r="D761"/>
      <c r="E761"/>
      <c r="F761"/>
    </row>
    <row r="762" spans="4:6" ht="15.75" customHeight="1" x14ac:dyDescent="0.25">
      <c r="D762"/>
      <c r="E762"/>
      <c r="F762"/>
    </row>
    <row r="763" spans="4:6" ht="15.75" customHeight="1" x14ac:dyDescent="0.25">
      <c r="D763"/>
      <c r="E763"/>
      <c r="F763"/>
    </row>
    <row r="764" spans="4:6" ht="15.75" customHeight="1" x14ac:dyDescent="0.25">
      <c r="D764"/>
      <c r="E764"/>
      <c r="F764"/>
    </row>
    <row r="765" spans="4:6" ht="15.75" customHeight="1" x14ac:dyDescent="0.25">
      <c r="D765"/>
      <c r="E765"/>
      <c r="F765"/>
    </row>
    <row r="766" spans="4:6" ht="15.75" customHeight="1" x14ac:dyDescent="0.25">
      <c r="D766"/>
      <c r="E766"/>
      <c r="F766"/>
    </row>
    <row r="767" spans="4:6" ht="15.75" customHeight="1" x14ac:dyDescent="0.25">
      <c r="D767"/>
      <c r="E767"/>
      <c r="F767"/>
    </row>
    <row r="768" spans="4:6" ht="15.75" customHeight="1" x14ac:dyDescent="0.25">
      <c r="D768"/>
      <c r="E768"/>
      <c r="F768"/>
    </row>
    <row r="769" spans="4:6" ht="15.75" customHeight="1" x14ac:dyDescent="0.25">
      <c r="D769"/>
      <c r="E769"/>
      <c r="F769"/>
    </row>
    <row r="770" spans="4:6" ht="15.75" customHeight="1" x14ac:dyDescent="0.25">
      <c r="D770"/>
      <c r="E770"/>
      <c r="F770"/>
    </row>
    <row r="771" spans="4:6" ht="15.75" customHeight="1" x14ac:dyDescent="0.25">
      <c r="D771"/>
      <c r="E771"/>
      <c r="F771"/>
    </row>
    <row r="772" spans="4:6" ht="15.75" customHeight="1" x14ac:dyDescent="0.25">
      <c r="D772"/>
      <c r="E772"/>
      <c r="F772"/>
    </row>
    <row r="773" spans="4:6" ht="15.75" customHeight="1" x14ac:dyDescent="0.25">
      <c r="D773"/>
      <c r="E773"/>
      <c r="F773"/>
    </row>
    <row r="774" spans="4:6" ht="15.75" customHeight="1" x14ac:dyDescent="0.25">
      <c r="D774"/>
      <c r="E774"/>
      <c r="F774"/>
    </row>
    <row r="775" spans="4:6" ht="15.75" customHeight="1" x14ac:dyDescent="0.25">
      <c r="D775"/>
      <c r="E775"/>
      <c r="F775"/>
    </row>
    <row r="776" spans="4:6" ht="15.75" customHeight="1" x14ac:dyDescent="0.25">
      <c r="D776"/>
      <c r="E776"/>
      <c r="F776"/>
    </row>
    <row r="777" spans="4:6" ht="15.75" customHeight="1" x14ac:dyDescent="0.25">
      <c r="D777"/>
      <c r="E777"/>
      <c r="F777"/>
    </row>
    <row r="778" spans="4:6" ht="15.75" customHeight="1" x14ac:dyDescent="0.25">
      <c r="D778"/>
      <c r="E778"/>
      <c r="F778"/>
    </row>
    <row r="779" spans="4:6" ht="15.75" customHeight="1" x14ac:dyDescent="0.25">
      <c r="D779"/>
      <c r="E779"/>
      <c r="F779"/>
    </row>
    <row r="780" spans="4:6" ht="15.75" customHeight="1" x14ac:dyDescent="0.25">
      <c r="D780"/>
      <c r="E780"/>
      <c r="F780"/>
    </row>
    <row r="781" spans="4:6" ht="15.75" customHeight="1" x14ac:dyDescent="0.25">
      <c r="D781"/>
      <c r="E781"/>
      <c r="F781"/>
    </row>
    <row r="782" spans="4:6" ht="15.75" customHeight="1" x14ac:dyDescent="0.25">
      <c r="D782"/>
      <c r="E782"/>
      <c r="F782"/>
    </row>
    <row r="783" spans="4:6" ht="15.75" customHeight="1" x14ac:dyDescent="0.25">
      <c r="D783"/>
      <c r="E783"/>
      <c r="F783"/>
    </row>
    <row r="784" spans="4:6" ht="15.75" customHeight="1" x14ac:dyDescent="0.25">
      <c r="D784"/>
      <c r="E784"/>
      <c r="F784"/>
    </row>
    <row r="785" spans="4:6" ht="15.75" customHeight="1" x14ac:dyDescent="0.25">
      <c r="D785"/>
      <c r="E785"/>
      <c r="F785"/>
    </row>
    <row r="786" spans="4:6" ht="15.75" customHeight="1" x14ac:dyDescent="0.25">
      <c r="D786"/>
      <c r="E786"/>
      <c r="F786"/>
    </row>
    <row r="787" spans="4:6" ht="15.75" customHeight="1" x14ac:dyDescent="0.25">
      <c r="D787"/>
      <c r="E787"/>
      <c r="F787"/>
    </row>
    <row r="788" spans="4:6" ht="15.75" customHeight="1" x14ac:dyDescent="0.25">
      <c r="D788"/>
      <c r="E788"/>
      <c r="F788"/>
    </row>
    <row r="789" spans="4:6" ht="15.75" customHeight="1" x14ac:dyDescent="0.25">
      <c r="D789"/>
      <c r="E789"/>
      <c r="F789"/>
    </row>
    <row r="790" spans="4:6" ht="15.75" customHeight="1" x14ac:dyDescent="0.25">
      <c r="D790"/>
      <c r="E790"/>
      <c r="F790"/>
    </row>
    <row r="791" spans="4:6" ht="15.75" customHeight="1" x14ac:dyDescent="0.25">
      <c r="D791"/>
      <c r="E791"/>
      <c r="F791"/>
    </row>
    <row r="792" spans="4:6" ht="15.75" customHeight="1" x14ac:dyDescent="0.25">
      <c r="D792"/>
      <c r="E792"/>
      <c r="F792"/>
    </row>
    <row r="793" spans="4:6" ht="15.75" customHeight="1" x14ac:dyDescent="0.25">
      <c r="D793"/>
      <c r="E793"/>
      <c r="F793"/>
    </row>
    <row r="794" spans="4:6" ht="15.75" customHeight="1" x14ac:dyDescent="0.25">
      <c r="D794"/>
      <c r="E794"/>
      <c r="F794"/>
    </row>
    <row r="795" spans="4:6" ht="15.75" customHeight="1" x14ac:dyDescent="0.25">
      <c r="D795"/>
      <c r="E795"/>
      <c r="F795"/>
    </row>
    <row r="796" spans="4:6" ht="15.75" customHeight="1" x14ac:dyDescent="0.25">
      <c r="D796"/>
      <c r="E796"/>
      <c r="F796"/>
    </row>
    <row r="797" spans="4:6" ht="15.75" customHeight="1" x14ac:dyDescent="0.25">
      <c r="D797"/>
      <c r="E797"/>
      <c r="F797"/>
    </row>
    <row r="798" spans="4:6" ht="15.75" customHeight="1" x14ac:dyDescent="0.25">
      <c r="D798"/>
      <c r="E798"/>
      <c r="F798"/>
    </row>
    <row r="799" spans="4:6" ht="15.75" customHeight="1" x14ac:dyDescent="0.25">
      <c r="D799"/>
      <c r="E799"/>
      <c r="F799"/>
    </row>
    <row r="800" spans="4:6" ht="15.75" customHeight="1" x14ac:dyDescent="0.25">
      <c r="D800"/>
      <c r="E800"/>
      <c r="F800"/>
    </row>
    <row r="801" spans="4:6" ht="15.75" customHeight="1" x14ac:dyDescent="0.25">
      <c r="D801"/>
      <c r="E801"/>
      <c r="F801"/>
    </row>
    <row r="802" spans="4:6" ht="15.75" customHeight="1" x14ac:dyDescent="0.25">
      <c r="D802"/>
      <c r="E802"/>
      <c r="F802"/>
    </row>
    <row r="803" spans="4:6" ht="15.75" customHeight="1" x14ac:dyDescent="0.25">
      <c r="D803"/>
      <c r="E803"/>
      <c r="F803"/>
    </row>
    <row r="804" spans="4:6" ht="15.75" customHeight="1" x14ac:dyDescent="0.25">
      <c r="D804"/>
      <c r="E804"/>
      <c r="F804"/>
    </row>
    <row r="805" spans="4:6" ht="15.75" customHeight="1" x14ac:dyDescent="0.25">
      <c r="D805"/>
      <c r="E805"/>
      <c r="F805"/>
    </row>
    <row r="806" spans="4:6" ht="15.75" customHeight="1" x14ac:dyDescent="0.25">
      <c r="D806"/>
      <c r="E806"/>
      <c r="F806"/>
    </row>
    <row r="807" spans="4:6" ht="15.75" customHeight="1" x14ac:dyDescent="0.25">
      <c r="D807"/>
      <c r="E807"/>
      <c r="F807"/>
    </row>
    <row r="808" spans="4:6" ht="15.75" customHeight="1" x14ac:dyDescent="0.25">
      <c r="D808"/>
      <c r="E808"/>
      <c r="F808"/>
    </row>
    <row r="809" spans="4:6" ht="15.75" customHeight="1" x14ac:dyDescent="0.25">
      <c r="D809"/>
      <c r="E809"/>
      <c r="F809"/>
    </row>
    <row r="810" spans="4:6" ht="15.75" customHeight="1" x14ac:dyDescent="0.25">
      <c r="D810"/>
      <c r="E810"/>
      <c r="F810"/>
    </row>
    <row r="811" spans="4:6" ht="15.75" customHeight="1" x14ac:dyDescent="0.25">
      <c r="D811"/>
      <c r="E811"/>
      <c r="F811"/>
    </row>
    <row r="812" spans="4:6" ht="15.75" customHeight="1" x14ac:dyDescent="0.25">
      <c r="D812"/>
      <c r="E812"/>
      <c r="F812"/>
    </row>
    <row r="813" spans="4:6" ht="15.75" customHeight="1" x14ac:dyDescent="0.25">
      <c r="D813"/>
      <c r="E813"/>
      <c r="F813"/>
    </row>
    <row r="814" spans="4:6" ht="15.75" customHeight="1" x14ac:dyDescent="0.25">
      <c r="D814"/>
      <c r="E814"/>
      <c r="F814"/>
    </row>
    <row r="815" spans="4:6" ht="15.75" customHeight="1" x14ac:dyDescent="0.25">
      <c r="D815"/>
      <c r="E815"/>
      <c r="F815"/>
    </row>
    <row r="816" spans="4:6" ht="15.75" customHeight="1" x14ac:dyDescent="0.25">
      <c r="D816"/>
      <c r="E816"/>
      <c r="F816"/>
    </row>
    <row r="817" spans="4:6" ht="15.75" customHeight="1" x14ac:dyDescent="0.25">
      <c r="D817"/>
      <c r="E817"/>
      <c r="F817"/>
    </row>
    <row r="818" spans="4:6" ht="15.75" customHeight="1" x14ac:dyDescent="0.25">
      <c r="D818"/>
      <c r="E818"/>
      <c r="F818"/>
    </row>
    <row r="819" spans="4:6" ht="15.75" customHeight="1" x14ac:dyDescent="0.25">
      <c r="D819"/>
      <c r="E819"/>
      <c r="F819"/>
    </row>
    <row r="820" spans="4:6" ht="15.75" customHeight="1" x14ac:dyDescent="0.25">
      <c r="D820"/>
      <c r="E820"/>
      <c r="F820"/>
    </row>
    <row r="821" spans="4:6" ht="15.75" customHeight="1" x14ac:dyDescent="0.25">
      <c r="D821"/>
      <c r="E821"/>
      <c r="F821"/>
    </row>
    <row r="822" spans="4:6" ht="15.75" customHeight="1" x14ac:dyDescent="0.25">
      <c r="D822"/>
      <c r="E822"/>
      <c r="F822"/>
    </row>
    <row r="823" spans="4:6" ht="15.75" customHeight="1" x14ac:dyDescent="0.25">
      <c r="D823"/>
      <c r="E823"/>
      <c r="F823"/>
    </row>
    <row r="824" spans="4:6" ht="15.75" customHeight="1" x14ac:dyDescent="0.25">
      <c r="D824"/>
      <c r="E824"/>
      <c r="F824"/>
    </row>
    <row r="825" spans="4:6" ht="15.75" customHeight="1" x14ac:dyDescent="0.25">
      <c r="D825"/>
      <c r="E825"/>
      <c r="F825"/>
    </row>
    <row r="826" spans="4:6" ht="15.75" customHeight="1" x14ac:dyDescent="0.25">
      <c r="D826"/>
      <c r="E826"/>
      <c r="F826"/>
    </row>
    <row r="827" spans="4:6" ht="15.75" customHeight="1" x14ac:dyDescent="0.25">
      <c r="D827"/>
      <c r="E827"/>
      <c r="F827"/>
    </row>
    <row r="828" spans="4:6" ht="15.75" customHeight="1" x14ac:dyDescent="0.25">
      <c r="D828"/>
      <c r="E828"/>
      <c r="F828"/>
    </row>
    <row r="829" spans="4:6" ht="15.75" customHeight="1" x14ac:dyDescent="0.25">
      <c r="D829"/>
      <c r="E829"/>
      <c r="F829"/>
    </row>
    <row r="830" spans="4:6" ht="15.75" customHeight="1" x14ac:dyDescent="0.25">
      <c r="D830"/>
      <c r="E830"/>
      <c r="F830"/>
    </row>
    <row r="831" spans="4:6" ht="15.75" customHeight="1" x14ac:dyDescent="0.25">
      <c r="D831"/>
      <c r="E831"/>
      <c r="F831"/>
    </row>
    <row r="832" spans="4:6" ht="15.75" customHeight="1" x14ac:dyDescent="0.25">
      <c r="D832"/>
      <c r="E832"/>
      <c r="F832"/>
    </row>
    <row r="833" spans="4:6" ht="15.75" customHeight="1" x14ac:dyDescent="0.25">
      <c r="D833"/>
      <c r="E833"/>
      <c r="F833"/>
    </row>
    <row r="834" spans="4:6" ht="15.75" customHeight="1" x14ac:dyDescent="0.25">
      <c r="D834"/>
      <c r="E834"/>
      <c r="F834"/>
    </row>
    <row r="835" spans="4:6" ht="15.75" customHeight="1" x14ac:dyDescent="0.25">
      <c r="D835"/>
      <c r="E835"/>
      <c r="F835"/>
    </row>
    <row r="836" spans="4:6" ht="15.75" customHeight="1" x14ac:dyDescent="0.25">
      <c r="D836"/>
      <c r="E836"/>
      <c r="F836"/>
    </row>
    <row r="837" spans="4:6" ht="15.75" customHeight="1" x14ac:dyDescent="0.25">
      <c r="D837"/>
      <c r="E837"/>
      <c r="F837"/>
    </row>
    <row r="838" spans="4:6" ht="15.75" customHeight="1" x14ac:dyDescent="0.25">
      <c r="D838"/>
      <c r="E838"/>
      <c r="F838"/>
    </row>
    <row r="839" spans="4:6" ht="15.75" customHeight="1" x14ac:dyDescent="0.25">
      <c r="D839"/>
      <c r="E839"/>
      <c r="F839"/>
    </row>
    <row r="840" spans="4:6" ht="15.75" customHeight="1" x14ac:dyDescent="0.25">
      <c r="D840"/>
      <c r="E840"/>
      <c r="F840"/>
    </row>
    <row r="841" spans="4:6" ht="15.75" customHeight="1" x14ac:dyDescent="0.25">
      <c r="D841"/>
      <c r="E841"/>
      <c r="F841"/>
    </row>
    <row r="842" spans="4:6" ht="15.75" customHeight="1" x14ac:dyDescent="0.25">
      <c r="D842"/>
      <c r="E842"/>
      <c r="F842"/>
    </row>
    <row r="843" spans="4:6" ht="15.75" customHeight="1" x14ac:dyDescent="0.25">
      <c r="D843"/>
      <c r="E843"/>
      <c r="F843"/>
    </row>
    <row r="844" spans="4:6" ht="15.75" customHeight="1" x14ac:dyDescent="0.25">
      <c r="D844"/>
      <c r="E844"/>
      <c r="F844"/>
    </row>
    <row r="845" spans="4:6" ht="15.75" customHeight="1" x14ac:dyDescent="0.25">
      <c r="D845"/>
      <c r="E845"/>
      <c r="F845"/>
    </row>
    <row r="846" spans="4:6" ht="15.75" customHeight="1" x14ac:dyDescent="0.25">
      <c r="D846"/>
      <c r="E846"/>
      <c r="F846"/>
    </row>
    <row r="847" spans="4:6" ht="15.75" customHeight="1" x14ac:dyDescent="0.25">
      <c r="D847"/>
      <c r="E847"/>
      <c r="F847"/>
    </row>
    <row r="848" spans="4:6" ht="15.75" customHeight="1" x14ac:dyDescent="0.25">
      <c r="D848"/>
      <c r="E848"/>
      <c r="F848"/>
    </row>
    <row r="849" spans="4:6" ht="15.75" customHeight="1" x14ac:dyDescent="0.25">
      <c r="D849"/>
      <c r="E849"/>
      <c r="F849"/>
    </row>
    <row r="850" spans="4:6" ht="15.75" customHeight="1" x14ac:dyDescent="0.25">
      <c r="D850"/>
      <c r="E850"/>
      <c r="F850"/>
    </row>
    <row r="851" spans="4:6" ht="15.75" customHeight="1" x14ac:dyDescent="0.25">
      <c r="D851"/>
      <c r="E851"/>
      <c r="F851"/>
    </row>
    <row r="852" spans="4:6" ht="15.75" customHeight="1" x14ac:dyDescent="0.25">
      <c r="D852"/>
      <c r="E852"/>
      <c r="F852"/>
    </row>
    <row r="853" spans="4:6" ht="15.75" customHeight="1" x14ac:dyDescent="0.25">
      <c r="D853"/>
      <c r="E853"/>
      <c r="F853"/>
    </row>
    <row r="854" spans="4:6" ht="15.75" customHeight="1" x14ac:dyDescent="0.25">
      <c r="D854"/>
      <c r="E854"/>
      <c r="F854"/>
    </row>
    <row r="855" spans="4:6" ht="15.75" customHeight="1" x14ac:dyDescent="0.25">
      <c r="D855"/>
      <c r="E855"/>
      <c r="F855"/>
    </row>
    <row r="856" spans="4:6" ht="15.75" customHeight="1" x14ac:dyDescent="0.25">
      <c r="D856"/>
      <c r="E856"/>
      <c r="F856"/>
    </row>
    <row r="857" spans="4:6" ht="15.75" customHeight="1" x14ac:dyDescent="0.25">
      <c r="D857"/>
      <c r="E857"/>
      <c r="F857"/>
    </row>
    <row r="858" spans="4:6" ht="15.75" customHeight="1" x14ac:dyDescent="0.25">
      <c r="D858"/>
      <c r="E858"/>
      <c r="F858"/>
    </row>
    <row r="859" spans="4:6" ht="15.75" customHeight="1" x14ac:dyDescent="0.25">
      <c r="D859"/>
      <c r="E859"/>
      <c r="F859"/>
    </row>
    <row r="860" spans="4:6" ht="15.75" customHeight="1" x14ac:dyDescent="0.25">
      <c r="D860"/>
      <c r="E860"/>
      <c r="F860"/>
    </row>
    <row r="861" spans="4:6" ht="15.75" customHeight="1" x14ac:dyDescent="0.25">
      <c r="D861"/>
      <c r="E861"/>
      <c r="F861"/>
    </row>
    <row r="862" spans="4:6" ht="15.75" customHeight="1" x14ac:dyDescent="0.25">
      <c r="D862"/>
      <c r="E862"/>
      <c r="F862"/>
    </row>
    <row r="863" spans="4:6" ht="15.75" customHeight="1" x14ac:dyDescent="0.25">
      <c r="D863"/>
      <c r="E863"/>
      <c r="F863"/>
    </row>
    <row r="864" spans="4:6" ht="15.75" customHeight="1" x14ac:dyDescent="0.25">
      <c r="D864"/>
      <c r="E864"/>
      <c r="F864"/>
    </row>
    <row r="865" spans="4:6" ht="15.75" customHeight="1" x14ac:dyDescent="0.25">
      <c r="D865"/>
      <c r="E865"/>
      <c r="F865"/>
    </row>
    <row r="866" spans="4:6" ht="15.75" customHeight="1" x14ac:dyDescent="0.25">
      <c r="D866"/>
      <c r="E866"/>
      <c r="F866"/>
    </row>
    <row r="867" spans="4:6" ht="15.75" customHeight="1" x14ac:dyDescent="0.25">
      <c r="D867"/>
      <c r="E867"/>
      <c r="F867"/>
    </row>
    <row r="868" spans="4:6" ht="15.75" customHeight="1" x14ac:dyDescent="0.25">
      <c r="D868"/>
      <c r="E868"/>
      <c r="F868"/>
    </row>
    <row r="869" spans="4:6" ht="15.75" customHeight="1" x14ac:dyDescent="0.25">
      <c r="D869"/>
      <c r="E869"/>
      <c r="F869"/>
    </row>
    <row r="870" spans="4:6" ht="15.75" customHeight="1" x14ac:dyDescent="0.25">
      <c r="D870"/>
      <c r="E870"/>
      <c r="F870"/>
    </row>
    <row r="871" spans="4:6" ht="15.75" customHeight="1" x14ac:dyDescent="0.25">
      <c r="D871"/>
      <c r="E871"/>
      <c r="F871"/>
    </row>
    <row r="872" spans="4:6" ht="15.75" customHeight="1" x14ac:dyDescent="0.25">
      <c r="D872"/>
      <c r="E872"/>
      <c r="F872"/>
    </row>
    <row r="873" spans="4:6" ht="15.75" customHeight="1" x14ac:dyDescent="0.25">
      <c r="D873"/>
      <c r="E873"/>
      <c r="F873"/>
    </row>
    <row r="874" spans="4:6" ht="15.75" customHeight="1" x14ac:dyDescent="0.25">
      <c r="D874"/>
      <c r="E874"/>
      <c r="F874"/>
    </row>
    <row r="875" spans="4:6" ht="15.75" customHeight="1" x14ac:dyDescent="0.25">
      <c r="D875"/>
      <c r="E875"/>
      <c r="F875"/>
    </row>
    <row r="876" spans="4:6" ht="15.75" customHeight="1" x14ac:dyDescent="0.25">
      <c r="D876"/>
      <c r="E876"/>
      <c r="F876"/>
    </row>
    <row r="877" spans="4:6" ht="15.75" customHeight="1" x14ac:dyDescent="0.25">
      <c r="D877"/>
      <c r="E877"/>
      <c r="F877"/>
    </row>
    <row r="878" spans="4:6" ht="15.75" customHeight="1" x14ac:dyDescent="0.25">
      <c r="D878"/>
      <c r="E878"/>
      <c r="F878"/>
    </row>
    <row r="879" spans="4:6" ht="15.75" customHeight="1" x14ac:dyDescent="0.25">
      <c r="D879"/>
      <c r="E879"/>
      <c r="F879"/>
    </row>
    <row r="880" spans="4:6" ht="15.75" customHeight="1" x14ac:dyDescent="0.25">
      <c r="D880"/>
      <c r="E880"/>
      <c r="F880"/>
    </row>
    <row r="881" spans="4:6" ht="15.75" customHeight="1" x14ac:dyDescent="0.25">
      <c r="D881"/>
      <c r="E881"/>
      <c r="F881"/>
    </row>
    <row r="882" spans="4:6" ht="15.75" customHeight="1" x14ac:dyDescent="0.25">
      <c r="D882"/>
      <c r="E882"/>
      <c r="F882"/>
    </row>
    <row r="883" spans="4:6" ht="15.75" customHeight="1" x14ac:dyDescent="0.25">
      <c r="D883"/>
      <c r="E883"/>
      <c r="F883"/>
    </row>
    <row r="884" spans="4:6" ht="15.75" customHeight="1" x14ac:dyDescent="0.25">
      <c r="D884"/>
      <c r="E884"/>
      <c r="F884"/>
    </row>
    <row r="885" spans="4:6" ht="15.75" customHeight="1" x14ac:dyDescent="0.25">
      <c r="D885"/>
      <c r="E885"/>
      <c r="F885"/>
    </row>
    <row r="886" spans="4:6" ht="15.75" customHeight="1" x14ac:dyDescent="0.25">
      <c r="D886"/>
      <c r="E886"/>
      <c r="F886"/>
    </row>
    <row r="887" spans="4:6" ht="15.75" customHeight="1" x14ac:dyDescent="0.25">
      <c r="D887"/>
      <c r="E887"/>
      <c r="F887"/>
    </row>
    <row r="888" spans="4:6" ht="15.75" customHeight="1" x14ac:dyDescent="0.25">
      <c r="D888"/>
      <c r="E888"/>
      <c r="F888"/>
    </row>
    <row r="889" spans="4:6" ht="15.75" customHeight="1" x14ac:dyDescent="0.25">
      <c r="D889"/>
      <c r="E889"/>
      <c r="F889"/>
    </row>
    <row r="890" spans="4:6" ht="15.75" customHeight="1" x14ac:dyDescent="0.25">
      <c r="D890"/>
      <c r="E890"/>
      <c r="F890"/>
    </row>
    <row r="891" spans="4:6" ht="15.75" customHeight="1" x14ac:dyDescent="0.25">
      <c r="D891"/>
      <c r="E891"/>
      <c r="F891"/>
    </row>
    <row r="892" spans="4:6" ht="15.75" customHeight="1" x14ac:dyDescent="0.25">
      <c r="D892"/>
      <c r="E892"/>
      <c r="F892"/>
    </row>
    <row r="893" spans="4:6" ht="15.75" customHeight="1" x14ac:dyDescent="0.25">
      <c r="D893"/>
      <c r="E893"/>
      <c r="F893"/>
    </row>
    <row r="894" spans="4:6" ht="15.75" customHeight="1" x14ac:dyDescent="0.25">
      <c r="D894"/>
      <c r="E894"/>
      <c r="F894"/>
    </row>
    <row r="895" spans="4:6" ht="15.75" customHeight="1" x14ac:dyDescent="0.25">
      <c r="D895"/>
      <c r="E895"/>
      <c r="F895"/>
    </row>
    <row r="896" spans="4:6" ht="15.75" customHeight="1" x14ac:dyDescent="0.25">
      <c r="D896"/>
      <c r="E896"/>
      <c r="F896"/>
    </row>
    <row r="897" spans="4:6" ht="15.75" customHeight="1" x14ac:dyDescent="0.25">
      <c r="D897"/>
      <c r="E897"/>
      <c r="F897"/>
    </row>
    <row r="898" spans="4:6" ht="15.75" customHeight="1" x14ac:dyDescent="0.25">
      <c r="D898"/>
      <c r="E898"/>
      <c r="F898"/>
    </row>
    <row r="899" spans="4:6" ht="15.75" customHeight="1" x14ac:dyDescent="0.25">
      <c r="D899"/>
      <c r="E899"/>
      <c r="F899"/>
    </row>
    <row r="900" spans="4:6" ht="15.75" customHeight="1" x14ac:dyDescent="0.25">
      <c r="D900"/>
      <c r="E900"/>
      <c r="F900"/>
    </row>
    <row r="901" spans="4:6" ht="15.75" customHeight="1" x14ac:dyDescent="0.25">
      <c r="D901"/>
      <c r="E901"/>
      <c r="F901"/>
    </row>
    <row r="902" spans="4:6" ht="15.75" customHeight="1" x14ac:dyDescent="0.25">
      <c r="D902"/>
      <c r="E902"/>
      <c r="F902"/>
    </row>
    <row r="903" spans="4:6" ht="15.75" customHeight="1" x14ac:dyDescent="0.25">
      <c r="D903"/>
      <c r="E903"/>
      <c r="F903"/>
    </row>
    <row r="904" spans="4:6" ht="15.75" customHeight="1" x14ac:dyDescent="0.25">
      <c r="D904"/>
      <c r="E904"/>
      <c r="F904"/>
    </row>
    <row r="905" spans="4:6" ht="15.75" customHeight="1" x14ac:dyDescent="0.25">
      <c r="D905"/>
      <c r="E905"/>
      <c r="F905"/>
    </row>
    <row r="906" spans="4:6" ht="15.75" customHeight="1" x14ac:dyDescent="0.25">
      <c r="D906"/>
      <c r="E906"/>
      <c r="F906"/>
    </row>
    <row r="907" spans="4:6" ht="15.75" customHeight="1" x14ac:dyDescent="0.25">
      <c r="D907"/>
      <c r="E907"/>
      <c r="F907"/>
    </row>
    <row r="908" spans="4:6" ht="15.75" customHeight="1" x14ac:dyDescent="0.25">
      <c r="D908"/>
      <c r="E908"/>
      <c r="F908"/>
    </row>
    <row r="909" spans="4:6" ht="15.75" customHeight="1" x14ac:dyDescent="0.25">
      <c r="D909"/>
      <c r="E909"/>
      <c r="F909"/>
    </row>
    <row r="910" spans="4:6" ht="15.75" customHeight="1" x14ac:dyDescent="0.25">
      <c r="D910"/>
      <c r="E910"/>
      <c r="F910"/>
    </row>
    <row r="911" spans="4:6" ht="15.75" customHeight="1" x14ac:dyDescent="0.25">
      <c r="D911"/>
      <c r="E911"/>
      <c r="F911"/>
    </row>
    <row r="912" spans="4:6" ht="15.75" customHeight="1" x14ac:dyDescent="0.25">
      <c r="D912"/>
      <c r="E912"/>
      <c r="F912"/>
    </row>
    <row r="913" spans="4:6" ht="15.75" customHeight="1" x14ac:dyDescent="0.25">
      <c r="D913"/>
      <c r="E913"/>
      <c r="F913"/>
    </row>
    <row r="914" spans="4:6" ht="15.75" customHeight="1" x14ac:dyDescent="0.25">
      <c r="D914"/>
      <c r="E914"/>
      <c r="F914"/>
    </row>
    <row r="915" spans="4:6" ht="15.75" customHeight="1" x14ac:dyDescent="0.25">
      <c r="D915"/>
      <c r="E915"/>
      <c r="F915"/>
    </row>
    <row r="916" spans="4:6" ht="15.75" customHeight="1" x14ac:dyDescent="0.25">
      <c r="D916"/>
      <c r="E916"/>
      <c r="F916"/>
    </row>
    <row r="917" spans="4:6" ht="15.75" customHeight="1" x14ac:dyDescent="0.25">
      <c r="D917"/>
      <c r="E917"/>
      <c r="F917"/>
    </row>
    <row r="918" spans="4:6" ht="15.75" customHeight="1" x14ac:dyDescent="0.25">
      <c r="D918"/>
      <c r="E918"/>
      <c r="F918"/>
    </row>
    <row r="919" spans="4:6" ht="15.75" customHeight="1" x14ac:dyDescent="0.25">
      <c r="D919"/>
      <c r="E919"/>
      <c r="F919"/>
    </row>
    <row r="920" spans="4:6" ht="15.75" customHeight="1" x14ac:dyDescent="0.25">
      <c r="D920"/>
      <c r="E920"/>
      <c r="F920"/>
    </row>
    <row r="921" spans="4:6" ht="15.75" customHeight="1" x14ac:dyDescent="0.25">
      <c r="D921"/>
      <c r="E921"/>
      <c r="F921"/>
    </row>
    <row r="922" spans="4:6" ht="15.75" customHeight="1" x14ac:dyDescent="0.25">
      <c r="D922"/>
      <c r="E922"/>
      <c r="F922"/>
    </row>
    <row r="923" spans="4:6" ht="15.75" customHeight="1" x14ac:dyDescent="0.25">
      <c r="D923"/>
      <c r="E923"/>
      <c r="F923"/>
    </row>
    <row r="924" spans="4:6" ht="15.75" customHeight="1" x14ac:dyDescent="0.25">
      <c r="D924"/>
      <c r="E924"/>
      <c r="F924"/>
    </row>
    <row r="925" spans="4:6" ht="15.75" customHeight="1" x14ac:dyDescent="0.25">
      <c r="D925"/>
      <c r="E925"/>
      <c r="F925"/>
    </row>
    <row r="926" spans="4:6" ht="15.75" customHeight="1" x14ac:dyDescent="0.25">
      <c r="D926"/>
      <c r="E926"/>
      <c r="F926"/>
    </row>
    <row r="927" spans="4:6" ht="15.75" customHeight="1" x14ac:dyDescent="0.25">
      <c r="D927"/>
      <c r="E927"/>
      <c r="F927"/>
    </row>
    <row r="928" spans="4:6" ht="15.75" customHeight="1" x14ac:dyDescent="0.25">
      <c r="D928"/>
      <c r="E928"/>
      <c r="F928"/>
    </row>
    <row r="929" spans="4:6" ht="15.75" customHeight="1" x14ac:dyDescent="0.25">
      <c r="D929"/>
      <c r="E929"/>
      <c r="F929"/>
    </row>
    <row r="930" spans="4:6" ht="15.75" customHeight="1" x14ac:dyDescent="0.25">
      <c r="D930"/>
      <c r="E930"/>
      <c r="F930"/>
    </row>
    <row r="931" spans="4:6" ht="15.75" customHeight="1" x14ac:dyDescent="0.25">
      <c r="D931"/>
      <c r="E931"/>
      <c r="F931"/>
    </row>
    <row r="932" spans="4:6" ht="15.75" customHeight="1" x14ac:dyDescent="0.25">
      <c r="D932"/>
      <c r="E932"/>
      <c r="F932"/>
    </row>
    <row r="933" spans="4:6" ht="15.75" customHeight="1" x14ac:dyDescent="0.25">
      <c r="D933"/>
      <c r="E933"/>
      <c r="F933"/>
    </row>
    <row r="934" spans="4:6" ht="15.75" customHeight="1" x14ac:dyDescent="0.25">
      <c r="D934"/>
      <c r="E934"/>
      <c r="F934"/>
    </row>
    <row r="935" spans="4:6" ht="15.75" customHeight="1" x14ac:dyDescent="0.25">
      <c r="D935"/>
      <c r="E935"/>
      <c r="F935"/>
    </row>
    <row r="936" spans="4:6" ht="15.75" customHeight="1" x14ac:dyDescent="0.25">
      <c r="D936"/>
      <c r="E936"/>
      <c r="F936"/>
    </row>
    <row r="937" spans="4:6" ht="15.75" customHeight="1" x14ac:dyDescent="0.25">
      <c r="D937"/>
      <c r="E937"/>
      <c r="F937"/>
    </row>
    <row r="938" spans="4:6" ht="15.75" customHeight="1" x14ac:dyDescent="0.25">
      <c r="D938"/>
      <c r="E938"/>
      <c r="F938"/>
    </row>
    <row r="939" spans="4:6" ht="15.75" customHeight="1" x14ac:dyDescent="0.25">
      <c r="D939"/>
      <c r="E939"/>
      <c r="F939"/>
    </row>
    <row r="940" spans="4:6" ht="15.75" customHeight="1" x14ac:dyDescent="0.25">
      <c r="D940"/>
      <c r="E940"/>
      <c r="F940"/>
    </row>
    <row r="941" spans="4:6" ht="15.75" customHeight="1" x14ac:dyDescent="0.25">
      <c r="D941"/>
      <c r="E941"/>
      <c r="F941"/>
    </row>
    <row r="942" spans="4:6" ht="15.75" customHeight="1" x14ac:dyDescent="0.25">
      <c r="D942"/>
      <c r="E942"/>
      <c r="F942"/>
    </row>
    <row r="943" spans="4:6" ht="15.75" customHeight="1" x14ac:dyDescent="0.25">
      <c r="D943"/>
      <c r="E943"/>
      <c r="F943"/>
    </row>
    <row r="944" spans="4:6" ht="15.75" customHeight="1" x14ac:dyDescent="0.25">
      <c r="D944"/>
      <c r="E944"/>
      <c r="F944"/>
    </row>
    <row r="945" spans="4:6" ht="15.75" customHeight="1" x14ac:dyDescent="0.25">
      <c r="D945"/>
      <c r="E945"/>
      <c r="F945"/>
    </row>
    <row r="946" spans="4:6" ht="15.75" customHeight="1" x14ac:dyDescent="0.25">
      <c r="D946"/>
      <c r="E946"/>
      <c r="F946"/>
    </row>
    <row r="947" spans="4:6" ht="15.75" customHeight="1" x14ac:dyDescent="0.25">
      <c r="D947"/>
      <c r="E947"/>
      <c r="F947"/>
    </row>
    <row r="948" spans="4:6" ht="15.75" customHeight="1" x14ac:dyDescent="0.25">
      <c r="D948"/>
      <c r="E948"/>
      <c r="F948"/>
    </row>
    <row r="949" spans="4:6" ht="15.75" customHeight="1" x14ac:dyDescent="0.25">
      <c r="D949"/>
      <c r="E949"/>
      <c r="F949"/>
    </row>
    <row r="950" spans="4:6" ht="15.75" customHeight="1" x14ac:dyDescent="0.25">
      <c r="D950"/>
      <c r="E950"/>
      <c r="F950"/>
    </row>
    <row r="951" spans="4:6" ht="15.75" customHeight="1" x14ac:dyDescent="0.25">
      <c r="D951"/>
      <c r="E951"/>
      <c r="F951"/>
    </row>
    <row r="952" spans="4:6" ht="15.75" customHeight="1" x14ac:dyDescent="0.25">
      <c r="D952"/>
      <c r="E952"/>
      <c r="F952"/>
    </row>
    <row r="953" spans="4:6" ht="15.75" customHeight="1" x14ac:dyDescent="0.25">
      <c r="D953"/>
      <c r="E953"/>
      <c r="F953"/>
    </row>
    <row r="954" spans="4:6" ht="15.75" customHeight="1" x14ac:dyDescent="0.25">
      <c r="D954"/>
      <c r="E954"/>
      <c r="F954"/>
    </row>
    <row r="955" spans="4:6" ht="15.75" customHeight="1" x14ac:dyDescent="0.25">
      <c r="D955"/>
      <c r="E955"/>
      <c r="F955"/>
    </row>
    <row r="956" spans="4:6" ht="15.75" customHeight="1" x14ac:dyDescent="0.25">
      <c r="D956"/>
      <c r="E956"/>
      <c r="F956"/>
    </row>
    <row r="957" spans="4:6" ht="15.75" customHeight="1" x14ac:dyDescent="0.25">
      <c r="D957"/>
      <c r="E957"/>
      <c r="F957"/>
    </row>
    <row r="958" spans="4:6" ht="15.75" customHeight="1" x14ac:dyDescent="0.25">
      <c r="D958"/>
      <c r="E958"/>
      <c r="F958"/>
    </row>
    <row r="959" spans="4:6" ht="15.75" customHeight="1" x14ac:dyDescent="0.25">
      <c r="D959"/>
      <c r="E959"/>
      <c r="F959"/>
    </row>
    <row r="960" spans="4:6" ht="15.75" customHeight="1" x14ac:dyDescent="0.25">
      <c r="D960"/>
      <c r="E960"/>
      <c r="F960"/>
    </row>
    <row r="961" spans="4:6" ht="15.75" customHeight="1" x14ac:dyDescent="0.25">
      <c r="D961"/>
      <c r="E961"/>
      <c r="F961"/>
    </row>
    <row r="962" spans="4:6" ht="15.75" customHeight="1" x14ac:dyDescent="0.25">
      <c r="D962"/>
      <c r="E962"/>
      <c r="F962"/>
    </row>
    <row r="963" spans="4:6" ht="15.75" customHeight="1" x14ac:dyDescent="0.25">
      <c r="D963"/>
      <c r="E963"/>
      <c r="F963"/>
    </row>
    <row r="964" spans="4:6" ht="15.75" customHeight="1" x14ac:dyDescent="0.25">
      <c r="D964"/>
      <c r="E964"/>
      <c r="F964"/>
    </row>
    <row r="965" spans="4:6" ht="15.75" customHeight="1" x14ac:dyDescent="0.25">
      <c r="D965"/>
      <c r="E965"/>
      <c r="F965"/>
    </row>
    <row r="966" spans="4:6" ht="15.75" customHeight="1" x14ac:dyDescent="0.25">
      <c r="D966"/>
      <c r="E966"/>
      <c r="F966"/>
    </row>
    <row r="967" spans="4:6" ht="15.75" customHeight="1" x14ac:dyDescent="0.25">
      <c r="D967"/>
      <c r="E967"/>
      <c r="F967"/>
    </row>
    <row r="968" spans="4:6" ht="15.75" customHeight="1" x14ac:dyDescent="0.25">
      <c r="D968"/>
      <c r="E968"/>
      <c r="F968"/>
    </row>
    <row r="969" spans="4:6" ht="15.75" customHeight="1" x14ac:dyDescent="0.25">
      <c r="D969"/>
      <c r="E969"/>
      <c r="F969"/>
    </row>
    <row r="970" spans="4:6" ht="15.75" customHeight="1" x14ac:dyDescent="0.25">
      <c r="D970"/>
      <c r="E970"/>
      <c r="F970"/>
    </row>
    <row r="971" spans="4:6" ht="15.75" customHeight="1" x14ac:dyDescent="0.25">
      <c r="D971"/>
      <c r="E971"/>
      <c r="F971"/>
    </row>
    <row r="972" spans="4:6" ht="15.75" customHeight="1" x14ac:dyDescent="0.25">
      <c r="D972"/>
      <c r="E972"/>
      <c r="F972"/>
    </row>
    <row r="973" spans="4:6" ht="15.75" customHeight="1" x14ac:dyDescent="0.25">
      <c r="D973"/>
      <c r="E973"/>
      <c r="F973"/>
    </row>
    <row r="974" spans="4:6" ht="15.75" customHeight="1" x14ac:dyDescent="0.25">
      <c r="D974"/>
      <c r="E974"/>
      <c r="F974"/>
    </row>
    <row r="975" spans="4:6" ht="15.75" customHeight="1" x14ac:dyDescent="0.25">
      <c r="D975"/>
      <c r="E975"/>
      <c r="F975"/>
    </row>
    <row r="976" spans="4:6" ht="15.75" customHeight="1" x14ac:dyDescent="0.25">
      <c r="D976"/>
      <c r="E976"/>
      <c r="F976"/>
    </row>
    <row r="977" spans="4:6" ht="15.75" customHeight="1" x14ac:dyDescent="0.25">
      <c r="D977"/>
      <c r="E977"/>
      <c r="F977"/>
    </row>
    <row r="978" spans="4:6" ht="15.75" customHeight="1" x14ac:dyDescent="0.25">
      <c r="D978"/>
      <c r="E978"/>
      <c r="F978"/>
    </row>
    <row r="979" spans="4:6" ht="15.75" customHeight="1" x14ac:dyDescent="0.25">
      <c r="D979"/>
      <c r="E979"/>
      <c r="F979"/>
    </row>
    <row r="980" spans="4:6" ht="15.75" customHeight="1" x14ac:dyDescent="0.25">
      <c r="D980"/>
      <c r="E980"/>
      <c r="F980"/>
    </row>
    <row r="981" spans="4:6" ht="15.75" customHeight="1" x14ac:dyDescent="0.25">
      <c r="D981"/>
      <c r="E981"/>
      <c r="F981"/>
    </row>
    <row r="982" spans="4:6" ht="15.75" customHeight="1" x14ac:dyDescent="0.25">
      <c r="D982"/>
      <c r="E982"/>
      <c r="F982"/>
    </row>
    <row r="983" spans="4:6" ht="15.75" customHeight="1" x14ac:dyDescent="0.25">
      <c r="D983"/>
      <c r="E983"/>
      <c r="F983"/>
    </row>
    <row r="984" spans="4:6" ht="15.75" customHeight="1" x14ac:dyDescent="0.25">
      <c r="D984"/>
      <c r="E984"/>
      <c r="F984"/>
    </row>
    <row r="985" spans="4:6" ht="15.75" customHeight="1" x14ac:dyDescent="0.25">
      <c r="D985"/>
      <c r="E985"/>
      <c r="F985"/>
    </row>
    <row r="986" spans="4:6" ht="15.75" customHeight="1" x14ac:dyDescent="0.25">
      <c r="D986"/>
      <c r="E986"/>
      <c r="F986"/>
    </row>
    <row r="987" spans="4:6" ht="15.75" customHeight="1" x14ac:dyDescent="0.25">
      <c r="D987"/>
      <c r="E987"/>
      <c r="F987"/>
    </row>
    <row r="988" spans="4:6" ht="15.75" customHeight="1" x14ac:dyDescent="0.25">
      <c r="D988"/>
      <c r="E988"/>
      <c r="F988"/>
    </row>
    <row r="989" spans="4:6" ht="15.75" customHeight="1" x14ac:dyDescent="0.25">
      <c r="D989"/>
      <c r="E989"/>
      <c r="F989"/>
    </row>
    <row r="990" spans="4:6" ht="15.75" customHeight="1" x14ac:dyDescent="0.25">
      <c r="D990"/>
      <c r="E990"/>
      <c r="F990"/>
    </row>
    <row r="991" spans="4:6" ht="15.75" customHeight="1" x14ac:dyDescent="0.25">
      <c r="D991"/>
      <c r="E991"/>
      <c r="F991"/>
    </row>
    <row r="992" spans="4:6" ht="15.75" customHeight="1" x14ac:dyDescent="0.25">
      <c r="D992"/>
      <c r="E992"/>
      <c r="F992"/>
    </row>
    <row r="993" spans="4:6" ht="15.75" customHeight="1" x14ac:dyDescent="0.25">
      <c r="D993"/>
      <c r="E993"/>
      <c r="F993"/>
    </row>
    <row r="994" spans="4:6" ht="15.75" customHeight="1" x14ac:dyDescent="0.25">
      <c r="D994"/>
      <c r="E994"/>
      <c r="F994"/>
    </row>
    <row r="995" spans="4:6" ht="15.75" customHeight="1" x14ac:dyDescent="0.25">
      <c r="D995"/>
      <c r="E995"/>
      <c r="F995"/>
    </row>
    <row r="996" spans="4:6" ht="15.75" customHeight="1" x14ac:dyDescent="0.25">
      <c r="D996"/>
      <c r="E996"/>
      <c r="F996"/>
    </row>
    <row r="997" spans="4:6" ht="15.75" customHeight="1" x14ac:dyDescent="0.25">
      <c r="D997"/>
      <c r="E997"/>
      <c r="F997"/>
    </row>
    <row r="998" spans="4:6" ht="15.75" customHeight="1" x14ac:dyDescent="0.25">
      <c r="D998"/>
      <c r="E998"/>
      <c r="F998"/>
    </row>
    <row r="999" spans="4:6" ht="15.75" customHeight="1" x14ac:dyDescent="0.25">
      <c r="D999"/>
      <c r="E999"/>
      <c r="F999"/>
    </row>
    <row r="1000" spans="4:6" ht="15.75" customHeight="1" x14ac:dyDescent="0.25">
      <c r="D1000"/>
      <c r="E1000"/>
      <c r="F1000"/>
    </row>
    <row r="1001" spans="4:6" ht="15.75" customHeight="1" x14ac:dyDescent="0.25">
      <c r="D1001"/>
      <c r="E1001"/>
      <c r="F1001"/>
    </row>
    <row r="1002" spans="4:6" ht="15.75" customHeight="1" x14ac:dyDescent="0.25">
      <c r="D1002"/>
      <c r="E1002"/>
      <c r="F1002"/>
    </row>
    <row r="1003" spans="4:6" ht="15.75" customHeight="1" x14ac:dyDescent="0.25">
      <c r="D1003"/>
      <c r="E1003"/>
      <c r="F1003"/>
    </row>
    <row r="1004" spans="4:6" ht="15.75" customHeight="1" x14ac:dyDescent="0.25">
      <c r="D1004"/>
      <c r="E1004"/>
      <c r="F1004"/>
    </row>
    <row r="1005" spans="4:6" ht="15.75" customHeight="1" x14ac:dyDescent="0.25">
      <c r="D1005"/>
      <c r="E1005"/>
      <c r="F1005"/>
    </row>
    <row r="1006" spans="4:6" ht="15.75" customHeight="1" x14ac:dyDescent="0.25">
      <c r="D1006"/>
      <c r="E1006"/>
      <c r="F1006"/>
    </row>
    <row r="1007" spans="4:6" ht="15.75" customHeight="1" x14ac:dyDescent="0.25">
      <c r="D1007"/>
      <c r="E1007"/>
      <c r="F1007"/>
    </row>
    <row r="1008" spans="4:6" ht="15.75" customHeight="1" x14ac:dyDescent="0.25">
      <c r="D1008"/>
      <c r="E1008"/>
      <c r="F1008"/>
    </row>
    <row r="1009" spans="4:6" ht="15.75" customHeight="1" x14ac:dyDescent="0.25">
      <c r="D1009"/>
      <c r="E1009"/>
      <c r="F1009"/>
    </row>
    <row r="1010" spans="4:6" ht="15.75" customHeight="1" x14ac:dyDescent="0.25">
      <c r="D1010"/>
      <c r="E1010"/>
      <c r="F1010"/>
    </row>
    <row r="1011" spans="4:6" ht="15.75" customHeight="1" x14ac:dyDescent="0.25">
      <c r="D1011"/>
      <c r="E1011"/>
      <c r="F1011"/>
    </row>
    <row r="1012" spans="4:6" ht="15.75" customHeight="1" x14ac:dyDescent="0.25">
      <c r="D1012"/>
      <c r="E1012"/>
      <c r="F1012"/>
    </row>
    <row r="1013" spans="4:6" ht="15.75" customHeight="1" x14ac:dyDescent="0.25">
      <c r="D1013"/>
      <c r="E1013"/>
      <c r="F1013"/>
    </row>
    <row r="1014" spans="4:6" ht="15.75" customHeight="1" x14ac:dyDescent="0.25">
      <c r="D1014"/>
      <c r="E1014"/>
      <c r="F1014"/>
    </row>
    <row r="1015" spans="4:6" ht="15.75" customHeight="1" x14ac:dyDescent="0.25">
      <c r="D1015"/>
      <c r="E1015"/>
      <c r="F1015"/>
    </row>
    <row r="1016" spans="4:6" ht="15.75" customHeight="1" x14ac:dyDescent="0.25">
      <c r="D1016"/>
      <c r="E1016"/>
      <c r="F1016"/>
    </row>
    <row r="1017" spans="4:6" ht="15.75" customHeight="1" x14ac:dyDescent="0.25">
      <c r="D1017"/>
      <c r="E1017"/>
      <c r="F1017"/>
    </row>
    <row r="1018" spans="4:6" ht="15.75" customHeight="1" x14ac:dyDescent="0.25">
      <c r="D1018"/>
      <c r="E1018"/>
      <c r="F1018"/>
    </row>
    <row r="1019" spans="4:6" ht="15.75" customHeight="1" x14ac:dyDescent="0.25">
      <c r="D1019"/>
      <c r="E1019"/>
      <c r="F1019"/>
    </row>
    <row r="1020" spans="4:6" ht="15.75" customHeight="1" x14ac:dyDescent="0.25">
      <c r="D1020"/>
      <c r="E1020"/>
      <c r="F1020"/>
    </row>
    <row r="1021" spans="4:6" ht="15.75" customHeight="1" x14ac:dyDescent="0.25">
      <c r="D1021"/>
      <c r="E1021"/>
      <c r="F1021"/>
    </row>
    <row r="1022" spans="4:6" ht="15.75" customHeight="1" x14ac:dyDescent="0.25">
      <c r="D1022"/>
      <c r="E1022"/>
      <c r="F1022"/>
    </row>
    <row r="1023" spans="4:6" ht="15.75" customHeight="1" x14ac:dyDescent="0.25">
      <c r="D1023"/>
      <c r="E1023"/>
      <c r="F1023"/>
    </row>
    <row r="1024" spans="4:6" ht="15.75" customHeight="1" x14ac:dyDescent="0.25">
      <c r="D1024"/>
      <c r="E1024"/>
      <c r="F1024"/>
    </row>
    <row r="1025" spans="4:6" ht="15.75" customHeight="1" x14ac:dyDescent="0.25">
      <c r="D1025"/>
      <c r="E1025"/>
      <c r="F1025"/>
    </row>
    <row r="1026" spans="4:6" ht="15.75" customHeight="1" x14ac:dyDescent="0.25">
      <c r="D1026"/>
      <c r="E1026"/>
      <c r="F1026"/>
    </row>
    <row r="1027" spans="4:6" ht="15.75" customHeight="1" x14ac:dyDescent="0.25">
      <c r="D1027"/>
      <c r="E1027"/>
      <c r="F1027"/>
    </row>
    <row r="1028" spans="4:6" ht="15.75" customHeight="1" x14ac:dyDescent="0.25">
      <c r="D1028"/>
      <c r="E1028"/>
      <c r="F1028"/>
    </row>
    <row r="1029" spans="4:6" ht="15.75" customHeight="1" x14ac:dyDescent="0.25">
      <c r="D1029"/>
      <c r="E1029"/>
      <c r="F1029"/>
    </row>
    <row r="1030" spans="4:6" ht="15.75" customHeight="1" x14ac:dyDescent="0.25">
      <c r="D1030"/>
      <c r="E1030"/>
      <c r="F1030"/>
    </row>
    <row r="1031" spans="4:6" ht="15.75" customHeight="1" x14ac:dyDescent="0.25">
      <c r="D1031"/>
      <c r="E1031"/>
      <c r="F1031"/>
    </row>
    <row r="1032" spans="4:6" ht="15.75" customHeight="1" x14ac:dyDescent="0.25">
      <c r="D1032"/>
      <c r="E1032"/>
      <c r="F1032"/>
    </row>
    <row r="1033" spans="4:6" ht="15.75" customHeight="1" x14ac:dyDescent="0.25">
      <c r="D1033"/>
      <c r="E1033"/>
      <c r="F1033"/>
    </row>
    <row r="1034" spans="4:6" ht="15.75" customHeight="1" x14ac:dyDescent="0.25">
      <c r="D1034"/>
      <c r="E1034"/>
      <c r="F1034"/>
    </row>
    <row r="1035" spans="4:6" ht="15.75" customHeight="1" x14ac:dyDescent="0.25">
      <c r="D1035"/>
      <c r="E1035"/>
      <c r="F1035"/>
    </row>
    <row r="1036" spans="4:6" ht="15.75" customHeight="1" x14ac:dyDescent="0.25">
      <c r="D1036"/>
      <c r="E1036"/>
      <c r="F1036"/>
    </row>
    <row r="1037" spans="4:6" ht="15.75" customHeight="1" x14ac:dyDescent="0.25">
      <c r="D1037"/>
      <c r="E1037"/>
      <c r="F1037"/>
    </row>
    <row r="1038" spans="4:6" ht="15.75" customHeight="1" x14ac:dyDescent="0.25">
      <c r="D1038"/>
      <c r="E1038"/>
      <c r="F1038"/>
    </row>
    <row r="1039" spans="4:6" ht="15.75" customHeight="1" x14ac:dyDescent="0.25">
      <c r="D1039"/>
      <c r="E1039"/>
      <c r="F1039"/>
    </row>
    <row r="1040" spans="4:6" ht="15.75" customHeight="1" x14ac:dyDescent="0.25">
      <c r="D1040"/>
      <c r="E1040"/>
      <c r="F1040"/>
    </row>
    <row r="1041" spans="4:6" ht="15.75" customHeight="1" x14ac:dyDescent="0.25">
      <c r="D1041"/>
      <c r="E1041"/>
      <c r="F1041"/>
    </row>
    <row r="1042" spans="4:6" ht="15.75" customHeight="1" x14ac:dyDescent="0.25">
      <c r="D1042"/>
      <c r="E1042"/>
      <c r="F1042"/>
    </row>
    <row r="1043" spans="4:6" ht="15.75" customHeight="1" x14ac:dyDescent="0.25">
      <c r="D1043"/>
      <c r="E1043"/>
      <c r="F1043"/>
    </row>
    <row r="1044" spans="4:6" ht="15.75" customHeight="1" x14ac:dyDescent="0.25">
      <c r="D1044"/>
      <c r="E1044"/>
      <c r="F1044"/>
    </row>
    <row r="1045" spans="4:6" ht="15.75" customHeight="1" x14ac:dyDescent="0.25">
      <c r="D1045"/>
      <c r="E1045"/>
      <c r="F1045"/>
    </row>
    <row r="1046" spans="4:6" ht="15.75" customHeight="1" x14ac:dyDescent="0.25">
      <c r="D1046"/>
      <c r="E1046"/>
      <c r="F1046"/>
    </row>
    <row r="1047" spans="4:6" ht="15.75" customHeight="1" x14ac:dyDescent="0.25">
      <c r="D1047"/>
      <c r="E1047"/>
      <c r="F1047"/>
    </row>
    <row r="1048" spans="4:6" ht="15.75" customHeight="1" x14ac:dyDescent="0.25">
      <c r="D1048"/>
      <c r="E1048"/>
      <c r="F1048"/>
    </row>
    <row r="1049" spans="4:6" ht="15.75" customHeight="1" x14ac:dyDescent="0.25">
      <c r="D1049"/>
      <c r="E1049"/>
      <c r="F1049"/>
    </row>
    <row r="1050" spans="4:6" ht="15.75" customHeight="1" x14ac:dyDescent="0.25">
      <c r="D1050"/>
      <c r="E1050"/>
      <c r="F1050"/>
    </row>
    <row r="1051" spans="4:6" ht="15.75" customHeight="1" x14ac:dyDescent="0.25">
      <c r="D1051"/>
      <c r="E1051"/>
      <c r="F1051"/>
    </row>
    <row r="1052" spans="4:6" ht="15.75" customHeight="1" x14ac:dyDescent="0.25">
      <c r="D1052"/>
      <c r="E1052"/>
      <c r="F1052"/>
    </row>
    <row r="1053" spans="4:6" ht="15.75" customHeight="1" x14ac:dyDescent="0.25">
      <c r="D1053"/>
      <c r="E1053"/>
      <c r="F1053"/>
    </row>
    <row r="1054" spans="4:6" ht="15.75" customHeight="1" x14ac:dyDescent="0.25">
      <c r="D1054"/>
      <c r="E1054"/>
      <c r="F1054"/>
    </row>
    <row r="1055" spans="4:6" ht="15.75" customHeight="1" x14ac:dyDescent="0.25">
      <c r="D1055"/>
      <c r="E1055"/>
      <c r="F1055"/>
    </row>
    <row r="1056" spans="4:6" ht="15.75" customHeight="1" x14ac:dyDescent="0.25">
      <c r="D1056"/>
      <c r="E1056"/>
      <c r="F1056"/>
    </row>
    <row r="1057" spans="4:6" ht="15.75" customHeight="1" x14ac:dyDescent="0.25">
      <c r="D1057"/>
      <c r="E1057"/>
      <c r="F1057"/>
    </row>
    <row r="1058" spans="4:6" ht="15.75" customHeight="1" x14ac:dyDescent="0.25">
      <c r="D1058"/>
      <c r="E1058"/>
      <c r="F1058"/>
    </row>
    <row r="1059" spans="4:6" ht="15.75" customHeight="1" x14ac:dyDescent="0.25">
      <c r="D1059"/>
      <c r="E1059"/>
      <c r="F1059"/>
    </row>
    <row r="1060" spans="4:6" ht="15.75" customHeight="1" x14ac:dyDescent="0.25">
      <c r="D1060"/>
      <c r="E1060"/>
      <c r="F1060"/>
    </row>
    <row r="1061" spans="4:6" ht="15.75" customHeight="1" x14ac:dyDescent="0.25">
      <c r="D1061"/>
      <c r="E1061"/>
      <c r="F1061"/>
    </row>
    <row r="1062" spans="4:6" ht="15.75" customHeight="1" x14ac:dyDescent="0.25">
      <c r="D1062"/>
      <c r="E1062"/>
      <c r="F1062"/>
    </row>
    <row r="1063" spans="4:6" ht="15.75" customHeight="1" x14ac:dyDescent="0.25">
      <c r="D1063"/>
      <c r="E1063"/>
      <c r="F1063"/>
    </row>
    <row r="1064" spans="4:6" ht="15.75" customHeight="1" x14ac:dyDescent="0.25">
      <c r="D1064"/>
      <c r="E1064"/>
      <c r="F1064"/>
    </row>
    <row r="1065" spans="4:6" ht="15.75" customHeight="1" x14ac:dyDescent="0.25">
      <c r="D1065"/>
      <c r="E1065"/>
      <c r="F1065"/>
    </row>
    <row r="1066" spans="4:6" ht="15.75" customHeight="1" x14ac:dyDescent="0.25">
      <c r="D1066"/>
      <c r="E1066"/>
      <c r="F1066"/>
    </row>
    <row r="1067" spans="4:6" ht="15.75" customHeight="1" x14ac:dyDescent="0.25">
      <c r="D1067"/>
      <c r="E1067"/>
      <c r="F1067"/>
    </row>
    <row r="1068" spans="4:6" ht="15.75" customHeight="1" x14ac:dyDescent="0.25">
      <c r="D1068"/>
      <c r="E1068"/>
      <c r="F1068"/>
    </row>
    <row r="1069" spans="4:6" ht="15.75" customHeight="1" x14ac:dyDescent="0.25">
      <c r="D1069"/>
      <c r="E1069"/>
      <c r="F1069"/>
    </row>
    <row r="1070" spans="4:6" ht="15.75" customHeight="1" x14ac:dyDescent="0.25">
      <c r="D1070"/>
      <c r="E1070"/>
      <c r="F1070"/>
    </row>
    <row r="1071" spans="4:6" ht="15.75" customHeight="1" x14ac:dyDescent="0.25">
      <c r="D1071"/>
      <c r="E1071"/>
      <c r="F1071"/>
    </row>
    <row r="1072" spans="4:6" ht="15.75" customHeight="1" x14ac:dyDescent="0.25">
      <c r="D1072"/>
      <c r="E1072"/>
      <c r="F1072"/>
    </row>
    <row r="1073" spans="4:6" ht="15.75" customHeight="1" x14ac:dyDescent="0.25">
      <c r="D1073"/>
      <c r="E1073"/>
      <c r="F1073"/>
    </row>
    <row r="1074" spans="4:6" ht="15.75" customHeight="1" x14ac:dyDescent="0.25">
      <c r="D1074"/>
      <c r="E1074"/>
      <c r="F1074"/>
    </row>
    <row r="1075" spans="4:6" ht="15.75" customHeight="1" x14ac:dyDescent="0.25">
      <c r="D1075"/>
      <c r="E1075"/>
      <c r="F1075"/>
    </row>
    <row r="1076" spans="4:6" ht="15.75" customHeight="1" x14ac:dyDescent="0.25">
      <c r="D1076"/>
      <c r="E1076"/>
      <c r="F1076"/>
    </row>
    <row r="1077" spans="4:6" ht="15.75" customHeight="1" x14ac:dyDescent="0.25">
      <c r="D1077"/>
      <c r="E1077"/>
      <c r="F1077"/>
    </row>
    <row r="1078" spans="4:6" ht="15.75" customHeight="1" x14ac:dyDescent="0.25">
      <c r="D1078"/>
      <c r="E1078"/>
      <c r="F1078"/>
    </row>
    <row r="1079" spans="4:6" ht="15.75" customHeight="1" x14ac:dyDescent="0.25">
      <c r="D1079"/>
      <c r="E1079"/>
      <c r="F1079"/>
    </row>
    <row r="1080" spans="4:6" ht="15.75" customHeight="1" x14ac:dyDescent="0.25">
      <c r="D1080"/>
      <c r="E1080"/>
      <c r="F1080"/>
    </row>
    <row r="1081" spans="4:6" ht="15.75" customHeight="1" x14ac:dyDescent="0.25">
      <c r="D1081"/>
      <c r="E1081"/>
      <c r="F1081"/>
    </row>
    <row r="1082" spans="4:6" ht="15.75" customHeight="1" x14ac:dyDescent="0.25">
      <c r="D1082"/>
      <c r="E1082"/>
      <c r="F1082"/>
    </row>
    <row r="1083" spans="4:6" ht="15.75" customHeight="1" x14ac:dyDescent="0.25">
      <c r="D1083"/>
      <c r="E1083"/>
      <c r="F1083"/>
    </row>
    <row r="1084" spans="4:6" ht="15.75" customHeight="1" x14ac:dyDescent="0.25">
      <c r="D1084"/>
      <c r="E1084"/>
      <c r="F1084"/>
    </row>
    <row r="1085" spans="4:6" ht="15.75" customHeight="1" x14ac:dyDescent="0.25">
      <c r="D1085"/>
      <c r="E1085"/>
      <c r="F1085"/>
    </row>
    <row r="1086" spans="4:6" ht="15.75" customHeight="1" x14ac:dyDescent="0.25">
      <c r="D1086"/>
      <c r="E1086"/>
      <c r="F1086"/>
    </row>
    <row r="1087" spans="4:6" ht="15.75" customHeight="1" x14ac:dyDescent="0.25">
      <c r="D1087"/>
      <c r="E1087"/>
      <c r="F1087"/>
    </row>
    <row r="1088" spans="4:6" ht="15.75" customHeight="1" x14ac:dyDescent="0.25">
      <c r="D1088"/>
      <c r="E1088"/>
      <c r="F1088"/>
    </row>
    <row r="1089" spans="4:6" ht="15.75" customHeight="1" x14ac:dyDescent="0.25">
      <c r="D1089"/>
      <c r="E1089"/>
      <c r="F1089"/>
    </row>
    <row r="1090" spans="4:6" ht="15.75" customHeight="1" x14ac:dyDescent="0.25">
      <c r="D1090"/>
      <c r="E1090"/>
      <c r="F1090"/>
    </row>
    <row r="1091" spans="4:6" ht="15.75" customHeight="1" x14ac:dyDescent="0.25">
      <c r="D1091"/>
      <c r="E1091"/>
      <c r="F1091"/>
    </row>
    <row r="1092" spans="4:6" ht="15.75" customHeight="1" x14ac:dyDescent="0.25">
      <c r="D1092"/>
      <c r="E1092"/>
      <c r="F1092"/>
    </row>
    <row r="1093" spans="4:6" ht="15.75" customHeight="1" x14ac:dyDescent="0.25">
      <c r="D1093"/>
      <c r="E1093"/>
      <c r="F1093"/>
    </row>
    <row r="1094" spans="4:6" ht="15.75" customHeight="1" x14ac:dyDescent="0.25">
      <c r="D1094"/>
      <c r="E1094"/>
      <c r="F1094"/>
    </row>
    <row r="1095" spans="4:6" ht="15.75" customHeight="1" x14ac:dyDescent="0.25">
      <c r="D1095"/>
      <c r="E1095"/>
      <c r="F1095"/>
    </row>
    <row r="1096" spans="4:6" ht="15.75" customHeight="1" x14ac:dyDescent="0.25">
      <c r="D1096"/>
      <c r="E1096"/>
      <c r="F1096"/>
    </row>
  </sheetData>
  <dataConsolidate/>
  <mergeCells count="37">
    <mergeCell ref="E3:N3"/>
    <mergeCell ref="E4:N4"/>
    <mergeCell ref="E5:N5"/>
    <mergeCell ref="E8:N8"/>
    <mergeCell ref="E194:N194"/>
    <mergeCell ref="E192:N192"/>
    <mergeCell ref="J126:J127"/>
    <mergeCell ref="B4:B6"/>
    <mergeCell ref="E118:N118"/>
    <mergeCell ref="E119:N119"/>
    <mergeCell ref="E123:N123"/>
    <mergeCell ref="I63:N63"/>
    <mergeCell ref="E9:N9"/>
    <mergeCell ref="J12:J13"/>
    <mergeCell ref="E10:N10"/>
    <mergeCell ref="E11:N11"/>
    <mergeCell ref="E116:N116"/>
    <mergeCell ref="N12:N13"/>
    <mergeCell ref="E117:N117"/>
    <mergeCell ref="B39:B40"/>
    <mergeCell ref="E196:N196"/>
    <mergeCell ref="E197:N197"/>
    <mergeCell ref="E125:N125"/>
    <mergeCell ref="E122:N122"/>
    <mergeCell ref="E190:N190"/>
    <mergeCell ref="E195:N195"/>
    <mergeCell ref="E191:N191"/>
    <mergeCell ref="E189:N189"/>
    <mergeCell ref="E124:N124"/>
    <mergeCell ref="J198:J199"/>
    <mergeCell ref="E365:N365"/>
    <mergeCell ref="M199:N200"/>
    <mergeCell ref="E361:N361"/>
    <mergeCell ref="E363:N363"/>
    <mergeCell ref="E359:N359"/>
    <mergeCell ref="M206:N210"/>
    <mergeCell ref="E357:N358"/>
  </mergeCells>
  <phoneticPr fontId="72" type="noConversion"/>
  <hyperlinks>
    <hyperlink ref="M206:N210" r:id="rId1" tooltip="Go to the WG Admin Calendar for meeting dates" display="ALL CHAIRS SEE WG ADMIN CALENDAR"/>
    <hyperlink ref="J133" location="'802.11 WLAN Graphic'!A1" tooltip="802.11 Session Graphic" display="THURSDAY NIGHT WG CHAIRs ADVISORY COMMITTEE MEETING @ 07:00 PM"/>
    <hyperlink ref="J18" location="'Courtesy Notice'!A1" tooltip="Courtesy Notice for Session Attendees" display="SESSION COURTESY NOTICE REMINDER"/>
    <hyperlink ref="J29" r:id="rId2"/>
    <hyperlink ref="J36" r:id="rId3"/>
    <hyperlink ref="J35" r:id="rId4"/>
    <hyperlink ref="J39" r:id="rId5" display="IEEE-SA LOA DATABASE SHOWING P802.11 LOAS ACCEPTED"/>
    <hyperlink ref="J75" r:id="rId6"/>
    <hyperlink ref="J34" r:id="rId7"/>
    <hyperlink ref="J27" r:id="rId8"/>
    <hyperlink ref="J32" r:id="rId9"/>
    <hyperlink ref="J31" r:id="rId10" display="IEEE-SA ANTITRUST AND COMPEITTION POLICY"/>
    <hyperlink ref="J30" r:id="rId11" display="IEEE-SA AFFILATION FAQ"/>
    <hyperlink ref="J33" r:id="rId12"/>
    <hyperlink ref="J78" r:id="rId13"/>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4" tooltip="Code of Ethics"/>
    <hyperlink ref="B57" location="References!A1" tooltip="802.11 WG Communication References" display="Reference"/>
    <hyperlink ref="B46" location="'802.11 Cover'!A1" tooltip="Cover Page" display="Cover"/>
    <hyperlink ref="B51" r:id="rId15" tooltip="Antitrust and Competition Policy"/>
    <hyperlink ref="B54" r:id="rId16" tooltip="IEEE-SA PatCom"/>
    <hyperlink ref="B48" r:id="rId17" tooltip="WG Officers and Contact Details"/>
    <hyperlink ref="B55" r:id="rId18" tooltip="Patent Policy"/>
    <hyperlink ref="B56" r:id="rId19" tooltip="Patent FAQ"/>
    <hyperlink ref="B50" r:id="rId20" tooltip="Affiliation FAQ"/>
    <hyperlink ref="B53" r:id="rId21" tooltip="IEEE-SA Letter of Assurance Form"/>
    <hyperlink ref="B14" location="'ARC SC'!A1" tooltip="Architecture Standing Committee Agenda" display="ARC"/>
    <hyperlink ref="B45" r:id="rId22" tooltip="Teleconference Calendar"/>
    <hyperlink ref="B44" r:id="rId23"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35" header="0.5" footer="0.25"/>
  <pageSetup scale="50" fitToHeight="0" orientation="portrait" r:id="rId24"/>
  <headerFooter alignWithMargins="0">
    <oddFooter>&amp;L&amp;Z&amp;F  &amp;A&amp;R   &amp;P   &amp;D   &amp;T</oddFooter>
  </headerFooter>
  <rowBreaks count="2" manualBreakCount="2">
    <brk id="114" max="16383" man="1"/>
    <brk id="1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pageSetUpPr fitToPage="1"/>
  </sheetPr>
  <dimension ref="A1:N77"/>
  <sheetViews>
    <sheetView showGridLines="0" zoomScale="50" zoomScaleNormal="50" workbookViewId="0">
      <selection sqref="A1:C77"/>
    </sheetView>
  </sheetViews>
  <sheetFormatPr defaultRowHeight="13.2" x14ac:dyDescent="0.25"/>
  <cols>
    <col min="1" max="1" width="1.44140625" style="1128" customWidth="1"/>
    <col min="2" max="2" width="13.5546875" style="1128" customWidth="1"/>
    <col min="3" max="3" width="1.44140625" style="1128" customWidth="1"/>
    <col min="4" max="5" width="1.44140625" customWidth="1"/>
    <col min="6" max="6" width="3.5546875" customWidth="1"/>
    <col min="7" max="7" width="8.5546875" customWidth="1"/>
    <col min="8" max="8" width="6.33203125" customWidth="1"/>
    <col min="9" max="9" width="73.5546875" customWidth="1"/>
    <col min="10" max="10" width="4.5546875" customWidth="1"/>
    <col min="11" max="11" width="17.6640625" customWidth="1"/>
    <col min="12" max="12" width="5.109375" customWidth="1"/>
    <col min="13" max="13" width="10.6640625" customWidth="1"/>
  </cols>
  <sheetData>
    <row r="1" spans="1:14" ht="15.6" x14ac:dyDescent="0.25">
      <c r="A1" s="1640"/>
      <c r="B1" s="1641" t="s">
        <v>586</v>
      </c>
      <c r="C1" s="1642"/>
      <c r="E1" s="382"/>
      <c r="F1" s="382"/>
      <c r="G1" s="382"/>
      <c r="H1" s="382"/>
      <c r="I1" s="382"/>
      <c r="J1" s="382"/>
      <c r="K1" s="382"/>
      <c r="L1" s="382"/>
      <c r="M1" s="383"/>
      <c r="N1" s="382"/>
    </row>
    <row r="2" spans="1:14" ht="18" thickBot="1" x14ac:dyDescent="0.3">
      <c r="A2" s="608"/>
      <c r="B2" s="850"/>
      <c r="C2" s="53"/>
      <c r="E2" s="519"/>
      <c r="F2" s="1479" t="s">
        <v>301</v>
      </c>
      <c r="G2" s="1479"/>
      <c r="H2" s="1479"/>
      <c r="I2" s="1479"/>
      <c r="J2" s="1479"/>
      <c r="K2" s="1479"/>
      <c r="L2" s="1479"/>
      <c r="M2" s="1479"/>
      <c r="N2" s="1479"/>
    </row>
    <row r="3" spans="1:14" ht="18" thickBot="1" x14ac:dyDescent="0.3">
      <c r="A3" s="608"/>
      <c r="B3" s="370" t="str">
        <f ca="1">Title!B3</f>
        <v>Interim</v>
      </c>
      <c r="C3" s="53"/>
      <c r="E3" s="384"/>
      <c r="F3" s="1477"/>
      <c r="G3" s="1477"/>
      <c r="H3" s="1477"/>
      <c r="I3" s="1477"/>
      <c r="J3" s="1477"/>
      <c r="K3" s="1477"/>
      <c r="L3" s="1477"/>
      <c r="M3" s="1477"/>
      <c r="N3" s="384"/>
    </row>
    <row r="4" spans="1:14" ht="15.6" customHeight="1" x14ac:dyDescent="0.25">
      <c r="A4" s="608"/>
      <c r="B4" s="1214" t="str">
        <f>Title!B4</f>
        <v>R0</v>
      </c>
      <c r="C4" s="53"/>
      <c r="E4" s="385"/>
      <c r="F4" s="1478" t="s">
        <v>343</v>
      </c>
      <c r="G4" s="1478"/>
      <c r="H4" s="1478"/>
      <c r="I4" s="1478"/>
      <c r="J4" s="1478"/>
      <c r="K4" s="1478"/>
      <c r="L4" s="1478"/>
      <c r="M4" s="1478"/>
      <c r="N4" s="1023"/>
    </row>
    <row r="5" spans="1:14" ht="15.6" x14ac:dyDescent="0.25">
      <c r="A5" s="608"/>
      <c r="B5" s="1215"/>
      <c r="C5" s="53"/>
      <c r="E5" s="703"/>
      <c r="F5" s="1168" t="s">
        <v>6</v>
      </c>
      <c r="G5" s="1145" t="s">
        <v>323</v>
      </c>
      <c r="H5" s="704"/>
      <c r="I5" s="705"/>
      <c r="J5" s="705"/>
      <c r="K5" s="705"/>
      <c r="L5" s="705"/>
      <c r="M5" s="706"/>
      <c r="N5" s="1206"/>
    </row>
    <row r="6" spans="1:14" ht="16.2" thickBot="1" x14ac:dyDescent="0.3">
      <c r="A6" s="608"/>
      <c r="B6" s="1216"/>
      <c r="C6" s="53"/>
      <c r="E6" s="703"/>
      <c r="F6" s="1168" t="s">
        <v>6</v>
      </c>
      <c r="G6" s="1145" t="s">
        <v>323</v>
      </c>
      <c r="H6" s="705"/>
      <c r="I6" s="705"/>
      <c r="J6" s="705"/>
      <c r="K6" s="705"/>
      <c r="L6" s="705"/>
      <c r="M6" s="706"/>
      <c r="N6" s="1206"/>
    </row>
    <row r="7" spans="1:14" ht="16.2" thickBot="1" x14ac:dyDescent="0.3">
      <c r="A7" s="608"/>
      <c r="B7" s="54"/>
      <c r="C7" s="540"/>
      <c r="E7" s="703"/>
      <c r="F7" s="1168" t="s">
        <v>6</v>
      </c>
      <c r="G7" s="1145" t="s">
        <v>635</v>
      </c>
      <c r="H7" s="705"/>
      <c r="I7" s="705"/>
      <c r="J7" s="705"/>
      <c r="K7" s="705"/>
      <c r="L7" s="705"/>
      <c r="M7" s="706"/>
      <c r="N7" s="1206"/>
    </row>
    <row r="8" spans="1:14" ht="21" x14ac:dyDescent="0.25">
      <c r="A8" s="608"/>
      <c r="B8" s="984" t="s">
        <v>100</v>
      </c>
      <c r="C8" s="497"/>
      <c r="E8" s="707"/>
      <c r="F8" s="707"/>
      <c r="G8" s="707"/>
      <c r="H8" s="707"/>
      <c r="I8" s="707"/>
      <c r="J8" s="707"/>
      <c r="K8" s="708"/>
      <c r="L8" s="707"/>
      <c r="M8" s="709"/>
      <c r="N8" s="707"/>
    </row>
    <row r="9" spans="1:14" ht="15.6" customHeight="1" x14ac:dyDescent="0.25">
      <c r="A9" s="608"/>
      <c r="B9" s="667" t="s">
        <v>128</v>
      </c>
      <c r="C9" s="497"/>
      <c r="E9" s="1611"/>
      <c r="F9" s="1480" t="s">
        <v>636</v>
      </c>
      <c r="G9" s="1480"/>
      <c r="H9" s="1480"/>
      <c r="I9" s="1480"/>
      <c r="J9" s="1480"/>
      <c r="K9" s="1480"/>
      <c r="L9" s="1480"/>
      <c r="M9" s="1480"/>
      <c r="N9" s="1480"/>
    </row>
    <row r="10" spans="1:14" ht="17.399999999999999" x14ac:dyDescent="0.25">
      <c r="A10" s="608"/>
      <c r="B10" s="668"/>
      <c r="C10" s="669"/>
      <c r="E10" s="710"/>
      <c r="F10" s="711"/>
      <c r="G10" s="712"/>
      <c r="H10" s="712"/>
      <c r="I10" s="712"/>
      <c r="J10" s="712"/>
      <c r="K10" s="712"/>
      <c r="L10" s="712"/>
      <c r="M10" s="713"/>
      <c r="N10" s="1206"/>
    </row>
    <row r="11" spans="1:14" ht="15.6" x14ac:dyDescent="0.25">
      <c r="A11" s="608"/>
      <c r="B11" s="670" t="s">
        <v>384</v>
      </c>
      <c r="C11" s="497"/>
      <c r="E11" s="1179"/>
      <c r="F11" s="1179"/>
      <c r="G11" s="714">
        <v>1</v>
      </c>
      <c r="H11" s="870" t="s">
        <v>0</v>
      </c>
      <c r="I11" s="871" t="s">
        <v>58</v>
      </c>
      <c r="J11" s="871" t="s">
        <v>170</v>
      </c>
      <c r="K11" s="871" t="s">
        <v>59</v>
      </c>
      <c r="L11" s="872">
        <v>1</v>
      </c>
      <c r="M11" s="873">
        <v>0.33333333333333331</v>
      </c>
      <c r="N11" s="1206"/>
    </row>
    <row r="12" spans="1:14" ht="15.6" x14ac:dyDescent="0.25">
      <c r="A12" s="52"/>
      <c r="B12" s="671" t="s">
        <v>385</v>
      </c>
      <c r="C12" s="53"/>
      <c r="E12" s="1180"/>
      <c r="F12" s="1180"/>
      <c r="G12" s="715">
        <v>2</v>
      </c>
      <c r="H12" s="874" t="s">
        <v>0</v>
      </c>
      <c r="I12" s="874" t="s">
        <v>302</v>
      </c>
      <c r="J12" s="875" t="s">
        <v>170</v>
      </c>
      <c r="K12" s="875" t="s">
        <v>59</v>
      </c>
      <c r="L12" s="876">
        <v>1</v>
      </c>
      <c r="M12" s="877">
        <f t="shared" ref="M12:M22" si="0">M11+TIME(0,L11,0)</f>
        <v>0.33402777777777776</v>
      </c>
      <c r="N12" s="1206"/>
    </row>
    <row r="13" spans="1:14" ht="15.6" x14ac:dyDescent="0.25">
      <c r="A13" s="608"/>
      <c r="B13" s="672" t="s">
        <v>154</v>
      </c>
      <c r="C13" s="497"/>
      <c r="E13" s="730"/>
      <c r="F13" s="730"/>
      <c r="G13" s="716">
        <v>3</v>
      </c>
      <c r="H13" s="878" t="s">
        <v>0</v>
      </c>
      <c r="I13" s="879" t="s">
        <v>303</v>
      </c>
      <c r="J13" s="880" t="s">
        <v>170</v>
      </c>
      <c r="K13" s="880" t="s">
        <v>59</v>
      </c>
      <c r="L13" s="881">
        <v>1</v>
      </c>
      <c r="M13" s="882">
        <f t="shared" si="0"/>
        <v>0.3347222222222222</v>
      </c>
      <c r="N13" s="1206"/>
    </row>
    <row r="14" spans="1:14" ht="15.6" x14ac:dyDescent="0.25">
      <c r="A14" s="52"/>
      <c r="B14" s="673" t="s">
        <v>251</v>
      </c>
      <c r="C14" s="497"/>
      <c r="E14" s="1180"/>
      <c r="F14" s="1180"/>
      <c r="G14" s="883">
        <v>3.1</v>
      </c>
      <c r="H14" s="874" t="s">
        <v>0</v>
      </c>
      <c r="I14" s="884" t="s">
        <v>304</v>
      </c>
      <c r="J14" s="875" t="s">
        <v>170</v>
      </c>
      <c r="K14" s="875" t="s">
        <v>59</v>
      </c>
      <c r="L14" s="876">
        <v>1</v>
      </c>
      <c r="M14" s="877">
        <f t="shared" si="0"/>
        <v>0.33541666666666664</v>
      </c>
      <c r="N14" s="1206"/>
    </row>
    <row r="15" spans="1:14" ht="15.6" x14ac:dyDescent="0.25">
      <c r="A15" s="52"/>
      <c r="B15" s="498" t="s">
        <v>278</v>
      </c>
      <c r="C15" s="497"/>
      <c r="E15" s="730"/>
      <c r="F15" s="730"/>
      <c r="G15" s="716">
        <v>4</v>
      </c>
      <c r="H15" s="878" t="s">
        <v>0</v>
      </c>
      <c r="I15" s="885" t="s">
        <v>305</v>
      </c>
      <c r="J15" s="880" t="s">
        <v>170</v>
      </c>
      <c r="K15" s="880" t="s">
        <v>59</v>
      </c>
      <c r="L15" s="881">
        <v>1</v>
      </c>
      <c r="M15" s="882">
        <f t="shared" si="0"/>
        <v>0.33611111111111108</v>
      </c>
      <c r="N15" s="1206"/>
    </row>
    <row r="16" spans="1:14" ht="15.6" x14ac:dyDescent="0.25">
      <c r="A16" s="52"/>
      <c r="B16" s="499" t="s">
        <v>341</v>
      </c>
      <c r="C16" s="500"/>
      <c r="E16" s="1180"/>
      <c r="F16" s="1180"/>
      <c r="G16" s="886">
        <v>5</v>
      </c>
      <c r="H16" s="875" t="s">
        <v>34</v>
      </c>
      <c r="I16" s="875" t="s">
        <v>451</v>
      </c>
      <c r="J16" s="875" t="s">
        <v>170</v>
      </c>
      <c r="K16" s="875" t="s">
        <v>59</v>
      </c>
      <c r="L16" s="876">
        <v>1</v>
      </c>
      <c r="M16" s="877">
        <f t="shared" si="0"/>
        <v>0.33680555555555552</v>
      </c>
      <c r="N16" s="1206"/>
    </row>
    <row r="17" spans="1:14" ht="15.6" x14ac:dyDescent="0.25">
      <c r="A17" s="52"/>
      <c r="B17" s="54"/>
      <c r="C17" s="459"/>
      <c r="E17" s="730"/>
      <c r="F17" s="730"/>
      <c r="G17" s="887">
        <v>5.0999999999999996</v>
      </c>
      <c r="H17" s="880" t="s">
        <v>34</v>
      </c>
      <c r="I17" s="879" t="s">
        <v>452</v>
      </c>
      <c r="J17" s="880" t="s">
        <v>170</v>
      </c>
      <c r="K17" s="880" t="s">
        <v>59</v>
      </c>
      <c r="L17" s="881">
        <v>1</v>
      </c>
      <c r="M17" s="882">
        <f t="shared" si="0"/>
        <v>0.33749999999999997</v>
      </c>
      <c r="N17" s="1206"/>
    </row>
    <row r="18" spans="1:14" ht="15.6" x14ac:dyDescent="0.25">
      <c r="A18" s="52"/>
      <c r="B18" s="54"/>
      <c r="C18" s="53"/>
      <c r="E18" s="1180"/>
      <c r="F18" s="1180"/>
      <c r="G18" s="886">
        <v>5.2</v>
      </c>
      <c r="H18" s="875" t="s">
        <v>34</v>
      </c>
      <c r="I18" s="884" t="s">
        <v>306</v>
      </c>
      <c r="J18" s="875" t="s">
        <v>170</v>
      </c>
      <c r="K18" s="875" t="s">
        <v>59</v>
      </c>
      <c r="L18" s="876">
        <v>0</v>
      </c>
      <c r="M18" s="877">
        <f t="shared" si="0"/>
        <v>0.33819444444444441</v>
      </c>
      <c r="N18" s="1206"/>
    </row>
    <row r="19" spans="1:14" ht="15.6" x14ac:dyDescent="0.25">
      <c r="A19" s="608"/>
      <c r="B19" s="941" t="s">
        <v>386</v>
      </c>
      <c r="C19" s="497"/>
      <c r="E19" s="730"/>
      <c r="F19" s="730"/>
      <c r="G19" s="887">
        <v>6</v>
      </c>
      <c r="H19" s="880" t="s">
        <v>44</v>
      </c>
      <c r="I19" s="880" t="s">
        <v>307</v>
      </c>
      <c r="J19" s="880" t="s">
        <v>170</v>
      </c>
      <c r="K19" s="880" t="s">
        <v>59</v>
      </c>
      <c r="L19" s="881">
        <v>1</v>
      </c>
      <c r="M19" s="882">
        <f t="shared" si="0"/>
        <v>0.33819444444444441</v>
      </c>
      <c r="N19" s="1206"/>
    </row>
    <row r="20" spans="1:14" ht="15.6" x14ac:dyDescent="0.25">
      <c r="A20" s="52"/>
      <c r="B20" s="671" t="s">
        <v>387</v>
      </c>
      <c r="C20" s="53"/>
      <c r="E20" s="1180"/>
      <c r="F20" s="1180"/>
      <c r="G20" s="886">
        <v>7</v>
      </c>
      <c r="H20" s="875" t="s">
        <v>44</v>
      </c>
      <c r="I20" s="875" t="s">
        <v>308</v>
      </c>
      <c r="J20" s="875" t="s">
        <v>170</v>
      </c>
      <c r="K20" s="875"/>
      <c r="L20" s="876">
        <v>30</v>
      </c>
      <c r="M20" s="877">
        <f t="shared" si="0"/>
        <v>0.33888888888888885</v>
      </c>
      <c r="N20" s="1206"/>
    </row>
    <row r="21" spans="1:14" ht="15.6" x14ac:dyDescent="0.25">
      <c r="A21" s="608"/>
      <c r="B21" s="985" t="s">
        <v>429</v>
      </c>
      <c r="C21" s="497"/>
      <c r="E21" s="730"/>
      <c r="F21" s="730"/>
      <c r="G21" s="887">
        <v>8</v>
      </c>
      <c r="H21" s="880" t="s">
        <v>44</v>
      </c>
      <c r="I21" s="880" t="s">
        <v>308</v>
      </c>
      <c r="J21" s="880" t="s">
        <v>6</v>
      </c>
      <c r="K21" s="880"/>
      <c r="L21" s="881">
        <v>82</v>
      </c>
      <c r="M21" s="882">
        <f t="shared" si="0"/>
        <v>0.35972222222222217</v>
      </c>
      <c r="N21" s="1206"/>
    </row>
    <row r="22" spans="1:14" ht="15.6" x14ac:dyDescent="0.3">
      <c r="A22" s="52"/>
      <c r="B22" s="942" t="s">
        <v>340</v>
      </c>
      <c r="C22" s="497"/>
      <c r="D22" s="962"/>
      <c r="E22" s="1180"/>
      <c r="F22" s="1180"/>
      <c r="G22" s="721">
        <v>11</v>
      </c>
      <c r="H22" s="722" t="s">
        <v>0</v>
      </c>
      <c r="I22" s="770" t="s">
        <v>173</v>
      </c>
      <c r="J22" s="722" t="s">
        <v>170</v>
      </c>
      <c r="K22" s="875" t="s">
        <v>59</v>
      </c>
      <c r="L22" s="723"/>
      <c r="M22" s="877">
        <f t="shared" si="0"/>
        <v>0.41666666666666663</v>
      </c>
      <c r="N22" s="1206"/>
    </row>
    <row r="23" spans="1:14" ht="15.6" x14ac:dyDescent="0.3">
      <c r="A23" s="52"/>
      <c r="B23" s="986" t="s">
        <v>583</v>
      </c>
      <c r="C23" s="497"/>
      <c r="D23" s="962"/>
      <c r="E23" s="1180"/>
      <c r="F23" s="1180"/>
      <c r="G23" s="721"/>
      <c r="H23" s="722"/>
      <c r="I23" s="770"/>
      <c r="J23" s="722"/>
      <c r="K23" s="722"/>
      <c r="L23" s="723"/>
      <c r="M23" s="724"/>
      <c r="N23" s="1206"/>
    </row>
    <row r="24" spans="1:14" ht="21" x14ac:dyDescent="0.3">
      <c r="A24" s="52"/>
      <c r="B24" s="943" t="s">
        <v>357</v>
      </c>
      <c r="C24" s="497"/>
      <c r="E24" s="717"/>
      <c r="F24" s="717"/>
      <c r="G24" s="717"/>
      <c r="H24" s="717"/>
      <c r="I24" s="717"/>
      <c r="J24" s="717"/>
      <c r="K24" s="717"/>
      <c r="L24" s="718"/>
      <c r="M24" s="719"/>
      <c r="N24" s="1206"/>
    </row>
    <row r="25" spans="1:14" ht="15.6" x14ac:dyDescent="0.25">
      <c r="A25" s="52"/>
      <c r="B25" s="987" t="s">
        <v>19</v>
      </c>
      <c r="C25" s="497"/>
      <c r="E25" s="731"/>
      <c r="F25" s="731"/>
      <c r="G25" s="731"/>
      <c r="H25" s="731"/>
      <c r="I25" s="731"/>
      <c r="J25" s="731"/>
      <c r="K25" s="731"/>
      <c r="L25" s="731"/>
      <c r="M25" s="720"/>
      <c r="N25" s="1206"/>
    </row>
    <row r="26" spans="1:14" ht="15.6" x14ac:dyDescent="0.25">
      <c r="A26" s="52"/>
      <c r="B26" s="988" t="s">
        <v>18</v>
      </c>
      <c r="C26" s="497"/>
      <c r="E26" s="1206"/>
      <c r="F26" s="1206"/>
      <c r="G26" s="1206"/>
      <c r="H26" s="1206"/>
      <c r="I26" s="1206"/>
      <c r="J26" s="1206"/>
      <c r="K26" s="1206"/>
      <c r="L26" s="1206"/>
      <c r="M26" s="1206"/>
      <c r="N26" s="1206"/>
    </row>
    <row r="27" spans="1:14" ht="15.6" x14ac:dyDescent="0.25">
      <c r="A27" s="52"/>
      <c r="B27" s="989" t="s">
        <v>510</v>
      </c>
      <c r="C27" s="497"/>
      <c r="E27" s="1206"/>
      <c r="F27" s="1206"/>
      <c r="G27" s="1206"/>
      <c r="H27" s="1206"/>
      <c r="I27" s="1206"/>
      <c r="J27" s="1206"/>
      <c r="K27" s="1206"/>
      <c r="L27" s="1206"/>
      <c r="M27" s="1206"/>
      <c r="N27" s="1206"/>
    </row>
    <row r="28" spans="1:14" ht="15.6" x14ac:dyDescent="0.25">
      <c r="A28" s="52"/>
      <c r="B28" s="1643" t="s">
        <v>584</v>
      </c>
      <c r="C28" s="53"/>
      <c r="E28" s="1206"/>
      <c r="F28" s="1206"/>
      <c r="G28" s="1206"/>
      <c r="H28" s="1206"/>
      <c r="I28" s="1206"/>
      <c r="J28" s="1206"/>
      <c r="K28" s="1206"/>
      <c r="L28" s="1206"/>
      <c r="M28" s="1206"/>
      <c r="N28" s="1206"/>
    </row>
    <row r="29" spans="1:14" ht="15.6" x14ac:dyDescent="0.25">
      <c r="A29" s="608"/>
      <c r="B29" s="992" t="s">
        <v>585</v>
      </c>
      <c r="C29" s="497"/>
      <c r="E29" s="1206"/>
      <c r="F29" s="1206"/>
      <c r="G29" s="1206"/>
      <c r="H29" s="1206"/>
      <c r="I29" s="1206"/>
      <c r="J29" s="1206"/>
      <c r="K29" s="1206"/>
      <c r="L29" s="1206"/>
      <c r="M29" s="1206"/>
      <c r="N29" s="1206"/>
    </row>
    <row r="30" spans="1:14" ht="15.6" x14ac:dyDescent="0.25">
      <c r="A30" s="52"/>
      <c r="B30" s="54"/>
      <c r="C30" s="497"/>
      <c r="E30" s="1206"/>
      <c r="F30" s="1206"/>
      <c r="G30" s="1206"/>
      <c r="H30" s="1206"/>
      <c r="I30" s="1206"/>
      <c r="J30" s="1206"/>
      <c r="K30" s="1206"/>
      <c r="L30" s="1206"/>
      <c r="M30" s="1206"/>
      <c r="N30" s="1206"/>
    </row>
    <row r="31" spans="1:14" ht="15.6" x14ac:dyDescent="0.25">
      <c r="A31" s="52"/>
      <c r="B31" s="54"/>
      <c r="C31" s="497"/>
      <c r="E31" s="1206"/>
      <c r="F31" s="1206"/>
      <c r="G31" s="1206"/>
      <c r="H31" s="1206"/>
      <c r="I31" s="1206"/>
      <c r="J31" s="1206"/>
      <c r="K31" s="1206"/>
      <c r="L31" s="1206"/>
      <c r="M31" s="1206"/>
      <c r="N31" s="1206"/>
    </row>
    <row r="32" spans="1:14" x14ac:dyDescent="0.25">
      <c r="A32" s="52"/>
      <c r="B32" s="54"/>
      <c r="C32" s="53"/>
      <c r="E32" s="1206"/>
      <c r="F32" s="1206"/>
      <c r="G32" s="1206"/>
      <c r="H32" s="1206"/>
      <c r="I32" s="1206"/>
      <c r="J32" s="1206"/>
      <c r="K32" s="1206"/>
      <c r="L32" s="1206"/>
      <c r="M32" s="1206"/>
      <c r="N32" s="1206"/>
    </row>
    <row r="33" spans="1:14" ht="15.6" x14ac:dyDescent="0.25">
      <c r="A33" s="52"/>
      <c r="B33" s="670" t="s">
        <v>388</v>
      </c>
      <c r="C33" s="53"/>
      <c r="E33" s="1206"/>
      <c r="F33" s="1206"/>
      <c r="G33" s="1206"/>
      <c r="H33" s="1206"/>
      <c r="I33" s="1206"/>
      <c r="J33" s="1206"/>
      <c r="K33" s="1206"/>
      <c r="L33" s="1206"/>
      <c r="M33" s="1206"/>
      <c r="N33" s="1206"/>
    </row>
    <row r="34" spans="1:14" ht="15.6" x14ac:dyDescent="0.25">
      <c r="A34" s="52"/>
      <c r="B34" s="671" t="s">
        <v>389</v>
      </c>
      <c r="C34" s="53"/>
      <c r="E34" s="1206"/>
      <c r="F34" s="1206"/>
      <c r="G34" s="1206"/>
      <c r="H34" s="1206"/>
      <c r="I34" s="1206"/>
      <c r="J34" s="1206"/>
      <c r="K34" s="1206"/>
      <c r="L34" s="1206"/>
      <c r="M34" s="1206"/>
      <c r="N34" s="1206"/>
    </row>
    <row r="35" spans="1:14" x14ac:dyDescent="0.25">
      <c r="A35" s="52"/>
      <c r="B35" s="54"/>
      <c r="C35" s="53"/>
      <c r="E35" s="1206"/>
      <c r="F35" s="1206"/>
      <c r="G35" s="1206"/>
      <c r="H35" s="1206"/>
      <c r="I35" s="1206"/>
      <c r="J35" s="1206"/>
      <c r="K35" s="1206"/>
      <c r="L35" s="1206"/>
      <c r="M35" s="1206"/>
      <c r="N35" s="1206"/>
    </row>
    <row r="36" spans="1:14" ht="15.6" customHeight="1" x14ac:dyDescent="0.25">
      <c r="A36" s="608"/>
      <c r="B36" s="54"/>
      <c r="C36" s="497"/>
      <c r="E36" s="1206"/>
      <c r="F36" s="1206"/>
      <c r="G36" s="1206"/>
      <c r="H36" s="1206"/>
      <c r="I36" s="1206"/>
      <c r="J36" s="1206"/>
      <c r="K36" s="1206"/>
      <c r="L36" s="1206"/>
      <c r="M36" s="1206"/>
      <c r="N36" s="1206"/>
    </row>
    <row r="37" spans="1:14" ht="13.2" customHeight="1" x14ac:dyDescent="0.25">
      <c r="A37" s="52"/>
      <c r="B37" s="54"/>
      <c r="C37" s="53"/>
      <c r="E37" s="1206"/>
      <c r="F37" s="1206"/>
      <c r="G37" s="1206"/>
      <c r="H37" s="1206"/>
      <c r="I37" s="1206"/>
      <c r="J37" s="1206"/>
      <c r="K37" s="1206"/>
      <c r="L37" s="1206"/>
      <c r="M37" s="1206"/>
      <c r="N37" s="1206"/>
    </row>
    <row r="38" spans="1:14" ht="15.6" x14ac:dyDescent="0.25">
      <c r="A38" s="52"/>
      <c r="B38" s="54"/>
      <c r="C38" s="497"/>
      <c r="E38" s="1206"/>
      <c r="F38" s="1206"/>
      <c r="G38" s="1206"/>
      <c r="H38" s="1206"/>
      <c r="I38" s="1206"/>
      <c r="J38" s="1206"/>
      <c r="K38" s="1206"/>
      <c r="L38" s="1206"/>
      <c r="M38" s="1206"/>
      <c r="N38" s="1206"/>
    </row>
    <row r="39" spans="1:14" ht="15.6" x14ac:dyDescent="0.25">
      <c r="A39" s="52"/>
      <c r="B39" s="1219" t="s">
        <v>403</v>
      </c>
      <c r="C39" s="497"/>
      <c r="E39" s="1206"/>
      <c r="F39" s="1206"/>
      <c r="G39" s="1206"/>
      <c r="H39" s="1206"/>
      <c r="I39" s="1206"/>
      <c r="J39" s="1206"/>
      <c r="K39" s="1206"/>
      <c r="L39" s="1206"/>
      <c r="M39" s="1206"/>
      <c r="N39" s="1206"/>
    </row>
    <row r="40" spans="1:14" x14ac:dyDescent="0.25">
      <c r="A40" s="54"/>
      <c r="B40" s="1220"/>
      <c r="C40" s="54"/>
      <c r="E40" s="1206"/>
      <c r="F40" s="1206"/>
      <c r="G40" s="1206"/>
      <c r="H40" s="1206"/>
      <c r="I40" s="1206"/>
      <c r="J40" s="1206"/>
      <c r="K40" s="1206"/>
      <c r="L40" s="1206"/>
      <c r="M40" s="1206"/>
      <c r="N40" s="1206"/>
    </row>
    <row r="41" spans="1:14" ht="17.399999999999999" x14ac:dyDescent="0.25">
      <c r="A41" s="54"/>
      <c r="B41" s="835" t="s">
        <v>400</v>
      </c>
      <c r="C41" s="54"/>
      <c r="E41" s="1206"/>
      <c r="F41" s="1206"/>
      <c r="G41" s="1206"/>
      <c r="H41" s="1206"/>
      <c r="I41" s="1206"/>
      <c r="J41" s="1206"/>
      <c r="K41" s="1206"/>
      <c r="L41" s="1206"/>
      <c r="M41" s="1206"/>
      <c r="N41" s="1206"/>
    </row>
    <row r="42" spans="1:14" ht="15.6" x14ac:dyDescent="0.25">
      <c r="A42" s="54"/>
      <c r="B42" s="996" t="s">
        <v>356</v>
      </c>
      <c r="C42" s="54"/>
      <c r="E42" s="1206"/>
      <c r="F42" s="1206"/>
      <c r="G42" s="1206"/>
      <c r="H42" s="1206"/>
      <c r="I42" s="1206"/>
      <c r="J42" s="1206"/>
      <c r="K42" s="1206"/>
      <c r="L42" s="1206"/>
      <c r="M42" s="1206"/>
      <c r="N42" s="1206"/>
    </row>
    <row r="43" spans="1:14" ht="13.8" thickBot="1" x14ac:dyDescent="0.3">
      <c r="A43" s="54"/>
      <c r="B43" s="54"/>
      <c r="C43" s="54"/>
      <c r="E43" s="1126"/>
      <c r="F43" s="1126"/>
      <c r="G43" s="1126"/>
      <c r="H43" s="1126"/>
      <c r="I43" s="1126"/>
      <c r="J43" s="1126"/>
      <c r="K43" s="1126"/>
      <c r="L43" s="1126"/>
      <c r="M43" s="1126"/>
    </row>
    <row r="44" spans="1:14" ht="13.8" x14ac:dyDescent="0.25">
      <c r="A44" s="52"/>
      <c r="B44" s="594" t="s">
        <v>296</v>
      </c>
      <c r="C44" s="53"/>
      <c r="E44" s="1126"/>
      <c r="F44" s="1126"/>
      <c r="G44" s="1126"/>
      <c r="H44" s="1126"/>
      <c r="I44" s="1126"/>
      <c r="J44" s="1126"/>
      <c r="K44" s="1126"/>
      <c r="L44" s="1126"/>
      <c r="M44" s="1126"/>
    </row>
    <row r="45" spans="1:14" ht="13.8" x14ac:dyDescent="0.25">
      <c r="A45" s="52"/>
      <c r="B45" s="595" t="s">
        <v>258</v>
      </c>
      <c r="C45" s="53"/>
      <c r="E45" s="1126"/>
      <c r="F45" s="1126"/>
      <c r="G45" s="1126"/>
      <c r="H45" s="1126"/>
      <c r="I45" s="1126"/>
      <c r="J45" s="1126"/>
      <c r="K45" s="1126"/>
      <c r="L45" s="1126"/>
      <c r="M45" s="1126"/>
    </row>
    <row r="46" spans="1:14" ht="13.8" x14ac:dyDescent="0.25">
      <c r="A46" s="52"/>
      <c r="B46" s="502" t="s">
        <v>245</v>
      </c>
      <c r="C46" s="501"/>
      <c r="E46" s="1126"/>
      <c r="F46" s="1126"/>
      <c r="G46" s="1126"/>
      <c r="H46" s="1126"/>
      <c r="I46" s="1126"/>
      <c r="J46" s="1126"/>
      <c r="K46" s="1126"/>
      <c r="L46" s="1126"/>
      <c r="M46" s="1126"/>
    </row>
    <row r="47" spans="1:14" ht="13.8" x14ac:dyDescent="0.25">
      <c r="A47" s="52"/>
      <c r="B47" s="503" t="s">
        <v>101</v>
      </c>
      <c r="C47" s="501"/>
      <c r="E47" s="1126"/>
      <c r="F47" s="1126"/>
      <c r="G47" s="1126"/>
      <c r="H47" s="1126"/>
      <c r="I47" s="1126"/>
      <c r="J47" s="1126"/>
      <c r="K47" s="1126"/>
      <c r="L47" s="1126"/>
      <c r="M47" s="1126"/>
    </row>
    <row r="48" spans="1:14" ht="13.8" x14ac:dyDescent="0.25">
      <c r="A48" s="52"/>
      <c r="B48" s="504" t="s">
        <v>102</v>
      </c>
      <c r="C48" s="501"/>
      <c r="E48" s="1126"/>
      <c r="F48" s="1126"/>
      <c r="G48" s="1126"/>
      <c r="H48" s="1126"/>
      <c r="I48" s="1126"/>
      <c r="J48" s="1126"/>
      <c r="K48" s="1126"/>
      <c r="L48" s="1126"/>
      <c r="M48" s="1126"/>
    </row>
    <row r="49" spans="1:13" ht="15.6" x14ac:dyDescent="0.25">
      <c r="A49" s="52"/>
      <c r="B49" s="994" t="s">
        <v>99</v>
      </c>
      <c r="C49" s="501"/>
      <c r="E49" s="1126"/>
      <c r="F49" s="1126"/>
      <c r="G49" s="1126"/>
      <c r="H49" s="1126"/>
      <c r="I49" s="1126"/>
      <c r="J49" s="1126"/>
      <c r="K49" s="1126"/>
      <c r="L49" s="1126"/>
      <c r="M49" s="1126"/>
    </row>
    <row r="50" spans="1:13" ht="13.8" x14ac:dyDescent="0.25">
      <c r="A50" s="52"/>
      <c r="B50" s="505" t="s">
        <v>254</v>
      </c>
      <c r="C50" s="501"/>
      <c r="E50" s="1126"/>
      <c r="F50" s="1126"/>
      <c r="G50" s="1126"/>
      <c r="H50" s="1126"/>
      <c r="I50" s="1126"/>
      <c r="J50" s="1126"/>
      <c r="K50" s="1126"/>
      <c r="L50" s="1126"/>
      <c r="M50" s="1126"/>
    </row>
    <row r="51" spans="1:13" ht="13.8" x14ac:dyDescent="0.25">
      <c r="A51" s="52"/>
      <c r="B51" s="505" t="s">
        <v>255</v>
      </c>
      <c r="C51" s="501"/>
      <c r="E51" s="1126"/>
      <c r="F51" s="1126"/>
      <c r="G51" s="1126"/>
      <c r="H51" s="1126"/>
      <c r="I51" s="1126"/>
      <c r="J51" s="1126"/>
      <c r="K51" s="1126"/>
      <c r="L51" s="1126"/>
      <c r="M51" s="1126"/>
    </row>
    <row r="52" spans="1:13" ht="13.8" x14ac:dyDescent="0.25">
      <c r="A52" s="52"/>
      <c r="B52" s="505" t="s">
        <v>132</v>
      </c>
      <c r="C52" s="501"/>
      <c r="E52" s="1126"/>
      <c r="F52" s="1126"/>
      <c r="G52" s="1126"/>
      <c r="H52" s="1126"/>
      <c r="I52" s="1126"/>
      <c r="J52" s="1126"/>
      <c r="K52" s="1126"/>
      <c r="L52" s="1126"/>
      <c r="M52" s="1126"/>
    </row>
    <row r="53" spans="1:13" ht="13.8" x14ac:dyDescent="0.25">
      <c r="A53" s="52"/>
      <c r="B53" s="505" t="s">
        <v>260</v>
      </c>
      <c r="C53" s="501"/>
      <c r="E53" s="1126"/>
      <c r="F53" s="1126"/>
      <c r="G53" s="1126"/>
      <c r="H53" s="1126"/>
      <c r="I53" s="1126"/>
      <c r="J53" s="1126"/>
      <c r="K53" s="1126"/>
      <c r="L53" s="1126"/>
      <c r="M53" s="1126"/>
    </row>
    <row r="54" spans="1:13" ht="13.8" x14ac:dyDescent="0.25">
      <c r="A54" s="52"/>
      <c r="B54" s="505" t="s">
        <v>256</v>
      </c>
      <c r="C54" s="501"/>
      <c r="E54" s="1126"/>
      <c r="F54" s="1126"/>
      <c r="G54" s="1126"/>
      <c r="H54" s="1126"/>
      <c r="I54" s="1126"/>
      <c r="J54" s="1126"/>
      <c r="K54" s="1126"/>
      <c r="L54" s="1126"/>
      <c r="M54" s="1126"/>
    </row>
    <row r="55" spans="1:13" ht="13.8" x14ac:dyDescent="0.25">
      <c r="A55" s="52"/>
      <c r="B55" s="505" t="s">
        <v>131</v>
      </c>
      <c r="C55" s="501"/>
      <c r="E55" s="1126"/>
      <c r="F55" s="1126"/>
      <c r="G55" s="1126"/>
      <c r="H55" s="1126"/>
      <c r="I55" s="1126"/>
      <c r="J55" s="1126"/>
      <c r="K55" s="1126"/>
      <c r="L55" s="1126"/>
      <c r="M55" s="1126"/>
    </row>
    <row r="56" spans="1:13" ht="13.8" x14ac:dyDescent="0.25">
      <c r="A56" s="52"/>
      <c r="B56" s="505" t="s">
        <v>257</v>
      </c>
      <c r="C56" s="501"/>
      <c r="E56" s="1126"/>
      <c r="F56" s="1126"/>
      <c r="G56" s="1126"/>
      <c r="H56" s="1126"/>
      <c r="I56" s="1126"/>
      <c r="J56" s="1126"/>
      <c r="K56" s="1126"/>
      <c r="L56" s="1126"/>
      <c r="M56" s="1126"/>
    </row>
    <row r="57" spans="1:13" ht="13.8" x14ac:dyDescent="0.25">
      <c r="A57" s="52"/>
      <c r="B57" s="674" t="s">
        <v>103</v>
      </c>
      <c r="C57" s="501"/>
    </row>
    <row r="58" spans="1:13" ht="13.8" x14ac:dyDescent="0.25">
      <c r="A58" s="52"/>
      <c r="B58" s="54"/>
      <c r="C58" s="501"/>
    </row>
    <row r="59" spans="1:13" ht="13.8" x14ac:dyDescent="0.25">
      <c r="A59" s="52"/>
      <c r="B59" s="54"/>
      <c r="C59" s="501"/>
    </row>
    <row r="60" spans="1:13" x14ac:dyDescent="0.25">
      <c r="A60" s="52"/>
      <c r="B60" s="54"/>
      <c r="C60" s="53"/>
    </row>
    <row r="61" spans="1:13" ht="15.6" x14ac:dyDescent="0.25">
      <c r="A61" s="1640"/>
      <c r="B61" s="1641" t="str">
        <f>B1</f>
        <v>January '13</v>
      </c>
      <c r="C61" s="1642"/>
    </row>
    <row r="62" spans="1:13" x14ac:dyDescent="0.25">
      <c r="A62" s="1206"/>
      <c r="B62" s="1206"/>
      <c r="C62" s="1206"/>
    </row>
    <row r="63" spans="1:13" x14ac:dyDescent="0.25">
      <c r="A63" s="1206"/>
      <c r="B63" s="1206"/>
      <c r="C63" s="1206"/>
    </row>
    <row r="64" spans="1:13" x14ac:dyDescent="0.25">
      <c r="A64" s="1206"/>
      <c r="B64" s="1206"/>
      <c r="C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mergeCells count="6">
    <mergeCell ref="B39:B40"/>
    <mergeCell ref="B4:B6"/>
    <mergeCell ref="F3:M3"/>
    <mergeCell ref="F4:M4"/>
    <mergeCell ref="F2:N2"/>
    <mergeCell ref="F9:N9"/>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83" orientation="landscape" r:id="rId1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sheetPr>
  <dimension ref="A1:N77"/>
  <sheetViews>
    <sheetView zoomScale="50" zoomScaleNormal="50" workbookViewId="0">
      <selection sqref="A1:C77"/>
    </sheetView>
  </sheetViews>
  <sheetFormatPr defaultRowHeight="13.2" x14ac:dyDescent="0.25"/>
  <cols>
    <col min="1" max="1" width="1.44140625" style="1128" customWidth="1"/>
    <col min="2" max="2" width="13.5546875" style="1128" customWidth="1"/>
    <col min="3" max="3" width="1.44140625" style="1128" customWidth="1"/>
    <col min="4" max="4" width="1.44140625" customWidth="1"/>
    <col min="5" max="5" width="3.44140625" customWidth="1"/>
    <col min="6" max="6" width="2.6640625" customWidth="1"/>
    <col min="7" max="7" width="4" customWidth="1"/>
    <col min="8" max="8" width="5.88671875" customWidth="1"/>
    <col min="9" max="9" width="71.44140625" customWidth="1"/>
    <col min="10" max="10" width="5.33203125" customWidth="1"/>
    <col min="11" max="11" width="14.109375" customWidth="1"/>
    <col min="12" max="12" width="1.5546875" customWidth="1"/>
    <col min="14" max="14" width="8" customWidth="1"/>
  </cols>
  <sheetData>
    <row r="1" spans="1:14" ht="17.399999999999999" x14ac:dyDescent="0.25">
      <c r="A1" s="1640"/>
      <c r="B1" s="1641" t="s">
        <v>586</v>
      </c>
      <c r="C1" s="1642"/>
      <c r="E1" s="1481" t="s">
        <v>297</v>
      </c>
      <c r="F1" s="1241"/>
      <c r="G1" s="1241"/>
      <c r="H1" s="1241"/>
      <c r="I1" s="1241"/>
      <c r="J1" s="1241"/>
      <c r="K1" s="1241"/>
      <c r="L1" s="1241"/>
      <c r="M1" s="1241"/>
      <c r="N1" s="1241"/>
    </row>
    <row r="2" spans="1:14" ht="13.5" customHeight="1" thickBot="1" x14ac:dyDescent="0.3">
      <c r="A2" s="608"/>
      <c r="B2" s="850"/>
      <c r="C2" s="53"/>
      <c r="E2" s="1485" t="s">
        <v>298</v>
      </c>
      <c r="F2" s="1486"/>
      <c r="G2" s="1486"/>
      <c r="H2" s="1486"/>
      <c r="I2" s="1486"/>
      <c r="J2" s="1486"/>
      <c r="K2" s="1486"/>
      <c r="L2" s="1486"/>
      <c r="M2" s="1486"/>
      <c r="N2" s="1486"/>
    </row>
    <row r="3" spans="1:14" ht="16.2" thickBot="1" x14ac:dyDescent="0.3">
      <c r="A3" s="608"/>
      <c r="B3" s="370" t="str">
        <f ca="1">Title!B3</f>
        <v>Interim</v>
      </c>
      <c r="C3" s="53"/>
      <c r="E3" s="1487" t="s">
        <v>639</v>
      </c>
      <c r="F3" s="1241"/>
      <c r="G3" s="1241"/>
      <c r="H3" s="1241"/>
      <c r="I3" s="1241"/>
      <c r="J3" s="1241"/>
      <c r="K3" s="1241"/>
      <c r="L3" s="1241"/>
      <c r="M3" s="1241"/>
      <c r="N3" s="1241"/>
    </row>
    <row r="4" spans="1:14" ht="15.6" customHeight="1" x14ac:dyDescent="0.3">
      <c r="A4" s="608"/>
      <c r="B4" s="1214" t="str">
        <f>Title!B4</f>
        <v>R0</v>
      </c>
      <c r="C4" s="53"/>
      <c r="E4" s="625"/>
      <c r="F4" s="376" t="s">
        <v>6</v>
      </c>
      <c r="G4" s="1482" t="s">
        <v>25</v>
      </c>
      <c r="H4" s="1483"/>
      <c r="I4" s="1483"/>
      <c r="J4" s="1483"/>
      <c r="K4" s="1483"/>
      <c r="L4" s="1483"/>
      <c r="M4" s="1483"/>
      <c r="N4" s="1483"/>
    </row>
    <row r="5" spans="1:14" ht="15.6" x14ac:dyDescent="0.3">
      <c r="A5" s="608"/>
      <c r="B5" s="1215"/>
      <c r="C5" s="53"/>
      <c r="E5" s="491"/>
      <c r="F5" s="376" t="s">
        <v>6</v>
      </c>
      <c r="G5" s="1482" t="s">
        <v>367</v>
      </c>
      <c r="H5" s="1483"/>
      <c r="I5" s="1483"/>
      <c r="J5" s="1483"/>
      <c r="K5" s="1483"/>
      <c r="L5" s="1483"/>
      <c r="M5" s="1483"/>
      <c r="N5" s="1483"/>
    </row>
    <row r="6" spans="1:14" ht="16.2" thickBot="1" x14ac:dyDescent="0.35">
      <c r="A6" s="608"/>
      <c r="B6" s="1216"/>
      <c r="C6" s="53"/>
      <c r="E6" s="491"/>
      <c r="F6" s="376" t="s">
        <v>6</v>
      </c>
      <c r="G6" s="1482" t="s">
        <v>737</v>
      </c>
      <c r="H6" s="1483"/>
      <c r="I6" s="1483"/>
      <c r="J6" s="1483"/>
      <c r="K6" s="1483"/>
      <c r="L6" s="1483"/>
      <c r="M6" s="1483"/>
      <c r="N6" s="1483"/>
    </row>
    <row r="7" spans="1:14" ht="16.2" thickBot="1" x14ac:dyDescent="0.35">
      <c r="A7" s="608"/>
      <c r="B7" s="54"/>
      <c r="C7" s="540"/>
      <c r="E7" s="491"/>
      <c r="F7" s="376" t="s">
        <v>6</v>
      </c>
      <c r="G7" s="1482" t="s">
        <v>368</v>
      </c>
      <c r="H7" s="1483"/>
      <c r="I7" s="1483"/>
      <c r="J7" s="1483"/>
      <c r="K7" s="1483"/>
      <c r="L7" s="1483"/>
      <c r="M7" s="1483"/>
      <c r="N7" s="1483"/>
    </row>
    <row r="8" spans="1:14" ht="21" x14ac:dyDescent="0.3">
      <c r="A8" s="608"/>
      <c r="B8" s="984" t="s">
        <v>100</v>
      </c>
      <c r="C8" s="497"/>
      <c r="E8" s="639"/>
      <c r="F8" s="1484" t="s">
        <v>736</v>
      </c>
      <c r="G8" s="1484"/>
      <c r="H8" s="1484"/>
      <c r="I8" s="1484"/>
      <c r="J8" s="1484"/>
      <c r="K8" s="1484"/>
      <c r="L8" s="1484"/>
      <c r="M8" s="1484"/>
      <c r="N8" s="1484"/>
    </row>
    <row r="9" spans="1:14" ht="21" x14ac:dyDescent="0.25">
      <c r="A9" s="608"/>
      <c r="B9" s="667" t="s">
        <v>128</v>
      </c>
      <c r="C9" s="497"/>
      <c r="E9" s="134"/>
      <c r="F9" s="1142"/>
      <c r="G9" s="1142"/>
      <c r="H9" s="1142"/>
      <c r="I9" s="1142"/>
      <c r="J9" s="1142"/>
      <c r="K9" s="1142"/>
      <c r="L9" s="656"/>
      <c r="M9" s="136" t="s">
        <v>235</v>
      </c>
      <c r="N9" s="137" t="s">
        <v>84</v>
      </c>
    </row>
    <row r="10" spans="1:14" ht="21" x14ac:dyDescent="0.25">
      <c r="A10" s="608"/>
      <c r="B10" s="668"/>
      <c r="C10" s="669"/>
      <c r="E10" s="647"/>
      <c r="F10" s="644"/>
      <c r="G10" s="836">
        <v>1</v>
      </c>
      <c r="H10" s="757"/>
      <c r="I10" s="757" t="s">
        <v>369</v>
      </c>
      <c r="J10" s="645" t="s">
        <v>170</v>
      </c>
      <c r="K10" s="1141" t="s">
        <v>1</v>
      </c>
      <c r="L10" s="140"/>
      <c r="M10" s="141">
        <v>0.33333333333333331</v>
      </c>
      <c r="N10" s="142">
        <v>5</v>
      </c>
    </row>
    <row r="11" spans="1:14" ht="26.4" x14ac:dyDescent="0.25">
      <c r="A11" s="608"/>
      <c r="B11" s="670" t="s">
        <v>384</v>
      </c>
      <c r="C11" s="497"/>
      <c r="E11" s="134"/>
      <c r="F11" s="640"/>
      <c r="G11" s="641">
        <f t="shared" ref="G11:G16" si="0">G10+1</f>
        <v>2</v>
      </c>
      <c r="H11" s="1140" t="s">
        <v>44</v>
      </c>
      <c r="I11" s="144" t="s">
        <v>541</v>
      </c>
      <c r="J11" s="641" t="s">
        <v>170</v>
      </c>
      <c r="K11" s="1140" t="s">
        <v>1</v>
      </c>
      <c r="L11" s="656"/>
      <c r="M11" s="145">
        <f t="shared" ref="M11:M16" si="1">M10+TIME(0,N10,0)</f>
        <v>0.33680555555555552</v>
      </c>
      <c r="N11" s="146">
        <v>5</v>
      </c>
    </row>
    <row r="12" spans="1:14" ht="15.6" x14ac:dyDescent="0.25">
      <c r="A12" s="52"/>
      <c r="B12" s="671" t="s">
        <v>385</v>
      </c>
      <c r="C12" s="53"/>
      <c r="E12" s="757"/>
      <c r="F12" s="757"/>
      <c r="G12" s="612">
        <f t="shared" si="0"/>
        <v>3</v>
      </c>
      <c r="H12" s="155" t="s">
        <v>44</v>
      </c>
      <c r="I12" s="155" t="s">
        <v>404</v>
      </c>
      <c r="J12" s="612" t="s">
        <v>170</v>
      </c>
      <c r="K12" s="9" t="s">
        <v>4</v>
      </c>
      <c r="L12" s="155"/>
      <c r="M12" s="147">
        <f t="shared" si="1"/>
        <v>0.34027777777777773</v>
      </c>
      <c r="N12" s="837">
        <v>5</v>
      </c>
    </row>
    <row r="13" spans="1:14" ht="15.6" x14ac:dyDescent="0.25">
      <c r="A13" s="608"/>
      <c r="B13" s="672" t="s">
        <v>154</v>
      </c>
      <c r="C13" s="497"/>
      <c r="E13" s="838"/>
      <c r="F13" s="838"/>
      <c r="G13" s="641">
        <f t="shared" si="0"/>
        <v>4</v>
      </c>
      <c r="H13" s="839" t="s">
        <v>44</v>
      </c>
      <c r="I13" s="144" t="s">
        <v>542</v>
      </c>
      <c r="J13" s="840" t="s">
        <v>6</v>
      </c>
      <c r="K13" s="839" t="s">
        <v>4</v>
      </c>
      <c r="L13" s="839"/>
      <c r="M13" s="833">
        <f t="shared" si="1"/>
        <v>0.34374999999999994</v>
      </c>
      <c r="N13" s="841">
        <v>10</v>
      </c>
    </row>
    <row r="14" spans="1:14" ht="15.6" x14ac:dyDescent="0.25">
      <c r="A14" s="52"/>
      <c r="B14" s="673" t="s">
        <v>251</v>
      </c>
      <c r="C14" s="497"/>
      <c r="E14" s="400"/>
      <c r="F14" s="400"/>
      <c r="G14" s="612">
        <f t="shared" si="0"/>
        <v>5</v>
      </c>
      <c r="H14" s="9" t="s">
        <v>44</v>
      </c>
      <c r="I14" s="757" t="s">
        <v>637</v>
      </c>
      <c r="J14" s="612" t="s">
        <v>170</v>
      </c>
      <c r="K14" s="9" t="s">
        <v>4</v>
      </c>
      <c r="L14" s="9"/>
      <c r="M14" s="147">
        <f t="shared" si="1"/>
        <v>0.35069444444444436</v>
      </c>
      <c r="N14" s="837">
        <v>5</v>
      </c>
    </row>
    <row r="15" spans="1:14" ht="15.6" x14ac:dyDescent="0.25">
      <c r="A15" s="52"/>
      <c r="B15" s="498" t="s">
        <v>278</v>
      </c>
      <c r="C15" s="497"/>
      <c r="E15" s="842"/>
      <c r="F15" s="843"/>
      <c r="G15" s="844">
        <f t="shared" si="0"/>
        <v>6</v>
      </c>
      <c r="H15" s="839" t="s">
        <v>44</v>
      </c>
      <c r="I15" s="838" t="s">
        <v>638</v>
      </c>
      <c r="J15" s="840" t="s">
        <v>6</v>
      </c>
      <c r="K15" s="839" t="s">
        <v>4</v>
      </c>
      <c r="L15" s="839"/>
      <c r="M15" s="833">
        <f t="shared" si="1"/>
        <v>0.35416666666666657</v>
      </c>
      <c r="N15" s="841">
        <v>45</v>
      </c>
    </row>
    <row r="16" spans="1:14" ht="15.6" x14ac:dyDescent="0.25">
      <c r="A16" s="52"/>
      <c r="B16" s="499" t="s">
        <v>341</v>
      </c>
      <c r="C16" s="500"/>
      <c r="E16" s="140"/>
      <c r="F16" s="140"/>
      <c r="G16" s="612">
        <f t="shared" si="0"/>
        <v>7</v>
      </c>
      <c r="H16" s="757" t="s">
        <v>44</v>
      </c>
      <c r="I16" s="757" t="s">
        <v>405</v>
      </c>
      <c r="J16" s="757" t="s">
        <v>170</v>
      </c>
      <c r="K16" s="757" t="s">
        <v>1</v>
      </c>
      <c r="L16" s="757"/>
      <c r="M16" s="147">
        <f t="shared" si="1"/>
        <v>0.38541666666666657</v>
      </c>
      <c r="N16" s="238">
        <v>10</v>
      </c>
    </row>
    <row r="17" spans="1:14" x14ac:dyDescent="0.25">
      <c r="A17" s="52"/>
      <c r="B17" s="54"/>
      <c r="C17" s="459"/>
      <c r="E17" s="1140"/>
      <c r="F17" s="1140"/>
      <c r="G17" s="641"/>
      <c r="H17" s="1140"/>
      <c r="I17" s="144" t="s">
        <v>173</v>
      </c>
      <c r="J17" s="144"/>
      <c r="K17" s="1140" t="s">
        <v>1</v>
      </c>
      <c r="L17" s="144"/>
      <c r="M17" s="145">
        <v>0.41666666666666669</v>
      </c>
      <c r="N17" s="1196">
        <v>0</v>
      </c>
    </row>
    <row r="18" spans="1:14" ht="21" x14ac:dyDescent="0.25">
      <c r="A18" s="52"/>
      <c r="B18" s="54"/>
      <c r="C18" s="53"/>
      <c r="E18" s="6"/>
      <c r="F18" s="739"/>
      <c r="G18" s="739"/>
      <c r="H18" s="739"/>
      <c r="I18" s="739"/>
      <c r="J18" s="739"/>
      <c r="K18" s="739"/>
      <c r="L18" s="140"/>
      <c r="M18" s="1197"/>
      <c r="N18" s="251"/>
    </row>
    <row r="19" spans="1:14" ht="21" x14ac:dyDescent="0.25">
      <c r="A19" s="608"/>
      <c r="B19" s="941" t="s">
        <v>386</v>
      </c>
      <c r="C19" s="497"/>
      <c r="E19" s="6"/>
      <c r="F19" s="438"/>
      <c r="G19" s="1198"/>
      <c r="H19" s="400"/>
      <c r="I19" s="400"/>
      <c r="J19" s="612"/>
      <c r="K19" s="9"/>
      <c r="L19" s="140"/>
      <c r="M19" s="1199"/>
      <c r="N19" s="837"/>
    </row>
    <row r="20" spans="1:14" ht="21" x14ac:dyDescent="0.25">
      <c r="A20" s="52"/>
      <c r="B20" s="671" t="s">
        <v>387</v>
      </c>
      <c r="C20" s="53"/>
      <c r="E20" s="6"/>
      <c r="F20" s="438"/>
      <c r="G20" s="612"/>
      <c r="H20" s="9"/>
      <c r="I20" s="9"/>
      <c r="J20" s="612"/>
      <c r="K20" s="9"/>
      <c r="L20" s="140"/>
      <c r="M20" s="147"/>
      <c r="N20" s="837"/>
    </row>
    <row r="21" spans="1:14" ht="15.6" x14ac:dyDescent="0.25">
      <c r="A21" s="608"/>
      <c r="B21" s="985" t="s">
        <v>429</v>
      </c>
      <c r="C21" s="497"/>
      <c r="E21" s="400"/>
      <c r="F21" s="400"/>
      <c r="G21" s="612"/>
      <c r="H21" s="400"/>
      <c r="I21" s="155"/>
      <c r="J21" s="1198"/>
      <c r="K21" s="400"/>
      <c r="L21" s="400"/>
      <c r="M21" s="147"/>
      <c r="N21" s="837"/>
    </row>
    <row r="22" spans="1:14" ht="15.6" x14ac:dyDescent="0.3">
      <c r="A22" s="52"/>
      <c r="B22" s="942" t="s">
        <v>340</v>
      </c>
      <c r="C22" s="497"/>
      <c r="E22" s="9"/>
      <c r="F22" s="9"/>
      <c r="G22" s="612"/>
      <c r="H22" s="9"/>
      <c r="I22" s="155"/>
      <c r="J22" s="612"/>
      <c r="K22" s="9"/>
      <c r="L22" s="9"/>
      <c r="M22" s="147"/>
      <c r="N22" s="837"/>
    </row>
    <row r="23" spans="1:14" ht="15.6" x14ac:dyDescent="0.3">
      <c r="A23" s="52"/>
      <c r="B23" s="986" t="s">
        <v>583</v>
      </c>
      <c r="C23" s="497"/>
      <c r="E23" s="400"/>
      <c r="F23" s="400"/>
      <c r="G23" s="612"/>
      <c r="H23" s="400"/>
      <c r="I23" s="1200"/>
      <c r="J23" s="1198"/>
      <c r="K23" s="400"/>
      <c r="L23" s="400"/>
      <c r="M23" s="147"/>
      <c r="N23" s="837"/>
    </row>
    <row r="24" spans="1:14" ht="15.6" x14ac:dyDescent="0.3">
      <c r="A24" s="52"/>
      <c r="B24" s="943" t="s">
        <v>357</v>
      </c>
      <c r="C24" s="497"/>
      <c r="E24" s="9"/>
      <c r="F24" s="9"/>
      <c r="G24" s="612"/>
      <c r="H24" s="9"/>
      <c r="I24" s="9"/>
      <c r="J24" s="612"/>
      <c r="K24" s="9"/>
      <c r="L24" s="9"/>
      <c r="M24" s="147"/>
      <c r="N24" s="837"/>
    </row>
    <row r="25" spans="1:14" ht="15.6" x14ac:dyDescent="0.25">
      <c r="A25" s="52"/>
      <c r="B25" s="987" t="s">
        <v>19</v>
      </c>
      <c r="C25" s="497"/>
      <c r="E25" s="140"/>
      <c r="F25" s="140"/>
      <c r="G25" s="140"/>
      <c r="H25" s="140"/>
      <c r="I25" s="140"/>
      <c r="J25" s="140"/>
      <c r="K25" s="140"/>
      <c r="L25" s="140"/>
      <c r="M25" s="140"/>
      <c r="N25" s="140"/>
    </row>
    <row r="26" spans="1:14" ht="15.6" x14ac:dyDescent="0.25">
      <c r="A26" s="52"/>
      <c r="B26" s="988" t="s">
        <v>18</v>
      </c>
      <c r="C26" s="497"/>
      <c r="E26" s="140"/>
      <c r="F26" s="140"/>
      <c r="G26" s="140"/>
      <c r="H26" s="140"/>
      <c r="I26" s="140"/>
      <c r="J26" s="140"/>
      <c r="K26" s="140"/>
      <c r="L26" s="140"/>
      <c r="M26" s="140"/>
      <c r="N26" s="140"/>
    </row>
    <row r="27" spans="1:14" ht="15.6" x14ac:dyDescent="0.25">
      <c r="A27" s="52"/>
      <c r="B27" s="989" t="s">
        <v>510</v>
      </c>
      <c r="C27" s="497"/>
      <c r="E27" s="1206"/>
      <c r="F27" s="1206"/>
      <c r="G27" s="1206"/>
      <c r="H27" s="1206"/>
      <c r="I27" s="1206"/>
      <c r="J27" s="1206"/>
      <c r="K27" s="1206"/>
      <c r="L27" s="1206"/>
      <c r="M27" s="1206"/>
      <c r="N27" s="1206"/>
    </row>
    <row r="28" spans="1:14" ht="15.6" x14ac:dyDescent="0.25">
      <c r="A28" s="52"/>
      <c r="B28" s="1643" t="s">
        <v>584</v>
      </c>
      <c r="C28" s="53"/>
      <c r="E28" s="1206"/>
      <c r="F28" s="1206"/>
      <c r="G28" s="1206"/>
      <c r="H28" s="1206"/>
      <c r="I28" s="1206"/>
      <c r="J28" s="1206"/>
      <c r="K28" s="1206"/>
      <c r="L28" s="1206"/>
      <c r="M28" s="1206"/>
      <c r="N28" s="1206"/>
    </row>
    <row r="29" spans="1:14" ht="15.6" x14ac:dyDescent="0.25">
      <c r="A29" s="608"/>
      <c r="B29" s="992" t="s">
        <v>585</v>
      </c>
      <c r="C29" s="497"/>
      <c r="E29" s="377"/>
      <c r="F29" s="377"/>
      <c r="G29" s="1147"/>
      <c r="H29" s="1147"/>
      <c r="I29" s="1143" t="s">
        <v>299</v>
      </c>
      <c r="J29" s="1143"/>
      <c r="K29" s="1143"/>
      <c r="L29" s="377"/>
      <c r="M29" s="702"/>
      <c r="N29" s="656"/>
    </row>
    <row r="30" spans="1:14" ht="15.6" x14ac:dyDescent="0.25">
      <c r="A30" s="52"/>
      <c r="B30" s="54"/>
      <c r="C30" s="497"/>
      <c r="E30" s="379"/>
      <c r="F30" s="379"/>
      <c r="G30" s="1149"/>
      <c r="H30" s="1149"/>
      <c r="I30" s="1150" t="s">
        <v>300</v>
      </c>
      <c r="J30" s="1149"/>
      <c r="K30" s="1150"/>
      <c r="L30" s="379"/>
      <c r="M30" s="701"/>
      <c r="N30" s="1206"/>
    </row>
    <row r="31" spans="1:14" ht="15.6" x14ac:dyDescent="0.25">
      <c r="A31" s="52"/>
      <c r="B31" s="54"/>
      <c r="C31" s="497"/>
      <c r="E31" s="1206"/>
      <c r="F31" s="1206"/>
      <c r="G31" s="1206"/>
      <c r="H31" s="1206"/>
      <c r="I31" s="1206"/>
      <c r="J31" s="1206"/>
      <c r="K31" s="1206"/>
      <c r="L31" s="148"/>
      <c r="M31" s="700"/>
      <c r="N31" s="1206"/>
    </row>
    <row r="32" spans="1:14" x14ac:dyDescent="0.25">
      <c r="A32" s="52"/>
      <c r="B32" s="54"/>
      <c r="C32" s="53"/>
      <c r="E32" s="1206"/>
      <c r="F32" s="1206"/>
      <c r="G32" s="1206"/>
      <c r="H32" s="1206"/>
      <c r="I32" s="1206"/>
      <c r="J32" s="1206"/>
      <c r="K32" s="1206"/>
      <c r="L32" s="1206"/>
      <c r="M32" s="1206"/>
      <c r="N32" s="1206"/>
    </row>
    <row r="33" spans="1:14" ht="15.6" x14ac:dyDescent="0.25">
      <c r="A33" s="52"/>
      <c r="B33" s="670" t="s">
        <v>388</v>
      </c>
      <c r="C33" s="53"/>
      <c r="E33" s="1206"/>
      <c r="F33" s="1206"/>
      <c r="G33" s="1206"/>
      <c r="H33" s="1206"/>
      <c r="I33" s="1206"/>
      <c r="J33" s="1206"/>
      <c r="K33" s="1206"/>
      <c r="L33" s="1206"/>
      <c r="M33" s="1206"/>
      <c r="N33" s="1206"/>
    </row>
    <row r="34" spans="1:14" ht="15.6" x14ac:dyDescent="0.25">
      <c r="A34" s="52"/>
      <c r="B34" s="671" t="s">
        <v>389</v>
      </c>
      <c r="C34" s="53"/>
      <c r="E34" s="1206"/>
      <c r="F34" s="1206"/>
      <c r="G34" s="1206"/>
      <c r="H34" s="1206"/>
      <c r="I34" s="1206"/>
      <c r="J34" s="1206"/>
      <c r="K34" s="1206"/>
      <c r="L34" s="1206"/>
      <c r="M34" s="1206"/>
      <c r="N34" s="1206"/>
    </row>
    <row r="35" spans="1:14" x14ac:dyDescent="0.25">
      <c r="A35" s="52"/>
      <c r="B35" s="54"/>
      <c r="C35" s="53"/>
      <c r="E35" s="1206"/>
      <c r="F35" s="1206"/>
      <c r="G35" s="1206"/>
      <c r="H35" s="1206"/>
      <c r="I35" s="1206"/>
      <c r="J35" s="1206"/>
      <c r="K35" s="1206"/>
      <c r="L35" s="1206"/>
      <c r="M35" s="1206"/>
      <c r="N35" s="1206"/>
    </row>
    <row r="36" spans="1:14" ht="15.6" customHeight="1" x14ac:dyDescent="0.25">
      <c r="A36" s="608"/>
      <c r="B36" s="54"/>
      <c r="C36" s="497"/>
      <c r="E36" s="1206"/>
      <c r="F36" s="1206"/>
      <c r="G36" s="1206"/>
      <c r="H36" s="1206"/>
      <c r="I36" s="1206"/>
      <c r="J36" s="1206"/>
      <c r="K36" s="1206"/>
      <c r="L36" s="1206"/>
      <c r="M36" s="1206"/>
      <c r="N36" s="1206"/>
    </row>
    <row r="37" spans="1:14" ht="13.2" customHeight="1" x14ac:dyDescent="0.25">
      <c r="A37" s="52"/>
      <c r="B37" s="54"/>
      <c r="C37" s="53"/>
      <c r="E37" s="1206"/>
      <c r="F37" s="1206"/>
      <c r="G37" s="1206"/>
      <c r="H37" s="1206"/>
      <c r="I37" s="1206"/>
      <c r="J37" s="1206"/>
      <c r="K37" s="1206"/>
      <c r="L37" s="1206"/>
      <c r="M37" s="1206"/>
      <c r="N37" s="1206"/>
    </row>
    <row r="38" spans="1:14" ht="15.6" x14ac:dyDescent="0.25">
      <c r="A38" s="52"/>
      <c r="B38" s="54"/>
      <c r="C38" s="497"/>
      <c r="E38" s="1206"/>
      <c r="F38" s="1206"/>
      <c r="G38" s="1206"/>
      <c r="H38" s="1206"/>
      <c r="I38" s="1206"/>
      <c r="J38" s="1206"/>
      <c r="K38" s="1206"/>
      <c r="L38" s="1206"/>
      <c r="M38" s="1206"/>
      <c r="N38" s="1206"/>
    </row>
    <row r="39" spans="1:14" ht="15.6" x14ac:dyDescent="0.25">
      <c r="A39" s="52"/>
      <c r="B39" s="1219" t="s">
        <v>403</v>
      </c>
      <c r="C39" s="497"/>
      <c r="E39" s="828"/>
      <c r="F39" s="828"/>
      <c r="G39" s="828"/>
      <c r="H39" s="828"/>
      <c r="I39" s="828"/>
      <c r="J39" s="828"/>
      <c r="K39" s="828"/>
      <c r="L39" s="828"/>
      <c r="M39" s="828"/>
      <c r="N39" s="828"/>
    </row>
    <row r="40" spans="1:14" x14ac:dyDescent="0.25">
      <c r="A40" s="54"/>
      <c r="B40" s="1220"/>
      <c r="C40" s="54"/>
    </row>
    <row r="41" spans="1:14" ht="17.399999999999999" x14ac:dyDescent="0.25">
      <c r="A41" s="54"/>
      <c r="B41" s="835" t="s">
        <v>400</v>
      </c>
      <c r="C41" s="54"/>
    </row>
    <row r="42" spans="1:14" ht="15.6" x14ac:dyDescent="0.25">
      <c r="A42" s="54"/>
      <c r="B42" s="996" t="s">
        <v>356</v>
      </c>
      <c r="C42" s="54"/>
    </row>
    <row r="43" spans="1:14" ht="13.8" thickBot="1" x14ac:dyDescent="0.3">
      <c r="A43" s="54"/>
      <c r="B43" s="54"/>
      <c r="C43" s="54"/>
    </row>
    <row r="44" spans="1:14" ht="13.8" x14ac:dyDescent="0.25">
      <c r="A44" s="52"/>
      <c r="B44" s="594" t="s">
        <v>296</v>
      </c>
      <c r="C44" s="53"/>
    </row>
    <row r="45" spans="1:14" ht="13.8" x14ac:dyDescent="0.25">
      <c r="A45" s="52"/>
      <c r="B45" s="595" t="s">
        <v>258</v>
      </c>
      <c r="C45" s="53"/>
    </row>
    <row r="46" spans="1:14" ht="13.8" x14ac:dyDescent="0.25">
      <c r="A46" s="52"/>
      <c r="B46" s="502" t="s">
        <v>245</v>
      </c>
      <c r="C46" s="501"/>
    </row>
    <row r="47" spans="1:14" ht="13.8" x14ac:dyDescent="0.25">
      <c r="A47" s="52"/>
      <c r="B47" s="503" t="s">
        <v>101</v>
      </c>
      <c r="C47" s="501"/>
    </row>
    <row r="48" spans="1:14" ht="13.8" x14ac:dyDescent="0.25">
      <c r="A48" s="52"/>
      <c r="B48" s="504" t="s">
        <v>102</v>
      </c>
      <c r="C48" s="501"/>
    </row>
    <row r="49" spans="1:3" ht="15.6" x14ac:dyDescent="0.25">
      <c r="A49" s="52"/>
      <c r="B49" s="994" t="s">
        <v>99</v>
      </c>
      <c r="C49" s="501"/>
    </row>
    <row r="50" spans="1:3" ht="13.8" x14ac:dyDescent="0.25">
      <c r="A50" s="52"/>
      <c r="B50" s="505" t="s">
        <v>254</v>
      </c>
      <c r="C50" s="501"/>
    </row>
    <row r="51" spans="1:3" ht="13.8" x14ac:dyDescent="0.25">
      <c r="A51" s="52"/>
      <c r="B51" s="505" t="s">
        <v>255</v>
      </c>
      <c r="C51" s="501"/>
    </row>
    <row r="52" spans="1:3" ht="13.8" x14ac:dyDescent="0.25">
      <c r="A52" s="52"/>
      <c r="B52" s="505" t="s">
        <v>132</v>
      </c>
      <c r="C52" s="501"/>
    </row>
    <row r="53" spans="1:3" ht="13.8" x14ac:dyDescent="0.25">
      <c r="A53" s="52"/>
      <c r="B53" s="505" t="s">
        <v>260</v>
      </c>
      <c r="C53" s="501"/>
    </row>
    <row r="54" spans="1:3" ht="13.8" x14ac:dyDescent="0.25">
      <c r="A54" s="52"/>
      <c r="B54" s="505" t="s">
        <v>256</v>
      </c>
      <c r="C54" s="501"/>
    </row>
    <row r="55" spans="1:3" ht="13.8" x14ac:dyDescent="0.25">
      <c r="A55" s="52"/>
      <c r="B55" s="505" t="s">
        <v>131</v>
      </c>
      <c r="C55" s="501"/>
    </row>
    <row r="56" spans="1:3" ht="13.8" x14ac:dyDescent="0.25">
      <c r="A56" s="52"/>
      <c r="B56" s="505" t="s">
        <v>257</v>
      </c>
      <c r="C56" s="501"/>
    </row>
    <row r="57" spans="1:3" ht="13.8" x14ac:dyDescent="0.25">
      <c r="A57" s="52"/>
      <c r="B57" s="674" t="s">
        <v>103</v>
      </c>
      <c r="C57" s="501"/>
    </row>
    <row r="58" spans="1:3" ht="13.8" x14ac:dyDescent="0.25">
      <c r="A58" s="52"/>
      <c r="B58" s="54"/>
      <c r="C58" s="501"/>
    </row>
    <row r="59" spans="1:3" ht="13.8" x14ac:dyDescent="0.25">
      <c r="A59" s="52"/>
      <c r="B59" s="54"/>
      <c r="C59" s="501"/>
    </row>
    <row r="60" spans="1:3" x14ac:dyDescent="0.25">
      <c r="A60" s="52"/>
      <c r="B60" s="54"/>
      <c r="C60" s="53"/>
    </row>
    <row r="61" spans="1:3" ht="15.6" x14ac:dyDescent="0.25">
      <c r="A61" s="1640"/>
      <c r="B61" s="1641" t="str">
        <f>B1</f>
        <v>January '13</v>
      </c>
      <c r="C61" s="1642"/>
    </row>
    <row r="62" spans="1:3" x14ac:dyDescent="0.25">
      <c r="A62" s="1206"/>
      <c r="B62" s="1206"/>
      <c r="C62" s="1206"/>
    </row>
    <row r="63" spans="1:3" x14ac:dyDescent="0.25">
      <c r="A63" s="1206"/>
      <c r="B63" s="1206"/>
      <c r="C63" s="1206"/>
    </row>
    <row r="64" spans="1:3" x14ac:dyDescent="0.25">
      <c r="A64" s="1206"/>
      <c r="B64" s="1206"/>
      <c r="C64" s="1206"/>
    </row>
    <row r="65" spans="1:3" x14ac:dyDescent="0.25">
      <c r="A65" s="1206"/>
      <c r="B65" s="1206"/>
      <c r="C65" s="1206"/>
    </row>
    <row r="66" spans="1:3" x14ac:dyDescent="0.25">
      <c r="A66" s="1206"/>
      <c r="B66" s="1206"/>
      <c r="C66" s="1206"/>
    </row>
    <row r="67" spans="1:3" x14ac:dyDescent="0.25">
      <c r="A67" s="1206"/>
      <c r="B67" s="1206"/>
      <c r="C67" s="1206"/>
    </row>
    <row r="68" spans="1:3" x14ac:dyDescent="0.25">
      <c r="A68" s="1206"/>
      <c r="B68" s="1206"/>
      <c r="C68" s="1206"/>
    </row>
    <row r="69" spans="1:3" x14ac:dyDescent="0.25">
      <c r="A69" s="1206"/>
      <c r="B69" s="1206"/>
      <c r="C69" s="1206"/>
    </row>
    <row r="70" spans="1:3" x14ac:dyDescent="0.25">
      <c r="A70" s="1206"/>
      <c r="B70" s="1206"/>
      <c r="C70" s="1206"/>
    </row>
    <row r="71" spans="1:3" x14ac:dyDescent="0.25">
      <c r="A71" s="1206"/>
      <c r="B71" s="1206"/>
      <c r="C71" s="1206"/>
    </row>
    <row r="72" spans="1:3" x14ac:dyDescent="0.25">
      <c r="A72" s="1206"/>
      <c r="B72" s="1206"/>
      <c r="C72" s="1206"/>
    </row>
    <row r="73" spans="1:3" x14ac:dyDescent="0.25">
      <c r="A73" s="1206"/>
      <c r="B73" s="1206"/>
      <c r="C73" s="1206"/>
    </row>
    <row r="74" spans="1:3" x14ac:dyDescent="0.25">
      <c r="A74" s="1206"/>
      <c r="B74" s="1206"/>
      <c r="C74" s="1206"/>
    </row>
    <row r="75" spans="1:3" x14ac:dyDescent="0.25">
      <c r="A75" s="1206"/>
      <c r="B75" s="1206"/>
      <c r="C75" s="1206"/>
    </row>
    <row r="76" spans="1:3" x14ac:dyDescent="0.25">
      <c r="A76" s="1206"/>
      <c r="B76" s="1206"/>
      <c r="C76" s="1206"/>
    </row>
    <row r="77" spans="1:3" x14ac:dyDescent="0.25">
      <c r="A77" s="1206"/>
      <c r="B77" s="1206"/>
      <c r="C77" s="1206"/>
    </row>
  </sheetData>
  <mergeCells count="10">
    <mergeCell ref="B39:B40"/>
    <mergeCell ref="E1:N1"/>
    <mergeCell ref="G4:N4"/>
    <mergeCell ref="B4:B6"/>
    <mergeCell ref="E2:N2"/>
    <mergeCell ref="E3:N3"/>
    <mergeCell ref="G5:N5"/>
    <mergeCell ref="G6:N6"/>
    <mergeCell ref="G7:N7"/>
    <mergeCell ref="F8:N8"/>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1" header="0.5" footer="0.5"/>
  <pageSetup scale="90" orientation="portrait" r:id="rId1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4"/>
  </sheetPr>
  <dimension ref="A1:N70"/>
  <sheetViews>
    <sheetView zoomScale="50" zoomScaleNormal="50" workbookViewId="0">
      <selection activeCell="G40" sqref="G40"/>
    </sheetView>
  </sheetViews>
  <sheetFormatPr defaultRowHeight="15.6" x14ac:dyDescent="0.25"/>
  <cols>
    <col min="1" max="1" width="1.44140625" style="1128" customWidth="1"/>
    <col min="2" max="2" width="13.5546875" style="1128" customWidth="1"/>
    <col min="3" max="3" width="1.44140625" style="1128" customWidth="1"/>
    <col min="4" max="4" width="2.33203125" customWidth="1"/>
    <col min="5" max="5" width="1.44140625" style="451" customWidth="1"/>
    <col min="6" max="6" width="3.6640625" style="451" customWidth="1"/>
    <col min="7" max="7" width="8.5546875" style="451" customWidth="1"/>
    <col min="8" max="8" width="8.109375" style="451" customWidth="1"/>
    <col min="9" max="9" width="75.88671875" style="451" customWidth="1"/>
    <col min="10" max="10" width="4.5546875" style="451" customWidth="1"/>
    <col min="11" max="11" width="10.6640625" style="451" customWidth="1"/>
    <col min="12" max="12" width="5" style="451" customWidth="1"/>
    <col min="13" max="13" width="10.88671875" style="453" customWidth="1"/>
    <col min="14" max="14" width="14.109375" customWidth="1"/>
  </cols>
  <sheetData>
    <row r="1" spans="1:14" x14ac:dyDescent="0.25">
      <c r="A1" s="1129"/>
      <c r="B1" s="1130" t="s">
        <v>576</v>
      </c>
      <c r="C1" s="1131"/>
      <c r="E1" s="465"/>
      <c r="F1" s="465"/>
      <c r="G1" s="465"/>
      <c r="H1" s="465"/>
      <c r="I1" s="465"/>
      <c r="J1" s="465"/>
      <c r="K1" s="465"/>
      <c r="L1" s="465"/>
      <c r="M1"/>
    </row>
    <row r="2" spans="1:14" ht="18" customHeight="1" thickBot="1" x14ac:dyDescent="0.3">
      <c r="A2" s="608"/>
      <c r="B2" s="850"/>
      <c r="C2" s="53"/>
      <c r="E2" s="1488" t="s">
        <v>381</v>
      </c>
      <c r="F2" s="1488"/>
      <c r="G2" s="1488"/>
      <c r="H2" s="1488"/>
      <c r="I2" s="1488"/>
      <c r="J2" s="1488"/>
      <c r="K2" s="1488"/>
      <c r="L2" s="1488"/>
      <c r="M2"/>
    </row>
    <row r="3" spans="1:14" ht="18" customHeight="1" thickBot="1" x14ac:dyDescent="0.3">
      <c r="A3" s="608"/>
      <c r="B3" s="370" t="str">
        <f ca="1">Title!B3</f>
        <v>Interim</v>
      </c>
      <c r="C3" s="53"/>
      <c r="E3" s="473"/>
      <c r="F3" s="846"/>
      <c r="G3" s="846"/>
      <c r="H3" s="846"/>
      <c r="I3" s="846"/>
      <c r="J3" s="846"/>
      <c r="K3" s="846"/>
      <c r="L3" s="846"/>
      <c r="M3"/>
    </row>
    <row r="4" spans="1:14" ht="16.5" customHeight="1" x14ac:dyDescent="0.25">
      <c r="A4" s="608"/>
      <c r="B4" s="1214" t="str">
        <f>Title!B4</f>
        <v>R0</v>
      </c>
      <c r="C4" s="53"/>
      <c r="E4" s="1489" t="s">
        <v>392</v>
      </c>
      <c r="F4" s="1489"/>
      <c r="G4" s="1489"/>
      <c r="H4" s="1489"/>
      <c r="I4" s="1489"/>
      <c r="J4" s="1489"/>
      <c r="K4" s="1489"/>
      <c r="L4" s="1489"/>
      <c r="M4"/>
    </row>
    <row r="5" spans="1:14" x14ac:dyDescent="0.25">
      <c r="A5" s="608"/>
      <c r="B5" s="1215"/>
      <c r="C5" s="53"/>
      <c r="E5" s="851"/>
      <c r="F5" s="1619" t="s">
        <v>6</v>
      </c>
      <c r="G5" s="1207" t="s">
        <v>13</v>
      </c>
      <c r="H5" s="852"/>
      <c r="I5" s="853"/>
      <c r="J5" s="854"/>
      <c r="K5" s="854"/>
      <c r="L5" s="854"/>
      <c r="M5" s="1206"/>
    </row>
    <row r="6" spans="1:14" ht="13.8" customHeight="1" thickBot="1" x14ac:dyDescent="0.3">
      <c r="A6" s="608"/>
      <c r="B6" s="1216"/>
      <c r="C6" s="53"/>
      <c r="E6" s="1620"/>
      <c r="F6" s="1620"/>
      <c r="G6" s="1620"/>
      <c r="H6" s="1620"/>
      <c r="I6" s="1620"/>
      <c r="J6" s="1620"/>
      <c r="K6" s="1621"/>
      <c r="L6" s="1620"/>
      <c r="M6" s="1206"/>
      <c r="N6" s="614"/>
    </row>
    <row r="7" spans="1:14" ht="13.8" customHeight="1" thickBot="1" x14ac:dyDescent="0.3">
      <c r="A7" s="608"/>
      <c r="B7" s="54"/>
      <c r="C7" s="540"/>
      <c r="E7" s="1471" t="s">
        <v>673</v>
      </c>
      <c r="F7" s="1472"/>
      <c r="G7" s="1472"/>
      <c r="H7" s="1472"/>
      <c r="I7" s="1472"/>
      <c r="J7" s="1472"/>
      <c r="K7" s="1472"/>
      <c r="L7" s="1472"/>
      <c r="M7"/>
    </row>
    <row r="8" spans="1:14" ht="17.399999999999999" x14ac:dyDescent="0.25">
      <c r="A8" s="608"/>
      <c r="B8" s="984" t="s">
        <v>100</v>
      </c>
      <c r="C8" s="497"/>
      <c r="E8" s="1144"/>
      <c r="F8" s="1142"/>
      <c r="G8" s="1157"/>
      <c r="H8" s="1157"/>
      <c r="I8" s="1157"/>
      <c r="J8" s="1157"/>
      <c r="K8" s="1157"/>
      <c r="L8" s="1157"/>
      <c r="M8" s="1206"/>
    </row>
    <row r="9" spans="1:14" x14ac:dyDescent="0.25">
      <c r="A9" s="608"/>
      <c r="B9" s="667" t="s">
        <v>128</v>
      </c>
      <c r="C9" s="497"/>
      <c r="E9" s="1169"/>
      <c r="F9" s="1169"/>
      <c r="G9" s="1166">
        <v>1</v>
      </c>
      <c r="H9" s="1158" t="s">
        <v>0</v>
      </c>
      <c r="I9" s="1153" t="s">
        <v>520</v>
      </c>
      <c r="J9" s="1153" t="s">
        <v>170</v>
      </c>
      <c r="K9" s="1153" t="s">
        <v>1</v>
      </c>
      <c r="L9" s="1187">
        <v>1</v>
      </c>
      <c r="M9" s="1206"/>
    </row>
    <row r="10" spans="1:14" x14ac:dyDescent="0.25">
      <c r="A10" s="608"/>
      <c r="B10" s="668"/>
      <c r="C10" s="669"/>
      <c r="E10" s="1170"/>
      <c r="F10" s="1170"/>
      <c r="G10" s="1151">
        <v>2</v>
      </c>
      <c r="H10" s="1154" t="s">
        <v>0</v>
      </c>
      <c r="I10" s="1171" t="s">
        <v>521</v>
      </c>
      <c r="J10" s="1152" t="s">
        <v>170</v>
      </c>
      <c r="K10" s="1152" t="s">
        <v>1</v>
      </c>
      <c r="L10" s="1186">
        <v>1</v>
      </c>
      <c r="M10" s="1206"/>
    </row>
    <row r="11" spans="1:14" x14ac:dyDescent="0.25">
      <c r="A11" s="608"/>
      <c r="B11" s="670" t="s">
        <v>384</v>
      </c>
      <c r="C11" s="497"/>
      <c r="E11" s="1172"/>
      <c r="F11" s="1172"/>
      <c r="G11" s="1166">
        <v>3</v>
      </c>
      <c r="H11" s="1172" t="s">
        <v>0</v>
      </c>
      <c r="I11" s="1184" t="s">
        <v>522</v>
      </c>
      <c r="J11" s="1184" t="s">
        <v>6</v>
      </c>
      <c r="K11" s="1184" t="s">
        <v>1</v>
      </c>
      <c r="L11" s="1188">
        <v>0</v>
      </c>
      <c r="M11" s="1206"/>
    </row>
    <row r="12" spans="1:14" x14ac:dyDescent="0.25">
      <c r="A12" s="52"/>
      <c r="B12" s="671" t="s">
        <v>385</v>
      </c>
      <c r="C12" s="53"/>
      <c r="E12" s="1170"/>
      <c r="F12" s="1170"/>
      <c r="G12" s="1151">
        <v>4</v>
      </c>
      <c r="H12" s="1154" t="s">
        <v>34</v>
      </c>
      <c r="I12" s="1156" t="s">
        <v>523</v>
      </c>
      <c r="J12" s="1152" t="s">
        <v>170</v>
      </c>
      <c r="K12" s="1152" t="s">
        <v>1</v>
      </c>
      <c r="L12" s="1186">
        <v>5</v>
      </c>
      <c r="M12" s="1206"/>
    </row>
    <row r="13" spans="1:14" x14ac:dyDescent="0.25">
      <c r="A13" s="608"/>
      <c r="B13" s="672" t="s">
        <v>154</v>
      </c>
      <c r="C13" s="497"/>
      <c r="E13" s="1172"/>
      <c r="F13" s="1172"/>
      <c r="G13" s="1173">
        <v>5</v>
      </c>
      <c r="H13" s="1163" t="s">
        <v>34</v>
      </c>
      <c r="I13" s="1165" t="s">
        <v>524</v>
      </c>
      <c r="J13" s="1164" t="s">
        <v>170</v>
      </c>
      <c r="K13" s="1164" t="s">
        <v>1</v>
      </c>
      <c r="L13" s="1185">
        <v>5</v>
      </c>
      <c r="M13" s="1206"/>
    </row>
    <row r="14" spans="1:14" x14ac:dyDescent="0.25">
      <c r="A14" s="52"/>
      <c r="B14" s="673" t="s">
        <v>251</v>
      </c>
      <c r="C14" s="497"/>
      <c r="E14" s="1170"/>
      <c r="F14" s="1170"/>
      <c r="G14" s="1151">
        <v>6</v>
      </c>
      <c r="H14" s="1154" t="s">
        <v>2</v>
      </c>
      <c r="I14" s="1156" t="s">
        <v>525</v>
      </c>
      <c r="J14" s="1152" t="s">
        <v>170</v>
      </c>
      <c r="K14" s="1152" t="s">
        <v>4</v>
      </c>
      <c r="L14" s="1186">
        <v>5</v>
      </c>
      <c r="M14" s="1206"/>
    </row>
    <row r="15" spans="1:14" x14ac:dyDescent="0.25">
      <c r="A15" s="52"/>
      <c r="B15" s="498" t="s">
        <v>278</v>
      </c>
      <c r="C15" s="497"/>
      <c r="E15" s="1172"/>
      <c r="F15" s="1172"/>
      <c r="G15" s="1173">
        <v>7</v>
      </c>
      <c r="H15" s="1162" t="s">
        <v>2</v>
      </c>
      <c r="I15" s="1165" t="s">
        <v>526</v>
      </c>
      <c r="J15" s="1164" t="s">
        <v>170</v>
      </c>
      <c r="K15" s="1164" t="s">
        <v>4</v>
      </c>
      <c r="L15" s="1185">
        <v>5</v>
      </c>
      <c r="M15" s="1206"/>
    </row>
    <row r="16" spans="1:14" x14ac:dyDescent="0.25">
      <c r="A16" s="52"/>
      <c r="B16" s="499" t="s">
        <v>341</v>
      </c>
      <c r="C16" s="500"/>
      <c r="E16" s="1189"/>
      <c r="F16" s="1170"/>
      <c r="G16" s="1151">
        <v>8</v>
      </c>
      <c r="H16" s="1154" t="s">
        <v>44</v>
      </c>
      <c r="I16" s="1156" t="s">
        <v>527</v>
      </c>
      <c r="J16" s="1152" t="s">
        <v>170</v>
      </c>
      <c r="K16" s="1152" t="s">
        <v>4</v>
      </c>
      <c r="L16" s="1186">
        <v>5</v>
      </c>
      <c r="M16" s="1206"/>
    </row>
    <row r="17" spans="1:13" x14ac:dyDescent="0.25">
      <c r="A17" s="52"/>
      <c r="B17" s="54"/>
      <c r="C17" s="459"/>
      <c r="E17" s="1172"/>
      <c r="F17" s="1172"/>
      <c r="G17" s="1173">
        <v>9</v>
      </c>
      <c r="H17" s="1163" t="s">
        <v>44</v>
      </c>
      <c r="I17" s="1163" t="s">
        <v>528</v>
      </c>
      <c r="J17" s="1164" t="s">
        <v>170</v>
      </c>
      <c r="K17" s="1164" t="s">
        <v>4</v>
      </c>
      <c r="L17" s="1185">
        <v>5</v>
      </c>
      <c r="M17" s="1206"/>
    </row>
    <row r="18" spans="1:13" x14ac:dyDescent="0.25">
      <c r="A18" s="52"/>
      <c r="B18" s="54"/>
      <c r="C18" s="53"/>
      <c r="E18" s="1170"/>
      <c r="F18" s="1170"/>
      <c r="G18" s="1151">
        <v>10</v>
      </c>
      <c r="H18" s="1154" t="s">
        <v>44</v>
      </c>
      <c r="I18" s="1622" t="s">
        <v>674</v>
      </c>
      <c r="J18" s="1152" t="s">
        <v>170</v>
      </c>
      <c r="K18" s="1152" t="s">
        <v>4</v>
      </c>
      <c r="L18" s="1186" t="s">
        <v>529</v>
      </c>
      <c r="M18" s="1206"/>
    </row>
    <row r="19" spans="1:13" x14ac:dyDescent="0.25">
      <c r="A19" s="608"/>
      <c r="B19" s="941" t="s">
        <v>386</v>
      </c>
      <c r="C19" s="497"/>
      <c r="E19" s="1172"/>
      <c r="F19" s="1172"/>
      <c r="G19" s="1173">
        <v>11</v>
      </c>
      <c r="H19" s="1163" t="s">
        <v>44</v>
      </c>
      <c r="I19" s="1165" t="s">
        <v>675</v>
      </c>
      <c r="J19" s="1164" t="s">
        <v>170</v>
      </c>
      <c r="K19" s="1164" t="s">
        <v>4</v>
      </c>
      <c r="L19" s="1185" t="s">
        <v>529</v>
      </c>
      <c r="M19" s="1206"/>
    </row>
    <row r="20" spans="1:13" x14ac:dyDescent="0.25">
      <c r="A20" s="52"/>
      <c r="B20" s="671" t="s">
        <v>387</v>
      </c>
      <c r="C20" s="53"/>
      <c r="E20" s="1170"/>
      <c r="F20" s="1170"/>
      <c r="G20" s="1151">
        <v>12</v>
      </c>
      <c r="H20" s="1154" t="s">
        <v>44</v>
      </c>
      <c r="I20" s="1622" t="s">
        <v>676</v>
      </c>
      <c r="J20" s="1152" t="s">
        <v>170</v>
      </c>
      <c r="K20" s="1152" t="s">
        <v>4</v>
      </c>
      <c r="L20" s="1186" t="s">
        <v>529</v>
      </c>
      <c r="M20" s="1206"/>
    </row>
    <row r="21" spans="1:13" x14ac:dyDescent="0.25">
      <c r="A21" s="608"/>
      <c r="B21" s="985" t="s">
        <v>429</v>
      </c>
      <c r="C21" s="497"/>
      <c r="E21" s="1172"/>
      <c r="F21" s="1172"/>
      <c r="G21" s="1173">
        <v>13</v>
      </c>
      <c r="H21" s="1163" t="s">
        <v>44</v>
      </c>
      <c r="I21" s="1165" t="s">
        <v>677</v>
      </c>
      <c r="J21" s="1164" t="s">
        <v>170</v>
      </c>
      <c r="K21" s="1164" t="s">
        <v>4</v>
      </c>
      <c r="L21" s="1185" t="s">
        <v>529</v>
      </c>
      <c r="M21" s="1206"/>
    </row>
    <row r="22" spans="1:13" x14ac:dyDescent="0.3">
      <c r="A22" s="52"/>
      <c r="B22" s="942" t="s">
        <v>293</v>
      </c>
      <c r="C22" s="497"/>
      <c r="E22" s="428"/>
      <c r="F22" s="1170"/>
      <c r="G22" s="1151">
        <v>14</v>
      </c>
      <c r="H22" s="1154" t="s">
        <v>44</v>
      </c>
      <c r="I22" s="1154" t="s">
        <v>530</v>
      </c>
      <c r="J22" s="1152" t="s">
        <v>309</v>
      </c>
      <c r="K22" s="1152" t="s">
        <v>4</v>
      </c>
      <c r="L22" s="1186" t="s">
        <v>529</v>
      </c>
      <c r="M22" s="1206"/>
    </row>
    <row r="23" spans="1:13" x14ac:dyDescent="0.3">
      <c r="A23" s="52"/>
      <c r="B23" s="986" t="s">
        <v>292</v>
      </c>
      <c r="C23" s="497"/>
      <c r="E23" s="427"/>
      <c r="F23" s="427"/>
      <c r="G23" s="1173">
        <v>15</v>
      </c>
      <c r="H23" s="1141" t="s">
        <v>311</v>
      </c>
      <c r="I23" s="1165" t="s">
        <v>531</v>
      </c>
      <c r="J23" s="1153" t="s">
        <v>309</v>
      </c>
      <c r="K23" s="1153" t="s">
        <v>4</v>
      </c>
      <c r="L23" s="1187" t="s">
        <v>529</v>
      </c>
      <c r="M23" s="1206"/>
    </row>
    <row r="24" spans="1:13" ht="15.6" customHeight="1" x14ac:dyDescent="0.3">
      <c r="A24" s="52"/>
      <c r="B24" s="943" t="s">
        <v>342</v>
      </c>
      <c r="C24" s="497"/>
      <c r="E24" s="428"/>
      <c r="F24" s="428"/>
      <c r="G24" s="1151">
        <v>16</v>
      </c>
      <c r="H24" s="1140" t="s">
        <v>2</v>
      </c>
      <c r="I24" s="1154" t="s">
        <v>173</v>
      </c>
      <c r="J24" s="1152" t="s">
        <v>309</v>
      </c>
      <c r="K24" s="1152" t="s">
        <v>1</v>
      </c>
      <c r="L24" s="1186">
        <v>1</v>
      </c>
      <c r="M24" s="1206"/>
    </row>
    <row r="25" spans="1:13" ht="15.6" customHeight="1" x14ac:dyDescent="0.25">
      <c r="A25" s="52"/>
      <c r="B25" s="987" t="s">
        <v>22</v>
      </c>
      <c r="C25" s="497"/>
      <c r="E25" s="1623"/>
      <c r="F25" s="427"/>
      <c r="G25" s="1141"/>
      <c r="H25" s="1141"/>
      <c r="I25" s="1165"/>
      <c r="J25" s="1177"/>
      <c r="K25" s="1177"/>
      <c r="L25" s="1177"/>
      <c r="M25" s="1206"/>
    </row>
    <row r="26" spans="1:13" x14ac:dyDescent="0.25">
      <c r="A26" s="52"/>
      <c r="B26" s="988" t="s">
        <v>17</v>
      </c>
      <c r="C26" s="497"/>
      <c r="E26" s="1624"/>
      <c r="F26" s="428"/>
      <c r="G26" s="1140"/>
      <c r="H26" s="1140"/>
      <c r="I26" s="1181"/>
      <c r="J26" s="1174"/>
      <c r="K26" s="1174"/>
      <c r="L26" s="1174"/>
      <c r="M26" s="1206"/>
    </row>
    <row r="27" spans="1:13" x14ac:dyDescent="0.25">
      <c r="A27" s="52"/>
      <c r="B27" s="989" t="s">
        <v>431</v>
      </c>
      <c r="C27" s="497"/>
      <c r="E27" s="1623"/>
      <c r="F27" s="1159"/>
      <c r="G27" s="1160" t="s">
        <v>7</v>
      </c>
      <c r="H27" s="1160"/>
      <c r="I27" s="1150" t="s">
        <v>315</v>
      </c>
      <c r="J27" s="1177"/>
      <c r="K27" s="1177"/>
      <c r="L27" s="1177"/>
      <c r="M27" s="1206"/>
    </row>
    <row r="28" spans="1:13" x14ac:dyDescent="0.25">
      <c r="A28" s="52"/>
      <c r="B28" s="54"/>
      <c r="C28" s="497"/>
      <c r="E28" s="377"/>
      <c r="F28" s="1182"/>
      <c r="G28" s="1143"/>
      <c r="H28" s="1143"/>
      <c r="I28" s="1143" t="s">
        <v>316</v>
      </c>
      <c r="J28" s="1174"/>
      <c r="K28" s="1174"/>
      <c r="L28" s="1174"/>
      <c r="M28" s="1206"/>
    </row>
    <row r="29" spans="1:13" x14ac:dyDescent="0.25">
      <c r="A29" s="52"/>
      <c r="B29" s="54"/>
      <c r="C29" s="53"/>
      <c r="E29" s="379"/>
      <c r="F29" s="1161"/>
      <c r="G29" s="1149"/>
      <c r="H29" s="1149"/>
      <c r="I29" s="1150"/>
      <c r="J29" s="1177"/>
      <c r="K29" s="1177"/>
      <c r="L29" s="1177"/>
      <c r="M29" s="1206"/>
    </row>
    <row r="30" spans="1:13" x14ac:dyDescent="0.25">
      <c r="A30" s="52"/>
      <c r="B30" s="670" t="s">
        <v>388</v>
      </c>
      <c r="C30" s="53"/>
      <c r="E30" s="1174"/>
      <c r="F30" s="377"/>
      <c r="G30" s="1147"/>
      <c r="H30" s="1147"/>
      <c r="I30" s="1143" t="s">
        <v>299</v>
      </c>
      <c r="J30" s="1174"/>
      <c r="K30" s="1174"/>
      <c r="L30" s="1174"/>
      <c r="M30" s="1206"/>
    </row>
    <row r="31" spans="1:13" ht="15.75" customHeight="1" x14ac:dyDescent="0.25">
      <c r="A31" s="52"/>
      <c r="B31" s="671" t="s">
        <v>389</v>
      </c>
      <c r="C31" s="53"/>
      <c r="E31"/>
      <c r="F31" s="379"/>
      <c r="G31" s="1149"/>
      <c r="H31" s="1149"/>
      <c r="I31" s="1150" t="s">
        <v>300</v>
      </c>
      <c r="J31" s="1177"/>
      <c r="K31" s="1177"/>
      <c r="L31" s="1177"/>
      <c r="M31" s="1206"/>
    </row>
    <row r="32" spans="1:13" ht="12.75" customHeight="1" x14ac:dyDescent="0.25">
      <c r="A32" s="52"/>
      <c r="B32" s="992" t="s">
        <v>422</v>
      </c>
      <c r="C32" s="53"/>
      <c r="E32"/>
      <c r="F32" s="1174"/>
      <c r="G32" s="1175"/>
      <c r="H32" s="1174"/>
      <c r="I32" s="1174"/>
      <c r="J32" s="1174"/>
      <c r="K32" s="1174"/>
      <c r="L32" s="1174"/>
      <c r="M32" s="1206"/>
    </row>
    <row r="33" spans="1:13" ht="12.75" customHeight="1" x14ac:dyDescent="0.25">
      <c r="A33" s="608"/>
      <c r="B33" s="993" t="s">
        <v>430</v>
      </c>
      <c r="C33" s="497"/>
      <c r="E33" s="1625"/>
      <c r="F33" s="1625"/>
      <c r="G33" s="1625"/>
      <c r="H33" s="1625"/>
      <c r="I33" s="1625"/>
      <c r="J33" s="1625"/>
      <c r="K33" s="1625"/>
      <c r="L33" s="1625"/>
      <c r="M33"/>
    </row>
    <row r="34" spans="1:13" ht="12.75" customHeight="1" x14ac:dyDescent="0.25">
      <c r="A34" s="52"/>
      <c r="B34" s="54"/>
      <c r="C34" s="53"/>
      <c r="E34" s="1625"/>
      <c r="F34" s="1625"/>
      <c r="G34" s="1625"/>
      <c r="H34" s="1625"/>
      <c r="I34" s="1625"/>
      <c r="J34" s="1625"/>
      <c r="K34" s="1625"/>
      <c r="L34" s="1625"/>
      <c r="M34"/>
    </row>
    <row r="35" spans="1:13" x14ac:dyDescent="0.25">
      <c r="A35" s="52"/>
      <c r="B35" s="54"/>
      <c r="C35" s="497"/>
      <c r="E35"/>
      <c r="F35" s="1206"/>
      <c r="G35" s="1206"/>
      <c r="H35" s="1206"/>
      <c r="I35" s="1206"/>
      <c r="J35" s="1206"/>
      <c r="K35" s="1206"/>
      <c r="L35" s="1206"/>
      <c r="M35"/>
    </row>
    <row r="36" spans="1:13" x14ac:dyDescent="0.25">
      <c r="A36" s="52"/>
      <c r="B36" s="1219" t="s">
        <v>403</v>
      </c>
      <c r="C36" s="497"/>
      <c r="E36" s="1206"/>
      <c r="F36" s="1206"/>
      <c r="G36" s="1206"/>
      <c r="H36" s="1206"/>
      <c r="I36" s="1206"/>
      <c r="J36" s="1206"/>
      <c r="K36" s="1206"/>
      <c r="L36" s="1206"/>
      <c r="M36" s="1206"/>
    </row>
    <row r="37" spans="1:13" ht="13.2" x14ac:dyDescent="0.25">
      <c r="A37" s="54"/>
      <c r="B37" s="1220"/>
      <c r="C37" s="54"/>
      <c r="E37" s="1206"/>
      <c r="F37" s="1206"/>
      <c r="G37" s="1206"/>
      <c r="H37" s="1206"/>
      <c r="I37" s="1206"/>
      <c r="J37" s="1206"/>
      <c r="K37" s="1206"/>
      <c r="L37" s="1206"/>
      <c r="M37" s="1206"/>
    </row>
    <row r="38" spans="1:13" ht="17.399999999999999" x14ac:dyDescent="0.25">
      <c r="A38" s="54"/>
      <c r="B38" s="835" t="s">
        <v>400</v>
      </c>
      <c r="C38" s="54"/>
      <c r="E38"/>
      <c r="F38"/>
      <c r="G38"/>
      <c r="H38"/>
      <c r="I38"/>
      <c r="J38"/>
      <c r="K38"/>
      <c r="L38"/>
      <c r="M38"/>
    </row>
    <row r="39" spans="1:13" x14ac:dyDescent="0.25">
      <c r="A39" s="54"/>
      <c r="B39" s="996" t="s">
        <v>356</v>
      </c>
      <c r="C39" s="54"/>
      <c r="E39"/>
      <c r="F39"/>
      <c r="G39"/>
      <c r="H39"/>
      <c r="I39"/>
      <c r="J39"/>
      <c r="K39"/>
      <c r="L39"/>
      <c r="M39"/>
    </row>
    <row r="40" spans="1:13" ht="13.8" thickBot="1" x14ac:dyDescent="0.3">
      <c r="A40" s="54"/>
      <c r="B40" s="54"/>
      <c r="C40" s="54"/>
      <c r="E40"/>
      <c r="F40"/>
      <c r="G40"/>
      <c r="H40"/>
      <c r="I40"/>
      <c r="J40"/>
      <c r="K40"/>
      <c r="L40"/>
      <c r="M40"/>
    </row>
    <row r="41" spans="1:13" ht="13.8" customHeight="1" x14ac:dyDescent="0.25">
      <c r="A41" s="52"/>
      <c r="B41" s="594" t="s">
        <v>296</v>
      </c>
      <c r="C41" s="53"/>
      <c r="E41"/>
      <c r="F41"/>
      <c r="G41"/>
      <c r="H41"/>
      <c r="I41"/>
      <c r="J41"/>
      <c r="K41"/>
      <c r="L41"/>
      <c r="M41"/>
    </row>
    <row r="42" spans="1:13" ht="13.8" customHeight="1" x14ac:dyDescent="0.25">
      <c r="A42" s="52"/>
      <c r="B42" s="595" t="s">
        <v>258</v>
      </c>
      <c r="C42" s="53"/>
      <c r="E42"/>
      <c r="F42"/>
      <c r="G42"/>
      <c r="H42"/>
      <c r="I42"/>
      <c r="J42"/>
      <c r="K42"/>
      <c r="L42"/>
      <c r="M42"/>
    </row>
    <row r="43" spans="1:13" ht="13.8" x14ac:dyDescent="0.25">
      <c r="A43" s="52"/>
      <c r="B43" s="502" t="s">
        <v>245</v>
      </c>
      <c r="C43" s="501"/>
      <c r="E43"/>
      <c r="F43"/>
      <c r="G43"/>
      <c r="H43"/>
      <c r="I43"/>
      <c r="J43"/>
      <c r="K43"/>
      <c r="L43"/>
      <c r="M43"/>
    </row>
    <row r="44" spans="1:13" ht="13.8" x14ac:dyDescent="0.25">
      <c r="A44" s="52"/>
      <c r="B44" s="503" t="s">
        <v>101</v>
      </c>
      <c r="C44" s="501"/>
      <c r="E44"/>
      <c r="F44"/>
      <c r="G44"/>
      <c r="H44"/>
      <c r="I44"/>
      <c r="J44"/>
      <c r="K44"/>
      <c r="L44"/>
      <c r="M44"/>
    </row>
    <row r="45" spans="1:13" ht="13.8" x14ac:dyDescent="0.25">
      <c r="A45" s="52"/>
      <c r="B45" s="504" t="s">
        <v>102</v>
      </c>
      <c r="C45" s="501"/>
      <c r="E45"/>
      <c r="F45"/>
      <c r="G45"/>
      <c r="H45"/>
      <c r="I45"/>
      <c r="J45"/>
      <c r="K45"/>
      <c r="L45"/>
      <c r="M45"/>
    </row>
    <row r="46" spans="1:13" x14ac:dyDescent="0.25">
      <c r="A46" s="52"/>
      <c r="B46" s="994" t="s">
        <v>99</v>
      </c>
      <c r="C46" s="501"/>
      <c r="E46"/>
      <c r="F46"/>
      <c r="G46"/>
      <c r="H46"/>
      <c r="I46"/>
      <c r="J46"/>
      <c r="K46"/>
      <c r="L46"/>
      <c r="M46"/>
    </row>
    <row r="47" spans="1:13" ht="13.8" x14ac:dyDescent="0.25">
      <c r="A47" s="52"/>
      <c r="B47" s="505" t="s">
        <v>254</v>
      </c>
      <c r="C47" s="501"/>
      <c r="E47"/>
      <c r="F47"/>
      <c r="G47"/>
      <c r="H47"/>
      <c r="I47"/>
      <c r="J47"/>
      <c r="K47"/>
      <c r="L47"/>
      <c r="M47"/>
    </row>
    <row r="48" spans="1:13" ht="13.8" x14ac:dyDescent="0.25">
      <c r="A48" s="52"/>
      <c r="B48" s="505" t="s">
        <v>255</v>
      </c>
      <c r="C48" s="501"/>
      <c r="E48"/>
      <c r="F48"/>
      <c r="G48"/>
      <c r="H48"/>
      <c r="I48"/>
      <c r="J48"/>
      <c r="K48"/>
      <c r="L48"/>
      <c r="M48"/>
    </row>
    <row r="49" spans="1:13" ht="13.8" x14ac:dyDescent="0.25">
      <c r="A49" s="52"/>
      <c r="B49" s="505" t="s">
        <v>132</v>
      </c>
      <c r="C49" s="501"/>
      <c r="E49"/>
      <c r="F49"/>
      <c r="G49"/>
      <c r="H49"/>
      <c r="I49"/>
      <c r="J49"/>
      <c r="K49"/>
      <c r="L49"/>
      <c r="M49"/>
    </row>
    <row r="50" spans="1:13" ht="13.8" x14ac:dyDescent="0.25">
      <c r="A50" s="52"/>
      <c r="B50" s="505" t="s">
        <v>260</v>
      </c>
      <c r="C50" s="501"/>
      <c r="E50"/>
      <c r="F50"/>
      <c r="G50"/>
      <c r="H50"/>
      <c r="I50"/>
      <c r="J50"/>
      <c r="K50"/>
      <c r="L50"/>
      <c r="M50"/>
    </row>
    <row r="51" spans="1:13" ht="13.8" x14ac:dyDescent="0.25">
      <c r="A51" s="52"/>
      <c r="B51" s="505" t="s">
        <v>256</v>
      </c>
      <c r="C51" s="501"/>
      <c r="E51"/>
      <c r="F51"/>
      <c r="G51"/>
      <c r="H51"/>
      <c r="I51"/>
      <c r="J51"/>
      <c r="K51"/>
      <c r="L51"/>
      <c r="M51"/>
    </row>
    <row r="52" spans="1:13" ht="13.8" x14ac:dyDescent="0.25">
      <c r="A52" s="52"/>
      <c r="B52" s="505" t="s">
        <v>131</v>
      </c>
      <c r="C52" s="501"/>
      <c r="E52"/>
      <c r="F52"/>
      <c r="G52"/>
      <c r="H52"/>
      <c r="I52"/>
      <c r="J52"/>
      <c r="K52"/>
      <c r="L52"/>
      <c r="M52"/>
    </row>
    <row r="53" spans="1:13" ht="13.8" x14ac:dyDescent="0.25">
      <c r="A53" s="52"/>
      <c r="B53" s="505" t="s">
        <v>257</v>
      </c>
      <c r="C53" s="501"/>
      <c r="E53"/>
      <c r="F53"/>
      <c r="G53"/>
      <c r="H53"/>
      <c r="I53"/>
      <c r="J53"/>
      <c r="K53"/>
      <c r="L53"/>
      <c r="M53"/>
    </row>
    <row r="54" spans="1:13" ht="13.8" x14ac:dyDescent="0.25">
      <c r="A54" s="52"/>
      <c r="B54" s="674" t="s">
        <v>103</v>
      </c>
      <c r="C54" s="501"/>
      <c r="E54"/>
      <c r="F54"/>
      <c r="G54"/>
      <c r="H54"/>
      <c r="I54"/>
      <c r="J54"/>
      <c r="K54"/>
      <c r="L54"/>
      <c r="M54"/>
    </row>
    <row r="55" spans="1:13" ht="13.8" x14ac:dyDescent="0.25">
      <c r="A55" s="52"/>
      <c r="B55" s="54"/>
      <c r="C55" s="501"/>
      <c r="E55"/>
      <c r="F55"/>
      <c r="G55"/>
      <c r="H55"/>
      <c r="I55"/>
      <c r="J55"/>
      <c r="K55"/>
      <c r="L55"/>
      <c r="M55"/>
    </row>
    <row r="56" spans="1:13" ht="13.8" x14ac:dyDescent="0.25">
      <c r="A56" s="52"/>
      <c r="B56" s="54"/>
      <c r="C56" s="501"/>
      <c r="E56"/>
      <c r="F56"/>
      <c r="G56"/>
      <c r="H56"/>
      <c r="I56"/>
      <c r="J56"/>
      <c r="K56"/>
      <c r="L56"/>
      <c r="M56"/>
    </row>
    <row r="57" spans="1:13" ht="13.2" x14ac:dyDescent="0.25">
      <c r="A57" s="52"/>
      <c r="B57" s="54"/>
      <c r="C57" s="53"/>
      <c r="E57"/>
      <c r="F57"/>
      <c r="G57"/>
      <c r="H57"/>
      <c r="I57"/>
      <c r="J57"/>
      <c r="K57"/>
      <c r="L57"/>
      <c r="M57"/>
    </row>
    <row r="58" spans="1:13" x14ac:dyDescent="0.25">
      <c r="A58" s="1129"/>
      <c r="B58" s="1130" t="str">
        <f>B1</f>
        <v>January</v>
      </c>
      <c r="C58" s="1131"/>
      <c r="E58"/>
      <c r="F58"/>
      <c r="G58"/>
      <c r="H58"/>
      <c r="I58"/>
      <c r="J58"/>
      <c r="K58"/>
      <c r="L58"/>
      <c r="M58"/>
    </row>
    <row r="59" spans="1:13" ht="13.2" x14ac:dyDescent="0.25">
      <c r="E59"/>
      <c r="F59"/>
      <c r="G59"/>
      <c r="H59"/>
      <c r="I59"/>
      <c r="J59"/>
      <c r="K59"/>
      <c r="L59"/>
      <c r="M59"/>
    </row>
    <row r="60" spans="1:13" ht="13.2" x14ac:dyDescent="0.25">
      <c r="E60"/>
      <c r="F60"/>
      <c r="G60"/>
      <c r="H60"/>
      <c r="I60"/>
      <c r="J60"/>
      <c r="K60"/>
      <c r="L60"/>
      <c r="M60"/>
    </row>
    <row r="61" spans="1:13" ht="13.2" x14ac:dyDescent="0.25">
      <c r="E61"/>
      <c r="F61"/>
      <c r="G61"/>
      <c r="H61"/>
      <c r="I61"/>
      <c r="J61"/>
      <c r="K61"/>
      <c r="L61"/>
      <c r="M61"/>
    </row>
    <row r="62" spans="1:13" ht="13.2" x14ac:dyDescent="0.25">
      <c r="E62"/>
      <c r="F62"/>
      <c r="G62"/>
      <c r="H62"/>
      <c r="I62"/>
      <c r="J62"/>
      <c r="K62"/>
      <c r="L62"/>
      <c r="M62"/>
    </row>
    <row r="63" spans="1:13" ht="13.2" x14ac:dyDescent="0.25">
      <c r="E63"/>
      <c r="F63"/>
      <c r="G63"/>
      <c r="H63"/>
      <c r="I63"/>
      <c r="J63"/>
      <c r="K63"/>
      <c r="L63"/>
      <c r="M63"/>
    </row>
    <row r="64" spans="1:13" ht="13.2" x14ac:dyDescent="0.25">
      <c r="E64"/>
      <c r="F64"/>
      <c r="G64"/>
      <c r="H64"/>
      <c r="I64"/>
      <c r="J64"/>
      <c r="K64"/>
      <c r="L64"/>
      <c r="M64"/>
    </row>
    <row r="65" spans="5:13" ht="13.2" x14ac:dyDescent="0.25">
      <c r="E65"/>
      <c r="F65"/>
      <c r="G65"/>
      <c r="H65"/>
      <c r="I65"/>
      <c r="J65"/>
      <c r="K65"/>
      <c r="L65"/>
      <c r="M65"/>
    </row>
    <row r="66" spans="5:13" ht="13.2" x14ac:dyDescent="0.25">
      <c r="E66"/>
      <c r="F66"/>
      <c r="G66"/>
      <c r="H66"/>
      <c r="I66"/>
      <c r="J66"/>
      <c r="K66"/>
      <c r="L66"/>
      <c r="M66"/>
    </row>
    <row r="67" spans="5:13" ht="13.2" x14ac:dyDescent="0.25">
      <c r="E67"/>
      <c r="F67"/>
      <c r="G67"/>
      <c r="H67"/>
      <c r="I67"/>
      <c r="J67"/>
      <c r="K67"/>
      <c r="L67"/>
      <c r="M67"/>
    </row>
    <row r="68" spans="5:13" ht="13.2" x14ac:dyDescent="0.25">
      <c r="E68"/>
      <c r="F68"/>
      <c r="G68"/>
      <c r="H68"/>
      <c r="I68"/>
      <c r="J68"/>
      <c r="K68"/>
      <c r="L68"/>
      <c r="M68"/>
    </row>
    <row r="69" spans="5:13" ht="13.2" x14ac:dyDescent="0.25">
      <c r="E69"/>
      <c r="F69"/>
      <c r="G69"/>
      <c r="H69"/>
      <c r="I69"/>
      <c r="J69"/>
      <c r="K69"/>
      <c r="L69"/>
      <c r="M69"/>
    </row>
    <row r="70" spans="5:13" ht="13.2" x14ac:dyDescent="0.25">
      <c r="E70"/>
      <c r="F70"/>
      <c r="G70"/>
      <c r="H70"/>
      <c r="I70"/>
      <c r="J70"/>
      <c r="K70"/>
      <c r="L70"/>
      <c r="M70"/>
    </row>
  </sheetData>
  <mergeCells count="7">
    <mergeCell ref="B4:B6"/>
    <mergeCell ref="B36:B37"/>
    <mergeCell ref="E33:L33"/>
    <mergeCell ref="E34:L34"/>
    <mergeCell ref="E7:L7"/>
    <mergeCell ref="E2:L2"/>
    <mergeCell ref="E4:L4"/>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4" location="'Courtesy Notice'!A1" tooltip="Courtesy Notice for Session Attendees" display="Notice"/>
    <hyperlink ref="B46" location="Title!Print_Area" tooltip="Document Title" display="Title"/>
    <hyperlink ref="B49" r:id="rId1" tooltip="Code of Ethics"/>
    <hyperlink ref="B54" location="References!A1" tooltip="802.11 WG Communication References" display="Reference"/>
    <hyperlink ref="B43" location="'802.11 Cover'!A1" tooltip="Cover Page" display="Cover"/>
    <hyperlink ref="B48" r:id="rId2" tooltip="Antitrust and Competition Policy"/>
    <hyperlink ref="B51" r:id="rId3" tooltip="IEEE-SA PatCom"/>
    <hyperlink ref="B45" r:id="rId4" tooltip="WG Officers and Contact Details"/>
    <hyperlink ref="B52" r:id="rId5" tooltip="Patent Policy"/>
    <hyperlink ref="B53" r:id="rId6" tooltip="Patent FAQ"/>
    <hyperlink ref="B47" r:id="rId7" tooltip="Affiliation FAQ"/>
    <hyperlink ref="B50" r:id="rId8" tooltip="IEEE-SA Letter of Assurance Form"/>
    <hyperlink ref="B14" location="'ARC SC'!A1" tooltip="Architecture Standing Committee Agenda" display="ARC"/>
    <hyperlink ref="B42" r:id="rId9" tooltip="Teleconference Calendar"/>
    <hyperlink ref="B41" r:id="rId10" tooltip="WG11 Home Page"/>
    <hyperlink ref="B15" location="JTC1!A1" tooltip="JTC1 AdHoc Agenda" display="JTC1"/>
    <hyperlink ref="B16" location="REG!A1" tooltip="Regulatory ad hoc" display="REG"/>
    <hyperlink ref="B39" location="'802.24 - Smart Grid'!Print_Area" tooltip="802.24 SMART GRID WG agenda" display="Smt Grid"/>
    <hyperlink ref="B32" location="'PAD SG Agenda'!A1" tooltip="PAD -- Pre-Association Discovery" display="PAD SG"/>
    <hyperlink ref="B38"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33" location="'GLK SG Agenda'!A1" tooltip="GLK SG Agenda - General Link SG" display="GLK SG"/>
    <hyperlink ref="B26" location="'TGai Agenda'!Print_Area" tooltip="TGai Agenda - Fast Initial Link Setup" display="TGai "/>
  </hyperlinks>
  <pageMargins left="0.25" right="0.25" top="0.25" bottom="1" header="0.5" footer="0.5"/>
  <pageSetup scale="70" orientation="portrait" r:id="rId11"/>
  <headerFooter alignWithMargins="0">
    <oddFooter>&amp;L&amp;A&amp;C&amp;P  of &amp;N&amp;R&amp;D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19</vt:i4>
      </vt:variant>
    </vt:vector>
  </HeadingPairs>
  <TitlesOfParts>
    <vt:vector size="42" baseType="lpstr">
      <vt:lpstr>Title</vt:lpstr>
      <vt:lpstr>802.11 Cover</vt:lpstr>
      <vt:lpstr>Courtesy Notice</vt:lpstr>
      <vt:lpstr> Agenda Graphic</vt:lpstr>
      <vt:lpstr>Modified Agenda Graphic</vt:lpstr>
      <vt:lpstr>802.11 WG Agenda</vt:lpstr>
      <vt:lpstr>WNG SC Agenda</vt:lpstr>
      <vt:lpstr>ARC SC</vt:lpstr>
      <vt:lpstr>JTC1</vt:lpstr>
      <vt:lpstr>REG</vt:lpstr>
      <vt:lpstr>802.24 - Smart Grid</vt:lpstr>
      <vt:lpstr>REVmc Agenda</vt:lpstr>
      <vt:lpstr>TGac Agenda</vt:lpstr>
      <vt:lpstr>TGad Agenda</vt:lpstr>
      <vt:lpstr>TGaf Agenda</vt:lpstr>
      <vt:lpstr>TGah Agenda</vt:lpstr>
      <vt:lpstr>TGai Agenda</vt:lpstr>
      <vt:lpstr>TGaj Agenda</vt:lpstr>
      <vt:lpstr>TGak Agenda</vt:lpstr>
      <vt:lpstr>TGaq Agenda</vt:lpstr>
      <vt:lpstr>CAC Agenda</vt:lpstr>
      <vt:lpstr>Agenda links</vt:lpstr>
      <vt:lpstr>References</vt:lpstr>
      <vt:lpstr>FridayClosingPlenary</vt:lpstr>
      <vt:lpstr>MondayOpeningPlenary</vt:lpstr>
      <vt:lpstr>' Agenda Graphic'!Print_Area</vt:lpstr>
      <vt:lpstr>'802.11 Cover'!Print_Area</vt:lpstr>
      <vt:lpstr>'802.11 WG Agenda'!Print_Area</vt:lpstr>
      <vt:lpstr>'802.24 - Smart Grid'!Print_Area</vt:lpstr>
      <vt:lpstr>'ARC SC'!Print_Area</vt:lpstr>
      <vt:lpstr>'CAC Agenda'!Print_Area</vt:lpstr>
      <vt:lpstr>'Courtesy Notice'!Print_Area</vt:lpstr>
      <vt:lpstr>'JTC1'!Print_Area</vt:lpstr>
      <vt:lpstr>References!Print_Area</vt:lpstr>
      <vt:lpstr>REG!Print_Area</vt:lpstr>
      <vt:lpstr>'TGac Agenda'!Print_Area</vt:lpstr>
      <vt:lpstr>'TGad Agenda'!Print_Area</vt:lpstr>
      <vt:lpstr>'TGaf Agenda'!Print_Area</vt:lpstr>
      <vt:lpstr>'TGai Agenda'!Print_Area</vt:lpstr>
      <vt:lpstr>Title!Print_Area</vt:lpstr>
      <vt:lpstr>'WNG SC Agenda'!Print_Area</vt:lpstr>
      <vt:lpstr>WednesdayMidWeekPlenary</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135th IEEE 802.11 Session Agenda</dc:title>
  <dc:subject>Agendas for the WG, TG, SC and AHC</dc:subject>
  <dc:creator/>
  <cp:keywords>Spetember 2012, Indian Wells, CA- Agenda</cp:keywords>
  <cp:lastModifiedBy/>
  <cp:lastPrinted>2011-11-10T14:50:17Z</cp:lastPrinted>
  <dcterms:created xsi:type="dcterms:W3CDTF">2007-05-08T22:03:28Z</dcterms:created>
  <dcterms:modified xsi:type="dcterms:W3CDTF">2012-12-17T02:37:16Z</dcterms:modified>
  <cp:category>Interim</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