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220" windowHeight="8580" activeTab="1"/>
  </bookViews>
  <sheets>
    <sheet name="Title" sheetId="1" r:id="rId1"/>
    <sheet name="TVWS in US Metro Areas" sheetId="2" r:id="rId2"/>
    <sheet name="Sheet2" sheetId="3" r:id="rId3"/>
    <sheet name="Sheet3" sheetId="4" r:id="rId4"/>
    <sheet name="References" sheetId="5" r:id="rId5"/>
  </sheets>
  <definedNames/>
  <calcPr fullCalcOnLoad="1"/>
</workbook>
</file>

<file path=xl/sharedStrings.xml><?xml version="1.0" encoding="utf-8"?>
<sst xmlns="http://schemas.openxmlformats.org/spreadsheetml/2006/main" count="147" uniqueCount="93">
  <si>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</si>
  <si>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</si>
  <si>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</si>
  <si>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</si>
  <si>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</si>
  <si>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</si>
  <si>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</si>
  <si>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</si>
  <si>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</si>
  <si>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</si>
  <si>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</si>
  <si>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</si>
  <si>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</si>
  <si>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References:</t>
  </si>
  <si>
    <t>Full Date:</t>
  </si>
  <si>
    <t>Affiliation</t>
  </si>
  <si>
    <t>U.S. Population</t>
  </si>
  <si>
    <t>http://www.census.gov/main/www/popclock.html</t>
  </si>
  <si>
    <t>http://en.wikipedia.org/wiki/Table_of_United_States_Metropolitan_Statistical_Areas</t>
  </si>
  <si>
    <t xml:space="preserve">1 New York-Northern New Jersey-Long Island, NY-NJ-PA MSA </t>
  </si>
  <si>
    <t xml:space="preserve">2 Los Angeles-Long Beach-Santa Ana, CA MSA  </t>
  </si>
  <si>
    <t xml:space="preserve">3 Chicago-Joliet-Naperville, IL-IN-WI MSA </t>
  </si>
  <si>
    <t xml:space="preserve">4 Dallas-Fort Worth-Arlington, TX MSA  </t>
  </si>
  <si>
    <t xml:space="preserve">5 Philadelphia-Camden-Wilmington, PA-NJ-DE-MD MSA  </t>
  </si>
  <si>
    <t xml:space="preserve">6 Houston-Sugar Land-Baytown, TX MSA </t>
  </si>
  <si>
    <t xml:space="preserve">7 Miami-Fort Lauderdale-Pompano Beach, FL MSA  </t>
  </si>
  <si>
    <t xml:space="preserve">8 Washington-Arlington-Alexandria, DC-VA-MD-WV MSA  </t>
  </si>
  <si>
    <t xml:space="preserve">9 Atlanta-Sandy Springs-Marietta, GA MSA </t>
  </si>
  <si>
    <t xml:space="preserve">10 Boston-Cambridge-Quincy, MA-NH MSA  </t>
  </si>
  <si>
    <t xml:space="preserve">11 Detroit-Warren-Livonia, MI MSA  </t>
  </si>
  <si>
    <t xml:space="preserve">12 Phoenix-Mesa-Glendale, AZ MSA  </t>
  </si>
  <si>
    <t xml:space="preserve">13 San Francisco-Oakland-Fremont, CA MSA  </t>
  </si>
  <si>
    <t xml:space="preserve">14 Riverside-San Bernardino-Ontario, CA MSA  </t>
  </si>
  <si>
    <t xml:space="preserve">15 Seattle-Tacoma-Bellevue, WA MSA  </t>
  </si>
  <si>
    <t>MSA POPs</t>
  </si>
  <si>
    <t>Lat</t>
  </si>
  <si>
    <t>Lon</t>
  </si>
  <si>
    <t>POPs</t>
  </si>
  <si>
    <t>TVWS</t>
  </si>
  <si>
    <r>
      <t>Metropolitan Statistical Areas of the United States of America</t>
    </r>
    <r>
      <rPr>
        <sz val="10"/>
        <rFont val="Arial"/>
        <family val="0"/>
      </rPr>
      <t xml:space="preserve"> Rank Metropolitan Statistical Area 2009</t>
    </r>
  </si>
  <si>
    <t>100mW</t>
  </si>
  <si>
    <t>Chls*POPs</t>
  </si>
  <si>
    <t>Top 3</t>
  </si>
  <si>
    <t>Top 5</t>
  </si>
  <si>
    <t>Top 4</t>
  </si>
  <si>
    <t>Top 6</t>
  </si>
  <si>
    <t>Top 7</t>
  </si>
  <si>
    <t>Top 8</t>
  </si>
  <si>
    <t>Top 9</t>
  </si>
  <si>
    <t>Top 10</t>
  </si>
  <si>
    <t>Top 11</t>
  </si>
  <si>
    <t>Top 12</t>
  </si>
  <si>
    <t>Top 13</t>
  </si>
  <si>
    <t>Top 14</t>
  </si>
  <si>
    <t>Top 15</t>
  </si>
  <si>
    <t>WSM 21</t>
  </si>
  <si>
    <t>NY/LA/CHI</t>
  </si>
  <si>
    <t>Dallas</t>
  </si>
  <si>
    <t>Phila</t>
  </si>
  <si>
    <t>Houston</t>
  </si>
  <si>
    <t>Miami</t>
  </si>
  <si>
    <t>Wash DC</t>
  </si>
  <si>
    <t>Atlanta</t>
  </si>
  <si>
    <t>Boston</t>
  </si>
  <si>
    <t>Detroit</t>
  </si>
  <si>
    <t>Phoenix</t>
  </si>
  <si>
    <t>SF/OAK</t>
  </si>
  <si>
    <t>Riverside</t>
  </si>
  <si>
    <t>Seattle</t>
  </si>
  <si>
    <t>Updated</t>
  </si>
  <si>
    <t>2011-04-02</t>
  </si>
  <si>
    <t>April 2011</t>
  </si>
  <si>
    <t>US Metro MHzpops</t>
  </si>
  <si>
    <t>Peter Ecclesine</t>
  </si>
  <si>
    <t>Cisco</t>
  </si>
  <si>
    <t>170 W. Tasman Dr., SJ-14-4, San Jose, CA 95134-1706</t>
  </si>
  <si>
    <t>+1-408-527-0815</t>
  </si>
  <si>
    <t>pecclesi@cisco.com</t>
  </si>
  <si>
    <t>51*</t>
  </si>
  <si>
    <t>*Note that TV channel 51 is adjacent to Lower 700 MHz A Block, which is getting</t>
  </si>
  <si>
    <t>a cellular buildout in most metropolitan areas.</t>
  </si>
  <si>
    <t>http://spectrumbridge.com/whitespaces.aspx</t>
  </si>
  <si>
    <t>Fixed TVBD &lt; 10m</t>
  </si>
  <si>
    <t>40 mW</t>
  </si>
  <si>
    <t>WSM 2</t>
  </si>
  <si>
    <t>2to20</t>
  </si>
  <si>
    <t>Peter Ecclesine, Cisco</t>
  </si>
  <si>
    <t>doc.: IEEE 802.11-11/0499r2</t>
  </si>
  <si>
    <t>White Space is Pareto distribution</t>
  </si>
  <si>
    <t>http://edgeperspectives.typepad.com/edge_perspectives/2007/05/the_power_of_po.html</t>
  </si>
  <si>
    <t>1a Newark, NJ</t>
  </si>
  <si>
    <t>1b Westbury, LI</t>
  </si>
  <si>
    <t>2a Anaheim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</si>
</sst>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"/>
    <numFmt numFmtId="170" formatCode="0.0000"/>
    <numFmt numFmtId="171" formatCode="0.0"/>
    <numFmt numFmtId="172" formatCode="[$-409]dddd\,\ mmmm\ dd\,\ yyyy"/>
    <numFmt numFmtId="173" formatCode="[$-409]h:mm:ss\ AM/PM"/>
  </numFmts>
  <fonts count="45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49" fontId="1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left"/>
    </xf>
    <xf numFmtId="0" fontId="5" fillId="0" borderId="0" xfId="53" applyAlignment="1" applyProtection="1">
      <alignment/>
      <protection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NumberFormat="1" applyAlignment="1">
      <alignment/>
    </xf>
    <xf numFmtId="9" fontId="0" fillId="0" borderId="0" xfId="59" applyFont="1" applyAlignment="1">
      <alignment/>
    </xf>
    <xf numFmtId="171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5" fillId="0" borderId="0" xfId="53" applyNumberFormat="1" applyAlignment="1" applyProtection="1">
      <alignment/>
      <protection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14</xdr:row>
      <xdr:rowOff>19050</xdr:rowOff>
    </xdr:from>
    <xdr:to>
      <xdr:col>11</xdr:col>
      <xdr:colOff>485775</xdr:colOff>
      <xdr:row>24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2475" y="3019425"/>
          <a:ext cx="6581775" cy="1819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Initial version 2011 April 2 showing TV white spaces at City Halls of several metropolitan areas.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r1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Maps 2011 April 9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showing three maps for each City Hall - Fixed, 100 mW Personal/portable and 40 mW Personal/portable  (corrected 3900 Main St., Riverside, CA lat/lon)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r2 Added Newark, Westbury, Anaheim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cclesi@cisco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n.wikipedia.org/wiki/Table_of_United_States_Metropolitan_Statistical_Areas" TargetMode="External" /><Relationship Id="rId2" Type="http://schemas.openxmlformats.org/officeDocument/2006/relationships/hyperlink" Target="http://www.census.gov/main/www/popclock.html" TargetMode="External" /><Relationship Id="rId3" Type="http://schemas.openxmlformats.org/officeDocument/2006/relationships/hyperlink" Target="http://edgeperspectives.typepad.com/edge_perspectives/2007/05/the_power_of_po.html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2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1.28125" style="2" customWidth="1"/>
    <col min="2" max="16384" width="9.140625" style="2" customWidth="1"/>
  </cols>
  <sheetData>
    <row r="1" ht="18.75">
      <c r="B1" s="1" t="s">
        <v>2</v>
      </c>
    </row>
    <row r="2" ht="18.75">
      <c r="B2" s="1" t="s">
        <v>0</v>
      </c>
    </row>
    <row r="3" spans="1:2" ht="18.75">
      <c r="A3" s="2" t="s">
        <v>12</v>
      </c>
      <c r="B3" s="1" t="s">
        <v>87</v>
      </c>
    </row>
    <row r="4" spans="1:6" ht="18.75">
      <c r="A4" s="2" t="s">
        <v>1</v>
      </c>
      <c r="B4" s="19" t="s">
        <v>71</v>
      </c>
      <c r="F4" s="7"/>
    </row>
    <row r="5" spans="1:2" ht="15.75">
      <c r="A5" s="2" t="s">
        <v>11</v>
      </c>
      <c r="B5" s="12" t="s">
        <v>86</v>
      </c>
    </row>
    <row r="6" s="3" customFormat="1" ht="16.5" thickBot="1"/>
    <row r="7" spans="1:2" s="4" customFormat="1" ht="18.75">
      <c r="A7" s="4" t="s">
        <v>4</v>
      </c>
      <c r="B7" s="9" t="s">
        <v>72</v>
      </c>
    </row>
    <row r="8" spans="1:2" ht="15.75">
      <c r="A8" s="2" t="s">
        <v>14</v>
      </c>
      <c r="B8" s="8" t="s">
        <v>70</v>
      </c>
    </row>
    <row r="9" spans="1:9" ht="15.75">
      <c r="A9" s="2" t="s">
        <v>5</v>
      </c>
      <c r="B9" s="8" t="s">
        <v>10</v>
      </c>
      <c r="C9" s="8" t="s">
        <v>73</v>
      </c>
      <c r="D9" s="8"/>
      <c r="E9" s="8"/>
      <c r="F9" s="8"/>
      <c r="G9" s="8"/>
      <c r="H9" s="8"/>
      <c r="I9" s="8"/>
    </row>
    <row r="10" spans="2:9" ht="15.75">
      <c r="B10" s="8" t="s">
        <v>15</v>
      </c>
      <c r="C10" s="8" t="s">
        <v>74</v>
      </c>
      <c r="D10" s="8"/>
      <c r="E10" s="8"/>
      <c r="F10" s="8"/>
      <c r="G10" s="8"/>
      <c r="H10" s="8"/>
      <c r="I10" s="8"/>
    </row>
    <row r="11" spans="2:9" ht="15.75">
      <c r="B11" s="8" t="s">
        <v>6</v>
      </c>
      <c r="C11" s="8" t="s">
        <v>75</v>
      </c>
      <c r="D11" s="8"/>
      <c r="E11" s="8"/>
      <c r="F11" s="8"/>
      <c r="G11" s="8"/>
      <c r="H11" s="8"/>
      <c r="I11" s="8"/>
    </row>
    <row r="12" spans="2:9" ht="15.75">
      <c r="B12" s="8" t="s">
        <v>7</v>
      </c>
      <c r="C12" s="8" t="s">
        <v>76</v>
      </c>
      <c r="D12" s="8"/>
      <c r="E12" s="8"/>
      <c r="F12" s="8"/>
      <c r="G12" s="8"/>
      <c r="H12" s="8"/>
      <c r="I12" s="8"/>
    </row>
    <row r="13" spans="2:9" ht="15.75">
      <c r="B13" s="8" t="s">
        <v>8</v>
      </c>
      <c r="C13" s="8"/>
      <c r="D13" s="8"/>
      <c r="E13" s="8"/>
      <c r="F13" s="8"/>
      <c r="G13" s="8"/>
      <c r="H13" s="8"/>
      <c r="I13" s="8"/>
    </row>
    <row r="14" spans="2:9" ht="15.75">
      <c r="B14" s="8" t="s">
        <v>9</v>
      </c>
      <c r="C14" s="20" t="s">
        <v>77</v>
      </c>
      <c r="D14" s="8"/>
      <c r="E14" s="8"/>
      <c r="F14" s="8"/>
      <c r="G14" s="8"/>
      <c r="H14" s="8"/>
      <c r="I14" s="8"/>
    </row>
    <row r="15" ht="15.75">
      <c r="A15" s="2" t="s">
        <v>3</v>
      </c>
    </row>
    <row r="27" spans="1:5" ht="15.75" customHeight="1">
      <c r="A27" s="6"/>
      <c r="B27" s="23"/>
      <c r="C27" s="23"/>
      <c r="D27" s="23"/>
      <c r="E27" s="23"/>
    </row>
    <row r="28" spans="1:5" ht="15.75" customHeight="1">
      <c r="A28" s="4"/>
      <c r="B28" s="5"/>
      <c r="C28" s="5"/>
      <c r="D28" s="5"/>
      <c r="E28" s="5"/>
    </row>
    <row r="29" spans="1:5" ht="15.75" customHeight="1">
      <c r="A29" s="4"/>
      <c r="B29" s="22"/>
      <c r="C29" s="22"/>
      <c r="D29" s="22"/>
      <c r="E29" s="22"/>
    </row>
    <row r="30" spans="1:5" ht="15.75" customHeight="1">
      <c r="A30" s="4"/>
      <c r="B30" s="5"/>
      <c r="C30" s="5"/>
      <c r="D30" s="5"/>
      <c r="E30" s="5"/>
    </row>
    <row r="31" spans="1:5" ht="15.75" customHeight="1">
      <c r="A31" s="4"/>
      <c r="B31" s="22"/>
      <c r="C31" s="22"/>
      <c r="D31" s="22"/>
      <c r="E31" s="22"/>
    </row>
    <row r="32" spans="2:5" ht="15.75" customHeight="1">
      <c r="B32" s="22"/>
      <c r="C32" s="22"/>
      <c r="D32" s="22"/>
      <c r="E32" s="22"/>
    </row>
    <row r="33" ht="15.75" customHeight="1"/>
    <row r="34" ht="15.75" customHeight="1"/>
    <row r="35" ht="15.75" customHeight="1"/>
  </sheetData>
  <sheetProtection/>
  <mergeCells count="3">
    <mergeCell ref="B29:E29"/>
    <mergeCell ref="B27:E27"/>
    <mergeCell ref="B31:E32"/>
  </mergeCells>
  <hyperlinks>
    <hyperlink ref="C14" r:id="rId1" display="pecclesi@cisco.com"/>
  </hyperlinks>
  <printOptions/>
  <pageMargins left="0.75" right="0.75" top="1" bottom="1" header="0.5" footer="0.5"/>
  <pageSetup horizontalDpi="600" verticalDpi="600" orientation="portrait" r:id="rId3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BJ85"/>
  <sheetViews>
    <sheetView tabSelected="1" zoomScale="90" zoomScaleNormal="90" zoomScalePageLayoutView="0" workbookViewId="0" topLeftCell="A1">
      <selection activeCell="AR56" sqref="AR56"/>
    </sheetView>
  </sheetViews>
  <sheetFormatPr defaultColWidth="9.140625" defaultRowHeight="12.75"/>
  <cols>
    <col min="2" max="2" width="10.00390625" style="0" bestFit="1" customWidth="1"/>
    <col min="4" max="4" width="13.8515625" style="0" bestFit="1" customWidth="1"/>
    <col min="7" max="7" width="12.28125" style="0" customWidth="1"/>
    <col min="10" max="10" width="7.421875" style="0" customWidth="1"/>
    <col min="11" max="11" width="6.421875" style="0" customWidth="1"/>
    <col min="12" max="12" width="12.421875" style="0" bestFit="1" customWidth="1"/>
    <col min="13" max="13" width="8.7109375" style="0" customWidth="1"/>
    <col min="14" max="16" width="2.28125" style="0" customWidth="1"/>
    <col min="17" max="17" width="2.00390625" style="0" customWidth="1"/>
    <col min="18" max="19" width="2.140625" style="0" customWidth="1"/>
    <col min="20" max="20" width="2.28125" style="0" customWidth="1"/>
    <col min="21" max="21" width="2.00390625" style="0" customWidth="1"/>
    <col min="22" max="22" width="2.28125" style="0" customWidth="1"/>
    <col min="23" max="23" width="2.7109375" style="0" customWidth="1"/>
    <col min="24" max="27" width="1.8515625" style="0" customWidth="1"/>
    <col min="28" max="28" width="2.00390625" style="0" customWidth="1"/>
    <col min="29" max="29" width="2.140625" style="0" customWidth="1"/>
    <col min="30" max="30" width="1.8515625" style="0" customWidth="1"/>
    <col min="31" max="32" width="2.00390625" style="0" customWidth="1"/>
    <col min="33" max="33" width="2.7109375" style="0" customWidth="1"/>
    <col min="34" max="34" width="2.140625" style="0" customWidth="1"/>
    <col min="35" max="35" width="1.8515625" style="0" customWidth="1"/>
    <col min="36" max="37" width="2.28125" style="0" customWidth="1"/>
    <col min="38" max="38" width="2.140625" style="0" customWidth="1"/>
    <col min="39" max="39" width="2.28125" style="0" customWidth="1"/>
    <col min="40" max="40" width="2.140625" style="0" customWidth="1"/>
    <col min="41" max="42" width="1.8515625" style="0" customWidth="1"/>
    <col min="43" max="43" width="2.8515625" style="0" customWidth="1"/>
    <col min="44" max="44" width="6.57421875" style="0" customWidth="1"/>
    <col min="45" max="45" width="3.00390625" style="0" customWidth="1"/>
    <col min="46" max="46" width="2.57421875" style="0" customWidth="1"/>
    <col min="47" max="47" width="2.8515625" style="0" customWidth="1"/>
    <col min="48" max="48" width="2.00390625" style="0" customWidth="1"/>
    <col min="49" max="49" width="5.140625" style="0" customWidth="1"/>
    <col min="50" max="50" width="2.57421875" style="0" customWidth="1"/>
    <col min="51" max="51" width="2.421875" style="0" customWidth="1"/>
    <col min="52" max="52" width="3.00390625" style="0" customWidth="1"/>
    <col min="53" max="53" width="3.140625" style="0" customWidth="1"/>
    <col min="54" max="55" width="3.00390625" style="0" customWidth="1"/>
    <col min="56" max="56" width="5.8515625" style="0" customWidth="1"/>
    <col min="57" max="59" width="3.00390625" style="0" customWidth="1"/>
    <col min="60" max="60" width="3.140625" style="0" customWidth="1"/>
    <col min="61" max="61" width="3.00390625" style="0" customWidth="1"/>
    <col min="62" max="62" width="3.28125" style="0" customWidth="1"/>
  </cols>
  <sheetData>
    <row r="1" spans="1:5" ht="12.75">
      <c r="A1" t="s">
        <v>16</v>
      </c>
      <c r="D1" s="21">
        <v>311135966</v>
      </c>
      <c r="E1" s="13" t="s">
        <v>17</v>
      </c>
    </row>
    <row r="2" spans="1:5" ht="12.75">
      <c r="A2" t="s">
        <v>69</v>
      </c>
      <c r="B2">
        <v>20110409</v>
      </c>
      <c r="E2" s="13" t="s">
        <v>18</v>
      </c>
    </row>
    <row r="3" ht="12.75">
      <c r="E3" s="13" t="s">
        <v>81</v>
      </c>
    </row>
    <row r="4" spans="1:5" ht="12.75">
      <c r="A4" t="s">
        <v>88</v>
      </c>
      <c r="E4" s="13" t="s">
        <v>89</v>
      </c>
    </row>
    <row r="6" ht="14.25" customHeight="1">
      <c r="A6" s="15" t="s">
        <v>39</v>
      </c>
    </row>
    <row r="7" spans="7:62" ht="12.75">
      <c r="G7" t="s">
        <v>34</v>
      </c>
      <c r="H7" t="s">
        <v>35</v>
      </c>
      <c r="I7" t="s">
        <v>36</v>
      </c>
      <c r="J7" t="s">
        <v>82</v>
      </c>
      <c r="K7" t="s">
        <v>85</v>
      </c>
      <c r="L7" t="s">
        <v>41</v>
      </c>
      <c r="M7" t="s">
        <v>55</v>
      </c>
      <c r="W7">
        <v>31</v>
      </c>
      <c r="AG7">
        <v>41</v>
      </c>
      <c r="AQ7" t="s">
        <v>78</v>
      </c>
      <c r="AR7" t="s">
        <v>84</v>
      </c>
      <c r="AS7">
        <v>3</v>
      </c>
      <c r="AT7">
        <v>4</v>
      </c>
      <c r="AU7">
        <v>5</v>
      </c>
      <c r="AV7">
        <v>6</v>
      </c>
      <c r="AW7">
        <v>7</v>
      </c>
      <c r="AX7">
        <v>8</v>
      </c>
      <c r="AY7">
        <v>9</v>
      </c>
      <c r="AZ7">
        <v>10</v>
      </c>
      <c r="BA7">
        <v>11</v>
      </c>
      <c r="BB7">
        <v>12</v>
      </c>
      <c r="BC7">
        <v>13</v>
      </c>
      <c r="BD7">
        <v>14</v>
      </c>
      <c r="BE7">
        <v>15</v>
      </c>
      <c r="BF7">
        <v>16</v>
      </c>
      <c r="BG7">
        <v>17</v>
      </c>
      <c r="BH7">
        <v>18</v>
      </c>
      <c r="BI7">
        <v>19</v>
      </c>
      <c r="BJ7">
        <v>20</v>
      </c>
    </row>
    <row r="8" spans="1:62" ht="12.75">
      <c r="A8" t="s">
        <v>19</v>
      </c>
      <c r="G8" s="14">
        <v>19069796</v>
      </c>
      <c r="H8">
        <v>40.7127</v>
      </c>
      <c r="I8">
        <v>74.0059</v>
      </c>
      <c r="J8">
        <v>1</v>
      </c>
      <c r="K8">
        <v>0</v>
      </c>
      <c r="L8" s="18">
        <f>(J8*G8)/1000000</f>
        <v>19.069796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1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</row>
    <row r="9" spans="1:62" ht="12.75">
      <c r="A9" t="s">
        <v>90</v>
      </c>
      <c r="G9" s="14"/>
      <c r="H9">
        <v>40.735278</v>
      </c>
      <c r="I9">
        <v>74.185</v>
      </c>
      <c r="J9">
        <v>1</v>
      </c>
      <c r="K9">
        <v>0</v>
      </c>
      <c r="L9" s="18"/>
      <c r="M9">
        <v>0</v>
      </c>
      <c r="N9">
        <v>1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</row>
    <row r="10" spans="1:62" ht="12.75">
      <c r="A10" t="s">
        <v>91</v>
      </c>
      <c r="G10" s="14"/>
      <c r="H10">
        <v>40.758889</v>
      </c>
      <c r="I10">
        <v>73.588056</v>
      </c>
      <c r="J10">
        <v>0</v>
      </c>
      <c r="K10">
        <v>0</v>
      </c>
      <c r="L10" s="18"/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</row>
    <row r="11" spans="1:62" ht="12.75">
      <c r="A11" t="s">
        <v>20</v>
      </c>
      <c r="G11" s="14">
        <v>12874797</v>
      </c>
      <c r="H11">
        <v>34.0536</v>
      </c>
      <c r="I11">
        <v>118.243</v>
      </c>
      <c r="J11">
        <v>1</v>
      </c>
      <c r="K11">
        <v>1</v>
      </c>
      <c r="L11" s="18">
        <f aca="true" t="shared" si="0" ref="L11:L25">(J11*G11)/1000000</f>
        <v>12.874797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1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</row>
    <row r="12" spans="1:62" ht="12.75">
      <c r="A12" t="s">
        <v>92</v>
      </c>
      <c r="G12" s="14"/>
      <c r="H12">
        <v>33.836111</v>
      </c>
      <c r="I12">
        <v>117.889722</v>
      </c>
      <c r="J12">
        <v>1</v>
      </c>
      <c r="K12">
        <v>1</v>
      </c>
      <c r="L12" s="18"/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1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</row>
    <row r="13" spans="1:62" ht="12.75">
      <c r="A13" t="s">
        <v>21</v>
      </c>
      <c r="G13" s="14">
        <v>9580567</v>
      </c>
      <c r="H13">
        <v>41.88386</v>
      </c>
      <c r="I13">
        <v>87.631631</v>
      </c>
      <c r="J13">
        <v>6</v>
      </c>
      <c r="K13">
        <v>5</v>
      </c>
      <c r="L13" s="18">
        <f t="shared" si="0"/>
        <v>57.483402</v>
      </c>
      <c r="M13">
        <v>1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1</v>
      </c>
      <c r="AS13">
        <v>0</v>
      </c>
      <c r="AT13">
        <v>0</v>
      </c>
      <c r="AU13">
        <v>0</v>
      </c>
      <c r="AV13">
        <v>0</v>
      </c>
      <c r="AW13">
        <v>1</v>
      </c>
      <c r="AX13">
        <v>1</v>
      </c>
      <c r="AY13">
        <v>1</v>
      </c>
      <c r="AZ13">
        <v>1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</row>
    <row r="14" spans="1:62" ht="12.75">
      <c r="A14" t="s">
        <v>22</v>
      </c>
      <c r="G14" s="14">
        <v>6447615</v>
      </c>
      <c r="H14">
        <v>32.776236</v>
      </c>
      <c r="I14">
        <v>96.796838</v>
      </c>
      <c r="J14">
        <v>2</v>
      </c>
      <c r="K14">
        <v>2</v>
      </c>
      <c r="L14" s="18">
        <f t="shared" si="0"/>
        <v>12.89523</v>
      </c>
      <c r="M14">
        <v>1</v>
      </c>
      <c r="N14">
        <v>0</v>
      </c>
      <c r="O14">
        <v>0</v>
      </c>
      <c r="P14">
        <v>1</v>
      </c>
      <c r="Q14">
        <v>0</v>
      </c>
      <c r="R14">
        <v>1</v>
      </c>
      <c r="S14">
        <v>0</v>
      </c>
      <c r="T14">
        <v>1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1</v>
      </c>
      <c r="BB14">
        <v>0</v>
      </c>
      <c r="BC14">
        <v>0</v>
      </c>
      <c r="BD14">
        <v>1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</row>
    <row r="15" spans="1:62" ht="12.75">
      <c r="A15" t="s">
        <v>23</v>
      </c>
      <c r="G15" s="14">
        <v>5968252</v>
      </c>
      <c r="H15">
        <v>39.952247</v>
      </c>
      <c r="I15">
        <v>75.163894</v>
      </c>
      <c r="J15">
        <v>1</v>
      </c>
      <c r="K15">
        <v>1</v>
      </c>
      <c r="L15" s="18">
        <f t="shared" si="0"/>
        <v>5.968252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1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</row>
    <row r="16" spans="1:62" ht="12.75">
      <c r="A16" t="s">
        <v>24</v>
      </c>
      <c r="G16" s="14">
        <v>5867489</v>
      </c>
      <c r="H16">
        <v>29.760821</v>
      </c>
      <c r="I16">
        <v>95.3695</v>
      </c>
      <c r="J16">
        <v>4</v>
      </c>
      <c r="K16">
        <v>4</v>
      </c>
      <c r="L16" s="18">
        <f t="shared" si="0"/>
        <v>23.469956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1</v>
      </c>
      <c r="AS16">
        <v>0</v>
      </c>
      <c r="AT16">
        <v>0</v>
      </c>
      <c r="AU16">
        <v>1</v>
      </c>
      <c r="AV16">
        <v>1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1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</row>
    <row r="17" spans="1:62" ht="12.75">
      <c r="A17" t="s">
        <v>25</v>
      </c>
      <c r="G17" s="14">
        <v>5547051</v>
      </c>
      <c r="H17">
        <v>25.787676</v>
      </c>
      <c r="I17">
        <v>80.224145</v>
      </c>
      <c r="J17">
        <v>0</v>
      </c>
      <c r="K17">
        <v>0</v>
      </c>
      <c r="L17" s="18">
        <f t="shared" si="0"/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</row>
    <row r="18" spans="1:62" ht="12.75">
      <c r="A18" t="s">
        <v>26</v>
      </c>
      <c r="G18" s="14">
        <v>5476241</v>
      </c>
      <c r="H18">
        <v>38.8951246</v>
      </c>
      <c r="I18">
        <v>77.0313048</v>
      </c>
      <c r="J18">
        <v>2</v>
      </c>
      <c r="K18">
        <v>2</v>
      </c>
      <c r="L18" s="18">
        <f t="shared" si="0"/>
        <v>10.952482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1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1</v>
      </c>
    </row>
    <row r="19" spans="1:62" ht="12.75">
      <c r="A19" t="s">
        <v>27</v>
      </c>
      <c r="G19" s="14">
        <v>5475213</v>
      </c>
      <c r="H19">
        <v>33.748847</v>
      </c>
      <c r="I19">
        <v>84.39035</v>
      </c>
      <c r="J19">
        <v>9</v>
      </c>
      <c r="K19">
        <v>5</v>
      </c>
      <c r="L19" s="18">
        <f t="shared" si="0"/>
        <v>49.276917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1</v>
      </c>
      <c r="Y19">
        <v>1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1</v>
      </c>
      <c r="AQ19">
        <v>1</v>
      </c>
      <c r="AR19">
        <v>1</v>
      </c>
      <c r="AS19">
        <v>0</v>
      </c>
      <c r="AT19">
        <v>0</v>
      </c>
      <c r="AU19">
        <v>1</v>
      </c>
      <c r="AV19">
        <v>1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1</v>
      </c>
      <c r="BC19">
        <v>1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</row>
    <row r="20" spans="1:62" ht="12.75">
      <c r="A20" t="s">
        <v>28</v>
      </c>
      <c r="G20" s="14">
        <v>4588680</v>
      </c>
      <c r="H20">
        <v>42.34375</v>
      </c>
      <c r="I20">
        <v>71.052868</v>
      </c>
      <c r="J20">
        <v>3</v>
      </c>
      <c r="K20">
        <v>2</v>
      </c>
      <c r="L20" s="18">
        <f t="shared" si="0"/>
        <v>13.76604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1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1</v>
      </c>
      <c r="AS20">
        <v>0</v>
      </c>
      <c r="AT20">
        <v>0</v>
      </c>
      <c r="AU20">
        <v>0</v>
      </c>
      <c r="AV20">
        <v>0</v>
      </c>
      <c r="AW20">
        <v>1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</row>
    <row r="21" spans="1:62" ht="12.75">
      <c r="A21" t="s">
        <v>29</v>
      </c>
      <c r="G21" s="14">
        <v>4403437</v>
      </c>
      <c r="H21">
        <v>42.3304</v>
      </c>
      <c r="I21">
        <v>83.0455</v>
      </c>
      <c r="J21">
        <v>3</v>
      </c>
      <c r="K21">
        <v>1</v>
      </c>
      <c r="L21" s="18">
        <f t="shared" si="0"/>
        <v>13.210311</v>
      </c>
      <c r="M21">
        <v>1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1</v>
      </c>
      <c r="AQ21">
        <v>1</v>
      </c>
      <c r="AR21">
        <v>1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</row>
    <row r="22" spans="1:62" ht="12.75">
      <c r="A22" t="s">
        <v>30</v>
      </c>
      <c r="G22" s="14">
        <v>4364094</v>
      </c>
      <c r="H22">
        <v>33.4489</v>
      </c>
      <c r="I22">
        <v>112.0771</v>
      </c>
      <c r="J22">
        <v>3</v>
      </c>
      <c r="K22">
        <v>3</v>
      </c>
      <c r="L22" s="18">
        <f t="shared" si="0"/>
        <v>13.092282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1</v>
      </c>
      <c r="W22">
        <v>1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1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1</v>
      </c>
      <c r="AS22">
        <v>0</v>
      </c>
      <c r="AT22">
        <v>0</v>
      </c>
      <c r="AU22">
        <v>1</v>
      </c>
      <c r="AV22">
        <v>1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</row>
    <row r="23" spans="1:62" ht="12.75">
      <c r="A23" t="s">
        <v>31</v>
      </c>
      <c r="G23" s="14">
        <v>4317853</v>
      </c>
      <c r="H23">
        <v>37.77919</v>
      </c>
      <c r="I23">
        <v>122.41914</v>
      </c>
      <c r="J23">
        <v>3</v>
      </c>
      <c r="K23">
        <v>3</v>
      </c>
      <c r="L23" s="18">
        <f t="shared" si="0"/>
        <v>12.953559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1</v>
      </c>
      <c r="AS23">
        <v>0</v>
      </c>
      <c r="AT23">
        <v>0</v>
      </c>
      <c r="AU23">
        <v>1</v>
      </c>
      <c r="AV23">
        <v>1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</row>
    <row r="24" spans="1:62" ht="12.75">
      <c r="A24" s="16" t="s">
        <v>32</v>
      </c>
      <c r="G24" s="14">
        <v>4143113</v>
      </c>
      <c r="H24">
        <v>33.981427</v>
      </c>
      <c r="I24">
        <v>117.374821</v>
      </c>
      <c r="J24">
        <v>1</v>
      </c>
      <c r="K24">
        <v>1</v>
      </c>
      <c r="L24" s="18">
        <f t="shared" si="0"/>
        <v>4.143113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1</v>
      </c>
      <c r="AS24">
        <v>0</v>
      </c>
      <c r="AT24">
        <v>0</v>
      </c>
      <c r="AU24">
        <v>1</v>
      </c>
      <c r="AV24">
        <v>1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</row>
    <row r="25" spans="1:62" ht="12.75">
      <c r="A25" t="s">
        <v>33</v>
      </c>
      <c r="G25" s="14">
        <v>3407848</v>
      </c>
      <c r="H25">
        <v>47.605061</v>
      </c>
      <c r="I25">
        <v>122.32982</v>
      </c>
      <c r="J25">
        <v>10</v>
      </c>
      <c r="K25">
        <v>6</v>
      </c>
      <c r="L25" s="18">
        <f t="shared" si="0"/>
        <v>34.07848</v>
      </c>
      <c r="M25">
        <v>1</v>
      </c>
      <c r="N25">
        <v>1</v>
      </c>
      <c r="O25">
        <v>1</v>
      </c>
      <c r="P25">
        <v>0</v>
      </c>
      <c r="Q25">
        <v>0</v>
      </c>
      <c r="R25">
        <v>0</v>
      </c>
      <c r="S25">
        <v>0</v>
      </c>
      <c r="T25">
        <v>0</v>
      </c>
      <c r="U25">
        <v>1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1</v>
      </c>
      <c r="AS25">
        <v>0</v>
      </c>
      <c r="AT25">
        <v>0</v>
      </c>
      <c r="AU25">
        <v>1</v>
      </c>
      <c r="AV25">
        <v>1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1</v>
      </c>
      <c r="BI25">
        <v>1</v>
      </c>
      <c r="BJ25">
        <v>1</v>
      </c>
    </row>
    <row r="27" spans="5:12" ht="12.75">
      <c r="E27" t="s">
        <v>37</v>
      </c>
      <c r="G27" s="14">
        <f>SUM(G8:G25)</f>
        <v>101532046</v>
      </c>
      <c r="I27" t="s">
        <v>38</v>
      </c>
      <c r="J27">
        <f>SUM(J8:J25)</f>
        <v>51</v>
      </c>
      <c r="K27">
        <f>SUM(K8:K25)</f>
        <v>37</v>
      </c>
      <c r="L27" s="18">
        <f>(6*SUM(L8:L25))</f>
        <v>1699.407702</v>
      </c>
    </row>
    <row r="28" ht="12.75">
      <c r="G28" s="14"/>
    </row>
    <row r="29" spans="7:43" ht="12.75">
      <c r="G29" t="s">
        <v>34</v>
      </c>
      <c r="H29" t="s">
        <v>35</v>
      </c>
      <c r="I29" t="s">
        <v>36</v>
      </c>
      <c r="J29" t="s">
        <v>40</v>
      </c>
      <c r="L29" t="s">
        <v>41</v>
      </c>
      <c r="M29" t="s">
        <v>55</v>
      </c>
      <c r="W29">
        <v>31</v>
      </c>
      <c r="AG29">
        <v>41</v>
      </c>
      <c r="AQ29" t="s">
        <v>78</v>
      </c>
    </row>
    <row r="30" spans="1:45" ht="12.75">
      <c r="A30" t="s">
        <v>19</v>
      </c>
      <c r="G30" s="14">
        <v>19069796</v>
      </c>
      <c r="H30">
        <v>40.7127</v>
      </c>
      <c r="I30">
        <v>74.0059</v>
      </c>
      <c r="J30">
        <v>1</v>
      </c>
      <c r="L30" s="18">
        <f>(J30*G30)/1000000</f>
        <v>19.069796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1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S30" t="s">
        <v>79</v>
      </c>
    </row>
    <row r="31" spans="1:43" ht="12.75">
      <c r="A31" t="s">
        <v>90</v>
      </c>
      <c r="G31" s="14"/>
      <c r="H31">
        <v>40.735278</v>
      </c>
      <c r="I31">
        <v>74.185</v>
      </c>
      <c r="J31">
        <v>1</v>
      </c>
      <c r="L31" s="18"/>
      <c r="M31">
        <v>0</v>
      </c>
      <c r="N31">
        <v>1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</row>
    <row r="32" spans="1:43" ht="12.75">
      <c r="A32" t="s">
        <v>91</v>
      </c>
      <c r="G32" s="14"/>
      <c r="H32">
        <v>40.758889</v>
      </c>
      <c r="I32">
        <v>73.588056</v>
      </c>
      <c r="J32">
        <v>0</v>
      </c>
      <c r="L32" s="18"/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</row>
    <row r="33" spans="1:45" ht="12.75">
      <c r="A33" t="s">
        <v>20</v>
      </c>
      <c r="G33" s="14">
        <v>12874797</v>
      </c>
      <c r="H33">
        <v>34.0536</v>
      </c>
      <c r="I33">
        <v>118.243</v>
      </c>
      <c r="J33">
        <v>0</v>
      </c>
      <c r="L33" s="18">
        <f aca="true" t="shared" si="1" ref="L33:L47">(J33*G33)/1000000</f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S33" t="s">
        <v>80</v>
      </c>
    </row>
    <row r="34" spans="1:43" ht="12.75">
      <c r="A34" t="s">
        <v>92</v>
      </c>
      <c r="G34" s="14"/>
      <c r="H34">
        <v>33.836111</v>
      </c>
      <c r="I34">
        <v>117.889722</v>
      </c>
      <c r="J34">
        <v>0</v>
      </c>
      <c r="L34" s="18"/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</row>
    <row r="35" spans="1:43" ht="12.75">
      <c r="A35" t="s">
        <v>21</v>
      </c>
      <c r="G35" s="14">
        <v>9580567</v>
      </c>
      <c r="H35">
        <v>41.88386</v>
      </c>
      <c r="I35">
        <v>87.631631</v>
      </c>
      <c r="J35">
        <v>1</v>
      </c>
      <c r="L35" s="18">
        <f t="shared" si="1"/>
        <v>9.580567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</row>
    <row r="36" spans="1:43" ht="12.75">
      <c r="A36" t="s">
        <v>22</v>
      </c>
      <c r="G36" s="14">
        <v>6447615</v>
      </c>
      <c r="H36">
        <v>32.776236</v>
      </c>
      <c r="I36">
        <v>96.796838</v>
      </c>
      <c r="J36">
        <v>0</v>
      </c>
      <c r="L36" s="18">
        <f t="shared" si="1"/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</row>
    <row r="37" spans="1:43" ht="12.75">
      <c r="A37" t="s">
        <v>23</v>
      </c>
      <c r="G37" s="14">
        <v>5968252</v>
      </c>
      <c r="H37">
        <v>39.952247</v>
      </c>
      <c r="I37">
        <v>75.163894</v>
      </c>
      <c r="J37">
        <v>0</v>
      </c>
      <c r="L37" s="18">
        <f t="shared" si="1"/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</row>
    <row r="38" spans="1:43" ht="12.75">
      <c r="A38" t="s">
        <v>24</v>
      </c>
      <c r="G38" s="14">
        <v>5867489</v>
      </c>
      <c r="H38">
        <v>29.760821</v>
      </c>
      <c r="I38">
        <v>95.3695</v>
      </c>
      <c r="J38">
        <v>0</v>
      </c>
      <c r="L38" s="18">
        <f t="shared" si="1"/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</row>
    <row r="39" spans="1:43" ht="12.75">
      <c r="A39" t="s">
        <v>25</v>
      </c>
      <c r="G39" s="14">
        <v>5547051</v>
      </c>
      <c r="H39">
        <v>25.787676</v>
      </c>
      <c r="I39">
        <v>80.224145</v>
      </c>
      <c r="J39">
        <v>0</v>
      </c>
      <c r="L39" s="18">
        <f t="shared" si="1"/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</row>
    <row r="40" spans="1:43" ht="12.75">
      <c r="A40" t="s">
        <v>26</v>
      </c>
      <c r="G40" s="14">
        <v>5476241</v>
      </c>
      <c r="H40">
        <v>38.8951246</v>
      </c>
      <c r="I40">
        <v>77.0313048</v>
      </c>
      <c r="J40">
        <v>0</v>
      </c>
      <c r="L40" s="18">
        <f t="shared" si="1"/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</row>
    <row r="41" spans="1:43" ht="12.75">
      <c r="A41" t="s">
        <v>27</v>
      </c>
      <c r="G41" s="14">
        <v>5475213</v>
      </c>
      <c r="H41">
        <v>33.748847</v>
      </c>
      <c r="I41">
        <v>84.39035</v>
      </c>
      <c r="J41">
        <v>4</v>
      </c>
      <c r="L41" s="18">
        <f t="shared" si="1"/>
        <v>21.900852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1</v>
      </c>
      <c r="Y41">
        <v>1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1</v>
      </c>
      <c r="AQ41">
        <v>1</v>
      </c>
    </row>
    <row r="42" spans="1:43" ht="12.75">
      <c r="A42" t="s">
        <v>28</v>
      </c>
      <c r="G42" s="14">
        <v>4588680</v>
      </c>
      <c r="H42">
        <v>42.34375</v>
      </c>
      <c r="I42">
        <v>71.052868</v>
      </c>
      <c r="J42">
        <v>1</v>
      </c>
      <c r="L42" s="18">
        <f t="shared" si="1"/>
        <v>4.58868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1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</row>
    <row r="43" spans="1:43" ht="12.75">
      <c r="A43" t="s">
        <v>29</v>
      </c>
      <c r="G43" s="14">
        <v>4403437</v>
      </c>
      <c r="H43">
        <v>42.3304</v>
      </c>
      <c r="I43">
        <v>83.0455</v>
      </c>
      <c r="J43">
        <v>3</v>
      </c>
      <c r="L43" s="18">
        <f t="shared" si="1"/>
        <v>13.210311</v>
      </c>
      <c r="M43">
        <v>1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1</v>
      </c>
      <c r="AQ43">
        <v>1</v>
      </c>
    </row>
    <row r="44" spans="1:43" ht="12.75">
      <c r="A44" t="s">
        <v>30</v>
      </c>
      <c r="G44" s="14">
        <v>4364094</v>
      </c>
      <c r="H44">
        <v>33.4489</v>
      </c>
      <c r="I44">
        <v>112.0771</v>
      </c>
      <c r="J44">
        <v>3</v>
      </c>
      <c r="L44" s="18">
        <f t="shared" si="1"/>
        <v>13.092282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1</v>
      </c>
      <c r="W44">
        <v>1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1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</row>
    <row r="45" spans="1:43" ht="12.75">
      <c r="A45" t="s">
        <v>31</v>
      </c>
      <c r="G45" s="14">
        <v>4317853</v>
      </c>
      <c r="H45">
        <v>37.77919</v>
      </c>
      <c r="I45">
        <v>122.41914</v>
      </c>
      <c r="J45">
        <v>1</v>
      </c>
      <c r="L45" s="18">
        <f t="shared" si="1"/>
        <v>4.317853</v>
      </c>
      <c r="M45">
        <v>1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</row>
    <row r="46" spans="1:43" ht="12.75">
      <c r="A46" s="16" t="s">
        <v>32</v>
      </c>
      <c r="G46" s="14">
        <v>4143113</v>
      </c>
      <c r="H46">
        <v>33.981427</v>
      </c>
      <c r="I46">
        <v>117.374821</v>
      </c>
      <c r="J46">
        <v>0</v>
      </c>
      <c r="L46" s="18">
        <f t="shared" si="1"/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</row>
    <row r="47" spans="1:43" ht="12.75">
      <c r="A47" t="s">
        <v>33</v>
      </c>
      <c r="G47" s="14">
        <v>3407848</v>
      </c>
      <c r="H47">
        <v>47.605061</v>
      </c>
      <c r="I47">
        <v>122.32982</v>
      </c>
      <c r="J47">
        <v>4</v>
      </c>
      <c r="L47" s="18">
        <f t="shared" si="1"/>
        <v>13.631392</v>
      </c>
      <c r="M47">
        <v>1</v>
      </c>
      <c r="N47">
        <v>1</v>
      </c>
      <c r="O47">
        <v>1</v>
      </c>
      <c r="P47">
        <v>0</v>
      </c>
      <c r="Q47">
        <v>0</v>
      </c>
      <c r="R47">
        <v>0</v>
      </c>
      <c r="S47">
        <v>0</v>
      </c>
      <c r="T47">
        <v>0</v>
      </c>
      <c r="U47">
        <v>1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</row>
    <row r="49" spans="5:12" ht="12.75">
      <c r="E49" t="s">
        <v>37</v>
      </c>
      <c r="G49" s="14">
        <f>SUM(G30:G47)</f>
        <v>101532046</v>
      </c>
      <c r="I49" t="s">
        <v>38</v>
      </c>
      <c r="J49">
        <f>SUM(J30:J47)</f>
        <v>19</v>
      </c>
      <c r="L49" s="18">
        <f>(6*SUM(L30:L47))</f>
        <v>596.350398</v>
      </c>
    </row>
    <row r="51" spans="7:43" ht="12.75">
      <c r="G51" t="s">
        <v>34</v>
      </c>
      <c r="H51" t="s">
        <v>35</v>
      </c>
      <c r="I51" t="s">
        <v>36</v>
      </c>
      <c r="J51" t="s">
        <v>83</v>
      </c>
      <c r="L51" t="s">
        <v>41</v>
      </c>
      <c r="M51" t="s">
        <v>55</v>
      </c>
      <c r="W51">
        <v>31</v>
      </c>
      <c r="AG51">
        <v>41</v>
      </c>
      <c r="AQ51" t="s">
        <v>78</v>
      </c>
    </row>
    <row r="52" spans="1:45" ht="12.75">
      <c r="A52" t="s">
        <v>19</v>
      </c>
      <c r="G52" s="14">
        <v>19069796</v>
      </c>
      <c r="H52">
        <v>40.7127</v>
      </c>
      <c r="I52">
        <v>74.0059</v>
      </c>
      <c r="J52">
        <v>4</v>
      </c>
      <c r="L52" s="18">
        <f>(J52*G52)/1000000</f>
        <v>76.279184</v>
      </c>
      <c r="M52">
        <v>0</v>
      </c>
      <c r="N52">
        <v>1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1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1</v>
      </c>
      <c r="AP52">
        <v>0</v>
      </c>
      <c r="AQ52">
        <v>1</v>
      </c>
      <c r="AS52" t="s">
        <v>79</v>
      </c>
    </row>
    <row r="53" spans="1:43" ht="12.75">
      <c r="A53" t="s">
        <v>90</v>
      </c>
      <c r="G53" s="14"/>
      <c r="H53">
        <v>40.735278</v>
      </c>
      <c r="I53">
        <v>74.185</v>
      </c>
      <c r="J53">
        <v>3</v>
      </c>
      <c r="L53" s="18"/>
      <c r="M53">
        <v>0</v>
      </c>
      <c r="N53">
        <v>1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1</v>
      </c>
      <c r="AP53">
        <v>0</v>
      </c>
      <c r="AQ53">
        <v>1</v>
      </c>
    </row>
    <row r="54" spans="1:43" ht="12.75">
      <c r="A54" t="s">
        <v>91</v>
      </c>
      <c r="G54" s="14"/>
      <c r="H54">
        <v>40.758889</v>
      </c>
      <c r="I54">
        <v>73.588056</v>
      </c>
      <c r="J54">
        <v>2</v>
      </c>
      <c r="L54" s="18"/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1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1</v>
      </c>
    </row>
    <row r="55" spans="1:45" ht="12.75">
      <c r="A55" t="s">
        <v>20</v>
      </c>
      <c r="G55" s="14">
        <v>12874797</v>
      </c>
      <c r="H55">
        <v>34.0536</v>
      </c>
      <c r="I55">
        <v>118.243</v>
      </c>
      <c r="J55">
        <v>2</v>
      </c>
      <c r="L55" s="18">
        <f aca="true" t="shared" si="2" ref="L55:L69">(J55*G55)/1000000</f>
        <v>25.749594</v>
      </c>
      <c r="M55">
        <v>0</v>
      </c>
      <c r="N55">
        <v>1</v>
      </c>
      <c r="O55">
        <v>0</v>
      </c>
      <c r="P55">
        <v>1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S55" t="s">
        <v>80</v>
      </c>
    </row>
    <row r="56" spans="1:43" ht="12.75">
      <c r="A56" t="s">
        <v>92</v>
      </c>
      <c r="G56" s="14"/>
      <c r="H56">
        <v>33.836111</v>
      </c>
      <c r="I56">
        <v>117.889722</v>
      </c>
      <c r="J56">
        <v>2</v>
      </c>
      <c r="L56" s="18"/>
      <c r="M56">
        <v>0</v>
      </c>
      <c r="N56">
        <v>1</v>
      </c>
      <c r="O56">
        <v>0</v>
      </c>
      <c r="P56">
        <v>1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</row>
    <row r="57" spans="1:43" ht="12.75">
      <c r="A57" t="s">
        <v>21</v>
      </c>
      <c r="G57" s="14">
        <v>9580567</v>
      </c>
      <c r="H57">
        <v>41.88386</v>
      </c>
      <c r="I57">
        <v>87.631631</v>
      </c>
      <c r="J57">
        <v>9</v>
      </c>
      <c r="L57" s="18">
        <f t="shared" si="2"/>
        <v>86.225103</v>
      </c>
      <c r="M57">
        <v>1</v>
      </c>
      <c r="N57">
        <v>1</v>
      </c>
      <c r="O57">
        <v>0</v>
      </c>
      <c r="P57">
        <v>1</v>
      </c>
      <c r="Q57">
        <v>0</v>
      </c>
      <c r="R57">
        <v>1</v>
      </c>
      <c r="S57">
        <v>0</v>
      </c>
      <c r="T57">
        <v>1</v>
      </c>
      <c r="U57">
        <v>0</v>
      </c>
      <c r="V57">
        <v>1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1</v>
      </c>
      <c r="AJ57">
        <v>0</v>
      </c>
      <c r="AK57">
        <v>0</v>
      </c>
      <c r="AL57">
        <v>1</v>
      </c>
      <c r="AM57">
        <v>0</v>
      </c>
      <c r="AN57">
        <v>0</v>
      </c>
      <c r="AO57">
        <v>1</v>
      </c>
      <c r="AP57">
        <v>0</v>
      </c>
      <c r="AQ57">
        <v>0</v>
      </c>
    </row>
    <row r="58" spans="1:43" ht="12.75">
      <c r="A58" t="s">
        <v>22</v>
      </c>
      <c r="G58" s="14">
        <v>6447615</v>
      </c>
      <c r="H58">
        <v>32.776236</v>
      </c>
      <c r="I58">
        <v>96.796838</v>
      </c>
      <c r="J58">
        <v>6</v>
      </c>
      <c r="L58" s="18">
        <f t="shared" si="2"/>
        <v>38.68569</v>
      </c>
      <c r="M58">
        <v>1</v>
      </c>
      <c r="N58">
        <v>0</v>
      </c>
      <c r="O58">
        <v>0</v>
      </c>
      <c r="P58">
        <v>1</v>
      </c>
      <c r="Q58">
        <v>0</v>
      </c>
      <c r="R58">
        <v>1</v>
      </c>
      <c r="S58">
        <v>0</v>
      </c>
      <c r="T58">
        <v>1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1</v>
      </c>
      <c r="AN58">
        <v>0</v>
      </c>
      <c r="AO58">
        <v>1</v>
      </c>
      <c r="AP58">
        <v>0</v>
      </c>
      <c r="AQ58">
        <v>0</v>
      </c>
    </row>
    <row r="59" spans="1:43" ht="12.75">
      <c r="A59" t="s">
        <v>23</v>
      </c>
      <c r="G59" s="14">
        <v>5968252</v>
      </c>
      <c r="H59">
        <v>39.952247</v>
      </c>
      <c r="I59">
        <v>75.163894</v>
      </c>
      <c r="J59">
        <v>4</v>
      </c>
      <c r="L59" s="18">
        <f t="shared" si="2"/>
        <v>23.873008</v>
      </c>
      <c r="M59">
        <v>0</v>
      </c>
      <c r="N59">
        <v>0</v>
      </c>
      <c r="O59">
        <v>1</v>
      </c>
      <c r="P59">
        <v>1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1</v>
      </c>
      <c r="AL59">
        <v>0</v>
      </c>
      <c r="AM59">
        <v>1</v>
      </c>
      <c r="AN59">
        <v>0</v>
      </c>
      <c r="AO59">
        <v>0</v>
      </c>
      <c r="AP59">
        <v>0</v>
      </c>
      <c r="AQ59">
        <v>0</v>
      </c>
    </row>
    <row r="60" spans="1:43" ht="12.75">
      <c r="A60" t="s">
        <v>24</v>
      </c>
      <c r="G60" s="14">
        <v>5867489</v>
      </c>
      <c r="H60">
        <v>29.760821</v>
      </c>
      <c r="I60">
        <v>95.3695</v>
      </c>
      <c r="J60">
        <v>5</v>
      </c>
      <c r="L60" s="18">
        <f t="shared" si="2"/>
        <v>29.337445</v>
      </c>
      <c r="M60">
        <v>0</v>
      </c>
      <c r="N60">
        <v>1</v>
      </c>
      <c r="O60">
        <v>0</v>
      </c>
      <c r="P60">
        <v>0</v>
      </c>
      <c r="Q60">
        <v>1</v>
      </c>
      <c r="R60">
        <v>0</v>
      </c>
      <c r="S60">
        <v>1</v>
      </c>
      <c r="T60">
        <v>0</v>
      </c>
      <c r="U60">
        <v>0</v>
      </c>
      <c r="V60">
        <v>0</v>
      </c>
      <c r="W60">
        <v>1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1</v>
      </c>
    </row>
    <row r="61" spans="1:43" ht="12.75">
      <c r="A61" t="s">
        <v>25</v>
      </c>
      <c r="G61" s="14">
        <v>5547051</v>
      </c>
      <c r="H61">
        <v>25.787676</v>
      </c>
      <c r="I61">
        <v>80.224145</v>
      </c>
      <c r="J61">
        <v>5</v>
      </c>
      <c r="L61" s="18">
        <f t="shared" si="2"/>
        <v>27.735255</v>
      </c>
      <c r="M61">
        <v>1</v>
      </c>
      <c r="N61">
        <v>0</v>
      </c>
      <c r="O61">
        <v>0</v>
      </c>
      <c r="P61">
        <v>0</v>
      </c>
      <c r="Q61">
        <v>0</v>
      </c>
      <c r="R61">
        <v>1</v>
      </c>
      <c r="S61">
        <v>1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1</v>
      </c>
      <c r="AP61">
        <v>0</v>
      </c>
      <c r="AQ61">
        <v>1</v>
      </c>
    </row>
    <row r="62" spans="1:43" ht="12.75">
      <c r="A62" t="s">
        <v>26</v>
      </c>
      <c r="G62" s="14">
        <v>5476241</v>
      </c>
      <c r="H62">
        <v>38.8951246</v>
      </c>
      <c r="I62">
        <v>77.0313048</v>
      </c>
      <c r="J62">
        <v>7</v>
      </c>
      <c r="L62" s="18">
        <f t="shared" si="2"/>
        <v>38.333687</v>
      </c>
      <c r="M62">
        <v>1</v>
      </c>
      <c r="N62">
        <v>0</v>
      </c>
      <c r="O62">
        <v>0</v>
      </c>
      <c r="P62">
        <v>0</v>
      </c>
      <c r="Q62">
        <v>0</v>
      </c>
      <c r="R62">
        <v>1</v>
      </c>
      <c r="S62">
        <v>0</v>
      </c>
      <c r="T62">
        <v>0</v>
      </c>
      <c r="U62">
        <v>0</v>
      </c>
      <c r="V62">
        <v>0</v>
      </c>
      <c r="W62">
        <v>1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1</v>
      </c>
      <c r="AG62">
        <v>0</v>
      </c>
      <c r="AH62">
        <v>0</v>
      </c>
      <c r="AI62">
        <v>1</v>
      </c>
      <c r="AJ62">
        <v>1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1</v>
      </c>
    </row>
    <row r="63" spans="1:43" ht="12.75">
      <c r="A63" t="s">
        <v>27</v>
      </c>
      <c r="G63" s="14">
        <v>5475213</v>
      </c>
      <c r="H63">
        <v>33.748847</v>
      </c>
      <c r="I63">
        <v>84.39035</v>
      </c>
      <c r="J63">
        <v>11</v>
      </c>
      <c r="L63" s="18">
        <f t="shared" si="2"/>
        <v>60.227343</v>
      </c>
      <c r="M63">
        <v>0</v>
      </c>
      <c r="N63">
        <v>0</v>
      </c>
      <c r="O63">
        <v>0</v>
      </c>
      <c r="P63">
        <v>1</v>
      </c>
      <c r="Q63">
        <v>1</v>
      </c>
      <c r="R63">
        <v>0</v>
      </c>
      <c r="S63">
        <v>0</v>
      </c>
      <c r="T63">
        <v>1</v>
      </c>
      <c r="U63">
        <v>0</v>
      </c>
      <c r="V63">
        <v>1</v>
      </c>
      <c r="W63">
        <v>0</v>
      </c>
      <c r="X63">
        <v>1</v>
      </c>
      <c r="Y63">
        <v>1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1</v>
      </c>
      <c r="AL63">
        <v>1</v>
      </c>
      <c r="AM63">
        <v>0</v>
      </c>
      <c r="AN63">
        <v>0</v>
      </c>
      <c r="AO63">
        <v>1</v>
      </c>
      <c r="AP63">
        <v>1</v>
      </c>
      <c r="AQ63">
        <v>1</v>
      </c>
    </row>
    <row r="64" spans="1:43" ht="12.75">
      <c r="A64" t="s">
        <v>28</v>
      </c>
      <c r="G64" s="14">
        <v>4588680</v>
      </c>
      <c r="H64">
        <v>42.34375</v>
      </c>
      <c r="I64">
        <v>71.052868</v>
      </c>
      <c r="J64">
        <v>9</v>
      </c>
      <c r="L64" s="18">
        <f t="shared" si="2"/>
        <v>41.29812</v>
      </c>
      <c r="M64">
        <v>0</v>
      </c>
      <c r="N64">
        <v>0</v>
      </c>
      <c r="O64">
        <v>1</v>
      </c>
      <c r="P64">
        <v>1</v>
      </c>
      <c r="Q64">
        <v>0</v>
      </c>
      <c r="R64">
        <v>1</v>
      </c>
      <c r="S64">
        <v>0</v>
      </c>
      <c r="T64">
        <v>1</v>
      </c>
      <c r="U64">
        <v>0</v>
      </c>
      <c r="V64">
        <v>0</v>
      </c>
      <c r="W64">
        <v>0</v>
      </c>
      <c r="X64">
        <v>0</v>
      </c>
      <c r="Y64">
        <v>1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1</v>
      </c>
      <c r="AL64">
        <v>1</v>
      </c>
      <c r="AM64">
        <v>0</v>
      </c>
      <c r="AN64">
        <v>1</v>
      </c>
      <c r="AO64">
        <v>0</v>
      </c>
      <c r="AP64">
        <v>1</v>
      </c>
      <c r="AQ64">
        <v>0</v>
      </c>
    </row>
    <row r="65" spans="1:43" ht="12.75">
      <c r="A65" t="s">
        <v>29</v>
      </c>
      <c r="G65" s="14">
        <v>4403437</v>
      </c>
      <c r="H65">
        <v>42.3304</v>
      </c>
      <c r="I65">
        <v>83.0455</v>
      </c>
      <c r="J65">
        <v>11</v>
      </c>
      <c r="L65" s="18">
        <f t="shared" si="2"/>
        <v>48.437807</v>
      </c>
      <c r="M65">
        <v>1</v>
      </c>
      <c r="N65">
        <v>1</v>
      </c>
      <c r="O65">
        <v>0</v>
      </c>
      <c r="P65">
        <v>1</v>
      </c>
      <c r="Q65">
        <v>0</v>
      </c>
      <c r="R65">
        <v>0</v>
      </c>
      <c r="S65">
        <v>1</v>
      </c>
      <c r="T65">
        <v>0</v>
      </c>
      <c r="U65">
        <v>0</v>
      </c>
      <c r="V65">
        <v>1</v>
      </c>
      <c r="W65">
        <v>0</v>
      </c>
      <c r="X65">
        <v>1</v>
      </c>
      <c r="Y65">
        <v>0</v>
      </c>
      <c r="Z65">
        <v>1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1</v>
      </c>
      <c r="AG65">
        <v>0</v>
      </c>
      <c r="AH65">
        <v>1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1</v>
      </c>
      <c r="AQ65">
        <v>1</v>
      </c>
    </row>
    <row r="66" spans="1:43" ht="12.75">
      <c r="A66" t="s">
        <v>30</v>
      </c>
      <c r="G66" s="14">
        <v>4364094</v>
      </c>
      <c r="H66">
        <v>33.4489</v>
      </c>
      <c r="I66">
        <v>112.0771</v>
      </c>
      <c r="J66">
        <v>10</v>
      </c>
      <c r="L66" s="18">
        <f t="shared" si="2"/>
        <v>43.64094</v>
      </c>
      <c r="M66">
        <v>1</v>
      </c>
      <c r="N66">
        <v>0</v>
      </c>
      <c r="O66">
        <v>1</v>
      </c>
      <c r="P66">
        <v>0</v>
      </c>
      <c r="Q66">
        <v>0</v>
      </c>
      <c r="R66">
        <v>0</v>
      </c>
      <c r="S66">
        <v>1</v>
      </c>
      <c r="T66">
        <v>0</v>
      </c>
      <c r="U66">
        <v>1</v>
      </c>
      <c r="V66">
        <v>1</v>
      </c>
      <c r="W66">
        <v>1</v>
      </c>
      <c r="X66">
        <v>1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1</v>
      </c>
      <c r="AK66">
        <v>1</v>
      </c>
      <c r="AL66">
        <v>0</v>
      </c>
      <c r="AM66">
        <v>1</v>
      </c>
      <c r="AN66">
        <v>0</v>
      </c>
      <c r="AO66">
        <v>0</v>
      </c>
      <c r="AP66">
        <v>0</v>
      </c>
      <c r="AQ66">
        <v>0</v>
      </c>
    </row>
    <row r="67" spans="1:43" ht="12.75">
      <c r="A67" t="s">
        <v>31</v>
      </c>
      <c r="G67" s="14">
        <v>4317853</v>
      </c>
      <c r="H67">
        <v>37.77919</v>
      </c>
      <c r="I67">
        <v>122.41914</v>
      </c>
      <c r="J67">
        <v>5</v>
      </c>
      <c r="L67" s="18">
        <f t="shared" si="2"/>
        <v>21.589265</v>
      </c>
      <c r="M67">
        <v>1</v>
      </c>
      <c r="N67">
        <v>1</v>
      </c>
      <c r="O67">
        <v>0</v>
      </c>
      <c r="P67">
        <v>1</v>
      </c>
      <c r="Q67">
        <v>1</v>
      </c>
      <c r="R67">
        <v>0</v>
      </c>
      <c r="S67">
        <v>0</v>
      </c>
      <c r="T67">
        <v>0</v>
      </c>
      <c r="U67">
        <v>0</v>
      </c>
      <c r="V67">
        <v>0</v>
      </c>
      <c r="W67">
        <v>1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</row>
    <row r="68" spans="1:43" ht="12.75">
      <c r="A68" s="16" t="s">
        <v>32</v>
      </c>
      <c r="G68" s="14">
        <v>4143113</v>
      </c>
      <c r="H68">
        <v>33.981427</v>
      </c>
      <c r="I68">
        <v>117.374821</v>
      </c>
      <c r="J68">
        <v>4</v>
      </c>
      <c r="L68" s="18">
        <f t="shared" si="2"/>
        <v>16.572452</v>
      </c>
      <c r="M68">
        <v>0</v>
      </c>
      <c r="N68">
        <v>1</v>
      </c>
      <c r="O68">
        <v>0</v>
      </c>
      <c r="P68">
        <v>1</v>
      </c>
      <c r="Q68">
        <v>0</v>
      </c>
      <c r="R68">
        <v>0</v>
      </c>
      <c r="S68">
        <v>1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1</v>
      </c>
      <c r="AM68">
        <v>0</v>
      </c>
      <c r="AN68">
        <v>0</v>
      </c>
      <c r="AO68">
        <v>0</v>
      </c>
      <c r="AP68">
        <v>0</v>
      </c>
      <c r="AQ68">
        <v>0</v>
      </c>
    </row>
    <row r="69" spans="1:43" ht="12.75">
      <c r="A69" t="s">
        <v>33</v>
      </c>
      <c r="G69" s="14">
        <v>3407848</v>
      </c>
      <c r="H69">
        <v>47.605061</v>
      </c>
      <c r="I69">
        <v>122.32982</v>
      </c>
      <c r="J69">
        <v>11</v>
      </c>
      <c r="L69" s="18">
        <f t="shared" si="2"/>
        <v>37.486328</v>
      </c>
      <c r="M69">
        <v>1</v>
      </c>
      <c r="N69">
        <v>1</v>
      </c>
      <c r="O69">
        <v>1</v>
      </c>
      <c r="P69">
        <v>1</v>
      </c>
      <c r="Q69">
        <v>0</v>
      </c>
      <c r="R69">
        <v>0</v>
      </c>
      <c r="S69">
        <v>0</v>
      </c>
      <c r="T69">
        <v>1</v>
      </c>
      <c r="U69">
        <v>1</v>
      </c>
      <c r="V69">
        <v>1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1</v>
      </c>
      <c r="AH69">
        <v>0</v>
      </c>
      <c r="AI69">
        <v>1</v>
      </c>
      <c r="AJ69">
        <v>0</v>
      </c>
      <c r="AK69">
        <v>1</v>
      </c>
      <c r="AL69">
        <v>0</v>
      </c>
      <c r="AM69">
        <v>0</v>
      </c>
      <c r="AN69">
        <v>0</v>
      </c>
      <c r="AO69">
        <v>1</v>
      </c>
      <c r="AP69">
        <v>0</v>
      </c>
      <c r="AQ69">
        <v>0</v>
      </c>
    </row>
    <row r="71" spans="5:12" ht="12.75">
      <c r="E71" t="s">
        <v>37</v>
      </c>
      <c r="G71" s="14">
        <f>SUM(G52:G69)</f>
        <v>101532046</v>
      </c>
      <c r="I71" t="s">
        <v>38</v>
      </c>
      <c r="J71">
        <f>SUM(J52:J69)</f>
        <v>110</v>
      </c>
      <c r="L71" s="18">
        <f>(6*SUM(L52:L69))</f>
        <v>3692.8273259999996</v>
      </c>
    </row>
    <row r="73" spans="4:8" ht="12.75">
      <c r="D73" t="s">
        <v>56</v>
      </c>
      <c r="E73" t="s">
        <v>42</v>
      </c>
      <c r="G73" s="14">
        <f>G52+G55+G57</f>
        <v>41525160</v>
      </c>
      <c r="H73" s="17">
        <f>G73/D1</f>
        <v>0.13346306611174613</v>
      </c>
    </row>
    <row r="74" spans="4:8" ht="12.75">
      <c r="D74" t="s">
        <v>57</v>
      </c>
      <c r="E74" t="s">
        <v>44</v>
      </c>
      <c r="G74" s="14">
        <f aca="true" t="shared" si="3" ref="G74:G81">G73+G58</f>
        <v>47972775</v>
      </c>
      <c r="H74" s="17">
        <f>G74/D1</f>
        <v>0.15418588733647076</v>
      </c>
    </row>
    <row r="75" spans="4:8" ht="12.75">
      <c r="D75" t="s">
        <v>58</v>
      </c>
      <c r="E75" t="s">
        <v>43</v>
      </c>
      <c r="G75" s="14">
        <f t="shared" si="3"/>
        <v>53941027</v>
      </c>
      <c r="H75" s="17">
        <f>G75/D1</f>
        <v>0.17336802200488774</v>
      </c>
    </row>
    <row r="76" spans="4:8" ht="12.75">
      <c r="D76" t="s">
        <v>59</v>
      </c>
      <c r="E76" t="s">
        <v>45</v>
      </c>
      <c r="G76" s="14">
        <f t="shared" si="3"/>
        <v>59808516</v>
      </c>
      <c r="H76" s="17">
        <f>G76/D1</f>
        <v>0.19222630147489925</v>
      </c>
    </row>
    <row r="77" spans="4:8" ht="12.75">
      <c r="D77" t="s">
        <v>60</v>
      </c>
      <c r="E77" t="s">
        <v>46</v>
      </c>
      <c r="G77" s="14">
        <f t="shared" si="3"/>
        <v>65355567</v>
      </c>
      <c r="H77" s="17">
        <f>G77/D1</f>
        <v>0.21005468393840396</v>
      </c>
    </row>
    <row r="78" spans="4:8" ht="12.75">
      <c r="D78" t="s">
        <v>61</v>
      </c>
      <c r="E78" t="s">
        <v>47</v>
      </c>
      <c r="G78" s="14">
        <f t="shared" si="3"/>
        <v>70831808</v>
      </c>
      <c r="H78" s="17">
        <f>G78/D1</f>
        <v>0.22765548101243943</v>
      </c>
    </row>
    <row r="79" spans="4:8" ht="12.75">
      <c r="D79" t="s">
        <v>62</v>
      </c>
      <c r="E79" t="s">
        <v>48</v>
      </c>
      <c r="G79" s="14">
        <f t="shared" si="3"/>
        <v>76307021</v>
      </c>
      <c r="H79" s="17">
        <f>G79/D1</f>
        <v>0.24525297406472127</v>
      </c>
    </row>
    <row r="80" spans="4:8" ht="12.75">
      <c r="D80" t="s">
        <v>63</v>
      </c>
      <c r="E80" t="s">
        <v>49</v>
      </c>
      <c r="G80" s="14">
        <f t="shared" si="3"/>
        <v>80895701</v>
      </c>
      <c r="H80" s="17">
        <f>G80/D1</f>
        <v>0.2600011243958855</v>
      </c>
    </row>
    <row r="81" spans="4:8" ht="12.75">
      <c r="D81" t="s">
        <v>64</v>
      </c>
      <c r="E81" t="s">
        <v>50</v>
      </c>
      <c r="G81" s="14">
        <f t="shared" si="3"/>
        <v>85299138</v>
      </c>
      <c r="H81" s="17">
        <f>G81/D1</f>
        <v>0.2741538983635212</v>
      </c>
    </row>
    <row r="82" spans="4:8" ht="12.75">
      <c r="D82" t="s">
        <v>65</v>
      </c>
      <c r="E82" t="s">
        <v>51</v>
      </c>
      <c r="G82" s="14">
        <f>+G81+G66</f>
        <v>89663232</v>
      </c>
      <c r="H82" s="17">
        <f>G82/D1</f>
        <v>0.288180222790444</v>
      </c>
    </row>
    <row r="83" spans="4:8" ht="12.75">
      <c r="D83" t="s">
        <v>66</v>
      </c>
      <c r="E83" t="s">
        <v>52</v>
      </c>
      <c r="G83" s="14">
        <f>G82+G67</f>
        <v>93981085</v>
      </c>
      <c r="H83" s="17">
        <f>G83/D1</f>
        <v>0.30205792730500336</v>
      </c>
    </row>
    <row r="84" spans="4:8" ht="12.75">
      <c r="D84" t="s">
        <v>67</v>
      </c>
      <c r="E84" t="s">
        <v>53</v>
      </c>
      <c r="G84" s="14">
        <f>G83+G68</f>
        <v>98124198</v>
      </c>
      <c r="H84" s="17">
        <f>G84/D1</f>
        <v>0.3153740124020249</v>
      </c>
    </row>
    <row r="85" spans="4:8" ht="12.75">
      <c r="D85" t="s">
        <v>68</v>
      </c>
      <c r="E85" t="s">
        <v>54</v>
      </c>
      <c r="G85" s="14">
        <f>G84+G69</f>
        <v>101532046</v>
      </c>
      <c r="H85" s="17">
        <f>G85/D1</f>
        <v>0.32632693450811145</v>
      </c>
    </row>
  </sheetData>
  <sheetProtection/>
  <hyperlinks>
    <hyperlink ref="E2" r:id="rId1" display="http://en.wikipedia.org/wiki/Table_of_United_States_Metropolitan_Statistical_Areas"/>
    <hyperlink ref="E1" r:id="rId2" display="http://www.census.gov/main/www/popclock.html"/>
    <hyperlink ref="E4" r:id="rId3" display="http://edgeperspectives.typepad.com/edge_perspectives/2007/05/the_power_of_po.html"/>
  </hyperlinks>
  <printOptions/>
  <pageMargins left="0.75" right="0.75" top="1" bottom="1" header="0.5" footer="0.5"/>
  <pageSetup horizontalDpi="600" verticalDpi="600" orientation="portrait" r:id="rId4"/>
  <headerFooter alignWithMargins="0">
    <oddHeader>&amp;LMonth Year&amp;C&amp;A&amp;Rdoc.: IEEE 802.11-yy/xxxxr0</oddHeader>
    <oddFooter>&amp;LSubmission&amp;C&amp;P&amp;RName, Company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  <headerFooter alignWithMargins="0">
    <oddHeader>&amp;LMonth Year&amp;C&amp;A&amp;Rdoc.: IEEE 802.11-yy/xxxxr0</oddHeader>
    <oddFooter>&amp;LSubmission&amp;C&amp;P&amp;RName, Company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  <headerFooter alignWithMargins="0">
    <oddHeader>&amp;LMonth Year&amp;C&amp;A&amp;Rdoc.: IEEE 802.11-yy/xxxxr0</oddHeader>
    <oddFooter>&amp;LSubmission&amp;C&amp;P&amp;RName, Company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1"/>
  <dimension ref="A1:A3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5.75">
      <c r="A1" s="10" t="s">
        <v>13</v>
      </c>
    </row>
    <row r="2" ht="12.75">
      <c r="A2" s="11"/>
    </row>
    <row r="3" ht="12.75">
      <c r="A3" s="11"/>
    </row>
    <row r="4" ht="12.75">
      <c r="A4" s="11"/>
    </row>
    <row r="5" ht="12.75">
      <c r="A5" s="11"/>
    </row>
    <row r="6" ht="12.75">
      <c r="A6" s="11"/>
    </row>
    <row r="7" ht="12.75">
      <c r="A7" s="11"/>
    </row>
    <row r="8" ht="12.75">
      <c r="A8" s="11"/>
    </row>
    <row r="9" ht="12.75">
      <c r="A9" s="11"/>
    </row>
    <row r="10" ht="12.75">
      <c r="A10" s="11"/>
    </row>
    <row r="11" ht="12.75">
      <c r="A11" s="11"/>
    </row>
    <row r="12" ht="12.75">
      <c r="A12" s="11"/>
    </row>
    <row r="13" ht="12.75">
      <c r="A13" s="11"/>
    </row>
    <row r="14" ht="12.75">
      <c r="A14" s="11"/>
    </row>
    <row r="15" ht="12.75">
      <c r="A15" s="11"/>
    </row>
    <row r="16" ht="12.75">
      <c r="A16" s="11"/>
    </row>
    <row r="17" ht="12.75">
      <c r="A17" s="11"/>
    </row>
    <row r="18" ht="12.75">
      <c r="A18" s="11"/>
    </row>
    <row r="19" ht="12.75">
      <c r="A19" s="11"/>
    </row>
    <row r="20" ht="12.75">
      <c r="A20" s="11"/>
    </row>
    <row r="21" ht="12.75">
      <c r="A21" s="11"/>
    </row>
    <row r="22" ht="12.75">
      <c r="A22" s="11"/>
    </row>
    <row r="23" ht="12.75">
      <c r="A23" s="11"/>
    </row>
    <row r="24" ht="12.75">
      <c r="A24" s="11"/>
    </row>
    <row r="25" ht="12.75">
      <c r="A25" s="11"/>
    </row>
    <row r="26" ht="12.75">
      <c r="A26" s="11"/>
    </row>
    <row r="27" ht="12.75">
      <c r="A27" s="11"/>
    </row>
    <row r="28" ht="12.75">
      <c r="A28" s="11"/>
    </row>
    <row r="29" ht="12.75">
      <c r="A29" s="11"/>
    </row>
    <row r="30" ht="12.75">
      <c r="A30" s="11"/>
    </row>
    <row r="31" ht="12.75">
      <c r="A31" s="11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&amp;LMonth Year&amp;C&amp;A&amp;Rdoc.: IEEE 802.11-yy/xxxxr0</oddHeader>
    <oddFooter>&amp;LSubmission&amp;C&amp;P&amp;RName, Company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Some Tech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Smith</dc:creator>
  <cp:keywords/>
  <dc:description/>
  <cp:lastModifiedBy>Petere</cp:lastModifiedBy>
  <cp:lastPrinted>2004-11-19T06:33:11Z</cp:lastPrinted>
  <dcterms:created xsi:type="dcterms:W3CDTF">2004-07-14T16:37:20Z</dcterms:created>
  <dcterms:modified xsi:type="dcterms:W3CDTF">2011-04-25T02:41:03Z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