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TVWS in US Metro Areas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<sst xmlns="http://schemas.openxmlformats.org/spreadsheetml/2006/main" count="85" uniqueCount="85">
  <si>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</si>
  <si>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</si>
  <si>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</si>
  <si>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</si>
  <si>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</si>
  <si>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</si>
  <si>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</si>
  <si>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</si>
  <si>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</si>
  <si>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</si>
  <si>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</si>
  <si>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</si>
  <si>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</si>
  <si>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References:</t>
  </si>
  <si>
    <t>Full Date:</t>
  </si>
  <si>
    <t>Affiliation</t>
  </si>
  <si>
    <t>Name, Affiliation</t>
  </si>
  <si>
    <t>U.S. Population</t>
  </si>
  <si>
    <t>http://www.census.gov/main/www/popclock.html</t>
  </si>
  <si>
    <t>http://en.wikipedia.org/wiki/Table_of_United_States_Metropolitan_Statistical_Areas</t>
  </si>
  <si>
    <t xml:space="preserve">1 New York-Northern New Jersey-Long Island, NY-NJ-PA MSA </t>
  </si>
  <si>
    <t xml:space="preserve">2 Los Angeles-Long Beach-Santa Ana, CA MSA  </t>
  </si>
  <si>
    <t xml:space="preserve">3 Chicago-Joliet-Naperville, IL-IN-WI MSA </t>
  </si>
  <si>
    <t xml:space="preserve">4 Dallas-Fort Worth-Arlington, TX MSA  </t>
  </si>
  <si>
    <t xml:space="preserve">5 Philadelphia-Camden-Wilmington, PA-NJ-DE-MD MSA  </t>
  </si>
  <si>
    <t xml:space="preserve">6 Houston-Sugar Land-Baytown, TX MSA </t>
  </si>
  <si>
    <t xml:space="preserve">7 Miami-Fort Lauderdale-Pompano Beach, FL MSA  </t>
  </si>
  <si>
    <t xml:space="preserve">8 Washington-Arlington-Alexandria, DC-VA-MD-WV MSA  </t>
  </si>
  <si>
    <t xml:space="preserve">9 Atlanta-Sandy Springs-Marietta, GA MSA </t>
  </si>
  <si>
    <t xml:space="preserve">10 Boston-Cambridge-Quincy, MA-NH MSA  </t>
  </si>
  <si>
    <t xml:space="preserve">11 Detroit-Warren-Livonia, MI MSA  </t>
  </si>
  <si>
    <t xml:space="preserve">12 Phoenix-Mesa-Glendale, AZ MSA  </t>
  </si>
  <si>
    <t xml:space="preserve">13 San Francisco-Oakland-Fremont, CA MSA  </t>
  </si>
  <si>
    <t xml:space="preserve">14 Riverside-San Bernardino-Ontario, CA MSA  </t>
  </si>
  <si>
    <t xml:space="preserve">15 Seattle-Tacoma-Bellevue, WA MSA  </t>
  </si>
  <si>
    <t>MSA POPs</t>
  </si>
  <si>
    <t>Lat</t>
  </si>
  <si>
    <t>Lon</t>
  </si>
  <si>
    <t>MHz per POP</t>
  </si>
  <si>
    <t>POPs</t>
  </si>
  <si>
    <t>TVWS</t>
  </si>
  <si>
    <r>
      <t>Metropolitan Statistical Areas of the United States of America</t>
    </r>
    <r>
      <rPr>
        <sz val="10"/>
        <rFont val="Arial"/>
        <family val="0"/>
      </rPr>
      <t xml:space="preserve"> Rank Metropolitan Statistical Area 2009</t>
    </r>
  </si>
  <si>
    <t>100mW</t>
  </si>
  <si>
    <t>40mW</t>
  </si>
  <si>
    <t>Chls*POPs</t>
  </si>
  <si>
    <t>Top 3</t>
  </si>
  <si>
    <t>Top 5</t>
  </si>
  <si>
    <t>Top 4</t>
  </si>
  <si>
    <t>Top 6</t>
  </si>
  <si>
    <t>Top 7</t>
  </si>
  <si>
    <t>Top 8</t>
  </si>
  <si>
    <t>Top 9</t>
  </si>
  <si>
    <t>Top 10</t>
  </si>
  <si>
    <t>Top 11</t>
  </si>
  <si>
    <t>Top 12</t>
  </si>
  <si>
    <t>Top 13</t>
  </si>
  <si>
    <t>Top 14</t>
  </si>
  <si>
    <t>Top 15</t>
  </si>
  <si>
    <t>WSM 21</t>
  </si>
  <si>
    <t>NY/LA/CHI</t>
  </si>
  <si>
    <t>Dallas</t>
  </si>
  <si>
    <t>Phila</t>
  </si>
  <si>
    <t>Houston</t>
  </si>
  <si>
    <t>Miami</t>
  </si>
  <si>
    <t>Wash DC</t>
  </si>
  <si>
    <t>Atlanta</t>
  </si>
  <si>
    <t>Boston</t>
  </si>
  <si>
    <t>Detroit</t>
  </si>
  <si>
    <t>Phoenix</t>
  </si>
  <si>
    <t>SF/OAK</t>
  </si>
  <si>
    <t>Riverside</t>
  </si>
  <si>
    <t>Seattle</t>
  </si>
  <si>
    <t>Updated</t>
  </si>
  <si>
    <t>2011-04-02</t>
  </si>
  <si>
    <t>April 2011</t>
  </si>
  <si>
    <t>US Metro MHzpops</t>
  </si>
  <si>
    <t>Peter Ecclesine</t>
  </si>
  <si>
    <t>Cisco</t>
  </si>
  <si>
    <t>170 W. Tasman Dr., SJ-14-4, San Jose, CA 95134-1706</t>
  </si>
  <si>
    <t>+1-408-527-0815</t>
  </si>
  <si>
    <t>pecclesi@cisco.com</t>
  </si>
  <si>
    <t>doc.: IEEE 802.11-11/0499r0</t>
  </si>
  <si>
    <t>51*</t>
  </si>
  <si>
    <t>*Note that TV channel 51 is adjacent to Lower 700 MHz A Block, which is getting</t>
  </si>
  <si>
    <t>a cellular buildout in most metropolitan areas.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</si>
</sst>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9" fontId="0" fillId="0" borderId="0" xfId="59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49" fontId="5" fillId="0" borderId="0" xfId="53" applyNumberForma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Initial version 2011 April 2 showing TV white spaces at City Halls of several metropolitan areas.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cclesi@cisc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Table_of_United_States_Metropolitan_Statistical_Areas" TargetMode="External" /><Relationship Id="rId2" Type="http://schemas.openxmlformats.org/officeDocument/2006/relationships/hyperlink" Target="http://www.census.gov/main/www/popclock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81</v>
      </c>
    </row>
    <row r="4" spans="1:6" ht="18.75">
      <c r="A4" s="2" t="s">
        <v>1</v>
      </c>
      <c r="B4" s="21" t="s">
        <v>74</v>
      </c>
      <c r="F4" s="7"/>
    </row>
    <row r="5" spans="1:2" ht="15.75">
      <c r="A5" s="2" t="s">
        <v>11</v>
      </c>
      <c r="B5" s="12" t="s">
        <v>16</v>
      </c>
    </row>
    <row r="6" s="3" customFormat="1" ht="16.5" thickBot="1"/>
    <row r="7" spans="1:2" s="4" customFormat="1" ht="18.75">
      <c r="A7" s="4" t="s">
        <v>4</v>
      </c>
      <c r="B7" s="9" t="s">
        <v>75</v>
      </c>
    </row>
    <row r="8" spans="1:2" ht="15.75">
      <c r="A8" s="2" t="s">
        <v>14</v>
      </c>
      <c r="B8" s="8" t="s">
        <v>73</v>
      </c>
    </row>
    <row r="9" spans="1:9" ht="15.75">
      <c r="A9" s="2" t="s">
        <v>5</v>
      </c>
      <c r="B9" s="8" t="s">
        <v>10</v>
      </c>
      <c r="C9" s="8" t="s">
        <v>76</v>
      </c>
      <c r="D9" s="8"/>
      <c r="E9" s="8"/>
      <c r="F9" s="8"/>
      <c r="G9" s="8"/>
      <c r="H9" s="8"/>
      <c r="I9" s="8"/>
    </row>
    <row r="10" spans="2:9" ht="15.75">
      <c r="B10" s="8" t="s">
        <v>15</v>
      </c>
      <c r="C10" s="8" t="s">
        <v>77</v>
      </c>
      <c r="D10" s="8"/>
      <c r="E10" s="8"/>
      <c r="F10" s="8"/>
      <c r="G10" s="8"/>
      <c r="H10" s="8"/>
      <c r="I10" s="8"/>
    </row>
    <row r="11" spans="2:9" ht="15.75">
      <c r="B11" s="8" t="s">
        <v>6</v>
      </c>
      <c r="C11" s="8" t="s">
        <v>78</v>
      </c>
      <c r="D11" s="8"/>
      <c r="E11" s="8"/>
      <c r="F11" s="8"/>
      <c r="G11" s="8"/>
      <c r="H11" s="8"/>
      <c r="I11" s="8"/>
    </row>
    <row r="12" spans="2:9" ht="15.75">
      <c r="B12" s="8" t="s">
        <v>7</v>
      </c>
      <c r="C12" s="8" t="s">
        <v>79</v>
      </c>
      <c r="D12" s="8"/>
      <c r="E12" s="8"/>
      <c r="F12" s="8"/>
      <c r="G12" s="8"/>
      <c r="H12" s="8"/>
      <c r="I12" s="8"/>
    </row>
    <row r="13" spans="2:9" ht="15.75">
      <c r="B13" s="8" t="s">
        <v>8</v>
      </c>
      <c r="C13" s="8"/>
      <c r="D13" s="8"/>
      <c r="E13" s="8"/>
      <c r="F13" s="8"/>
      <c r="G13" s="8"/>
      <c r="H13" s="8"/>
      <c r="I13" s="8"/>
    </row>
    <row r="14" spans="2:9" ht="15.75">
      <c r="B14" s="8" t="s">
        <v>9</v>
      </c>
      <c r="C14" s="22" t="s">
        <v>80</v>
      </c>
      <c r="D14" s="8"/>
      <c r="E14" s="8"/>
      <c r="F14" s="8"/>
      <c r="G14" s="8"/>
      <c r="H14" s="8"/>
      <c r="I14" s="8"/>
    </row>
    <row r="15" ht="15.75">
      <c r="A15" s="2" t="s">
        <v>3</v>
      </c>
    </row>
    <row r="27" spans="1:5" ht="15.75" customHeight="1">
      <c r="A27" s="6"/>
      <c r="B27" s="20"/>
      <c r="C27" s="20"/>
      <c r="D27" s="20"/>
      <c r="E27" s="20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9"/>
      <c r="C29" s="19"/>
      <c r="D29" s="19"/>
      <c r="E29" s="19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9"/>
      <c r="C31" s="19"/>
      <c r="D31" s="19"/>
      <c r="E31" s="19"/>
    </row>
    <row r="32" spans="2:5" ht="15.75" customHeight="1">
      <c r="B32" s="19"/>
      <c r="C32" s="19"/>
      <c r="D32" s="19"/>
      <c r="E32" s="19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pecclesi@cisco.com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Q36"/>
  <sheetViews>
    <sheetView tabSelected="1" zoomScalePageLayoutView="0" workbookViewId="0" topLeftCell="C1">
      <selection activeCell="M26" sqref="M26"/>
    </sheetView>
  </sheetViews>
  <sheetFormatPr defaultColWidth="9.140625" defaultRowHeight="12.75"/>
  <cols>
    <col min="4" max="4" width="10.00390625" style="0" bestFit="1" customWidth="1"/>
    <col min="7" max="7" width="12.28125" style="0" customWidth="1"/>
    <col min="10" max="10" width="7.421875" style="0" customWidth="1"/>
    <col min="11" max="11" width="6.421875" style="0" customWidth="1"/>
    <col min="12" max="12" width="12.421875" style="0" bestFit="1" customWidth="1"/>
    <col min="13" max="13" width="8.7109375" style="0" customWidth="1"/>
    <col min="14" max="16" width="2.28125" style="0" customWidth="1"/>
    <col min="17" max="17" width="2.00390625" style="0" customWidth="1"/>
    <col min="18" max="18" width="1.7109375" style="0" customWidth="1"/>
    <col min="19" max="19" width="2.140625" style="0" customWidth="1"/>
    <col min="20" max="20" width="2.28125" style="0" customWidth="1"/>
    <col min="21" max="21" width="2.00390625" style="0" customWidth="1"/>
    <col min="22" max="22" width="2.28125" style="0" customWidth="1"/>
    <col min="23" max="23" width="2.7109375" style="0" customWidth="1"/>
    <col min="24" max="27" width="1.8515625" style="0" customWidth="1"/>
    <col min="28" max="29" width="1.7109375" style="0" customWidth="1"/>
    <col min="30" max="30" width="1.8515625" style="0" customWidth="1"/>
    <col min="31" max="32" width="2.00390625" style="0" customWidth="1"/>
    <col min="33" max="33" width="2.7109375" style="0" customWidth="1"/>
    <col min="34" max="34" width="2.140625" style="0" customWidth="1"/>
    <col min="35" max="35" width="1.8515625" style="0" customWidth="1"/>
    <col min="36" max="40" width="1.7109375" style="0" customWidth="1"/>
    <col min="41" max="42" width="1.8515625" style="0" customWidth="1"/>
    <col min="43" max="43" width="2.8515625" style="0" customWidth="1"/>
  </cols>
  <sheetData>
    <row r="1" spans="1:5" ht="12.75">
      <c r="A1" t="s">
        <v>17</v>
      </c>
      <c r="D1">
        <v>311081068</v>
      </c>
      <c r="E1" s="13" t="s">
        <v>18</v>
      </c>
    </row>
    <row r="2" spans="1:5" ht="12.75">
      <c r="A2" t="s">
        <v>72</v>
      </c>
      <c r="B2">
        <v>20110402</v>
      </c>
      <c r="E2" s="13" t="s">
        <v>19</v>
      </c>
    </row>
    <row r="4" ht="15">
      <c r="A4" s="15" t="s">
        <v>41</v>
      </c>
    </row>
    <row r="5" spans="7:43" ht="12.75">
      <c r="G5" t="s">
        <v>35</v>
      </c>
      <c r="H5" t="s">
        <v>36</v>
      </c>
      <c r="I5" t="s">
        <v>37</v>
      </c>
      <c r="J5" t="s">
        <v>42</v>
      </c>
      <c r="K5" t="s">
        <v>43</v>
      </c>
      <c r="L5" t="s">
        <v>44</v>
      </c>
      <c r="M5" t="s">
        <v>58</v>
      </c>
      <c r="W5">
        <v>31</v>
      </c>
      <c r="AG5">
        <v>41</v>
      </c>
      <c r="AQ5" t="s">
        <v>82</v>
      </c>
    </row>
    <row r="6" spans="1:43" ht="12.75">
      <c r="A6" t="s">
        <v>20</v>
      </c>
      <c r="G6" s="14">
        <v>19069796</v>
      </c>
      <c r="H6">
        <v>40.7127</v>
      </c>
      <c r="I6">
        <v>74.0059</v>
      </c>
      <c r="J6">
        <v>1</v>
      </c>
      <c r="K6">
        <v>4</v>
      </c>
      <c r="L6" s="18">
        <f aca="true" t="shared" si="0" ref="L6:L17">(K6*G6)/1000000</f>
        <v>76.279184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1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1</v>
      </c>
      <c r="AP6">
        <v>0</v>
      </c>
      <c r="AQ6">
        <v>1</v>
      </c>
    </row>
    <row r="7" spans="1:43" ht="12.75">
      <c r="A7" t="s">
        <v>21</v>
      </c>
      <c r="G7" s="14">
        <v>12874797</v>
      </c>
      <c r="H7">
        <v>34.0536</v>
      </c>
      <c r="I7">
        <v>118.243</v>
      </c>
      <c r="J7">
        <v>0</v>
      </c>
      <c r="K7">
        <v>2</v>
      </c>
      <c r="L7" s="18">
        <f t="shared" si="0"/>
        <v>25.749594</v>
      </c>
      <c r="M7">
        <v>0</v>
      </c>
      <c r="N7">
        <v>1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</row>
    <row r="8" spans="1:43" ht="12.75">
      <c r="A8" t="s">
        <v>22</v>
      </c>
      <c r="G8" s="14">
        <v>9580567</v>
      </c>
      <c r="H8">
        <v>41.88386</v>
      </c>
      <c r="I8">
        <v>87.631631</v>
      </c>
      <c r="J8">
        <v>1</v>
      </c>
      <c r="K8">
        <v>9</v>
      </c>
      <c r="L8" s="18">
        <f t="shared" si="0"/>
        <v>86.225103</v>
      </c>
      <c r="M8">
        <v>1</v>
      </c>
      <c r="N8">
        <v>1</v>
      </c>
      <c r="O8">
        <v>0</v>
      </c>
      <c r="P8">
        <v>1</v>
      </c>
      <c r="Q8">
        <v>0</v>
      </c>
      <c r="R8">
        <v>1</v>
      </c>
      <c r="S8">
        <v>0</v>
      </c>
      <c r="T8">
        <v>1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0</v>
      </c>
      <c r="AK8">
        <v>0</v>
      </c>
      <c r="AL8">
        <v>1</v>
      </c>
      <c r="AM8">
        <v>0</v>
      </c>
      <c r="AN8">
        <v>0</v>
      </c>
      <c r="AO8">
        <v>1</v>
      </c>
      <c r="AP8">
        <v>0</v>
      </c>
      <c r="AQ8">
        <v>0</v>
      </c>
    </row>
    <row r="9" spans="1:43" ht="12.75">
      <c r="A9" t="s">
        <v>23</v>
      </c>
      <c r="G9" s="14">
        <v>6447615</v>
      </c>
      <c r="H9">
        <v>32.776236</v>
      </c>
      <c r="I9">
        <v>96.796838</v>
      </c>
      <c r="J9">
        <v>0</v>
      </c>
      <c r="K9">
        <v>6</v>
      </c>
      <c r="L9" s="18">
        <f t="shared" si="0"/>
        <v>38.68569</v>
      </c>
      <c r="M9">
        <v>1</v>
      </c>
      <c r="N9">
        <v>0</v>
      </c>
      <c r="O9">
        <v>0</v>
      </c>
      <c r="P9">
        <v>1</v>
      </c>
      <c r="Q9">
        <v>0</v>
      </c>
      <c r="R9">
        <v>1</v>
      </c>
      <c r="S9">
        <v>0</v>
      </c>
      <c r="T9">
        <v>1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1</v>
      </c>
      <c r="AP9">
        <v>0</v>
      </c>
      <c r="AQ9">
        <v>0</v>
      </c>
    </row>
    <row r="10" spans="1:43" ht="12.75">
      <c r="A10" t="s">
        <v>24</v>
      </c>
      <c r="G10" s="14">
        <v>5968252</v>
      </c>
      <c r="H10">
        <v>39.952247</v>
      </c>
      <c r="I10">
        <v>75.163894</v>
      </c>
      <c r="J10">
        <v>0</v>
      </c>
      <c r="K10">
        <v>4</v>
      </c>
      <c r="L10" s="18">
        <f t="shared" si="0"/>
        <v>23.873008</v>
      </c>
      <c r="M10">
        <v>0</v>
      </c>
      <c r="N10">
        <v>0</v>
      </c>
      <c r="O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1</v>
      </c>
      <c r="AN10">
        <v>0</v>
      </c>
      <c r="AO10">
        <v>0</v>
      </c>
      <c r="AP10">
        <v>0</v>
      </c>
      <c r="AQ10">
        <v>0</v>
      </c>
    </row>
    <row r="11" spans="1:43" ht="12.75">
      <c r="A11" t="s">
        <v>25</v>
      </c>
      <c r="G11" s="14">
        <v>5867489</v>
      </c>
      <c r="H11">
        <v>29.760821</v>
      </c>
      <c r="I11">
        <v>95.3695</v>
      </c>
      <c r="J11">
        <v>0</v>
      </c>
      <c r="K11">
        <v>5</v>
      </c>
      <c r="L11" s="18">
        <f t="shared" si="0"/>
        <v>29.337445</v>
      </c>
      <c r="M11">
        <v>0</v>
      </c>
      <c r="N11">
        <v>1</v>
      </c>
      <c r="O11">
        <v>0</v>
      </c>
      <c r="P11">
        <v>0</v>
      </c>
      <c r="Q11">
        <v>1</v>
      </c>
      <c r="R11">
        <v>0</v>
      </c>
      <c r="S11">
        <v>1</v>
      </c>
      <c r="T11">
        <v>0</v>
      </c>
      <c r="U11">
        <v>0</v>
      </c>
      <c r="V11">
        <v>0</v>
      </c>
      <c r="W11">
        <v>1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</row>
    <row r="12" spans="1:43" ht="12.75">
      <c r="A12" t="s">
        <v>26</v>
      </c>
      <c r="G12" s="14">
        <v>5547051</v>
      </c>
      <c r="H12">
        <v>25.787676</v>
      </c>
      <c r="I12">
        <v>80.224145</v>
      </c>
      <c r="J12">
        <v>0</v>
      </c>
      <c r="K12">
        <v>5</v>
      </c>
      <c r="L12" s="18">
        <f t="shared" si="0"/>
        <v>27.735255</v>
      </c>
      <c r="M12">
        <v>1</v>
      </c>
      <c r="N12">
        <v>0</v>
      </c>
      <c r="O12">
        <v>0</v>
      </c>
      <c r="P12">
        <v>0</v>
      </c>
      <c r="Q12">
        <v>0</v>
      </c>
      <c r="R12">
        <v>1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0</v>
      </c>
      <c r="AQ12">
        <v>1</v>
      </c>
    </row>
    <row r="13" spans="1:43" ht="12.75">
      <c r="A13" t="s">
        <v>27</v>
      </c>
      <c r="G13" s="14">
        <v>5476241</v>
      </c>
      <c r="H13">
        <v>38.8951246</v>
      </c>
      <c r="I13">
        <v>77.0313048</v>
      </c>
      <c r="J13">
        <v>0</v>
      </c>
      <c r="K13">
        <v>7</v>
      </c>
      <c r="L13" s="18">
        <f t="shared" si="0"/>
        <v>38.333687</v>
      </c>
      <c r="M13">
        <v>1</v>
      </c>
      <c r="N13">
        <v>0</v>
      </c>
      <c r="O13">
        <v>0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1</v>
      </c>
      <c r="AJ13">
        <v>1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1</v>
      </c>
    </row>
    <row r="14" spans="1:43" ht="12.75">
      <c r="A14" t="s">
        <v>28</v>
      </c>
      <c r="G14" s="14">
        <v>5475213</v>
      </c>
      <c r="H14">
        <v>33.748847</v>
      </c>
      <c r="I14">
        <v>84.39035</v>
      </c>
      <c r="J14">
        <v>4</v>
      </c>
      <c r="K14">
        <v>11</v>
      </c>
      <c r="L14" s="18">
        <f t="shared" si="0"/>
        <v>60.227343</v>
      </c>
      <c r="M14">
        <v>0</v>
      </c>
      <c r="N14">
        <v>0</v>
      </c>
      <c r="O14">
        <v>0</v>
      </c>
      <c r="P14">
        <v>1</v>
      </c>
      <c r="Q14">
        <v>1</v>
      </c>
      <c r="R14">
        <v>0</v>
      </c>
      <c r="S14">
        <v>0</v>
      </c>
      <c r="T14">
        <v>1</v>
      </c>
      <c r="U14">
        <v>0</v>
      </c>
      <c r="V14">
        <v>1</v>
      </c>
      <c r="W14">
        <v>0</v>
      </c>
      <c r="X14">
        <v>1</v>
      </c>
      <c r="Y14">
        <v>1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0</v>
      </c>
      <c r="AN14">
        <v>0</v>
      </c>
      <c r="AO14">
        <v>1</v>
      </c>
      <c r="AP14">
        <v>1</v>
      </c>
      <c r="AQ14">
        <v>1</v>
      </c>
    </row>
    <row r="15" spans="1:43" ht="12.75">
      <c r="A15" t="s">
        <v>29</v>
      </c>
      <c r="G15" s="14">
        <v>4588680</v>
      </c>
      <c r="H15">
        <v>42.34375</v>
      </c>
      <c r="I15">
        <v>71.052868</v>
      </c>
      <c r="J15">
        <v>1</v>
      </c>
      <c r="K15">
        <v>9</v>
      </c>
      <c r="L15" s="18">
        <f t="shared" si="0"/>
        <v>41.29812</v>
      </c>
      <c r="M15">
        <v>0</v>
      </c>
      <c r="N15">
        <v>0</v>
      </c>
      <c r="O15">
        <v>1</v>
      </c>
      <c r="P15">
        <v>1</v>
      </c>
      <c r="Q15">
        <v>0</v>
      </c>
      <c r="R15">
        <v>1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1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1</v>
      </c>
      <c r="AL15">
        <v>1</v>
      </c>
      <c r="AM15">
        <v>0</v>
      </c>
      <c r="AN15">
        <v>1</v>
      </c>
      <c r="AO15">
        <v>0</v>
      </c>
      <c r="AP15">
        <v>1</v>
      </c>
      <c r="AQ15">
        <v>0</v>
      </c>
    </row>
    <row r="16" spans="1:43" ht="12.75">
      <c r="A16" t="s">
        <v>30</v>
      </c>
      <c r="G16" s="14">
        <v>4403437</v>
      </c>
      <c r="H16">
        <v>42.3304</v>
      </c>
      <c r="I16">
        <v>83.0455</v>
      </c>
      <c r="J16">
        <v>3</v>
      </c>
      <c r="K16">
        <v>11</v>
      </c>
      <c r="L16" s="18">
        <f t="shared" si="0"/>
        <v>48.437807</v>
      </c>
      <c r="M16">
        <v>1</v>
      </c>
      <c r="N16">
        <v>1</v>
      </c>
      <c r="O16">
        <v>0</v>
      </c>
      <c r="P16">
        <v>1</v>
      </c>
      <c r="Q16">
        <v>0</v>
      </c>
      <c r="R16">
        <v>0</v>
      </c>
      <c r="S16">
        <v>1</v>
      </c>
      <c r="T16">
        <v>0</v>
      </c>
      <c r="U16">
        <v>0</v>
      </c>
      <c r="V16">
        <v>1</v>
      </c>
      <c r="W16">
        <v>0</v>
      </c>
      <c r="X16">
        <v>1</v>
      </c>
      <c r="Y16">
        <v>0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1</v>
      </c>
      <c r="AG16">
        <v>0</v>
      </c>
      <c r="AH16">
        <v>1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1</v>
      </c>
    </row>
    <row r="17" spans="1:43" ht="12.75">
      <c r="A17" t="s">
        <v>31</v>
      </c>
      <c r="G17" s="14">
        <v>4364094</v>
      </c>
      <c r="H17">
        <v>33.4489</v>
      </c>
      <c r="I17">
        <v>112.0771</v>
      </c>
      <c r="J17">
        <v>3</v>
      </c>
      <c r="K17">
        <v>10</v>
      </c>
      <c r="L17" s="18">
        <f t="shared" si="0"/>
        <v>43.64094</v>
      </c>
      <c r="M17">
        <v>1</v>
      </c>
      <c r="N17">
        <v>0</v>
      </c>
      <c r="O17">
        <v>1</v>
      </c>
      <c r="P17">
        <v>0</v>
      </c>
      <c r="Q17">
        <v>0</v>
      </c>
      <c r="R17">
        <v>0</v>
      </c>
      <c r="S17">
        <v>1</v>
      </c>
      <c r="T17">
        <v>0</v>
      </c>
      <c r="U17">
        <v>1</v>
      </c>
      <c r="V17">
        <v>1</v>
      </c>
      <c r="W17">
        <v>1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1</v>
      </c>
      <c r="AK17">
        <v>1</v>
      </c>
      <c r="AL17">
        <v>0</v>
      </c>
      <c r="AM17">
        <v>1</v>
      </c>
      <c r="AN17">
        <v>0</v>
      </c>
      <c r="AO17">
        <v>0</v>
      </c>
      <c r="AP17">
        <v>0</v>
      </c>
      <c r="AQ17">
        <v>0</v>
      </c>
    </row>
    <row r="18" spans="1:43" ht="12.75">
      <c r="A18" t="s">
        <v>32</v>
      </c>
      <c r="G18" s="14">
        <v>4317853</v>
      </c>
      <c r="H18">
        <v>37.77919</v>
      </c>
      <c r="I18">
        <v>122.41914</v>
      </c>
      <c r="J18">
        <v>1</v>
      </c>
      <c r="K18">
        <v>5</v>
      </c>
      <c r="L18" s="18">
        <f>(K18*G18)/1000000</f>
        <v>21.589265</v>
      </c>
      <c r="M18">
        <v>1</v>
      </c>
      <c r="N18">
        <v>1</v>
      </c>
      <c r="O18">
        <v>0</v>
      </c>
      <c r="P18">
        <v>1</v>
      </c>
      <c r="Q18">
        <v>1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</row>
    <row r="19" spans="1:43" ht="12.75">
      <c r="A19" s="16" t="s">
        <v>33</v>
      </c>
      <c r="G19" s="14">
        <v>4143113</v>
      </c>
      <c r="H19">
        <v>33.5711</v>
      </c>
      <c r="I19">
        <v>117.2343</v>
      </c>
      <c r="J19">
        <v>0</v>
      </c>
      <c r="K19">
        <v>6</v>
      </c>
      <c r="L19" s="18">
        <f>(K19*G19)/1000000</f>
        <v>24.858678</v>
      </c>
      <c r="M19">
        <v>0</v>
      </c>
      <c r="N19">
        <v>1</v>
      </c>
      <c r="O19">
        <v>0</v>
      </c>
      <c r="P19">
        <v>1</v>
      </c>
      <c r="Q19">
        <v>0</v>
      </c>
      <c r="R19">
        <v>0</v>
      </c>
      <c r="S19">
        <v>1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1</v>
      </c>
      <c r="AL19">
        <v>1</v>
      </c>
      <c r="AM19">
        <v>0</v>
      </c>
      <c r="AN19">
        <v>0</v>
      </c>
      <c r="AO19">
        <v>0</v>
      </c>
      <c r="AP19">
        <v>1</v>
      </c>
      <c r="AQ19">
        <v>0</v>
      </c>
    </row>
    <row r="20" spans="1:43" ht="12.75">
      <c r="A20" t="s">
        <v>34</v>
      </c>
      <c r="G20" s="14">
        <v>3407848</v>
      </c>
      <c r="H20">
        <v>47.605061</v>
      </c>
      <c r="I20">
        <v>122.32982</v>
      </c>
      <c r="J20">
        <v>4</v>
      </c>
      <c r="K20">
        <v>11</v>
      </c>
      <c r="L20" s="18">
        <f>(K20*G20)/1000000</f>
        <v>37.486328</v>
      </c>
      <c r="M20">
        <v>1</v>
      </c>
      <c r="N20">
        <v>1</v>
      </c>
      <c r="O20">
        <v>1</v>
      </c>
      <c r="P20">
        <v>1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0</v>
      </c>
      <c r="AI20">
        <v>1</v>
      </c>
      <c r="AJ20">
        <v>0</v>
      </c>
      <c r="AK20">
        <v>1</v>
      </c>
      <c r="AL20">
        <v>0</v>
      </c>
      <c r="AM20">
        <v>0</v>
      </c>
      <c r="AN20">
        <v>0</v>
      </c>
      <c r="AO20">
        <v>1</v>
      </c>
      <c r="AP20">
        <v>0</v>
      </c>
      <c r="AQ20">
        <v>0</v>
      </c>
    </row>
    <row r="22" spans="5:12" ht="12.75">
      <c r="E22" t="s">
        <v>39</v>
      </c>
      <c r="G22" s="14">
        <f>SUM(G6:G20)</f>
        <v>101532046</v>
      </c>
      <c r="I22" t="s">
        <v>40</v>
      </c>
      <c r="J22">
        <v>18</v>
      </c>
      <c r="K22">
        <f>SUM(K6:K20)</f>
        <v>105</v>
      </c>
      <c r="L22">
        <f>(6*SUM(L6:L20))</f>
        <v>3742.5446819999997</v>
      </c>
    </row>
    <row r="24" spans="4:13" ht="12.75">
      <c r="D24" t="s">
        <v>59</v>
      </c>
      <c r="E24" t="s">
        <v>45</v>
      </c>
      <c r="G24" s="14">
        <f>G6+G7+G8</f>
        <v>41525160</v>
      </c>
      <c r="H24" s="17">
        <f>G24/D1</f>
        <v>0.13348661899283437</v>
      </c>
      <c r="I24" t="s">
        <v>38</v>
      </c>
      <c r="L24">
        <f>L22/G22</f>
        <v>3.686072357883933E-05</v>
      </c>
      <c r="M24" t="s">
        <v>83</v>
      </c>
    </row>
    <row r="25" spans="4:13" ht="12.75">
      <c r="D25" t="s">
        <v>60</v>
      </c>
      <c r="E25" t="s">
        <v>47</v>
      </c>
      <c r="G25" s="14">
        <f aca="true" t="shared" si="1" ref="G25:G32">G24+G9</f>
        <v>47972775</v>
      </c>
      <c r="H25" s="17">
        <f>G25/D1</f>
        <v>0.15421309727533788</v>
      </c>
      <c r="M25" t="s">
        <v>84</v>
      </c>
    </row>
    <row r="26" spans="4:8" ht="12.75">
      <c r="D26" t="s">
        <v>61</v>
      </c>
      <c r="E26" t="s">
        <v>46</v>
      </c>
      <c r="G26" s="14">
        <f t="shared" si="1"/>
        <v>53941027</v>
      </c>
      <c r="H26" s="17">
        <f>G26/D1</f>
        <v>0.1733986171090296</v>
      </c>
    </row>
    <row r="27" spans="4:8" ht="12.75">
      <c r="D27" t="s">
        <v>62</v>
      </c>
      <c r="E27" t="s">
        <v>48</v>
      </c>
      <c r="G27" s="14">
        <f t="shared" si="1"/>
        <v>59808516</v>
      </c>
      <c r="H27" s="17">
        <f>G27/D1</f>
        <v>0.19226022459200248</v>
      </c>
    </row>
    <row r="28" spans="4:8" ht="12.75">
      <c r="D28" t="s">
        <v>63</v>
      </c>
      <c r="E28" t="s">
        <v>49</v>
      </c>
      <c r="G28" s="14">
        <f t="shared" si="1"/>
        <v>65355567</v>
      </c>
      <c r="H28" s="17">
        <f>G28/D1</f>
        <v>0.21009175331749858</v>
      </c>
    </row>
    <row r="29" spans="4:8" ht="12.75">
      <c r="D29" t="s">
        <v>64</v>
      </c>
      <c r="E29" t="s">
        <v>50</v>
      </c>
      <c r="G29" s="14">
        <f t="shared" si="1"/>
        <v>70831808</v>
      </c>
      <c r="H29" s="17">
        <f>G29/D1</f>
        <v>0.22769565649041684</v>
      </c>
    </row>
    <row r="30" spans="4:8" ht="12.75">
      <c r="D30" t="s">
        <v>65</v>
      </c>
      <c r="E30" t="s">
        <v>51</v>
      </c>
      <c r="G30" s="14">
        <f t="shared" si="1"/>
        <v>76307021</v>
      </c>
      <c r="H30" s="17">
        <f>G30/D1</f>
        <v>0.24529625505850455</v>
      </c>
    </row>
    <row r="31" spans="4:8" ht="12.75">
      <c r="D31" t="s">
        <v>66</v>
      </c>
      <c r="E31" t="s">
        <v>52</v>
      </c>
      <c r="G31" s="14">
        <f t="shared" si="1"/>
        <v>80895701</v>
      </c>
      <c r="H31" s="17">
        <f>G31/D1</f>
        <v>0.26004700806800624</v>
      </c>
    </row>
    <row r="32" spans="4:8" ht="12.75">
      <c r="D32" t="s">
        <v>67</v>
      </c>
      <c r="E32" t="s">
        <v>53</v>
      </c>
      <c r="G32" s="14">
        <f t="shared" si="1"/>
        <v>85299138</v>
      </c>
      <c r="H32" s="17">
        <f>G32/D1</f>
        <v>0.27420227964499594</v>
      </c>
    </row>
    <row r="33" spans="4:8" ht="12.75">
      <c r="D33" t="s">
        <v>68</v>
      </c>
      <c r="E33" t="s">
        <v>54</v>
      </c>
      <c r="G33" s="14">
        <f>+G32+G17</f>
        <v>89663232</v>
      </c>
      <c r="H33" s="17">
        <f>G33/D1</f>
        <v>0.2882310793661027</v>
      </c>
    </row>
    <row r="34" spans="4:8" ht="12.75">
      <c r="D34" t="s">
        <v>69</v>
      </c>
      <c r="E34" t="s">
        <v>55</v>
      </c>
      <c r="G34" s="14">
        <f>G33+G18</f>
        <v>93981085</v>
      </c>
      <c r="H34" s="17">
        <f>G34/D1</f>
        <v>0.3021112329471622</v>
      </c>
    </row>
    <row r="35" spans="4:8" ht="12.75">
      <c r="D35" t="s">
        <v>70</v>
      </c>
      <c r="E35" t="s">
        <v>56</v>
      </c>
      <c r="G35" s="14">
        <f>G34+G19</f>
        <v>98124198</v>
      </c>
      <c r="H35" s="17">
        <f>G35/D1</f>
        <v>0.3154296679989539</v>
      </c>
    </row>
    <row r="36" spans="4:8" ht="12.75">
      <c r="D36" t="s">
        <v>71</v>
      </c>
      <c r="E36" t="s">
        <v>57</v>
      </c>
      <c r="G36" s="14">
        <f>G35+G20</f>
        <v>101532046</v>
      </c>
      <c r="H36" s="17">
        <f>G36/D1</f>
        <v>0.3263845230208609</v>
      </c>
    </row>
  </sheetData>
  <sheetProtection/>
  <hyperlinks>
    <hyperlink ref="E2" r:id="rId1" display="http://en.wikipedia.org/wiki/Table_of_United_States_Metropolitan_Statistical_Areas"/>
    <hyperlink ref="E1" r:id="rId2" display="http://www.census.gov/main/www/popclock.html"/>
  </hyperlinks>
  <printOptions/>
  <pageMargins left="0.75" right="0.75" top="1" bottom="1" header="0.5" footer="0.5"/>
  <pageSetup horizontalDpi="600" verticalDpi="600" orientation="portrait" r:id="rId3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5.75">
      <c r="A1" s="10" t="s">
        <v>13</v>
      </c>
    </row>
    <row r="2" ht="12.75">
      <c r="A2" s="11"/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2.75">
      <c r="A7" s="11"/>
    </row>
    <row r="8" ht="12.75">
      <c r="A8" s="11"/>
    </row>
    <row r="9" ht="12.75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  <row r="25" ht="12.75">
      <c r="A25" s="11"/>
    </row>
    <row r="26" ht="12.75">
      <c r="A26" s="11"/>
    </row>
    <row r="27" ht="12.75">
      <c r="A27" s="11"/>
    </row>
    <row r="28" ht="12.75">
      <c r="A28" s="11"/>
    </row>
    <row r="29" ht="12.75">
      <c r="A29" s="11"/>
    </row>
    <row r="30" ht="12.75">
      <c r="A30" s="11"/>
    </row>
    <row r="31" ht="12.75">
      <c r="A31" s="11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Petere</cp:lastModifiedBy>
  <cp:lastPrinted>2004-11-19T06:33:11Z</cp:lastPrinted>
  <dcterms:created xsi:type="dcterms:W3CDTF">2004-07-14T16:37:20Z</dcterms:created>
  <dcterms:modified xsi:type="dcterms:W3CDTF">2011-04-04T04:26:17Z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