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405" windowWidth="16575" windowHeight="12300" tabRatio="964" activeTab="4"/>
  </bookViews>
  <sheets>
    <sheet name="Title" sheetId="1" r:id="rId1"/>
    <sheet name="802.11 Cover" sheetId="2" r:id="rId2"/>
    <sheet name="Courtesy Notice" sheetId="3" r:id="rId3"/>
    <sheet name="802.11 WLAN Graphic" sheetId="4" r:id="rId4"/>
    <sheet name="802.11 WG Agenda" sheetId="5" r:id="rId5"/>
    <sheet name="ARC SC" sheetId="6" r:id="rId6"/>
    <sheet name="WNG SC Agenda" sheetId="7" r:id="rId7"/>
    <sheet name="TGMB Agenda" sheetId="8" r:id="rId8"/>
    <sheet name="TGS Agenda" sheetId="9" r:id="rId9"/>
    <sheet name="TGaa Agenda" sheetId="10" r:id="rId10"/>
    <sheet name="TGac Agenda" sheetId="11" r:id="rId11"/>
    <sheet name="TGad Agenda" sheetId="12" r:id="rId12"/>
    <sheet name="TGAE Agenda" sheetId="13" r:id="rId13"/>
    <sheet name="TGAF Agenda" sheetId="14" r:id="rId14"/>
    <sheet name="TGAH" sheetId="15" r:id="rId15"/>
    <sheet name="TGAI" sheetId="16" r:id="rId16"/>
    <sheet name="JTC1" sheetId="17" r:id="rId17"/>
    <sheet name="REG" sheetId="18" r:id="rId18"/>
    <sheet name="Smart Grid" sheetId="19" r:id="rId19"/>
    <sheet name="CAC Agenda" sheetId="20" r:id="rId20"/>
    <sheet name="Agenda links" sheetId="21" r:id="rId21"/>
    <sheet name="References" sheetId="22" r:id="rId22"/>
  </sheets>
  <definedNames>
    <definedName name="_Parse_In" localSheetId="4" hidden="1">'802.11 WG Agenda'!$H$121:$H$198</definedName>
    <definedName name="_Parse_Out" localSheetId="4" hidden="1">'802.11 WG Agenda'!#REF!</definedName>
    <definedName name="all" localSheetId="3">#REF!</definedName>
    <definedName name="all" localSheetId="8">#REF!</definedName>
    <definedName name="all" localSheetId="6">#REF!</definedName>
    <definedName name="all">#REF!</definedName>
    <definedName name="cc" localSheetId="6">#REF!</definedName>
    <definedName name="cc">#REF!</definedName>
    <definedName name="circular" localSheetId="3">#REF!</definedName>
    <definedName name="circular" localSheetId="8">#REF!</definedName>
    <definedName name="circular" localSheetId="6">#REF!</definedName>
    <definedName name="circular">#REF!</definedName>
    <definedName name="_xlnm.Print_Area" localSheetId="1">'802.11 Cover'!$E$1:$S$34</definedName>
    <definedName name="_xlnm.Print_Area" localSheetId="4">'802.11 WG Agenda'!$A$1:$O$375</definedName>
    <definedName name="_xlnm.Print_Area" localSheetId="3">'802.11 WLAN Graphic'!$D$1:$AC$48</definedName>
    <definedName name="_xlnm.Print_Area" localSheetId="5">'ARC SC'!$E$1:$N$29</definedName>
    <definedName name="_xlnm.Print_Area" localSheetId="19">'CAC Agenda'!$D$1:$N$14</definedName>
    <definedName name="_xlnm.Print_Area" localSheetId="2">'Courtesy Notice'!$D$1:$Z$49</definedName>
    <definedName name="_xlnm.Print_Area" localSheetId="16">'JTC1'!$D$1:$M$53</definedName>
    <definedName name="_xlnm.Print_Area" localSheetId="21">'References'!$D$1:$I$54</definedName>
    <definedName name="_xlnm.Print_Area" localSheetId="17">'REG'!$E$1:$M$30</definedName>
    <definedName name="_xlnm.Print_Area" localSheetId="18">'Smart Grid'!$E$1:$M$26</definedName>
    <definedName name="_xlnm.Print_Area" localSheetId="9">'TGaa Agenda'!$D$1:$M$69</definedName>
    <definedName name="_xlnm.Print_Area" localSheetId="10">'TGac Agenda'!$E$1:$M$55</definedName>
    <definedName name="_xlnm.Print_Area" localSheetId="11">'TGad Agenda'!$E$1:$M$68</definedName>
    <definedName name="_xlnm.Print_Area" localSheetId="12">'TGAE Agenda'!$E$1:$L$42</definedName>
    <definedName name="_xlnm.Print_Area" localSheetId="13">'TGAF Agenda'!$E$1:$M$50</definedName>
    <definedName name="_xlnm.Print_Area" localSheetId="15">'TGAI'!$E$1:$M$80</definedName>
    <definedName name="_xlnm.Print_Area" localSheetId="7">'TGMB Agenda'!$D$1:$M$45</definedName>
    <definedName name="_xlnm.Print_Area" localSheetId="8">'TGS Agenda'!$E$1:$L$77</definedName>
    <definedName name="_xlnm.Print_Area" localSheetId="0">'Title'!$D$1:$P$21</definedName>
    <definedName name="_xlnm.Print_Area" localSheetId="6">'WNG SC Agenda'!$D$1:$N$28</definedName>
    <definedName name="Print_Area_MI" localSheetId="4">'802.11 WG Agenda'!#REF!</definedName>
    <definedName name="Print_Area_MI" localSheetId="3">#REF!</definedName>
    <definedName name="Print_Area_MI" localSheetId="8">#REF!</definedName>
    <definedName name="Print_Area_MI" localSheetId="6">#REF!</definedName>
    <definedName name="Print_Area_MI">#REF!</definedName>
    <definedName name="skipnav" localSheetId="1">'802.11 Cover'!#REF!</definedName>
    <definedName name="sm" localSheetId="6">#REF!</definedName>
    <definedName name="sm">#REF!</definedName>
    <definedName name="Z_00AABE15_45FB_42F7_A454_BE72949E7A28_.wvu.PrintArea" localSheetId="4" hidden="1">'802.11 WG Agenda'!$H$116:$N$198</definedName>
    <definedName name="Z_00AABE15_45FB_42F7_A454_BE72949E7A28_.wvu.PrintArea" localSheetId="3" hidden="1">'802.11 WLAN Graphic'!#REF!</definedName>
    <definedName name="Z_00AABE15_45FB_42F7_A454_BE72949E7A28_.wvu.PrintArea" localSheetId="2" hidden="1">'Courtesy Notice'!$B$2:$P$35</definedName>
    <definedName name="Z_00AABE15_45FB_42F7_A454_BE72949E7A28_.wvu.Rows" localSheetId="3" hidden="1">'802.11 WLAN Graphic'!#REF!</definedName>
    <definedName name="Z_1A4B53BA_FB50_4C55_8FB0_39E1B9C1F190_.wvu.PrintArea" localSheetId="4" hidden="1">'802.11 WG Agenda'!$H$116:$N$198</definedName>
    <definedName name="Z_1A4B53BA_FB50_4C55_8FB0_39E1B9C1F190_.wvu.PrintArea" localSheetId="3" hidden="1">'802.11 WLAN Graphic'!#REF!</definedName>
    <definedName name="Z_1A4B53BA_FB50_4C55_8FB0_39E1B9C1F190_.wvu.PrintArea" localSheetId="2" hidden="1">'Courtesy Notice'!$B$2:$P$35</definedName>
    <definedName name="Z_1A4B53BA_FB50_4C55_8FB0_39E1B9C1F190_.wvu.Rows" localSheetId="4" hidden="1">'802.11 WG Agenda'!$92:$98,'802.11 WG Agenda'!$102:$149,'802.11 WG Agenda'!#REF!,'802.11 WG Agenda'!#REF!</definedName>
    <definedName name="Z_1A4B53BA_FB50_4C55_8FB0_39E1B9C1F190_.wvu.Rows" localSheetId="3" hidden="1">'802.11 WLAN Graphic'!#REF!</definedName>
    <definedName name="Z_20E74821_39C1_45DB_92E8_46A0E2E722B2_.wvu.PrintArea" localSheetId="4" hidden="1">'802.11 WG Agenda'!$H$116:$N$198</definedName>
    <definedName name="Z_20E74821_39C1_45DB_92E8_46A0E2E722B2_.wvu.PrintArea" localSheetId="3" hidden="1">'802.11 WLAN Graphic'!#REF!</definedName>
    <definedName name="Z_20E74821_39C1_45DB_92E8_46A0E2E722B2_.wvu.PrintArea" localSheetId="2" hidden="1">'Courtesy Notice'!$B$2:$P$35</definedName>
    <definedName name="Z_20E74821_39C1_45DB_92E8_46A0E2E722B2_.wvu.Rows" localSheetId="4" hidden="1">'802.11 WG Agenda'!#REF!,'802.11 WG Agenda'!$92:$98,'802.11 WG Agenda'!$102:$149</definedName>
    <definedName name="Z_20E74821_39C1_45DB_92E8_46A0E2E722B2_.wvu.Rows" localSheetId="3" hidden="1">'802.11 WLAN Graphic'!#REF!</definedName>
    <definedName name="Z_27B78060_68E1_4A63_8B2B_C34DB2097BAE_.wvu.PrintArea" localSheetId="4" hidden="1">'802.11 WG Agenda'!$H$116:$N$198</definedName>
    <definedName name="Z_27B78060_68E1_4A63_8B2B_C34DB2097BAE_.wvu.PrintArea" localSheetId="3" hidden="1">'802.11 WLAN Graphic'!#REF!</definedName>
    <definedName name="Z_27B78060_68E1_4A63_8B2B_C34DB2097BAE_.wvu.PrintArea" localSheetId="2" hidden="1">'Courtesy Notice'!$B$2:$P$35</definedName>
    <definedName name="Z_27B78060_68E1_4A63_8B2B_C34DB2097BAE_.wvu.Rows" localSheetId="3" hidden="1">'802.11 WLAN Graphic'!#REF!</definedName>
    <definedName name="Z_2A0FDEE0_69FA_11D3_B977_C0F04DC10124_.wvu.PrintArea" localSheetId="4" hidden="1">'802.11 WG Agenda'!#REF!</definedName>
    <definedName name="Z_471EB7C4_B2CF_4FBE_9DC9_693B69A7F9FF_.wvu.PrintArea" localSheetId="4" hidden="1">'802.11 WG Agenda'!$H$116:$N$198</definedName>
    <definedName name="Z_471EB7C4_B2CF_4FBE_9DC9_693B69A7F9FF_.wvu.PrintArea" localSheetId="3" hidden="1">'802.11 WLAN Graphic'!#REF!</definedName>
    <definedName name="Z_471EB7C4_B2CF_4FBE_9DC9_693B69A7F9FF_.wvu.PrintArea" localSheetId="2" hidden="1">'Courtesy Notice'!$B$2:$P$35</definedName>
    <definedName name="Z_471EB7C4_B2CF_4FBE_9DC9_693B69A7F9FF_.wvu.Rows" localSheetId="3" hidden="1">'802.11 WLAN Graphic'!#REF!</definedName>
    <definedName name="Z_50D0CB11_55BB_43D8_AE23_D74B28948084_.wvu.PrintArea" localSheetId="4" hidden="1">'802.11 WG Agenda'!$H$116:$N$198</definedName>
    <definedName name="Z_50D0CB11_55BB_43D8_AE23_D74B28948084_.wvu.PrintArea" localSheetId="3" hidden="1">'802.11 WLAN Graphic'!#REF!</definedName>
    <definedName name="Z_50D0CB11_55BB_43D8_AE23_D74B28948084_.wvu.PrintArea" localSheetId="2" hidden="1">'Courtesy Notice'!$B$2:$P$35</definedName>
    <definedName name="Z_50D0CB11_55BB_43D8_AE23_D74B28948084_.wvu.Rows" localSheetId="4" hidden="1">'802.11 WG Agenda'!#REF!,'802.11 WG Agenda'!$102:$149,'802.11 WG Agenda'!#REF!,'802.11 WG Agenda'!#REF!</definedName>
    <definedName name="Z_50D0CB11_55BB_43D8_AE23_D74B28948084_.wvu.Rows" localSheetId="3" hidden="1">'802.11 WLAN Graphic'!#REF!</definedName>
    <definedName name="Z_7E5ADFC7_82CA_4A70_A250_6FC82DA284DC_.wvu.PrintArea" localSheetId="4" hidden="1">'802.11 WG Agenda'!$H$116:$N$198</definedName>
    <definedName name="Z_7E5ADFC7_82CA_4A70_A250_6FC82DA284DC_.wvu.PrintArea" localSheetId="3" hidden="1">'802.11 WLAN Graphic'!#REF!</definedName>
    <definedName name="Z_7E5ADFC7_82CA_4A70_A250_6FC82DA284DC_.wvu.PrintArea" localSheetId="2" hidden="1">'Courtesy Notice'!$B$2:$P$35</definedName>
    <definedName name="Z_7E5ADFC7_82CA_4A70_A250_6FC82DA284DC_.wvu.Rows" localSheetId="4" hidden="1">'802.11 WG Agenda'!#REF!,'802.11 WG Agenda'!$92:$98,'802.11 WG Agenda'!#REF!,'802.11 WG Agenda'!#REF!</definedName>
    <definedName name="Z_7E5ADFC7_82CA_4A70_A250_6FC82DA284DC_.wvu.Rows" localSheetId="3" hidden="1">'802.11 WLAN Graphic'!#REF!</definedName>
    <definedName name="Z_B316FFF2_8282_4BB7_BE04_5FED6E033DE9_.wvu.PrintArea" localSheetId="4" hidden="1">'802.11 WG Agenda'!$H$116:$N$198</definedName>
    <definedName name="Z_B316FFF2_8282_4BB7_BE04_5FED6E033DE9_.wvu.PrintArea" localSheetId="3" hidden="1">'802.11 WLAN Graphic'!#REF!</definedName>
    <definedName name="Z_B316FFF2_8282_4BB7_BE04_5FED6E033DE9_.wvu.PrintArea" localSheetId="2" hidden="1">'Courtesy Notice'!$B$2:$P$35</definedName>
    <definedName name="Z_B316FFF2_8282_4BB7_BE04_5FED6E033DE9_.wvu.Rows" localSheetId="3" hidden="1">'802.11 WLAN Graphic'!#REF!</definedName>
  </definedNames>
  <calcPr fullCalcOnLoad="1"/>
</workbook>
</file>

<file path=xl/sharedStrings.xml><?xml version="1.0" encoding="utf-8"?>
<sst xmlns="http://schemas.openxmlformats.org/spreadsheetml/2006/main" count="3433" uniqueCount="751">
  <si>
    <t xml:space="preserve">Preparation for new recircualtion </t>
  </si>
  <si>
    <t>TASK GROUP S  AGENDA - Monday, 2011-05-09, 13:30-15:30</t>
  </si>
  <si>
    <t>Review and Approve Minutes (Singapore, March 2011, telecons)</t>
  </si>
  <si>
    <t>Review actions and open issues list from teleconferences and March meeting</t>
  </si>
  <si>
    <t>Briefing about current state of sponsor ballot comment resolutions</t>
  </si>
  <si>
    <t>Recess until Monday Eve</t>
  </si>
  <si>
    <t>TASK GROUP S  AGENDA - Monday, 2011-05-09,  19:30 - 21:30</t>
  </si>
  <si>
    <t>Recess until Tuesday AM2</t>
  </si>
  <si>
    <t>TASK GROUP S AGENDA - Tuesday, 2011-05-10, 10:30 - 12:30</t>
  </si>
  <si>
    <t>TASK GROUP S AGENDA - Tuesday, 2011-05-10, 13:30 - 15:30</t>
  </si>
  <si>
    <t>TASK GROUP S AGENDA - Wednesday, 2011-05-11, 13:30 - 15:30</t>
  </si>
  <si>
    <t>TASK GROUP S AGENDA - Thursday, 2011-05-12, 8:00 - 10:00</t>
  </si>
  <si>
    <t>Recess until Thursday PM2</t>
  </si>
  <si>
    <t>TASK GROUP S AGENDA - Thursday, 2011-05-12, 16:00 - 18:00</t>
  </si>
  <si>
    <t>Discuss preparation for July 2011 meeting</t>
  </si>
  <si>
    <t>Resolve 3rd recirculation LB comments and approve corresponding resolutions</t>
  </si>
  <si>
    <t>Start 4th recirculation letter ballot on Draft 5.0</t>
  </si>
  <si>
    <t>Start Sponsor Pool Formation (pending LB175 results)</t>
  </si>
  <si>
    <t>TGaa AGENDA - Monday, May 09, 2011 -16:00 - 18:00 (PM2)</t>
  </si>
  <si>
    <t>Overview of 3rd recirculation LB (LB175)comments</t>
  </si>
  <si>
    <t>Motion(s) to approve editorial and other non-controversial comment resolutions</t>
  </si>
  <si>
    <t>Recess till Monday Eve</t>
  </si>
  <si>
    <t>TGaa AGENDA - Monday, May 09, 2011 - 19:30 - 21:30 (EVE)</t>
  </si>
  <si>
    <t>TGaa AGENDA - Tuesday, May 10, 2011 - 16:00 - 18:00 (PM2)</t>
  </si>
  <si>
    <t>TGaa AGENDA - Wednesday, May 11, 2011 - 16:00 - 18:30  (PM2)</t>
  </si>
  <si>
    <t>TGaa AGENDA - Thursday, May 12, 2011 - 08:00 - 10:00  (AM1)</t>
  </si>
  <si>
    <t>TGaa AGENDA - Thursday, May 12, 2011 - 10:30 - 12:30  (AM2)</t>
  </si>
  <si>
    <t>Plan for July 2011</t>
  </si>
  <si>
    <t>TASK GROUP AC AGENDA -  Monday May 9th 2011 - 04:00pm-06:00pm</t>
  </si>
  <si>
    <t>Approve last meeting's and telecons' minutes</t>
  </si>
  <si>
    <t>TASK GROUP AC AGENDA -  Monday May 9th, 2011 - 07:30pm-09:30pm</t>
  </si>
  <si>
    <t>TASK GROUP AC AGENDA -  Tuesday May 10th, 2011 - 08:00am-10:00am</t>
  </si>
  <si>
    <t xml:space="preserve"> TASK GROUP AC AGENDA -  Tuesday May 10th, 2011 10:30am-12:30pm</t>
  </si>
  <si>
    <t xml:space="preserve"> TASK GROUP AC AGENDA -  Wednesday May 11th, 2011 08:00am-10:00am</t>
  </si>
  <si>
    <t xml:space="preserve"> TASK GROUP AC AGENDA -  Wednesday May 11th, 2011 01:30pm-03:30pm</t>
  </si>
  <si>
    <t xml:space="preserve"> TASK GROUP AC AGENDA -  Thursday May 12th, 2011 10:30am-12:30pm</t>
  </si>
  <si>
    <t xml:space="preserve"> TASK GROUP AC AGENDA -  Thursday May 12th, 2011 04:00pm-06:00pm</t>
  </si>
  <si>
    <t>D2.0 comment resolution</t>
  </si>
  <si>
    <t>TGad AGENDA - Monday May 9, 2011 - 10:30 -12:30</t>
  </si>
  <si>
    <t>Review from March 2011</t>
  </si>
  <si>
    <t>Modify and/or Approve March Minutes</t>
  </si>
  <si>
    <t>TGad AGENDA - Monday May 9, 2011 - 13:30 -15:30</t>
  </si>
  <si>
    <t>TGad AGENDA - Tuesday May 10, 2011 - 13:30 -15:30</t>
  </si>
  <si>
    <t>TGad AGENDA - Tuesday May 10, 2011 - 16:00 -18:00</t>
  </si>
  <si>
    <t>TGad AGENDA - Wednesday May 11, 2011 - 16:00 -18:00</t>
  </si>
  <si>
    <t>TGad AGENDA - Thursday May 12, 2011 - 13:30 -15:30</t>
  </si>
  <si>
    <t>Planning through July 2011</t>
  </si>
  <si>
    <t xml:space="preserve">Complete recirculation LB comment resolution </t>
  </si>
  <si>
    <t>Approve a new Recirculation LB.</t>
  </si>
  <si>
    <t>TASK GROUP AE AGENDA - Monday May 9 - 10:30-12:30</t>
  </si>
  <si>
    <t>TASK GROUP AE AGENDA - Tuesday May 10 - 08:00-10:00</t>
  </si>
  <si>
    <t>TASK GROUP AE AGENDA - Tuesday May 10 - 10:30-12:30</t>
  </si>
  <si>
    <t>TASK GROUP AE AGENDA - Wednesday May 11 - 08:00-10:00</t>
  </si>
  <si>
    <t>TASK GROUP AE AGENDA - Thursday May 12 - 10:30-12:30</t>
  </si>
  <si>
    <t>TASK GROUP AE AGENDA - Thursday May 12- 16:00-18:00</t>
  </si>
  <si>
    <t>Continue (to completion?) LB171 resolutions</t>
  </si>
  <si>
    <t>Create Draft 2.0</t>
  </si>
  <si>
    <t>TGaf AGENDA - Monday May 9, 2011 - 10:30 -15:30</t>
  </si>
  <si>
    <t>Review results of LB 171, the teleconferences and the ad hoc</t>
  </si>
  <si>
    <t>Comment resolution (no conflict with ah or ac)</t>
  </si>
  <si>
    <t>Lunch</t>
  </si>
  <si>
    <t>Comment resolution</t>
  </si>
  <si>
    <t>TGaf AGENDA - Tuesday May 10, 2011 -16:00-21:30</t>
  </si>
  <si>
    <t>Comment Resolution (no conflict with ah or ac)</t>
  </si>
  <si>
    <t>Dinner</t>
  </si>
  <si>
    <t>TGaf AGENDA - Wedesday May 11, 2011 - 8:00-10:00</t>
  </si>
  <si>
    <t>Review progess</t>
  </si>
  <si>
    <t>TGaf AGENDA - Thursday May 12, 2011 - 10:30 -12:30</t>
  </si>
  <si>
    <t>Review progress</t>
  </si>
  <si>
    <t>Discuss status of FCC and other regulatory domains forTVWS</t>
  </si>
  <si>
    <t>TGaf AGENDA - Thursday May 12, 2011 - 13:30 -15:30</t>
  </si>
  <si>
    <t>Review the week's work and plan WG motions</t>
  </si>
  <si>
    <t>Regulatory update</t>
  </si>
  <si>
    <t>Plan for July and teleconferences</t>
  </si>
  <si>
    <t>Channel model document submissions</t>
  </si>
  <si>
    <t>TASK GROUP AH AGENDA - Monday, May 9th,  2011 - 13:30-15:30</t>
  </si>
  <si>
    <t>REVIEW AND APPROVE March 2011 MINUTES and Telecon MINUTES</t>
  </si>
  <si>
    <t>TASK GROUP AH AGENDA - Tuesday, May 10th,  2010 - 13:30-15:30</t>
  </si>
  <si>
    <t>TASK GROUP AH AGENDA - Wednesday, May 11th,  2010 - 08:00-10:00</t>
  </si>
  <si>
    <t>Recess until Wendesday at 1:30 PM</t>
  </si>
  <si>
    <t>TASK GROUP AH AGENDA - Wednesday, May 11th,  2010 - 13:30-15:30</t>
  </si>
  <si>
    <t>TASK GROUP AH AGENDA - Thursday, May 12th,  2010 - 13:30-15:30</t>
  </si>
  <si>
    <t>Discuss goals for July</t>
  </si>
  <si>
    <t>JTC1 Ad Hoc AGENDA - Tuesday, 10 May  2011 - PM1</t>
  </si>
  <si>
    <t>Review status of liaisons previously sent to SC6</t>
  </si>
  <si>
    <t>Review “draft liaison” presentation for SC6 meeting in June</t>
  </si>
  <si>
    <t>Consider update on WAPI progress</t>
  </si>
  <si>
    <t>Review “identifier conflict” presentation for SC6 meeting in June</t>
  </si>
  <si>
    <t>Discuss “802.11 is secure” presentation for SC6 meeting in June</t>
  </si>
  <si>
    <t>JTC1 Ad Hoc AGENDA - Thursday, 12 May 2011 - AM2</t>
  </si>
  <si>
    <t xml:space="preserve">Review possible  NPs to be discussed at  SC6 meeting in June </t>
  </si>
  <si>
    <t>Discuss “802.11 replacement” presentation for SC6 meeting in June</t>
  </si>
  <si>
    <t>Review “802.1 replacement” presentation for SC6 meeting in June</t>
  </si>
  <si>
    <t>Approve any liaisons and presentations to SC6</t>
  </si>
  <si>
    <t>Discuss delegation  &amp; planning teleconferences  for SC6 meeting</t>
  </si>
  <si>
    <t>Regulatory AHC AGENDA - Tuesday, May 10th,  2011 - 10:30-12:30</t>
  </si>
  <si>
    <t>Global regulatory summaries</t>
  </si>
  <si>
    <t>Review critical regulatory issues</t>
  </si>
  <si>
    <t>Smart Grid  Ad Hoc AGENDA - Tuesday - May 10th - PM2</t>
  </si>
  <si>
    <t>Smart Grid  Ad Hoc AGENDA - Thursday - March 12th -AM1</t>
  </si>
  <si>
    <t>CAC AGENDA -  Thursday May 12, 2010 - 19:30 - 21:00</t>
  </si>
  <si>
    <t>CAC AGENDA -  Sunday May 8, 2010 - 18:30 - 20:30</t>
  </si>
  <si>
    <t>May 2011</t>
  </si>
  <si>
    <t>Hyatt Grand Champion, Palm Springs, California, US 92210</t>
  </si>
  <si>
    <t>May 8th-13th, 2011</t>
  </si>
  <si>
    <t>REVIEW &amp; APPROVE WG MINUTES (DOC: 11-11-0312r0)  Singapore,  (March  2011)</t>
  </si>
  <si>
    <t>Rosdahl/CHAPLIN</t>
  </si>
  <si>
    <t xml:space="preserve">OTHER ANNOUNCEMENTS - Social </t>
  </si>
  <si>
    <t xml:space="preserve">IEEE 802.18 RADIO REGULATORY TAG - WG18 topics review  </t>
  </si>
  <si>
    <t>NEXT MTG: # 128: Hyatt Regency Embarcadero, San Francisco, CA, USA - July 2011 IPlenary Session</t>
  </si>
  <si>
    <t>Other WG meetings plan for the week  [18, 19, 20, 22] (11-11-0484)</t>
  </si>
  <si>
    <t>Other special events  (11-11-0484)</t>
  </si>
  <si>
    <t>Report on EXCOM  or Standards Board activities since March 2011   (11-11-0484)</t>
  </si>
  <si>
    <t>LOAs received    (11-11-0484)</t>
  </si>
  <si>
    <t>Drafts for Sale in IEEE shop     (11-11-0484)</t>
  </si>
  <si>
    <t>Missing Chairs and Replacements (11-11-0483)</t>
  </si>
  <si>
    <t>TASK  GROUP AI AGENDA - Monday,  May 9th,  2011 - 16:00-18:00</t>
  </si>
  <si>
    <t>Review and Approve the  Singapore  and Teleconference  meeting minutes</t>
  </si>
  <si>
    <t>Recess until  EVE</t>
  </si>
  <si>
    <t>TASK  GROUP AI AGENDA - Monday,  May 9th,  2011 - 19:30-21:30</t>
  </si>
  <si>
    <t>TASK  GROUP AI AGENDA - Tuesday,  May 10th,  2011 - 08:00-10:00</t>
  </si>
  <si>
    <t>TASK  GROUP AI AGENDA - Tuesday,  May 10th,  2011 - 19:30-21:30</t>
  </si>
  <si>
    <t>Recess until Thursday  AM1</t>
  </si>
  <si>
    <t>TASK  GROUP AI AGENDA - Thursday,  May 12th,  2011 - 08:00-10:00</t>
  </si>
  <si>
    <t>Recess until PM2</t>
  </si>
  <si>
    <t>TASK  GROUP AI AGENDA - Thursday,  May 12th,  2011 - 16:00-18:00</t>
  </si>
  <si>
    <t xml:space="preserve">Plan for July &amp; Teleconference </t>
  </si>
  <si>
    <t>Tgu and TGv award ceremony - request for photographs</t>
  </si>
  <si>
    <t>PARs</t>
  </si>
  <si>
    <r>
      <t>WG ATTENDANCE PROCEDURES AND UPDATE</t>
    </r>
  </si>
  <si>
    <t>BARR/SIEP</t>
  </si>
  <si>
    <t>Plan for March 2011 session</t>
  </si>
  <si>
    <t>Review and Approve Agenda for the week</t>
  </si>
  <si>
    <t>Recess till Wednesday PM2</t>
  </si>
  <si>
    <t>Recess till Thursday AM2</t>
  </si>
  <si>
    <t>Comment Resolutions -- Discuss ones that need TG feedback</t>
  </si>
  <si>
    <t>Comment Resolution -- May split into ad hocs</t>
  </si>
  <si>
    <t>Comment Resolution -- wrap up</t>
  </si>
  <si>
    <t xml:space="preserve">Recess </t>
  </si>
  <si>
    <t>TGac ad hoc group meetings</t>
  </si>
  <si>
    <t>Telecon Schedule</t>
  </si>
  <si>
    <t>Straw Polls and Motions</t>
  </si>
  <si>
    <t>Presentations and Motions</t>
  </si>
  <si>
    <t xml:space="preserve">TGac Meeting </t>
  </si>
  <si>
    <t>Ad hoc Group Meeting</t>
  </si>
  <si>
    <t>Presentations and Strae Polls</t>
  </si>
  <si>
    <t>Ad Hoc Group Chair</t>
  </si>
  <si>
    <t>Draft D0.1 Comment Resolution</t>
  </si>
  <si>
    <t>Comment Resolution, Presentations, Straw Polls</t>
  </si>
  <si>
    <t>Comments Resolution, Presentations, Straw Polls</t>
  </si>
  <si>
    <t>Comment Resolutions, Presentations, and Straw Polls</t>
  </si>
  <si>
    <t>Comment Resolution, Presentations and Straw Polls</t>
  </si>
  <si>
    <t>Review IEEE Patent Policy and call for Essential Patentws</t>
  </si>
  <si>
    <t>Call to Order</t>
  </si>
  <si>
    <t>Discuss teleconferences</t>
  </si>
  <si>
    <t>Other submissions to guide development of draft ammendment</t>
  </si>
  <si>
    <t>Timeline discussion</t>
  </si>
  <si>
    <t>Recess until Tuesday PM1</t>
  </si>
  <si>
    <t>Finalize Use Case Scenario</t>
  </si>
  <si>
    <t>Finalize Functional Requirement</t>
  </si>
  <si>
    <t>IEEE802.11ai  MEETING CALLED TO ORDER</t>
  </si>
  <si>
    <t>IEE802.11ai MEETING CALLED TO ORDER</t>
  </si>
  <si>
    <t>IEEE802.11ai MEETING CALLED TO ORDER</t>
  </si>
  <si>
    <t>TIME line of task group</t>
  </si>
  <si>
    <t>Approve previous minutes</t>
  </si>
  <si>
    <t>Review goals of JTC1 ad hoc</t>
  </si>
  <si>
    <t xml:space="preserve">Forum to discuss any IEEE 802 issues related to ISO/IEC JTC1/SC6 </t>
  </si>
  <si>
    <t>Review IEEE 802 Policies and Rules</t>
  </si>
  <si>
    <t>Chair's Update and Review of Objectives</t>
  </si>
  <si>
    <t>Review other SG activities</t>
  </si>
  <si>
    <t>stds-802-11-tgai@listsev.ieee.org</t>
  </si>
  <si>
    <t>Task Group ai</t>
  </si>
  <si>
    <t>WG18 Agenda plans</t>
  </si>
  <si>
    <t>WG19 Agenda plans</t>
  </si>
  <si>
    <t>WG22 Agenda plans</t>
  </si>
  <si>
    <t>Ecclesine</t>
  </si>
  <si>
    <t>TGai - Fast Initial Link Setup</t>
  </si>
  <si>
    <t xml:space="preserve">TGai </t>
  </si>
  <si>
    <t>Mar 2011</t>
  </si>
  <si>
    <t>AI</t>
  </si>
  <si>
    <t>AH</t>
  </si>
  <si>
    <t>TGah  AGENDA &amp; OBJECTIVES FOR THIS SESSION</t>
  </si>
  <si>
    <t>Task Group ah</t>
  </si>
  <si>
    <t>stds-802-11-tgah@listsev.ieee.org</t>
  </si>
  <si>
    <t>Nov 2010</t>
  </si>
  <si>
    <t>TGah</t>
  </si>
  <si>
    <t>TGah - Sub 1 GHz  (If Required)</t>
  </si>
  <si>
    <t>TGah - Sub 1 GHz   (If Required)</t>
  </si>
  <si>
    <t>Report on activities since last 802.11 session</t>
  </si>
  <si>
    <t>Continue work on ongoing projects</t>
  </si>
  <si>
    <t>Consider new project requests</t>
  </si>
  <si>
    <t>Recess until Tuesday AM1</t>
  </si>
  <si>
    <t>New Draft and Ballot Motions, telecons</t>
  </si>
  <si>
    <t>Ad Hoc Chair</t>
  </si>
  <si>
    <t>Ad Hoc Group Meeting</t>
  </si>
  <si>
    <t>DT/ME</t>
  </si>
  <si>
    <t>IEEE 802.11ah MEETING CALLED TO ORDER</t>
  </si>
  <si>
    <t>Call for submissions, discussions and Approval of Agenda</t>
  </si>
  <si>
    <t>Call for submissions</t>
  </si>
  <si>
    <t>Adjurn for the week</t>
  </si>
  <si>
    <t>Chair</t>
  </si>
  <si>
    <t>MI</t>
  </si>
  <si>
    <t>Modify and/or Approve Agenda</t>
  </si>
  <si>
    <t>All</t>
  </si>
  <si>
    <t>DT/MI</t>
  </si>
  <si>
    <t>Plan for the Week</t>
  </si>
  <si>
    <t>*</t>
  </si>
  <si>
    <t xml:space="preserve"> </t>
  </si>
  <si>
    <t>-</t>
  </si>
  <si>
    <t>ALL</t>
  </si>
  <si>
    <t>II</t>
  </si>
  <si>
    <t>IMAT Attendance</t>
  </si>
  <si>
    <t>Review NIST Smart Grid Report contents and schedules</t>
  </si>
  <si>
    <t>Review Suggest changes</t>
  </si>
  <si>
    <t>Plan for conference calls</t>
  </si>
  <si>
    <t>LMSC
EC</t>
  </si>
  <si>
    <t>TGRev/MB - ACCUMULATED MAINTENANCE CHANGES</t>
  </si>
  <si>
    <t xml:space="preserve">TGRev/MB    (If Required)   </t>
  </si>
  <si>
    <t>RECESS UNTIL WEDNESDAY</t>
  </si>
  <si>
    <t>RECESS FOR LUNCH and SUBGROUPS</t>
  </si>
  <si>
    <t>BLUETOOTH SIG</t>
  </si>
  <si>
    <t>Review comment spreadsheet, next ballot if needed</t>
  </si>
  <si>
    <t>Chair</t>
  </si>
  <si>
    <t>MI</t>
  </si>
  <si>
    <t>All</t>
  </si>
  <si>
    <t>*</t>
  </si>
  <si>
    <t>-</t>
  </si>
  <si>
    <t>Presentation of submissions</t>
  </si>
  <si>
    <t>?</t>
  </si>
  <si>
    <t>CHAIR - Dave Halasz (Aclara)</t>
  </si>
  <si>
    <t>Halasz</t>
  </si>
  <si>
    <t>CALL FOR SECRETARY</t>
  </si>
  <si>
    <t>FIA STUDY GROUP AGENDA &amp; OBJECTIVES FOR THIS SESSION</t>
  </si>
  <si>
    <t>DENTENEER</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</si>
  <si>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</si>
  <si>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</si>
  <si>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</si>
  <si>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</si>
  <si>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</si>
  <si>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</si>
  <si>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</si>
  <si>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</si>
  <si>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</si>
  <si>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Recess till Tuesday PM2</t>
  </si>
  <si>
    <t>Recess till Thursday AM1</t>
  </si>
  <si>
    <t>Chair - Dorothy Stanley (Aruba Networks)</t>
  </si>
  <si>
    <t xml:space="preserve">APPROVE OR MODIFY AGENDA </t>
  </si>
  <si>
    <t>Approval of Previous Meeting Minutes</t>
  </si>
  <si>
    <t>Montemurro</t>
  </si>
  <si>
    <t>Editor's report</t>
  </si>
  <si>
    <t>Stephens</t>
  </si>
  <si>
    <t>REVIEW AND APPROVE MINUTES of Orlando</t>
  </si>
  <si>
    <t>Review of major decisions from Orlando</t>
  </si>
  <si>
    <t>- Review regulatory updates</t>
  </si>
  <si>
    <t>MEETING CALL TO ORDER</t>
  </si>
  <si>
    <t>Review Purpose, Principles and Vision/Outcome; Regulatory update</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</si>
  <si>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</si>
  <si>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</si>
  <si>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</si>
  <si>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Vice CHAIR - Guido Hiertz (Philips)</t>
  </si>
  <si>
    <t xml:space="preserve">Comment Resolution </t>
  </si>
  <si>
    <t xml:space="preserve"> CHAIR - Dee Denteneer (Philips)</t>
  </si>
  <si>
    <t>Ad Hoc Group Meetings</t>
  </si>
  <si>
    <t>Presentations and Straw Polls</t>
  </si>
  <si>
    <t>TG Motions</t>
  </si>
  <si>
    <t>Chair's Status Update &amp; Review of IEEE 802 &amp; 802.11 Policies and Procedures (IP, Voting, Robert's Rules, etc)</t>
  </si>
  <si>
    <t xml:space="preserve"> TGac ad hoc group meetings</t>
  </si>
  <si>
    <t>+</t>
  </si>
  <si>
    <t>Review and Approve the Teleconference Minutes</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</si>
  <si>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</si>
  <si>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</si>
  <si>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</si>
  <si>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</si>
  <si>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</si>
  <si>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</si>
  <si>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</si>
  <si>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</si>
  <si>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</si>
  <si>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</si>
  <si>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</si>
  <si>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Process new interpretation requests (if necessary)</t>
  </si>
  <si>
    <t>TASK GROUP S OBJECTIVES FOR THIS SESSION</t>
  </si>
  <si>
    <t>CHAIR - Ganesh Venkatesan (Intel Corporation)/Vice-Chair - Alex Ashley (NDS)</t>
  </si>
  <si>
    <t>Review IEEE 802 &amp; 802.11 Patent Policies, Policies and Rules</t>
  </si>
  <si>
    <t>#</t>
  </si>
  <si>
    <t>Motions</t>
  </si>
  <si>
    <t>Closing Report Review</t>
  </si>
  <si>
    <t>Ad hoc Groups Reports</t>
  </si>
  <si>
    <t>TASK GROUP AE OBJECTIVES FOR THIS SESSION</t>
  </si>
  <si>
    <t>Prioritization of Management Frames Task Group</t>
  </si>
  <si>
    <t>TGAF TASK GROUP AGENDA &amp; OBJECTIVES FOR THIS SESSION</t>
  </si>
  <si>
    <t>IEEE 802.11 - TV White Spaces Task Group</t>
  </si>
  <si>
    <t xml:space="preserve">CHAIR (pro-tem) - Rich Kennedy </t>
  </si>
  <si>
    <t>Task Group ae</t>
  </si>
  <si>
    <t>Task Group af</t>
  </si>
  <si>
    <t>AE</t>
  </si>
  <si>
    <t>AA</t>
  </si>
  <si>
    <t>Chair</t>
  </si>
  <si>
    <t>MI</t>
  </si>
  <si>
    <t>*</t>
  </si>
  <si>
    <t>802.11ac - Very High Throughput</t>
  </si>
  <si>
    <t>Aboul-Magd</t>
  </si>
  <si>
    <t>TG Montions and Straw Polls</t>
  </si>
  <si>
    <t>TG Teleconference</t>
  </si>
  <si>
    <t>CHAIR - ANDREW MYLES</t>
  </si>
  <si>
    <t>CHAIR - Rich Kennedy (Research In Motion)</t>
  </si>
  <si>
    <t>REVIEW AND APPROVE THE AGENDA</t>
  </si>
  <si>
    <t>REVIEW IEEE/802 &amp; 802.11 POLICIES and AHC RULES</t>
  </si>
  <si>
    <t>Review and approve any output document(s) to be sent to 802.18</t>
  </si>
  <si>
    <t>Regulatory ad hoc  AGENDA &amp; OBJECTIVES FOR THIS SESSION</t>
  </si>
  <si>
    <t>CHAIR pro-tem - Michael Montemurro(Research in Motion)</t>
  </si>
  <si>
    <t>Recess until next Session</t>
  </si>
  <si>
    <t>MONTEMURRO</t>
  </si>
  <si>
    <t>WG11 REGULATORY</t>
  </si>
  <si>
    <t>ARC SC  (If required)</t>
  </si>
  <si>
    <t>WORKING GROUP GENERAL</t>
  </si>
  <si>
    <t>WG15 Liaison Report</t>
  </si>
  <si>
    <t>Technical Editor - Adrian Stephens (Intel)</t>
  </si>
  <si>
    <t>'Modify and/or Approve Agenda</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</si>
  <si>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</si>
  <si>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</si>
  <si>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</si>
  <si>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</si>
  <si>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</si>
  <si>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</si>
  <si>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</si>
  <si>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</si>
  <si>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</si>
  <si>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</si>
  <si>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</si>
  <si>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</si>
  <si>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</si>
  <si>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</si>
  <si>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</si>
  <si>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</si>
  <si>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</si>
  <si>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</si>
  <si>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</si>
  <si>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</si>
  <si>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</si>
  <si>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</si>
  <si>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</si>
  <si>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</si>
  <si>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</si>
  <si>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</si>
  <si>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</si>
  <si>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</si>
  <si>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</si>
  <si>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</si>
  <si>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</si>
  <si>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</si>
  <si>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</si>
  <si>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</si>
  <si>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</si>
  <si>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</si>
  <si>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</si>
  <si>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</si>
  <si>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</si>
  <si>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</si>
  <si>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</si>
  <si>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</si>
  <si>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</si>
  <si>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</si>
  <si>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</si>
  <si>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</si>
  <si>
    <r>
      <t>WG ANA - ASSIGNED NUMBERS AUTHORITY</t>
    </r>
    <r>
      <rPr>
        <sz val="12"/>
        <rFont val="Arial"/>
        <family val="2"/>
      </rPr>
      <t xml:space="preserve"> STATUS REPORT AND UPDATE</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</si>
  <si>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</si>
  <si>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</si>
  <si>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</si>
  <si>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</si>
  <si>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</si>
  <si>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</si>
  <si>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</si>
  <si>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</si>
  <si>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</si>
  <si>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</si>
  <si>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</si>
  <si>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</si>
  <si>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</si>
  <si>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</si>
  <si>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</si>
  <si>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</si>
  <si>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</si>
  <si>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</si>
  <si>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</si>
  <si>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</si>
  <si>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</si>
  <si>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</si>
  <si>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</si>
  <si>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</si>
  <si>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</si>
  <si>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</si>
  <si>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</si>
  <si>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</si>
  <si>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</si>
  <si>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</si>
  <si>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</si>
  <si>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</si>
  <si>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0"/>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</si>
  <si>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</si>
  <si>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</si>
  <si>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</si>
  <si>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</si>
  <si>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</si>
  <si>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</si>
  <si>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</si>
  <si>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</si>
  <si>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</si>
  <si>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</si>
  <si>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</si>
  <si>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</si>
  <si>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</si>
  <si>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</si>
  <si>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</si>
  <si>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</si>
  <si>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</si>
  <si>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</si>
  <si>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</si>
  <si>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</si>
  <si>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</si>
  <si>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</si>
  <si>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</si>
  <si>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</si>
  <si>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</si>
  <si>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</si>
  <si>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</si>
  <si>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</si>
  <si>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</si>
  <si>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</si>
  <si>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</si>
  <si>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</si>
  <si>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</si>
  <si>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</si>
  <si>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</si>
  <si>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</si>
  <si>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</si>
  <si>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</si>
  <si>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</si>
  <si>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</si>
  <si>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</si>
  <si>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</si>
  <si>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</si>
  <si>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</si>
  <si>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</si>
  <si>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</si>
  <si>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</si>
  <si>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</si>
  <si>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</si>
  <si>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</si>
  <si>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</si>
  <si>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</si>
  <si>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</si>
  <si>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</si>
  <si>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</si>
  <si>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</si>
  <si>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</si>
  <si>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</si>
  <si>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</si>
  <si>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</si>
  <si>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TGS (If Required)</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</si>
  <si>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</si>
  <si>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</si>
  <si>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</si>
  <si>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</si>
  <si>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</si>
  <si>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</si>
  <si>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</si>
  <si>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</si>
  <si>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</si>
  <si>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</si>
  <si>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</si>
  <si>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</si>
  <si>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</si>
  <si>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</si>
  <si>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</si>
  <si>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</si>
  <si>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</si>
  <si>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</si>
  <si>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</si>
  <si>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</si>
  <si>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</si>
  <si>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</si>
  <si>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</si>
  <si>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</si>
  <si>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</si>
  <si>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</si>
  <si>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</si>
  <si>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</si>
  <si>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</si>
  <si>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</si>
  <si>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</si>
  <si>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</si>
  <si>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</si>
  <si>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</si>
  <si>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</si>
  <si>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TGS</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</si>
  <si>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</si>
  <si>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</si>
  <si>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</si>
  <si>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</si>
  <si>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</si>
  <si>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</si>
  <si>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</si>
  <si>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</si>
  <si>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</si>
  <si>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</si>
  <si>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TGS - ESS MESH NETWORKING</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</si>
  <si>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</si>
  <si>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</si>
  <si>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</si>
  <si>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</si>
  <si>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</si>
  <si>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</si>
  <si>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</si>
  <si>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</si>
  <si>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</si>
  <si>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</si>
  <si>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</si>
  <si>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</si>
  <si>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</si>
  <si>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VENKATESAN</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</si>
  <si>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</si>
  <si>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</si>
  <si>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</si>
  <si>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</si>
  <si>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</si>
  <si>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</si>
  <si>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</si>
  <si>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</si>
  <si>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</si>
  <si>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</si>
  <si>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</si>
  <si>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</si>
  <si>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</si>
  <si>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</si>
  <si>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</si>
  <si>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</si>
  <si>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</si>
  <si>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</si>
  <si>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</si>
  <si>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</si>
  <si>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CLOSING REPORT &amp; UPDATE</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</si>
  <si>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</si>
  <si>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</si>
  <si>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</si>
  <si>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</si>
  <si>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</si>
  <si>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</si>
  <si>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</si>
  <si>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</si>
  <si>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</si>
  <si>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</si>
  <si>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</si>
  <si>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</si>
  <si>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</si>
  <si>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</si>
  <si>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</si>
  <si>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</si>
  <si>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</si>
  <si>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</si>
  <si>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</si>
  <si>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</si>
  <si>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</si>
  <si>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</si>
  <si>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</si>
  <si>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</si>
  <si>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</si>
  <si>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</si>
  <si>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</si>
  <si>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</si>
  <si>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BAGBY</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</si>
  <si>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</si>
  <si>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</si>
  <si>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</si>
  <si>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</si>
  <si>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</si>
  <si>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</si>
  <si>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</si>
  <si>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</si>
  <si>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</si>
  <si>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</si>
  <si>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</si>
  <si>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</si>
  <si>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</si>
  <si>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</si>
  <si>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</si>
  <si>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</si>
  <si>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</si>
  <si>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</si>
  <si>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</si>
  <si>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</si>
  <si>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</si>
  <si>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</si>
  <si>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</si>
  <si>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</si>
  <si>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</si>
  <si>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</si>
  <si>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</si>
  <si>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Process any new interpretation requests</t>
  </si>
  <si>
    <t>Review and process work items for maintenance/revision of the Standard</t>
  </si>
  <si>
    <t>Review Timeline, Amendment schedule and Plan of Record</t>
  </si>
  <si>
    <t>ME</t>
  </si>
  <si>
    <t>Review Plan of Record and Amendment Timelines</t>
  </si>
  <si>
    <t xml:space="preserve">Presentations </t>
  </si>
  <si>
    <t xml:space="preserve">Review Plan of Record and Amendment Timelines </t>
  </si>
  <si>
    <t xml:space="preserve">New Business </t>
  </si>
  <si>
    <t>All agenda items are General Orders, i.e. time is not fixed, unless otherwise noted</t>
  </si>
  <si>
    <t>* - consent agenda</t>
  </si>
  <si>
    <t>+ - special order, i.e. fixed time</t>
  </si>
  <si>
    <t>ME - Motion, External        MI - Motion, Internal</t>
  </si>
  <si>
    <t>DT- Discussion Topic           II - Information Item</t>
  </si>
  <si>
    <t>IEEE 802.11s Amendment - Mesh Networking</t>
  </si>
  <si>
    <t>Review IEEE/802 &amp; 802.11 Policies and Rules</t>
  </si>
  <si>
    <t>Submission presentations</t>
  </si>
  <si>
    <t>Meeting Call To Order</t>
  </si>
  <si>
    <t>Review IEEE 802 &amp; 802.11 Policies and Rules</t>
  </si>
  <si>
    <t>Call for Essential Patents</t>
  </si>
  <si>
    <t>Chair's Welcome, Status Update and Review of Objectives for the Session</t>
  </si>
  <si>
    <t>Approve or Modify Agenda</t>
  </si>
  <si>
    <t>Recess until Tuesday</t>
  </si>
  <si>
    <t>Recess until Wednesday</t>
  </si>
  <si>
    <t>Recess until Thursday</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</si>
  <si>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</si>
  <si>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</si>
  <si>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</si>
  <si>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</si>
  <si>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</si>
  <si>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</si>
  <si>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</si>
  <si>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</si>
  <si>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</si>
  <si>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</si>
  <si>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</si>
  <si>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</si>
  <si>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</si>
  <si>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</si>
  <si>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</si>
  <si>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</si>
  <si>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</si>
  <si>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</si>
  <si>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</si>
  <si>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</si>
  <si>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Adjourn Session</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</si>
  <si>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</si>
  <si>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</si>
  <si>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</si>
  <si>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</si>
  <si>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</si>
  <si>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</si>
  <si>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</si>
  <si>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</si>
  <si>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</si>
  <si>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</si>
  <si>
    <r>
      <t>WG VOTER MEMBERSHIP SUMMARY</t>
    </r>
  </si>
  <si>
    <t>VOTER STATUS REQUESTS FOR WG VOTING MEMBERSHIP</t>
  </si>
  <si>
    <r>
      <t>WG DOCUMENTATION SERVER AND UPDATE</t>
    </r>
  </si>
  <si>
    <t>TGad - VHT  60GHz</t>
  </si>
  <si>
    <t>MB</t>
  </si>
  <si>
    <t>S</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</si>
  <si>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</si>
  <si>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</si>
  <si>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</si>
  <si>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</si>
  <si>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</si>
  <si>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</si>
  <si>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</si>
  <si>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</si>
  <si>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</si>
  <si>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</si>
  <si>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</si>
  <si>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</si>
  <si>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</si>
  <si>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</si>
  <si>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</si>
  <si>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</si>
  <si>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</si>
  <si>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</si>
  <si>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</si>
  <si>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</si>
  <si>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</si>
  <si>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</si>
  <si>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</si>
  <si>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</si>
  <si>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</si>
  <si>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</si>
  <si>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</si>
  <si>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</si>
  <si>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</si>
  <si>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</si>
  <si>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</si>
  <si>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</si>
  <si>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</si>
  <si>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</si>
  <si>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</si>
  <si>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</si>
  <si>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</si>
  <si>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</si>
  <si>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</si>
  <si>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</si>
  <si>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</si>
  <si>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</si>
  <si>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</si>
  <si>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</si>
  <si>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</si>
  <si>
    <t>Publicity  Update</t>
  </si>
  <si>
    <t xml:space="preserve">Tutorial Ideas for Plenary in July 2011  </t>
  </si>
  <si>
    <t xml:space="preserve"> May 2011</t>
  </si>
  <si>
    <t>Tentative Agenda May 2011</t>
  </si>
  <si>
    <t>doc.: IEEE 802.11-10/0482</t>
  </si>
  <si>
    <t>JOINT WIRELESS MEETING</t>
  </si>
  <si>
    <t>IEEE 802.11 WG</t>
  </si>
  <si>
    <t>OPENING PLENARY</t>
  </si>
  <si>
    <t>SUNDAY (8th)</t>
  </si>
  <si>
    <t>MONDAY (9th)</t>
  </si>
  <si>
    <t>TUESDAY (10th)</t>
  </si>
  <si>
    <t>WEDNESDAY (11th)</t>
  </si>
  <si>
    <t>THURSDAY (12th)</t>
  </si>
  <si>
    <t>FRIDAY (13th)</t>
  </si>
  <si>
    <t>IEEE 802.11 WG OPENING PLENARY AGENDA - Monday,  May 9th, 2011 - 9:00-10:00</t>
  </si>
  <si>
    <t>IEEE 802.11 WG MID-SESSION PLENARY AGENDA - Wednesday, May 11th, 2011 - 10:30-12:30</t>
  </si>
  <si>
    <t>IEEE 802.11 WG CLOSING PLENARY AGENDA - Friday, May 13th, 2011 - 08:00-12:00</t>
  </si>
  <si>
    <t>Prepare for IEEE Plenary July 2011</t>
  </si>
  <si>
    <t>WNG STANDING COMMITTEE AGENDA - Tuesday, May 10th,  2011 - 08:00-10:00</t>
  </si>
  <si>
    <t>Planning for May 2011 - July 2011</t>
  </si>
  <si>
    <t>TASK GROUP MB AGENDA - Monday May 9, 2011 - 13:30 - 15:30</t>
  </si>
  <si>
    <t>TASK GROUP MB AGENDA - Monday May 9, 2011 - 16:00 - 18:00</t>
  </si>
  <si>
    <t>TASK GROUP MB AGENDA - Tuesday May 10, 2011 - 16:00 - 18:00</t>
  </si>
  <si>
    <t>TASK GROUP MB AGENDA - Tuesday May 10, 2011 - 19:30 - 21:30</t>
  </si>
  <si>
    <t>TASK GROUP MB AGENDA - Wednesday May 11, 2011 - 13:30 - 15:30</t>
  </si>
  <si>
    <t>TASK GROUP MB AGENDA - Wednesday May 11, 2011 - 16:00 - 18:00</t>
  </si>
  <si>
    <t>TASK GROUP MB AGENDA - Thursday May 12, 2011 - 08:00 - 10:00</t>
  </si>
  <si>
    <t>TASK GROUP MB AGENDA - Thursday May 12, 2011 - 16:00 - 18:00</t>
  </si>
  <si>
    <t xml:space="preserve">Comment Resolution from fourth recirculation Sponsor Ballot </t>
  </si>
  <si>
    <t>TGaf AGENDA - Wednesday May 11, 2011 - 16:00 -18:00</t>
  </si>
  <si>
    <t>WG21 Agenda plans</t>
  </si>
  <si>
    <t>WG23 Agenda plans</t>
  </si>
  <si>
    <t>July 2011 Tutorials</t>
  </si>
  <si>
    <t>Approval of Skype connection to MB for Adrian Monday pm1, Thurs am1</t>
  </si>
  <si>
    <t>Status Report from WG Technical Editors</t>
  </si>
  <si>
    <t>2011-May-11</t>
  </si>
  <si>
    <t>Tgad recirc motion</t>
  </si>
  <si>
    <t>Change in Tgad Vice Chair</t>
  </si>
  <si>
    <t>TGz Press release</t>
  </si>
  <si>
    <t>Change in Tgah Officers</t>
  </si>
  <si>
    <t>802.18 liaison document  777</t>
  </si>
  <si>
    <t>IEEE Meshtec Conference</t>
  </si>
  <si>
    <t>HERTZ</t>
  </si>
  <si>
    <t xml:space="preserve">WG19 Liaison Report </t>
  </si>
  <si>
    <t>TGAC</t>
  </si>
  <si>
    <t>127th IEEE 802.11 WIRELESS LOCAL AREA NETWORKS SESSION</t>
  </si>
  <si>
    <t>R6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</si>
</sst>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409]d\-mmm;@"/>
    <numFmt numFmtId="174" formatCode="&quot;Yes&quot;;&quot;Yes&quot;;&quot;No&quot;"/>
    <numFmt numFmtId="175" formatCode="&quot;True&quot;;&quot;True&quot;;&quot;False&quot;"/>
    <numFmt numFmtId="176" formatCode="&quot;On&quot;;&quot;On&quot;;&quot;Off&quot;"/>
    <numFmt numFmtId="177" formatCode="[$€-2]\ #,##0.00_);[Red]\([$€-2]\ #,##0.00\)"/>
  </numFmts>
  <fonts count="129">
    <font>
      <sz val="10"/>
      <name val="Arial"/>
      <family val="0"/>
    </font>
    <font>
      <sz val="11"/>
      <color indexed="8"/>
      <name val="Calibri"/>
      <family val="2"/>
    </font>
    <font>
      <b/>
      <sz val="16"/>
      <name val="Arial"/>
      <family val="2"/>
    </font>
    <font>
      <b/>
      <sz val="12"/>
      <name val="Arial"/>
      <family val="2"/>
    </font>
    <font>
      <u val="single"/>
      <sz val="10"/>
      <color indexed="12"/>
      <name val="Arial"/>
      <family val="2"/>
    </font>
    <font>
      <sz val="12"/>
      <name val="Courier"/>
      <family val="3"/>
    </font>
    <font>
      <b/>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u val="single"/>
      <sz val="10"/>
      <color indexed="12"/>
      <name val="Arial"/>
      <family val="2"/>
    </font>
    <font>
      <b/>
      <u val="single"/>
      <sz val="16"/>
      <color indexed="12"/>
      <name val="Arial"/>
      <family val="2"/>
    </font>
    <font>
      <b/>
      <sz val="20"/>
      <name val="Arial"/>
      <family val="2"/>
    </font>
    <font>
      <b/>
      <sz val="22"/>
      <color indexed="9"/>
      <name val="Arial"/>
      <family val="2"/>
    </font>
    <font>
      <b/>
      <u val="single"/>
      <sz val="26"/>
      <color indexed="12"/>
      <name val="Arial"/>
      <family val="2"/>
    </font>
    <font>
      <sz val="7.5"/>
      <name val="Arial"/>
      <family val="2"/>
    </font>
    <font>
      <u val="single"/>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sz val="9"/>
      <name val="Arial"/>
      <family val="2"/>
    </font>
    <font>
      <u val="single"/>
      <sz val="18"/>
      <color indexed="12"/>
      <name val="Arial"/>
      <family val="2"/>
    </font>
    <font>
      <sz val="18"/>
      <name val="Arial"/>
      <family val="2"/>
    </font>
    <font>
      <b/>
      <sz val="9"/>
      <name val="Arial"/>
      <family val="2"/>
    </font>
    <font>
      <b/>
      <sz val="11"/>
      <name val="Arial"/>
      <family val="2"/>
    </font>
    <font>
      <b/>
      <u val="single"/>
      <sz val="12"/>
      <name val="Arial"/>
      <family val="2"/>
    </font>
    <font>
      <u val="single"/>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u val="single"/>
      <sz val="12"/>
      <color indexed="10"/>
      <name val="Times New Roman"/>
      <family val="1"/>
    </font>
    <font>
      <b/>
      <sz val="12"/>
      <color indexed="59"/>
      <name val="Times New Roman"/>
      <family val="1"/>
    </font>
    <font>
      <b/>
      <sz val="14"/>
      <color indexed="59"/>
      <name val="Arial"/>
      <family val="2"/>
    </font>
    <font>
      <b/>
      <sz val="12"/>
      <color indexed="59"/>
      <name val="Arial"/>
      <family val="2"/>
    </font>
    <font>
      <sz val="10"/>
      <color indexed="5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u val="single"/>
      <sz val="3.3"/>
      <color indexed="36"/>
      <name val="Arial"/>
      <family val="0"/>
    </font>
    <font>
      <b/>
      <sz val="12"/>
      <color indexed="23"/>
      <name val="Arial"/>
      <family val="2"/>
    </font>
    <font>
      <b/>
      <sz val="11"/>
      <color indexed="23"/>
      <name val="Arial"/>
      <family val="2"/>
    </font>
    <font>
      <sz val="24"/>
      <name val="Arial"/>
      <family val="0"/>
    </font>
    <font>
      <b/>
      <sz val="11"/>
      <color indexed="9"/>
      <name val="Arial"/>
      <family val="2"/>
    </font>
    <font>
      <sz val="10"/>
      <color indexed="23"/>
      <name val="Arial"/>
      <family val="0"/>
    </font>
    <font>
      <sz val="12"/>
      <color indexed="23"/>
      <name val="Arial"/>
      <family val="0"/>
    </font>
    <font>
      <sz val="11"/>
      <name val="Calibri"/>
      <family val="2"/>
    </font>
    <font>
      <b/>
      <sz val="11"/>
      <name val="Calibri"/>
      <family val="2"/>
    </font>
    <font>
      <sz val="11"/>
      <name val="Times New Roman"/>
      <family val="1"/>
    </font>
    <font>
      <i/>
      <sz val="10"/>
      <name val="Arial"/>
      <family val="0"/>
    </font>
    <font>
      <b/>
      <sz val="36"/>
      <color indexed="59"/>
      <name val="Arial"/>
      <family val="2"/>
    </font>
    <font>
      <b/>
      <i/>
      <sz val="32"/>
      <name val="Papyrus"/>
      <family val="4"/>
    </font>
    <font>
      <sz val="8"/>
      <name val="Verdana"/>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Times New Roman"/>
      <family val="0"/>
    </font>
    <font>
      <sz val="32"/>
      <color indexed="8"/>
      <name val="Arial"/>
      <family val="0"/>
    </font>
    <font>
      <sz val="18"/>
      <color indexed="8"/>
      <name val="Arial"/>
      <family val="0"/>
    </font>
    <font>
      <b/>
      <sz val="18"/>
      <color indexed="10"/>
      <name val="Arial"/>
      <family val="0"/>
    </font>
    <font>
      <sz val="16"/>
      <color indexed="10"/>
      <name val="Arial"/>
      <family val="0"/>
    </font>
    <font>
      <b/>
      <u val="single"/>
      <sz val="14"/>
      <color indexed="8"/>
      <name val="Arial"/>
      <family val="0"/>
    </font>
    <font>
      <b/>
      <u val="single"/>
      <sz val="12"/>
      <color indexed="8"/>
      <name val="Arial"/>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13"/>
        <bgColor indexed="64"/>
      </patternFill>
    </fill>
    <fill>
      <patternFill patternType="solid">
        <fgColor indexed="41"/>
        <bgColor indexed="64"/>
      </patternFill>
    </fill>
    <fill>
      <patternFill patternType="solid">
        <fgColor indexed="63"/>
        <bgColor indexed="64"/>
      </patternFill>
    </fill>
    <fill>
      <patternFill patternType="solid">
        <fgColor indexed="9"/>
        <bgColor indexed="64"/>
      </patternFill>
    </fill>
    <fill>
      <patternFill patternType="solid">
        <fgColor indexed="54"/>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1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60"/>
        <bgColor indexed="64"/>
      </patternFill>
    </fill>
    <fill>
      <patternFill patternType="solid">
        <fgColor indexed="15"/>
        <bgColor indexed="64"/>
      </patternFill>
    </fill>
    <fill>
      <patternFill patternType="solid">
        <fgColor indexed="20"/>
        <bgColor indexed="64"/>
      </patternFill>
    </fill>
    <fill>
      <patternFill patternType="solid">
        <fgColor indexed="36"/>
        <bgColor indexed="64"/>
      </patternFill>
    </fill>
    <fill>
      <patternFill patternType="solid">
        <fgColor indexed="16"/>
        <bgColor indexed="64"/>
      </patternFill>
    </fill>
    <fill>
      <patternFill patternType="solid">
        <fgColor indexed="40"/>
        <bgColor indexed="64"/>
      </patternFill>
    </fill>
    <fill>
      <patternFill patternType="solid">
        <fgColor indexed="12"/>
        <bgColor indexed="64"/>
      </patternFill>
    </fill>
    <fill>
      <patternFill patternType="solid">
        <fgColor indexed="15"/>
        <bgColor indexed="64"/>
      </patternFill>
    </fill>
    <fill>
      <patternFill patternType="solid">
        <fgColor indexed="15"/>
        <bgColor indexed="64"/>
      </patternFill>
    </fill>
    <fill>
      <patternFill patternType="solid">
        <fgColor indexed="49"/>
        <bgColor indexed="64"/>
      </patternFill>
    </fill>
    <fill>
      <patternFill patternType="solid">
        <fgColor indexed="51"/>
        <bgColor indexed="64"/>
      </patternFill>
    </fill>
    <fill>
      <patternFill patternType="solid">
        <fgColor indexed="51"/>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right/>
      <top/>
      <bottom style="medium"/>
    </border>
    <border>
      <left/>
      <right style="medium"/>
      <top style="medium"/>
      <bottom/>
    </border>
    <border>
      <left style="medium"/>
      <right/>
      <top/>
      <bottom/>
    </border>
    <border>
      <left/>
      <right style="medium"/>
      <top/>
      <bottom/>
    </border>
    <border>
      <left/>
      <right style="thin"/>
      <top style="thin"/>
      <bottom style="medium"/>
    </border>
    <border>
      <left style="thin"/>
      <right style="thin"/>
      <top style="thin"/>
      <bottom style="medium"/>
    </border>
    <border>
      <left style="medium"/>
      <right/>
      <top style="medium"/>
      <bottom/>
    </border>
    <border>
      <left/>
      <right style="thin"/>
      <top/>
      <bottom/>
    </border>
    <border>
      <left/>
      <right style="thin"/>
      <top/>
      <bottom style="thin"/>
    </border>
    <border>
      <left style="thin"/>
      <right style="thin"/>
      <top style="thin"/>
      <bottom style="thin"/>
    </border>
    <border>
      <left/>
      <right style="thin"/>
      <top style="thin"/>
      <bottom style="thin"/>
    </border>
    <border>
      <left style="thin"/>
      <right style="thin"/>
      <top style="thin"/>
      <bottom/>
    </border>
    <border>
      <left style="medium">
        <color indexed="8"/>
      </left>
      <right/>
      <top/>
      <bottom/>
    </border>
    <border>
      <left style="thin"/>
      <right style="medium">
        <color indexed="8"/>
      </right>
      <top style="thin"/>
      <bottom style="medium"/>
    </border>
    <border>
      <left style="medium"/>
      <right/>
      <top/>
      <bottom style="medium"/>
    </border>
    <border>
      <left/>
      <right style="medium"/>
      <top/>
      <bottom style="medium"/>
    </border>
    <border>
      <left/>
      <right/>
      <top style="medium"/>
      <bottom/>
    </border>
    <border>
      <left style="thin"/>
      <right/>
      <top/>
      <bottom/>
    </border>
    <border>
      <left style="thin"/>
      <right/>
      <top/>
      <bottom style="thin"/>
    </border>
    <border>
      <left/>
      <right/>
      <top style="thin"/>
      <bottom style="thin"/>
    </border>
    <border>
      <left style="thin"/>
      <right/>
      <top style="thin"/>
      <bottom style="thin"/>
    </border>
    <border>
      <left style="thin"/>
      <right/>
      <top style="thin"/>
      <bottom/>
    </border>
    <border>
      <left/>
      <right style="thin"/>
      <top style="thin"/>
      <bottom/>
    </border>
    <border>
      <left/>
      <right style="medium"/>
      <top/>
      <bottom style="thin"/>
    </border>
    <border>
      <left style="medium"/>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color indexed="9"/>
      </top>
      <bottom/>
    </border>
    <border>
      <left/>
      <right style="medium">
        <color indexed="8"/>
      </right>
      <top/>
      <bottom style="thin"/>
    </border>
    <border>
      <left/>
      <right style="medium">
        <color indexed="8"/>
      </right>
      <top style="thin"/>
      <bottom/>
    </border>
    <border>
      <left/>
      <right style="medium">
        <color indexed="8"/>
      </right>
      <top/>
      <bottom/>
    </border>
    <border>
      <left style="medium"/>
      <right style="medium"/>
      <top/>
      <bottom style="medium"/>
    </border>
    <border>
      <left style="medium"/>
      <right style="thin"/>
      <top style="thin"/>
      <bottom style="medium"/>
    </border>
    <border>
      <left style="medium">
        <color indexed="8"/>
      </left>
      <right>
        <color indexed="63"/>
      </right>
      <top style="medium"/>
      <bottom style="medium"/>
    </border>
    <border>
      <left style="medium"/>
      <right>
        <color indexed="63"/>
      </right>
      <top style="medium"/>
      <bottom style="medium"/>
    </border>
    <border>
      <left style="medium"/>
      <right>
        <color indexed="63"/>
      </right>
      <top style="thin"/>
      <bottom/>
    </border>
    <border>
      <left style="medium"/>
      <right>
        <color indexed="63"/>
      </right>
      <top style="thin"/>
      <bottom style="thin"/>
    </border>
    <border>
      <left style="medium"/>
      <right style="medium"/>
      <top>
        <color indexed="63"/>
      </top>
      <bottom style="thin"/>
    </border>
    <border>
      <left style="medium"/>
      <right>
        <color indexed="63"/>
      </right>
      <top style="thin"/>
      <bottom style="medium"/>
    </border>
    <border>
      <left style="thin"/>
      <right style="medium"/>
      <top style="thin"/>
      <bottom style="thin"/>
    </border>
    <border>
      <left style="medium"/>
      <right style="thin"/>
      <top style="thin"/>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color indexed="63"/>
      </bottom>
    </border>
    <border>
      <left style="thin"/>
      <right style="thin"/>
      <top style="medium"/>
      <bottom>
        <color indexed="63"/>
      </bottom>
    </border>
    <border>
      <left style="medium"/>
      <right style="thin"/>
      <top/>
      <bottom style="thin"/>
    </border>
    <border>
      <left style="medium"/>
      <right style="thin"/>
      <top/>
      <bottom>
        <color indexed="63"/>
      </bottom>
    </border>
    <border>
      <left style="thin"/>
      <right style="thin"/>
      <top>
        <color indexed="63"/>
      </top>
      <bottom style="thin"/>
    </border>
    <border>
      <left style="thin"/>
      <right style="medium"/>
      <top>
        <color indexed="63"/>
      </top>
      <bottom style="thin"/>
    </border>
    <border>
      <left style="medium"/>
      <right style="medium"/>
      <top style="medium"/>
      <bottom/>
    </border>
    <border>
      <left style="thin"/>
      <right style="medium"/>
      <top style="thin"/>
      <bottom style="medium"/>
    </border>
    <border>
      <left style="thin"/>
      <right/>
      <top style="thin"/>
      <bottom style="medium"/>
    </border>
    <border>
      <left/>
      <right/>
      <top style="medium">
        <color indexed="8"/>
      </top>
      <bottom/>
    </border>
    <border>
      <left/>
      <right style="medium">
        <color indexed="8"/>
      </right>
      <top style="medium">
        <color indexed="8"/>
      </top>
      <bottom/>
    </border>
    <border>
      <left style="medium"/>
      <right style="medium"/>
      <top style="thin"/>
      <bottom>
        <color indexed="63"/>
      </bottom>
    </border>
    <border>
      <left style="medium">
        <color indexed="8"/>
      </left>
      <right/>
      <top style="medium">
        <color indexed="8"/>
      </top>
      <bottom/>
    </border>
    <border>
      <left style="medium"/>
      <right>
        <color indexed="63"/>
      </right>
      <top style="medium"/>
      <bottom style="thin"/>
    </border>
    <border>
      <left>
        <color indexed="63"/>
      </left>
      <right style="thin"/>
      <top style="medium"/>
      <bottom style="thin"/>
    </border>
    <border>
      <left/>
      <right/>
      <top style="medium"/>
      <bottom style="medium"/>
    </border>
    <border>
      <left/>
      <right style="medium"/>
      <top style="medium"/>
      <bottom style="medium"/>
    </border>
    <border>
      <left/>
      <right style="medium">
        <color indexed="8"/>
      </right>
      <top style="medium"/>
      <bottom style="medium"/>
    </border>
    <border>
      <left style="thin"/>
      <right/>
      <top style="medium"/>
      <bottom style="thin"/>
    </border>
    <border>
      <left>
        <color indexed="63"/>
      </left>
      <right style="thin"/>
      <top style="medium"/>
      <bottom>
        <color indexed="63"/>
      </bottom>
    </border>
    <border>
      <left style="thin"/>
      <right style="medium"/>
      <top style="medium"/>
      <bottom/>
    </border>
  </borders>
  <cellStyleXfs count="114">
    <xf numFmtId="0" fontId="0" fillId="0" borderId="0">
      <alignment/>
      <protection/>
    </xf>
    <xf numFmtId="0" fontId="0" fillId="0" borderId="0">
      <alignment/>
      <protection/>
    </xf>
    <xf numFmtId="0" fontId="20" fillId="0" borderId="0" applyNumberFormat="0" applyFill="0" applyBorder="0" applyAlignment="0" applyProtection="0"/>
    <xf numFmtId="0" fontId="0" fillId="0" borderId="0">
      <alignment/>
      <protection/>
    </xf>
    <xf numFmtId="0" fontId="1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0" fillId="12"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2"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9"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9" borderId="0" applyNumberFormat="0" applyBorder="0" applyAlignment="0" applyProtection="0"/>
    <xf numFmtId="0" fontId="97" fillId="3" borderId="0" applyNumberFormat="0" applyBorder="0" applyAlignment="0" applyProtection="0"/>
    <xf numFmtId="0" fontId="115" fillId="20" borderId="1" applyNumberFormat="0" applyAlignment="0" applyProtection="0"/>
    <xf numFmtId="0" fontId="9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0" fontId="116" fillId="0" borderId="0" applyNumberFormat="0" applyFill="0" applyBorder="0" applyAlignment="0" applyProtection="0"/>
    <xf numFmtId="0" fontId="101" fillId="0" borderId="0" applyNumberFormat="0" applyFill="0" applyBorder="0" applyAlignment="0" applyProtection="0"/>
    <xf numFmtId="0" fontId="96" fillId="4" borderId="0" applyNumberFormat="0" applyBorder="0" applyAlignment="0" applyProtection="0"/>
    <xf numFmtId="0" fontId="96" fillId="4"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7" fillId="7" borderId="1" applyNumberFormat="0" applyAlignment="0" applyProtection="0"/>
    <xf numFmtId="0" fontId="98" fillId="0" borderId="6" applyNumberFormat="0" applyFill="0" applyAlignment="0" applyProtection="0"/>
    <xf numFmtId="0" fontId="1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0" fontId="0" fillId="7" borderId="0">
      <alignment/>
      <protection/>
    </xf>
    <xf numFmtId="0" fontId="0" fillId="23" borderId="7" applyNumberFormat="0" applyFont="0" applyAlignment="0" applyProtection="0"/>
    <xf numFmtId="0" fontId="0" fillId="23" borderId="7" applyNumberFormat="0" applyFont="0" applyAlignment="0" applyProtection="0"/>
    <xf numFmtId="0" fontId="119" fillId="20" borderId="8" applyNumberFormat="0" applyAlignment="0" applyProtection="0"/>
    <xf numFmtId="9" fontId="0" fillId="0" borderId="0" applyFont="0" applyFill="0" applyBorder="0" applyAlignment="0" applyProtection="0"/>
    <xf numFmtId="0" fontId="97" fillId="3" borderId="0" applyNumberFormat="0" applyBorder="0" applyAlignment="0" applyProtection="0"/>
    <xf numFmtId="0" fontId="92" fillId="0" borderId="0" applyNumberFormat="0" applyFill="0" applyBorder="0" applyAlignment="0" applyProtection="0"/>
    <xf numFmtId="0" fontId="120" fillId="0" borderId="9" applyNumberFormat="0" applyFill="0" applyAlignment="0" applyProtection="0"/>
    <xf numFmtId="0" fontId="92" fillId="0" borderId="0" applyNumberForma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8" fillId="0" borderId="6" applyNumberFormat="0" applyFill="0" applyAlignment="0" applyProtection="0"/>
    <xf numFmtId="0" fontId="121" fillId="0" borderId="0" applyNumberFormat="0" applyFill="0" applyBorder="0" applyAlignment="0" applyProtection="0"/>
    <xf numFmtId="0" fontId="99" fillId="21" borderId="2" applyNumberFormat="0" applyAlignment="0" applyProtection="0"/>
  </cellStyleXfs>
  <cellXfs count="1473">
    <xf numFmtId="0" fontId="0" fillId="0" borderId="0" xfId="0" applyAlignment="1">
      <alignment/>
    </xf>
    <xf numFmtId="0" fontId="23" fillId="20" borderId="0" xfId="91" applyNumberFormat="1" applyFont="1" applyFill="1" applyBorder="1" applyAlignment="1" applyProtection="1" quotePrefix="1">
      <alignment horizontal="left" vertical="center"/>
      <protection/>
    </xf>
    <xf numFmtId="164" fontId="23" fillId="20" borderId="0" xfId="91" applyNumberFormat="1" applyFont="1" applyFill="1" applyBorder="1" applyAlignment="1" applyProtection="1">
      <alignment horizontal="left" vertical="center"/>
      <protection/>
    </xf>
    <xf numFmtId="164" fontId="20" fillId="20" borderId="0" xfId="91" applyFont="1" applyFill="1" applyBorder="1" applyAlignment="1">
      <alignment horizontal="left" vertical="center"/>
      <protection/>
    </xf>
    <xf numFmtId="0" fontId="23" fillId="20" borderId="0" xfId="91" applyNumberFormat="1" applyFont="1" applyFill="1" applyBorder="1" applyAlignment="1" applyProtection="1">
      <alignment horizontal="left" vertical="center"/>
      <protection/>
    </xf>
    <xf numFmtId="164" fontId="24" fillId="24" borderId="0" xfId="96" applyFont="1" applyFill="1" applyBorder="1" applyAlignment="1">
      <alignment horizontal="center" vertical="center"/>
      <protection/>
    </xf>
    <xf numFmtId="0" fontId="2" fillId="0" borderId="0" xfId="0" applyFont="1" applyFill="1" applyBorder="1" applyAlignment="1">
      <alignment vertical="center"/>
    </xf>
    <xf numFmtId="164" fontId="23" fillId="20" borderId="0" xfId="91" applyNumberFormat="1" applyFont="1" applyFill="1" applyBorder="1" applyAlignment="1" applyProtection="1">
      <alignment horizontal="center" vertical="center"/>
      <protection/>
    </xf>
    <xf numFmtId="164" fontId="24" fillId="24" borderId="10" xfId="96" applyFont="1" applyFill="1" applyBorder="1" applyAlignment="1">
      <alignment horizontal="center" vertical="center"/>
      <protection/>
    </xf>
    <xf numFmtId="164" fontId="23" fillId="0" borderId="0" xfId="91" applyNumberFormat="1" applyFont="1" applyFill="1" applyBorder="1" applyAlignment="1" applyProtection="1">
      <alignment horizontal="left" vertical="center"/>
      <protection/>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7" fillId="0" borderId="0" xfId="0" applyFont="1" applyAlignment="1">
      <alignment vertical="center"/>
    </xf>
    <xf numFmtId="0" fontId="2" fillId="0" borderId="0" xfId="0" applyFont="1" applyFill="1" applyBorder="1" applyAlignment="1">
      <alignment horizontal="right" vertical="center"/>
    </xf>
    <xf numFmtId="0" fontId="27" fillId="0" borderId="0" xfId="0" applyFont="1" applyAlignment="1">
      <alignment horizontal="right" vertical="center"/>
    </xf>
    <xf numFmtId="0" fontId="3" fillId="0" borderId="0" xfId="0" applyFont="1" applyAlignment="1">
      <alignment horizontal="right" vertical="center"/>
    </xf>
    <xf numFmtId="168" fontId="8" fillId="0" borderId="0" xfId="0" applyNumberFormat="1" applyFont="1" applyAlignment="1">
      <alignment horizontal="center" vertical="center"/>
    </xf>
    <xf numFmtId="0" fontId="23" fillId="25" borderId="0" xfId="91" applyNumberFormat="1" applyFont="1" applyFill="1" applyBorder="1" applyAlignment="1" applyProtection="1">
      <alignment horizontal="left" vertical="center"/>
      <protection/>
    </xf>
    <xf numFmtId="164" fontId="23" fillId="25" borderId="0" xfId="91" applyNumberFormat="1" applyFont="1" applyFill="1" applyBorder="1" applyAlignment="1" applyProtection="1">
      <alignment horizontal="left" vertical="center"/>
      <protection/>
    </xf>
    <xf numFmtId="164" fontId="20" fillId="25" borderId="0" xfId="91" applyFont="1" applyFill="1" applyBorder="1" applyAlignment="1">
      <alignment horizontal="left" vertical="center"/>
      <protection/>
    </xf>
    <xf numFmtId="164" fontId="17" fillId="20" borderId="0" xfId="91" applyFont="1" applyFill="1" applyBorder="1" applyAlignment="1">
      <alignment horizontal="center" vertical="center"/>
      <protection/>
    </xf>
    <xf numFmtId="164" fontId="34" fillId="24" borderId="0" xfId="91" applyFont="1" applyFill="1" applyBorder="1" applyAlignment="1">
      <alignment vertical="center"/>
      <protection/>
    </xf>
    <xf numFmtId="164" fontId="18" fillId="24" borderId="0" xfId="91" applyFont="1" applyFill="1" applyBorder="1" applyAlignment="1">
      <alignment horizontal="center" vertical="center"/>
      <protection/>
    </xf>
    <xf numFmtId="164" fontId="20" fillId="20" borderId="0" xfId="91" applyFont="1" applyFill="1" applyBorder="1" applyAlignment="1">
      <alignment vertical="center"/>
      <protection/>
    </xf>
    <xf numFmtId="164" fontId="20" fillId="25" borderId="0" xfId="91" applyFont="1" applyFill="1" applyBorder="1" applyAlignment="1">
      <alignment vertical="center"/>
      <protection/>
    </xf>
    <xf numFmtId="164" fontId="23" fillId="20" borderId="10" xfId="91" applyNumberFormat="1" applyFont="1" applyFill="1" applyBorder="1" applyAlignment="1" applyProtection="1">
      <alignment horizontal="left" vertical="center"/>
      <protection/>
    </xf>
    <xf numFmtId="0" fontId="21" fillId="25" borderId="0" xfId="91" applyNumberFormat="1" applyFont="1" applyFill="1" applyBorder="1" applyAlignment="1">
      <alignment horizontal="left" vertical="center"/>
      <protection/>
    </xf>
    <xf numFmtId="164" fontId="21" fillId="25" borderId="0" xfId="91" applyFont="1" applyFill="1" applyBorder="1" applyAlignment="1" quotePrefix="1">
      <alignment horizontal="left" vertical="center"/>
      <protection/>
    </xf>
    <xf numFmtId="0" fontId="23" fillId="20" borderId="10" xfId="91" applyNumberFormat="1" applyFont="1" applyFill="1" applyBorder="1" applyAlignment="1" applyProtection="1">
      <alignment horizontal="left" vertical="center"/>
      <protection/>
    </xf>
    <xf numFmtId="0" fontId="2" fillId="25" borderId="0" xfId="0" applyFont="1" applyFill="1" applyBorder="1" applyAlignment="1">
      <alignment vertical="center"/>
    </xf>
    <xf numFmtId="0" fontId="27" fillId="0" borderId="0" xfId="0" applyFont="1" applyAlignment="1">
      <alignment horizontal="center" vertical="center"/>
    </xf>
    <xf numFmtId="167" fontId="10" fillId="26" borderId="0" xfId="0" applyNumberFormat="1" applyFont="1" applyFill="1" applyBorder="1" applyAlignment="1">
      <alignment horizontal="center" vertical="center"/>
    </xf>
    <xf numFmtId="167" fontId="11" fillId="26" borderId="0" xfId="0" applyNumberFormat="1" applyFont="1" applyFill="1" applyBorder="1" applyAlignment="1">
      <alignment horizontal="center" vertical="center"/>
    </xf>
    <xf numFmtId="164" fontId="23" fillId="24" borderId="0" xfId="91" applyNumberFormat="1" applyFont="1" applyFill="1" applyBorder="1" applyAlignment="1" applyProtection="1">
      <alignment horizontal="left" vertical="center"/>
      <protection/>
    </xf>
    <xf numFmtId="0" fontId="27" fillId="26" borderId="0" xfId="0" applyFont="1" applyFill="1" applyBorder="1" applyAlignment="1">
      <alignment vertical="center"/>
    </xf>
    <xf numFmtId="164" fontId="17" fillId="25" borderId="0" xfId="91" applyFont="1" applyFill="1" applyBorder="1" applyAlignment="1" quotePrefix="1">
      <alignment horizontal="center" vertical="center"/>
      <protection/>
    </xf>
    <xf numFmtId="0" fontId="0" fillId="25" borderId="0" xfId="0" applyFill="1" applyAlignment="1">
      <alignment vertical="center"/>
    </xf>
    <xf numFmtId="164" fontId="18" fillId="24" borderId="11" xfId="91" applyFont="1" applyFill="1" applyBorder="1" applyAlignment="1">
      <alignment horizontal="center" vertical="center"/>
      <protection/>
    </xf>
    <xf numFmtId="0" fontId="23" fillId="24" borderId="0" xfId="91" applyNumberFormat="1" applyFont="1" applyFill="1" applyBorder="1" applyAlignment="1" applyProtection="1">
      <alignment horizontal="left" vertical="center"/>
      <protection/>
    </xf>
    <xf numFmtId="0" fontId="47" fillId="0" borderId="0" xfId="0" applyFont="1" applyAlignment="1">
      <alignment/>
    </xf>
    <xf numFmtId="0" fontId="48" fillId="0" borderId="0" xfId="0" applyFont="1" applyAlignment="1">
      <alignment/>
    </xf>
    <xf numFmtId="49" fontId="48" fillId="0" borderId="0" xfId="0" applyNumberFormat="1" applyFont="1" applyAlignment="1" quotePrefix="1">
      <alignment/>
    </xf>
    <xf numFmtId="49" fontId="47" fillId="0" borderId="0" xfId="0" applyNumberFormat="1" applyFont="1" applyAlignment="1">
      <alignment/>
    </xf>
    <xf numFmtId="0" fontId="47" fillId="0" borderId="12" xfId="0" applyFont="1" applyBorder="1" applyAlignment="1">
      <alignment/>
    </xf>
    <xf numFmtId="0" fontId="47" fillId="0" borderId="0" xfId="0" applyFont="1" applyBorder="1" applyAlignment="1">
      <alignment/>
    </xf>
    <xf numFmtId="49" fontId="48" fillId="0" borderId="0" xfId="0" applyNumberFormat="1" applyFont="1" applyBorder="1" applyAlignment="1">
      <alignment/>
    </xf>
    <xf numFmtId="0" fontId="49" fillId="0" borderId="0" xfId="0" applyFont="1" applyBorder="1" applyAlignment="1">
      <alignment/>
    </xf>
    <xf numFmtId="164" fontId="23" fillId="24" borderId="0" xfId="91" applyFont="1" applyFill="1" applyBorder="1" applyAlignment="1">
      <alignment horizontal="left" vertical="center"/>
      <protection/>
    </xf>
    <xf numFmtId="0" fontId="29" fillId="25" borderId="0" xfId="79" applyFont="1" applyFill="1" applyAlignment="1" applyProtection="1">
      <alignment horizontal="center" vertical="center"/>
      <protection/>
    </xf>
    <xf numFmtId="0" fontId="46" fillId="0" borderId="0" xfId="0" applyFont="1" applyAlignment="1">
      <alignment vertical="center"/>
    </xf>
    <xf numFmtId="0" fontId="0" fillId="0" borderId="0" xfId="0" applyAlignment="1">
      <alignment vertical="center"/>
    </xf>
    <xf numFmtId="0" fontId="0" fillId="25" borderId="0" xfId="0" applyFill="1" applyBorder="1" applyAlignment="1">
      <alignment vertical="center"/>
    </xf>
    <xf numFmtId="0" fontId="47" fillId="25" borderId="0" xfId="0" applyFont="1" applyFill="1" applyAlignment="1">
      <alignment/>
    </xf>
    <xf numFmtId="0" fontId="47" fillId="25" borderId="12" xfId="0" applyFont="1" applyFill="1" applyBorder="1" applyAlignment="1">
      <alignment/>
    </xf>
    <xf numFmtId="0" fontId="47" fillId="25" borderId="0" xfId="0" applyFont="1" applyFill="1" applyBorder="1" applyAlignment="1">
      <alignment/>
    </xf>
    <xf numFmtId="0" fontId="47" fillId="25" borderId="0" xfId="0" applyFont="1" applyFill="1" applyBorder="1" applyAlignment="1">
      <alignment vertical="top"/>
    </xf>
    <xf numFmtId="0" fontId="0" fillId="27" borderId="13" xfId="0" applyFill="1" applyBorder="1" applyAlignment="1">
      <alignment vertical="center"/>
    </xf>
    <xf numFmtId="0" fontId="0" fillId="27" borderId="14" xfId="0" applyFill="1" applyBorder="1" applyAlignment="1">
      <alignment vertical="center"/>
    </xf>
    <xf numFmtId="0" fontId="0" fillId="27" borderId="15" xfId="0" applyFill="1" applyBorder="1" applyAlignment="1">
      <alignment vertical="center"/>
    </xf>
    <xf numFmtId="0" fontId="0" fillId="27" borderId="0" xfId="0" applyFill="1" applyBorder="1" applyAlignment="1">
      <alignment vertical="center"/>
    </xf>
    <xf numFmtId="0" fontId="9" fillId="0" borderId="0" xfId="0" applyFont="1" applyAlignment="1">
      <alignment/>
    </xf>
    <xf numFmtId="0" fontId="44" fillId="24" borderId="16" xfId="0" applyFont="1" applyFill="1" applyBorder="1" applyAlignment="1">
      <alignment horizontal="left" vertical="center" indent="13"/>
    </xf>
    <xf numFmtId="0" fontId="45" fillId="24" borderId="17" xfId="0" applyFont="1" applyFill="1" applyBorder="1" applyAlignment="1">
      <alignment horizontal="left"/>
    </xf>
    <xf numFmtId="0" fontId="0" fillId="25" borderId="18" xfId="0" applyFill="1" applyBorder="1" applyAlignment="1">
      <alignment vertical="center"/>
    </xf>
    <xf numFmtId="0" fontId="0" fillId="25" borderId="14" xfId="0" applyFill="1" applyBorder="1" applyAlignment="1">
      <alignment vertical="center"/>
    </xf>
    <xf numFmtId="0" fontId="0" fillId="25" borderId="14" xfId="0" applyFont="1" applyFill="1" applyBorder="1" applyAlignment="1">
      <alignment vertical="center"/>
    </xf>
    <xf numFmtId="0" fontId="13" fillId="25" borderId="0" xfId="0" applyFont="1" applyFill="1" applyAlignment="1">
      <alignment vertical="center"/>
    </xf>
    <xf numFmtId="0" fontId="13" fillId="25" borderId="0" xfId="0" applyFont="1" applyFill="1" applyAlignment="1">
      <alignment/>
    </xf>
    <xf numFmtId="0" fontId="13" fillId="25" borderId="0" xfId="0" applyFont="1" applyFill="1" applyAlignment="1">
      <alignment wrapText="1"/>
    </xf>
    <xf numFmtId="0" fontId="2" fillId="0" borderId="0" xfId="0" applyFont="1" applyBorder="1" applyAlignment="1">
      <alignment horizontal="right" vertical="top" wrapText="1"/>
    </xf>
    <xf numFmtId="0" fontId="51" fillId="0" borderId="0" xfId="0" applyFont="1" applyBorder="1" applyAlignment="1">
      <alignment horizontal="right" wrapText="1"/>
    </xf>
    <xf numFmtId="0" fontId="18" fillId="25" borderId="0" xfId="0" applyFont="1" applyFill="1" applyBorder="1" applyAlignment="1">
      <alignment horizontal="center" vertical="center" wrapText="1"/>
    </xf>
    <xf numFmtId="170" fontId="24" fillId="24" borderId="19" xfId="96" applyNumberFormat="1" applyFont="1" applyFill="1" applyBorder="1" applyAlignment="1">
      <alignment horizontal="center" vertical="center"/>
      <protection/>
    </xf>
    <xf numFmtId="170" fontId="24" fillId="24" borderId="20" xfId="96" applyNumberFormat="1" applyFont="1" applyFill="1" applyBorder="1" applyAlignment="1">
      <alignment horizontal="center" vertical="center"/>
      <protection/>
    </xf>
    <xf numFmtId="0" fontId="27" fillId="26" borderId="14" xfId="0" applyFont="1" applyFill="1" applyBorder="1" applyAlignment="1">
      <alignment vertical="center"/>
    </xf>
    <xf numFmtId="0" fontId="0" fillId="25" borderId="0" xfId="0" applyFill="1" applyAlignment="1">
      <alignment vertical="center" wrapText="1"/>
    </xf>
    <xf numFmtId="0" fontId="57" fillId="0" borderId="0" xfId="0" applyFont="1" applyAlignment="1">
      <alignment wrapText="1"/>
    </xf>
    <xf numFmtId="0" fontId="57" fillId="0" borderId="0" xfId="0" applyFont="1" applyAlignment="1">
      <alignment vertical="top"/>
    </xf>
    <xf numFmtId="0" fontId="42" fillId="22" borderId="0" xfId="0" applyFont="1" applyFill="1" applyBorder="1" applyAlignment="1">
      <alignment/>
    </xf>
    <xf numFmtId="0" fontId="58" fillId="0" borderId="0" xfId="79" applyFont="1" applyBorder="1" applyAlignment="1" applyProtection="1">
      <alignment horizontal="left" wrapText="1" indent="1"/>
      <protection/>
    </xf>
    <xf numFmtId="0" fontId="6" fillId="25" borderId="0" xfId="0" applyFont="1" applyFill="1" applyBorder="1" applyAlignment="1">
      <alignment horizontal="justify" vertical="top" wrapText="1"/>
    </xf>
    <xf numFmtId="0" fontId="13" fillId="25" borderId="21" xfId="0" applyFont="1" applyFill="1" applyBorder="1" applyAlignment="1">
      <alignment vertical="top"/>
    </xf>
    <xf numFmtId="0" fontId="52" fillId="25" borderId="22" xfId="79" applyFont="1" applyFill="1" applyBorder="1" applyAlignment="1" applyProtection="1">
      <alignment horizontal="justify" vertical="center" wrapText="1"/>
      <protection/>
    </xf>
    <xf numFmtId="0" fontId="60" fillId="0" borderId="0" xfId="0" applyFont="1" applyAlignment="1">
      <alignment/>
    </xf>
    <xf numFmtId="0" fontId="0" fillId="27" borderId="0" xfId="0" applyFill="1" applyAlignment="1">
      <alignment/>
    </xf>
    <xf numFmtId="0" fontId="45" fillId="24" borderId="23" xfId="0" applyFont="1" applyFill="1" applyBorder="1" applyAlignment="1">
      <alignment horizontal="left"/>
    </xf>
    <xf numFmtId="0" fontId="27" fillId="0" borderId="0" xfId="0" applyFont="1" applyBorder="1" applyAlignment="1">
      <alignment vertical="center"/>
    </xf>
    <xf numFmtId="1" fontId="61" fillId="0" borderId="0" xfId="91" applyNumberFormat="1" applyFont="1" applyBorder="1" applyAlignment="1">
      <alignment horizontal="center" vertical="center"/>
      <protection/>
    </xf>
    <xf numFmtId="1" fontId="61" fillId="25" borderId="0" xfId="91" applyNumberFormat="1" applyFont="1" applyFill="1" applyBorder="1" applyAlignment="1">
      <alignment horizontal="center" vertical="center"/>
      <protection/>
    </xf>
    <xf numFmtId="1" fontId="62" fillId="25" borderId="0" xfId="91" applyNumberFormat="1" applyFont="1" applyFill="1" applyBorder="1" applyAlignment="1">
      <alignment horizontal="center" vertical="center"/>
      <protection/>
    </xf>
    <xf numFmtId="1" fontId="61" fillId="0" borderId="0" xfId="91" applyNumberFormat="1" applyFont="1" applyFill="1" applyBorder="1" applyAlignment="1">
      <alignment horizontal="center" vertical="center"/>
      <protection/>
    </xf>
    <xf numFmtId="1" fontId="61" fillId="25" borderId="0" xfId="96" applyNumberFormat="1" applyFont="1" applyFill="1" applyBorder="1" applyAlignment="1">
      <alignment horizontal="center" vertical="center"/>
      <protection/>
    </xf>
    <xf numFmtId="1" fontId="63" fillId="0" borderId="0" xfId="91" applyNumberFormat="1" applyFont="1" applyFill="1" applyBorder="1" applyAlignment="1">
      <alignment horizontal="center" vertical="center"/>
      <protection/>
    </xf>
    <xf numFmtId="164" fontId="12" fillId="28" borderId="11" xfId="91" applyFont="1" applyFill="1" applyBorder="1" applyAlignment="1">
      <alignment horizontal="center" vertical="center"/>
      <protection/>
    </xf>
    <xf numFmtId="0" fontId="23" fillId="24" borderId="11" xfId="91" applyNumberFormat="1" applyFont="1" applyFill="1" applyBorder="1" applyAlignment="1" applyProtection="1">
      <alignment horizontal="left" vertical="center"/>
      <protection/>
    </xf>
    <xf numFmtId="164" fontId="23" fillId="24" borderId="11" xfId="91" applyNumberFormat="1" applyFont="1" applyFill="1" applyBorder="1" applyAlignment="1" applyProtection="1">
      <alignment horizontal="left" vertical="center"/>
      <protection/>
    </xf>
    <xf numFmtId="164" fontId="23" fillId="24" borderId="11" xfId="91" applyFont="1" applyFill="1" applyBorder="1" applyAlignment="1">
      <alignment horizontal="left" vertical="center"/>
      <protection/>
    </xf>
    <xf numFmtId="0" fontId="23" fillId="24" borderId="10" xfId="91" applyNumberFormat="1" applyFont="1" applyFill="1" applyBorder="1" applyAlignment="1" applyProtection="1">
      <alignment horizontal="left" vertical="center"/>
      <protection/>
    </xf>
    <xf numFmtId="164" fontId="23" fillId="24" borderId="10" xfId="91" applyNumberFormat="1" applyFont="1" applyFill="1" applyBorder="1" applyAlignment="1" applyProtection="1">
      <alignment horizontal="left" vertical="center"/>
      <protection/>
    </xf>
    <xf numFmtId="164" fontId="20" fillId="24" borderId="10" xfId="91" applyFont="1" applyFill="1" applyBorder="1" applyAlignment="1">
      <alignment horizontal="left" vertical="center"/>
      <protection/>
    </xf>
    <xf numFmtId="172" fontId="47" fillId="0" borderId="0" xfId="0" applyNumberFormat="1" applyFont="1" applyAlignment="1" quotePrefix="1">
      <alignment/>
    </xf>
    <xf numFmtId="1" fontId="65" fillId="25" borderId="0" xfId="91" applyNumberFormat="1" applyFont="1" applyFill="1" applyBorder="1" applyAlignment="1">
      <alignment horizontal="center" vertical="center"/>
      <protection/>
    </xf>
    <xf numFmtId="0" fontId="64" fillId="27" borderId="0" xfId="0" applyFont="1" applyFill="1" applyAlignment="1">
      <alignment/>
    </xf>
    <xf numFmtId="0" fontId="31" fillId="25" borderId="24" xfId="0" applyFont="1" applyFill="1" applyBorder="1" applyAlignment="1">
      <alignment horizontal="center" vertical="center"/>
    </xf>
    <xf numFmtId="0" fontId="50" fillId="24" borderId="24" xfId="0" applyFont="1" applyFill="1" applyBorder="1" applyAlignment="1">
      <alignment vertical="center"/>
    </xf>
    <xf numFmtId="0" fontId="45" fillId="24" borderId="25" xfId="0" applyFont="1" applyFill="1" applyBorder="1" applyAlignment="1">
      <alignment horizontal="left"/>
    </xf>
    <xf numFmtId="0" fontId="13" fillId="25" borderId="21" xfId="0" applyFont="1" applyFill="1" applyBorder="1" applyAlignment="1">
      <alignment vertical="top"/>
    </xf>
    <xf numFmtId="168" fontId="8" fillId="0" borderId="0" xfId="0" applyNumberFormat="1" applyFont="1" applyBorder="1" applyAlignment="1">
      <alignment horizontal="center" vertical="center"/>
    </xf>
    <xf numFmtId="167" fontId="10" fillId="26" borderId="14" xfId="0" applyNumberFormat="1" applyFont="1" applyFill="1" applyBorder="1" applyAlignment="1">
      <alignment horizontal="center" vertical="center"/>
    </xf>
    <xf numFmtId="167" fontId="10" fillId="26" borderId="26" xfId="0" applyNumberFormat="1" applyFont="1" applyFill="1" applyBorder="1" applyAlignment="1">
      <alignment horizontal="center" vertical="center"/>
    </xf>
    <xf numFmtId="167" fontId="10" fillId="26" borderId="12" xfId="0" applyNumberFormat="1" applyFont="1" applyFill="1" applyBorder="1" applyAlignment="1">
      <alignment horizontal="center" vertical="center"/>
    </xf>
    <xf numFmtId="164" fontId="0" fillId="25" borderId="0" xfId="91" applyFont="1" applyFill="1" applyBorder="1" applyAlignment="1">
      <alignment horizontal="left" vertical="center"/>
      <protection/>
    </xf>
    <xf numFmtId="164" fontId="0" fillId="20" borderId="0" xfId="91" applyFont="1" applyFill="1" applyBorder="1" applyAlignment="1">
      <alignment horizontal="left" vertical="center"/>
      <protection/>
    </xf>
    <xf numFmtId="0" fontId="3" fillId="0" borderId="0" xfId="87" applyFont="1" applyFill="1" applyBorder="1" applyAlignment="1">
      <alignment vertical="center"/>
      <protection/>
    </xf>
    <xf numFmtId="0" fontId="16" fillId="25" borderId="24" xfId="0" applyFont="1" applyFill="1" applyBorder="1" applyAlignment="1">
      <alignment horizontal="center" vertical="center"/>
    </xf>
    <xf numFmtId="167" fontId="11" fillId="26" borderId="14" xfId="0" applyNumberFormat="1" applyFont="1" applyFill="1" applyBorder="1" applyAlignment="1">
      <alignment horizontal="center" vertical="center"/>
    </xf>
    <xf numFmtId="0" fontId="27" fillId="26" borderId="15" xfId="0" applyFont="1" applyFill="1" applyBorder="1" applyAlignment="1">
      <alignment vertical="center"/>
    </xf>
    <xf numFmtId="167" fontId="11" fillId="26" borderId="26" xfId="0" applyNumberFormat="1" applyFont="1" applyFill="1" applyBorder="1" applyAlignment="1">
      <alignment horizontal="center" vertical="center"/>
    </xf>
    <xf numFmtId="167" fontId="11" fillId="26" borderId="12" xfId="0" applyNumberFormat="1" applyFont="1" applyFill="1" applyBorder="1" applyAlignment="1">
      <alignment horizontal="center" vertical="center"/>
    </xf>
    <xf numFmtId="0" fontId="27" fillId="26" borderId="26" xfId="0" applyFont="1" applyFill="1" applyBorder="1" applyAlignment="1">
      <alignment vertical="center"/>
    </xf>
    <xf numFmtId="0" fontId="27" fillId="26" borderId="12" xfId="0" applyFont="1" applyFill="1" applyBorder="1" applyAlignment="1">
      <alignment vertical="center"/>
    </xf>
    <xf numFmtId="0" fontId="27" fillId="26" borderId="27" xfId="0" applyFont="1" applyFill="1" applyBorder="1" applyAlignment="1">
      <alignment vertical="center"/>
    </xf>
    <xf numFmtId="0" fontId="28" fillId="22" borderId="18" xfId="0" applyFont="1" applyFill="1" applyBorder="1" applyAlignment="1">
      <alignment vertical="center" wrapText="1"/>
    </xf>
    <xf numFmtId="0" fontId="28" fillId="22" borderId="28" xfId="0" applyFont="1" applyFill="1" applyBorder="1" applyAlignment="1">
      <alignment vertical="center" wrapText="1"/>
    </xf>
    <xf numFmtId="0" fontId="28" fillId="22" borderId="13" xfId="0" applyFont="1" applyFill="1" applyBorder="1" applyAlignment="1">
      <alignment vertical="center" wrapText="1"/>
    </xf>
    <xf numFmtId="0" fontId="28" fillId="22" borderId="14" xfId="0" applyFont="1" applyFill="1" applyBorder="1" applyAlignment="1">
      <alignment vertical="center" wrapText="1"/>
    </xf>
    <xf numFmtId="0" fontId="42" fillId="22" borderId="15" xfId="0" applyFont="1" applyFill="1" applyBorder="1" applyAlignment="1">
      <alignment/>
    </xf>
    <xf numFmtId="0" fontId="0" fillId="0" borderId="0" xfId="91" applyNumberFormat="1" applyFont="1" applyBorder="1" applyAlignment="1">
      <alignment horizontal="left" vertical="center"/>
      <protection/>
    </xf>
    <xf numFmtId="164" fontId="0" fillId="0" borderId="0" xfId="91" applyFont="1" applyBorder="1" applyAlignment="1">
      <alignment horizontal="left" vertical="center"/>
      <protection/>
    </xf>
    <xf numFmtId="1" fontId="61" fillId="25" borderId="0" xfId="87" applyNumberFormat="1" applyFont="1" applyFill="1" applyAlignment="1">
      <alignment horizontal="center"/>
      <protection/>
    </xf>
    <xf numFmtId="0" fontId="0" fillId="28" borderId="10" xfId="87" applyFill="1" applyBorder="1" applyAlignment="1">
      <alignment vertical="center"/>
      <protection/>
    </xf>
    <xf numFmtId="0" fontId="7" fillId="28" borderId="10" xfId="87" applyFont="1" applyFill="1" applyBorder="1" applyAlignment="1">
      <alignment/>
      <protection/>
    </xf>
    <xf numFmtId="170" fontId="7" fillId="28" borderId="20" xfId="87" applyNumberFormat="1" applyFont="1" applyFill="1" applyBorder="1" applyAlignment="1">
      <alignment/>
      <protection/>
    </xf>
    <xf numFmtId="1" fontId="62" fillId="25" borderId="0" xfId="87" applyNumberFormat="1" applyFont="1" applyFill="1" applyAlignment="1">
      <alignment horizontal="center" vertical="center"/>
      <protection/>
    </xf>
    <xf numFmtId="1" fontId="61" fillId="0" borderId="0" xfId="87" applyNumberFormat="1" applyFont="1" applyFill="1" applyBorder="1" applyAlignment="1">
      <alignment horizontal="center" vertical="center"/>
      <protection/>
    </xf>
    <xf numFmtId="0" fontId="25" fillId="22" borderId="29" xfId="87" applyFont="1" applyFill="1" applyBorder="1" applyAlignment="1" quotePrefix="1">
      <alignment horizontal="center" vertical="center"/>
      <protection/>
    </xf>
    <xf numFmtId="0" fontId="25" fillId="22" borderId="0" xfId="87" applyFont="1" applyFill="1" applyBorder="1" applyAlignment="1">
      <alignment vertical="center"/>
      <protection/>
    </xf>
    <xf numFmtId="0" fontId="20" fillId="22" borderId="0" xfId="87" applyFont="1" applyFill="1" applyBorder="1" applyAlignment="1">
      <alignment vertical="center"/>
      <protection/>
    </xf>
    <xf numFmtId="0" fontId="25" fillId="22" borderId="30" xfId="87" applyFont="1" applyFill="1" applyBorder="1" applyAlignment="1" quotePrefix="1">
      <alignment horizontal="center" vertical="center"/>
      <protection/>
    </xf>
    <xf numFmtId="0" fontId="25" fillId="22" borderId="10" xfId="87" applyFont="1" applyFill="1" applyBorder="1" applyAlignment="1">
      <alignment vertical="center"/>
      <protection/>
    </xf>
    <xf numFmtId="0" fontId="20" fillId="22" borderId="10" xfId="87" applyFont="1" applyFill="1" applyBorder="1" applyAlignment="1">
      <alignment vertical="center"/>
      <protection/>
    </xf>
    <xf numFmtId="1" fontId="61" fillId="25" borderId="0" xfId="87" applyNumberFormat="1" applyFont="1" applyFill="1" applyBorder="1" applyAlignment="1">
      <alignment horizontal="center" vertical="center"/>
      <protection/>
    </xf>
    <xf numFmtId="1" fontId="63" fillId="25" borderId="0" xfId="87" applyNumberFormat="1" applyFont="1" applyFill="1" applyBorder="1" applyAlignment="1">
      <alignment horizontal="center" vertical="center"/>
      <protection/>
    </xf>
    <xf numFmtId="1" fontId="63" fillId="0" borderId="0" xfId="87" applyNumberFormat="1" applyFont="1" applyFill="1" applyBorder="1" applyAlignment="1">
      <alignment horizontal="center" vertical="center"/>
      <protection/>
    </xf>
    <xf numFmtId="1" fontId="32" fillId="0" borderId="0" xfId="87" applyNumberFormat="1" applyFont="1" applyFill="1" applyBorder="1" applyAlignment="1">
      <alignment horizontal="center" vertical="center"/>
      <protection/>
    </xf>
    <xf numFmtId="164" fontId="0" fillId="28" borderId="31" xfId="91" applyFont="1" applyFill="1" applyBorder="1" applyAlignment="1">
      <alignment horizontal="left" vertical="center"/>
      <protection/>
    </xf>
    <xf numFmtId="164" fontId="13" fillId="28" borderId="31" xfId="91" applyFont="1" applyFill="1" applyBorder="1" applyAlignment="1">
      <alignment horizontal="left" vertical="center"/>
      <protection/>
    </xf>
    <xf numFmtId="164" fontId="13" fillId="24" borderId="11" xfId="91" applyFont="1" applyFill="1" applyBorder="1" applyAlignment="1">
      <alignment horizontal="left" vertical="center"/>
      <protection/>
    </xf>
    <xf numFmtId="164" fontId="13" fillId="24" borderId="0" xfId="91" applyFont="1" applyFill="1" applyBorder="1" applyAlignment="1">
      <alignment horizontal="left" vertical="center"/>
      <protection/>
    </xf>
    <xf numFmtId="164" fontId="0" fillId="24" borderId="10" xfId="91" applyFont="1" applyFill="1" applyBorder="1" applyAlignment="1">
      <alignment horizontal="left" vertical="center"/>
      <protection/>
    </xf>
    <xf numFmtId="0" fontId="0" fillId="25" borderId="0" xfId="91" applyNumberFormat="1" applyFont="1" applyFill="1" applyBorder="1" applyAlignment="1">
      <alignment horizontal="left" vertical="center"/>
      <protection/>
    </xf>
    <xf numFmtId="0" fontId="28" fillId="22" borderId="0" xfId="0" applyFont="1" applyFill="1" applyBorder="1" applyAlignment="1">
      <alignment vertical="center" wrapText="1"/>
    </xf>
    <xf numFmtId="0" fontId="0" fillId="25" borderId="0" xfId="0" applyFill="1" applyAlignment="1">
      <alignment/>
    </xf>
    <xf numFmtId="0" fontId="2" fillId="20" borderId="0" xfId="0" applyFont="1" applyFill="1" applyBorder="1" applyAlignment="1">
      <alignment vertical="center"/>
    </xf>
    <xf numFmtId="0" fontId="0" fillId="20" borderId="0" xfId="0" applyFill="1" applyAlignment="1">
      <alignment/>
    </xf>
    <xf numFmtId="170" fontId="20" fillId="20" borderId="0" xfId="0" applyNumberFormat="1" applyFont="1" applyFill="1" applyBorder="1" applyAlignment="1">
      <alignment horizontal="center" vertical="center"/>
    </xf>
    <xf numFmtId="164" fontId="20" fillId="20" borderId="0" xfId="91" applyFont="1" applyFill="1" applyBorder="1" applyAlignment="1">
      <alignment horizontal="right" vertical="center"/>
      <protection/>
    </xf>
    <xf numFmtId="0" fontId="20" fillId="25" borderId="0" xfId="0" applyFont="1" applyFill="1" applyBorder="1" applyAlignment="1">
      <alignment vertical="center"/>
    </xf>
    <xf numFmtId="164" fontId="23" fillId="25" borderId="0" xfId="91" applyNumberFormat="1" applyFont="1" applyFill="1" applyBorder="1" applyAlignment="1" applyProtection="1">
      <alignment horizontal="center" vertical="center"/>
      <protection/>
    </xf>
    <xf numFmtId="0" fontId="0" fillId="0" borderId="0" xfId="0" applyFill="1" applyAlignment="1">
      <alignment/>
    </xf>
    <xf numFmtId="170" fontId="20" fillId="25" borderId="0" xfId="91" applyNumberFormat="1" applyFont="1" applyFill="1" applyBorder="1" applyAlignment="1" applyProtection="1">
      <alignment horizontal="center" vertical="center"/>
      <protection/>
    </xf>
    <xf numFmtId="164" fontId="20" fillId="25" borderId="0" xfId="91" applyNumberFormat="1" applyFont="1" applyFill="1" applyBorder="1" applyAlignment="1" applyProtection="1">
      <alignment horizontal="right" vertical="center"/>
      <protection/>
    </xf>
    <xf numFmtId="0" fontId="20" fillId="20" borderId="0" xfId="0" applyFont="1" applyFill="1" applyBorder="1" applyAlignment="1">
      <alignment vertical="center"/>
    </xf>
    <xf numFmtId="164" fontId="23" fillId="20" borderId="0" xfId="0" applyNumberFormat="1" applyFont="1" applyFill="1" applyBorder="1" applyAlignment="1" applyProtection="1">
      <alignment vertical="center" wrapText="1"/>
      <protection/>
    </xf>
    <xf numFmtId="171" fontId="20" fillId="20" borderId="0" xfId="91" applyNumberFormat="1" applyFont="1" applyFill="1" applyBorder="1" applyAlignment="1" applyProtection="1">
      <alignment horizontal="center" vertical="center"/>
      <protection/>
    </xf>
    <xf numFmtId="164" fontId="20" fillId="20" borderId="0" xfId="91" applyNumberFormat="1" applyFont="1" applyFill="1" applyBorder="1" applyAlignment="1" applyProtection="1">
      <alignment horizontal="right" vertical="center"/>
      <protection/>
    </xf>
    <xf numFmtId="171" fontId="20" fillId="0" borderId="0" xfId="91" applyNumberFormat="1" applyFont="1" applyFill="1" applyBorder="1" applyAlignment="1" applyProtection="1">
      <alignment horizontal="center" vertical="center"/>
      <protection/>
    </xf>
    <xf numFmtId="0" fontId="0" fillId="0" borderId="0" xfId="0" applyAlignment="1">
      <alignment horizontal="right"/>
    </xf>
    <xf numFmtId="0" fontId="13" fillId="25" borderId="0" xfId="0" applyFont="1" applyFill="1" applyBorder="1" applyAlignment="1">
      <alignment horizontal="left" vertical="top" wrapText="1"/>
    </xf>
    <xf numFmtId="0" fontId="13" fillId="25" borderId="32" xfId="0" applyFont="1" applyFill="1" applyBorder="1" applyAlignment="1">
      <alignment vertical="top"/>
    </xf>
    <xf numFmtId="0" fontId="4" fillId="0" borderId="21" xfId="79" applyBorder="1" applyAlignment="1" applyProtection="1">
      <alignment vertical="top"/>
      <protection/>
    </xf>
    <xf numFmtId="164" fontId="20" fillId="0" borderId="0" xfId="91" applyFont="1" applyFill="1" applyBorder="1" applyAlignment="1">
      <alignment horizontal="left" vertical="center"/>
      <protection/>
    </xf>
    <xf numFmtId="164" fontId="20" fillId="0" borderId="0" xfId="91" applyNumberFormat="1" applyFont="1" applyFill="1" applyBorder="1" applyAlignment="1" applyProtection="1">
      <alignment horizontal="left" vertical="center"/>
      <protection/>
    </xf>
    <xf numFmtId="0" fontId="20" fillId="0" borderId="0" xfId="91" applyNumberFormat="1" applyFont="1" applyFill="1" applyBorder="1" applyAlignment="1" applyProtection="1">
      <alignment horizontal="left" vertical="center"/>
      <protection/>
    </xf>
    <xf numFmtId="164" fontId="59" fillId="25" borderId="0" xfId="91" applyFont="1" applyFill="1" applyBorder="1" applyAlignment="1" quotePrefix="1">
      <alignment horizontal="left" vertical="center"/>
      <protection/>
    </xf>
    <xf numFmtId="0" fontId="20" fillId="0" borderId="0" xfId="0" applyFont="1" applyAlignment="1">
      <alignment/>
    </xf>
    <xf numFmtId="0" fontId="70" fillId="0" borderId="0" xfId="0" applyFont="1" applyAlignment="1">
      <alignment/>
    </xf>
    <xf numFmtId="0" fontId="3" fillId="0" borderId="0" xfId="0" applyFont="1" applyAlignment="1">
      <alignment/>
    </xf>
    <xf numFmtId="164" fontId="0" fillId="0" borderId="0" xfId="91" applyFont="1" applyFill="1" applyBorder="1" applyAlignment="1">
      <alignment horizontal="left" vertical="center"/>
      <protection/>
    </xf>
    <xf numFmtId="0" fontId="3" fillId="0" borderId="0" xfId="91" applyNumberFormat="1" applyFont="1" applyFill="1" applyBorder="1" applyAlignment="1">
      <alignment horizontal="left" vertical="center"/>
      <protection/>
    </xf>
    <xf numFmtId="164" fontId="3" fillId="0" borderId="0" xfId="91" applyFont="1" applyFill="1" applyBorder="1" applyAlignment="1" quotePrefix="1">
      <alignment horizontal="left" vertical="center"/>
      <protection/>
    </xf>
    <xf numFmtId="0" fontId="3" fillId="0" borderId="33" xfId="87" applyNumberFormat="1" applyFont="1" applyFill="1" applyBorder="1" applyAlignment="1" applyProtection="1" quotePrefix="1">
      <alignment horizontal="left" vertical="center"/>
      <protection/>
    </xf>
    <xf numFmtId="0" fontId="3" fillId="0" borderId="11" xfId="87" applyNumberFormat="1" applyFont="1" applyFill="1" applyBorder="1" applyAlignment="1" applyProtection="1" quotePrefix="1">
      <alignment horizontal="left" vertical="center"/>
      <protection/>
    </xf>
    <xf numFmtId="0" fontId="3" fillId="0" borderId="11" xfId="87" applyFont="1" applyFill="1" applyBorder="1" applyAlignment="1">
      <alignment horizontal="left" vertical="center"/>
      <protection/>
    </xf>
    <xf numFmtId="164" fontId="3" fillId="11" borderId="11" xfId="91" applyNumberFormat="1" applyFont="1" applyFill="1" applyBorder="1" applyAlignment="1" applyProtection="1">
      <alignment horizontal="left" vertical="center"/>
      <protection/>
    </xf>
    <xf numFmtId="164" fontId="3" fillId="0" borderId="11" xfId="87" applyNumberFormat="1" applyFont="1" applyFill="1" applyBorder="1" applyAlignment="1" applyProtection="1">
      <alignment horizontal="left" vertical="center"/>
      <protection/>
    </xf>
    <xf numFmtId="170" fontId="3" fillId="0" borderId="34" xfId="87" applyNumberFormat="1" applyFont="1" applyFill="1" applyBorder="1" applyAlignment="1" applyProtection="1">
      <alignment horizontal="center" vertical="center"/>
      <protection/>
    </xf>
    <xf numFmtId="0" fontId="3" fillId="0" borderId="30" xfId="91" applyNumberFormat="1" applyFont="1" applyFill="1" applyBorder="1" applyAlignment="1">
      <alignment horizontal="left" vertical="center"/>
      <protection/>
    </xf>
    <xf numFmtId="0" fontId="3" fillId="0" borderId="10" xfId="91" applyNumberFormat="1" applyFont="1" applyFill="1" applyBorder="1" applyAlignment="1">
      <alignment horizontal="left" vertical="center"/>
      <protection/>
    </xf>
    <xf numFmtId="164" fontId="3" fillId="0" borderId="10" xfId="91" applyFont="1" applyFill="1" applyBorder="1" applyAlignment="1">
      <alignment horizontal="left" vertical="center"/>
      <protection/>
    </xf>
    <xf numFmtId="164" fontId="3" fillId="0" borderId="10" xfId="91" applyNumberFormat="1" applyFont="1" applyFill="1" applyBorder="1" applyAlignment="1" applyProtection="1">
      <alignment horizontal="left" vertical="center" indent="2"/>
      <protection/>
    </xf>
    <xf numFmtId="164" fontId="3" fillId="0" borderId="10" xfId="91" applyNumberFormat="1" applyFont="1" applyFill="1" applyBorder="1" applyAlignment="1" applyProtection="1">
      <alignment horizontal="left" vertical="center"/>
      <protection/>
    </xf>
    <xf numFmtId="164" fontId="3" fillId="0" borderId="10" xfId="87" applyNumberFormat="1" applyFont="1" applyFill="1" applyBorder="1" applyAlignment="1" applyProtection="1">
      <alignment horizontal="left" vertical="center"/>
      <protection/>
    </xf>
    <xf numFmtId="170" fontId="3" fillId="0" borderId="20" xfId="87" applyNumberFormat="1" applyFont="1" applyFill="1" applyBorder="1" applyAlignment="1" applyProtection="1">
      <alignment horizontal="center" vertical="center"/>
      <protection/>
    </xf>
    <xf numFmtId="0" fontId="3" fillId="0" borderId="0" xfId="96" applyNumberFormat="1" applyFont="1" applyFill="1" applyBorder="1" applyAlignment="1" applyProtection="1" quotePrefix="1">
      <alignment horizontal="left" vertical="center"/>
      <protection/>
    </xf>
    <xf numFmtId="164" fontId="3" fillId="0" borderId="0" xfId="96" applyFont="1" applyFill="1" applyBorder="1" applyAlignment="1">
      <alignment horizontal="left" vertical="center"/>
      <protection/>
    </xf>
    <xf numFmtId="164" fontId="3" fillId="0" borderId="0" xfId="96" applyNumberFormat="1" applyFont="1" applyFill="1" applyBorder="1" applyAlignment="1" applyProtection="1">
      <alignment horizontal="left" vertical="center" wrapText="1"/>
      <protection/>
    </xf>
    <xf numFmtId="164" fontId="3" fillId="0" borderId="0" xfId="96" applyNumberFormat="1" applyFont="1" applyFill="1" applyBorder="1" applyAlignment="1" applyProtection="1">
      <alignment horizontal="left" vertical="center"/>
      <protection/>
    </xf>
    <xf numFmtId="170" fontId="3" fillId="0" borderId="0" xfId="87" applyNumberFormat="1" applyFont="1" applyFill="1" applyBorder="1" applyAlignment="1" applyProtection="1">
      <alignment horizontal="center" vertical="center"/>
      <protection/>
    </xf>
    <xf numFmtId="0" fontId="3" fillId="0" borderId="11" xfId="96" applyNumberFormat="1" applyFont="1" applyFill="1" applyBorder="1" applyAlignment="1" applyProtection="1">
      <alignment horizontal="left" vertical="center"/>
      <protection/>
    </xf>
    <xf numFmtId="164" fontId="3" fillId="0" borderId="11" xfId="96" applyFont="1" applyFill="1" applyBorder="1" applyAlignment="1">
      <alignment horizontal="left" vertical="center"/>
      <protection/>
    </xf>
    <xf numFmtId="164" fontId="3" fillId="11" borderId="11" xfId="96" applyNumberFormat="1" applyFont="1" applyFill="1" applyBorder="1" applyAlignment="1" applyProtection="1">
      <alignment horizontal="left" vertical="center"/>
      <protection/>
    </xf>
    <xf numFmtId="164" fontId="3" fillId="0" borderId="11" xfId="96" applyNumberFormat="1" applyFont="1" applyFill="1" applyBorder="1" applyAlignment="1" applyProtection="1">
      <alignment horizontal="left" vertical="center"/>
      <protection/>
    </xf>
    <xf numFmtId="170" fontId="3" fillId="0" borderId="34" xfId="96" applyNumberFormat="1" applyFont="1" applyFill="1" applyBorder="1" applyAlignment="1" applyProtection="1">
      <alignment horizontal="center" vertical="center"/>
      <protection/>
    </xf>
    <xf numFmtId="164" fontId="3" fillId="0" borderId="0" xfId="91" applyNumberFormat="1" applyFont="1" applyFill="1" applyBorder="1" applyAlignment="1" applyProtection="1">
      <alignment horizontal="left" vertical="center" indent="2"/>
      <protection/>
    </xf>
    <xf numFmtId="164" fontId="3" fillId="0" borderId="0" xfId="91" applyNumberFormat="1" applyFont="1" applyFill="1" applyBorder="1" applyAlignment="1" applyProtection="1">
      <alignment horizontal="left" vertical="center"/>
      <protection/>
    </xf>
    <xf numFmtId="170" fontId="3" fillId="0" borderId="19" xfId="91" applyNumberFormat="1" applyFont="1" applyFill="1" applyBorder="1" applyAlignment="1" applyProtection="1">
      <alignment horizontal="center" vertical="center"/>
      <protection/>
    </xf>
    <xf numFmtId="164" fontId="3" fillId="0" borderId="32" xfId="79" applyNumberFormat="1" applyFont="1" applyFill="1" applyBorder="1" applyAlignment="1" applyProtection="1">
      <alignment horizontal="left" vertical="center" indent="2"/>
      <protection/>
    </xf>
    <xf numFmtId="164" fontId="71" fillId="0" borderId="0" xfId="79" applyNumberFormat="1" applyFont="1" applyFill="1" applyBorder="1" applyAlignment="1" applyProtection="1">
      <alignment horizontal="left" vertical="center" indent="2"/>
      <protection/>
    </xf>
    <xf numFmtId="0" fontId="3" fillId="0" borderId="10" xfId="96" applyNumberFormat="1" applyFont="1" applyFill="1" applyBorder="1" applyAlignment="1" applyProtection="1">
      <alignment horizontal="left" vertical="center"/>
      <protection/>
    </xf>
    <xf numFmtId="164" fontId="3" fillId="0" borderId="10" xfId="96" applyFont="1" applyFill="1" applyBorder="1" applyAlignment="1">
      <alignment horizontal="left" vertical="center"/>
      <protection/>
    </xf>
    <xf numFmtId="0" fontId="3" fillId="0" borderId="0" xfId="96" applyNumberFormat="1" applyFont="1" applyFill="1" applyBorder="1" applyAlignment="1" applyProtection="1">
      <alignment horizontal="left" vertical="center"/>
      <protection/>
    </xf>
    <xf numFmtId="170" fontId="3" fillId="0" borderId="0" xfId="96" applyNumberFormat="1" applyFont="1" applyFill="1" applyBorder="1" applyAlignment="1" applyProtection="1">
      <alignment horizontal="center" vertical="center"/>
      <protection/>
    </xf>
    <xf numFmtId="164" fontId="3" fillId="0" borderId="33" xfId="91" applyFont="1" applyFill="1" applyBorder="1" applyAlignment="1">
      <alignment horizontal="left" vertical="center"/>
      <protection/>
    </xf>
    <xf numFmtId="0" fontId="3" fillId="0" borderId="11" xfId="96" applyNumberFormat="1" applyFont="1" applyFill="1" applyBorder="1" applyAlignment="1" applyProtection="1" quotePrefix="1">
      <alignment horizontal="left" vertical="center"/>
      <protection/>
    </xf>
    <xf numFmtId="164" fontId="3" fillId="0" borderId="11" xfId="91" applyNumberFormat="1" applyFont="1" applyFill="1" applyBorder="1" applyAlignment="1" applyProtection="1">
      <alignment horizontal="left" vertical="center"/>
      <protection/>
    </xf>
    <xf numFmtId="164" fontId="3" fillId="0" borderId="29" xfId="91" applyFont="1" applyFill="1" applyBorder="1" applyAlignment="1">
      <alignment horizontal="left" vertical="center"/>
      <protection/>
    </xf>
    <xf numFmtId="170" fontId="3" fillId="0" borderId="19" xfId="87" applyNumberFormat="1" applyFont="1" applyFill="1" applyBorder="1" applyAlignment="1" applyProtection="1">
      <alignment horizontal="center" vertical="center"/>
      <protection/>
    </xf>
    <xf numFmtId="170" fontId="3" fillId="0" borderId="19" xfId="96" applyNumberFormat="1" applyFont="1" applyFill="1" applyBorder="1" applyAlignment="1" applyProtection="1">
      <alignment horizontal="center" vertical="center"/>
      <protection/>
    </xf>
    <xf numFmtId="0" fontId="3" fillId="0" borderId="0" xfId="87" applyFont="1" applyFill="1" applyBorder="1" applyAlignment="1">
      <alignment horizontal="left" vertical="center"/>
      <protection/>
    </xf>
    <xf numFmtId="0" fontId="3" fillId="0" borderId="0" xfId="87" applyFont="1" applyFill="1" applyBorder="1" applyAlignment="1">
      <alignment horizontal="left" vertical="center" indent="4"/>
      <protection/>
    </xf>
    <xf numFmtId="164" fontId="3" fillId="0" borderId="0" xfId="96" applyFont="1" applyFill="1" applyBorder="1" applyAlignment="1">
      <alignment horizontal="center" vertical="center"/>
      <protection/>
    </xf>
    <xf numFmtId="164" fontId="3" fillId="0" borderId="30" xfId="91" applyFont="1" applyFill="1" applyBorder="1" applyAlignment="1">
      <alignment horizontal="left" vertical="center"/>
      <protection/>
    </xf>
    <xf numFmtId="0" fontId="3" fillId="0" borderId="10" xfId="87" applyFont="1" applyFill="1" applyBorder="1" applyAlignment="1">
      <alignment horizontal="left" vertical="center"/>
      <protection/>
    </xf>
    <xf numFmtId="164" fontId="3" fillId="0" borderId="10" xfId="96" applyFont="1" applyFill="1" applyBorder="1" applyAlignment="1">
      <alignment horizontal="center" vertical="center"/>
      <protection/>
    </xf>
    <xf numFmtId="164" fontId="3" fillId="0" borderId="0" xfId="91" applyFont="1" applyFill="1" applyBorder="1" applyAlignment="1">
      <alignment horizontal="left" vertical="center"/>
      <protection/>
    </xf>
    <xf numFmtId="0" fontId="3" fillId="0" borderId="0" xfId="87" applyFont="1" applyFill="1" applyAlignment="1">
      <alignment horizontal="left" vertical="center" indent="4"/>
      <protection/>
    </xf>
    <xf numFmtId="0" fontId="3" fillId="0" borderId="0" xfId="87" applyFont="1" applyFill="1" applyAlignment="1">
      <alignment horizontal="left" vertical="center"/>
      <protection/>
    </xf>
    <xf numFmtId="0" fontId="3" fillId="0" borderId="11" xfId="91" applyNumberFormat="1" applyFont="1" applyFill="1" applyBorder="1" applyAlignment="1" applyProtection="1" quotePrefix="1">
      <alignment horizontal="left" vertical="center"/>
      <protection/>
    </xf>
    <xf numFmtId="164" fontId="3" fillId="11" borderId="11" xfId="91" applyFont="1" applyFill="1" applyBorder="1" applyAlignment="1">
      <alignment horizontal="left" vertical="center"/>
      <protection/>
    </xf>
    <xf numFmtId="0" fontId="3" fillId="0" borderId="0" xfId="91" applyNumberFormat="1" applyFont="1" applyFill="1" applyBorder="1" applyAlignment="1" applyProtection="1" quotePrefix="1">
      <alignment horizontal="left" vertical="center"/>
      <protection/>
    </xf>
    <xf numFmtId="0" fontId="3" fillId="0" borderId="10" xfId="91" applyNumberFormat="1" applyFont="1" applyFill="1" applyBorder="1" applyAlignment="1" applyProtection="1">
      <alignment horizontal="left" vertical="center"/>
      <protection/>
    </xf>
    <xf numFmtId="170" fontId="3" fillId="0" borderId="20" xfId="96" applyNumberFormat="1" applyFont="1" applyFill="1" applyBorder="1" applyAlignment="1" applyProtection="1">
      <alignment horizontal="center" vertical="center"/>
      <protection/>
    </xf>
    <xf numFmtId="164" fontId="7" fillId="0" borderId="0" xfId="91" applyFont="1" applyFill="1" applyBorder="1" applyAlignment="1">
      <alignment horizontal="left" vertical="center"/>
      <protection/>
    </xf>
    <xf numFmtId="0" fontId="3" fillId="0" borderId="0" xfId="91" applyNumberFormat="1" applyFont="1" applyFill="1" applyBorder="1" applyAlignment="1" applyProtection="1">
      <alignment horizontal="left" vertical="center"/>
      <protection/>
    </xf>
    <xf numFmtId="164" fontId="3" fillId="0" borderId="0" xfId="91" applyFont="1" applyFill="1" applyBorder="1" applyAlignment="1">
      <alignment horizontal="left" vertical="center" indent="2"/>
      <protection/>
    </xf>
    <xf numFmtId="164" fontId="3" fillId="0" borderId="0" xfId="87" applyNumberFormat="1" applyFont="1" applyFill="1" applyBorder="1" applyAlignment="1" applyProtection="1">
      <alignment horizontal="left" vertical="center"/>
      <protection/>
    </xf>
    <xf numFmtId="170" fontId="3" fillId="0" borderId="0" xfId="91" applyNumberFormat="1" applyFont="1" applyFill="1" applyBorder="1" applyAlignment="1" applyProtection="1">
      <alignment horizontal="center" vertical="center"/>
      <protection/>
    </xf>
    <xf numFmtId="164" fontId="3" fillId="11" borderId="11" xfId="87" applyNumberFormat="1" applyFont="1" applyFill="1" applyBorder="1" applyAlignment="1" applyProtection="1">
      <alignment horizontal="left" vertical="center"/>
      <protection/>
    </xf>
    <xf numFmtId="164" fontId="3" fillId="0" borderId="11" xfId="87" applyNumberFormat="1" applyFont="1" applyFill="1" applyBorder="1" applyAlignment="1" applyProtection="1" quotePrefix="1">
      <alignment horizontal="left" vertical="center"/>
      <protection/>
    </xf>
    <xf numFmtId="164" fontId="3" fillId="0" borderId="11" xfId="91" applyFont="1" applyFill="1" applyBorder="1" applyAlignment="1">
      <alignment horizontal="left" vertical="center"/>
      <protection/>
    </xf>
    <xf numFmtId="164" fontId="3" fillId="0" borderId="21" xfId="96" applyNumberFormat="1" applyFont="1" applyFill="1" applyBorder="1" applyAlignment="1" applyProtection="1">
      <alignment horizontal="left" vertical="center"/>
      <protection/>
    </xf>
    <xf numFmtId="170" fontId="3" fillId="0" borderId="21" xfId="87" applyNumberFormat="1" applyFont="1" applyFill="1" applyBorder="1" applyAlignment="1" applyProtection="1">
      <alignment horizontal="center" vertical="center"/>
      <protection/>
    </xf>
    <xf numFmtId="164" fontId="3" fillId="0" borderId="32" xfId="91" applyFont="1" applyFill="1" applyBorder="1" applyAlignment="1">
      <alignment horizontal="left" vertical="center"/>
      <protection/>
    </xf>
    <xf numFmtId="164" fontId="7" fillId="0" borderId="31" xfId="91" applyFont="1" applyFill="1" applyBorder="1" applyAlignment="1">
      <alignment horizontal="left" vertical="center"/>
      <protection/>
    </xf>
    <xf numFmtId="170" fontId="3" fillId="0" borderId="22" xfId="87" applyNumberFormat="1" applyFont="1" applyFill="1" applyBorder="1" applyAlignment="1" applyProtection="1">
      <alignment horizontal="center" vertical="center"/>
      <protection/>
    </xf>
    <xf numFmtId="164" fontId="3" fillId="0" borderId="21" xfId="91" applyFont="1" applyFill="1" applyBorder="1" applyAlignment="1">
      <alignment horizontal="left" vertical="center"/>
      <protection/>
    </xf>
    <xf numFmtId="164" fontId="7" fillId="0" borderId="10" xfId="91" applyFont="1" applyFill="1" applyBorder="1" applyAlignment="1">
      <alignment horizontal="left" vertical="center"/>
      <protection/>
    </xf>
    <xf numFmtId="164" fontId="20" fillId="0" borderId="0" xfId="91" applyFont="1" applyBorder="1" applyAlignment="1">
      <alignment horizontal="right" vertical="center"/>
      <protection/>
    </xf>
    <xf numFmtId="164" fontId="12" fillId="28" borderId="11" xfId="91" applyFont="1" applyFill="1" applyBorder="1" applyAlignment="1">
      <alignment horizontal="right" vertical="center"/>
      <protection/>
    </xf>
    <xf numFmtId="0" fontId="7" fillId="28" borderId="10" xfId="87" applyFont="1" applyFill="1" applyBorder="1" applyAlignment="1">
      <alignment horizontal="right"/>
      <protection/>
    </xf>
    <xf numFmtId="164" fontId="18" fillId="24" borderId="0" xfId="91" applyFont="1" applyFill="1" applyBorder="1" applyAlignment="1">
      <alignment horizontal="right" vertical="center"/>
      <protection/>
    </xf>
    <xf numFmtId="0" fontId="20" fillId="22" borderId="0" xfId="87" applyFont="1" applyFill="1" applyBorder="1" applyAlignment="1">
      <alignment horizontal="right" vertical="center"/>
      <protection/>
    </xf>
    <xf numFmtId="0" fontId="20" fillId="22" borderId="10" xfId="87" applyFont="1" applyFill="1" applyBorder="1" applyAlignment="1">
      <alignment horizontal="right" vertical="center"/>
      <protection/>
    </xf>
    <xf numFmtId="164" fontId="35" fillId="7" borderId="11" xfId="91" applyFont="1" applyFill="1" applyBorder="1" applyAlignment="1">
      <alignment horizontal="right" vertical="center" wrapText="1"/>
      <protection/>
    </xf>
    <xf numFmtId="164" fontId="35" fillId="7" borderId="10" xfId="91" applyFont="1" applyFill="1" applyBorder="1" applyAlignment="1">
      <alignment horizontal="right" vertical="center" wrapText="1"/>
      <protection/>
    </xf>
    <xf numFmtId="164" fontId="20" fillId="28" borderId="31" xfId="91" applyFont="1" applyFill="1" applyBorder="1" applyAlignment="1">
      <alignment horizontal="right" vertical="center"/>
      <protection/>
    </xf>
    <xf numFmtId="164" fontId="20" fillId="20" borderId="10" xfId="91" applyFont="1" applyFill="1" applyBorder="1" applyAlignment="1">
      <alignment horizontal="right" vertical="center"/>
      <protection/>
    </xf>
    <xf numFmtId="164" fontId="20" fillId="25" borderId="0" xfId="91" applyFont="1" applyFill="1" applyBorder="1" applyAlignment="1">
      <alignment horizontal="right" vertical="center"/>
      <protection/>
    </xf>
    <xf numFmtId="164" fontId="23" fillId="24" borderId="11" xfId="91" applyFont="1" applyFill="1" applyBorder="1" applyAlignment="1">
      <alignment horizontal="right" vertical="center"/>
      <protection/>
    </xf>
    <xf numFmtId="164" fontId="23" fillId="24" borderId="0" xfId="91" applyFont="1" applyFill="1" applyBorder="1" applyAlignment="1">
      <alignment horizontal="right" vertical="center"/>
      <protection/>
    </xf>
    <xf numFmtId="164" fontId="20" fillId="24" borderId="10" xfId="91" applyFont="1" applyFill="1" applyBorder="1" applyAlignment="1">
      <alignment horizontal="right" vertical="center"/>
      <protection/>
    </xf>
    <xf numFmtId="164" fontId="17" fillId="25" borderId="0" xfId="91" applyFont="1" applyFill="1" applyBorder="1" applyAlignment="1" quotePrefix="1">
      <alignment horizontal="right" vertical="center"/>
      <protection/>
    </xf>
    <xf numFmtId="164" fontId="3" fillId="0" borderId="11" xfId="87" applyNumberFormat="1" applyFont="1" applyFill="1" applyBorder="1" applyAlignment="1" applyProtection="1">
      <alignment horizontal="right" vertical="center"/>
      <protection/>
    </xf>
    <xf numFmtId="164" fontId="3" fillId="0" borderId="10" xfId="91" applyNumberFormat="1" applyFont="1" applyFill="1" applyBorder="1" applyAlignment="1" applyProtection="1">
      <alignment horizontal="right" vertical="center"/>
      <protection/>
    </xf>
    <xf numFmtId="164" fontId="3" fillId="0" borderId="0" xfId="96" applyNumberFormat="1" applyFont="1" applyFill="1" applyBorder="1" applyAlignment="1" applyProtection="1">
      <alignment horizontal="right" vertical="center"/>
      <protection/>
    </xf>
    <xf numFmtId="164" fontId="3" fillId="0" borderId="0" xfId="91" applyNumberFormat="1" applyFont="1" applyFill="1" applyBorder="1" applyAlignment="1" applyProtection="1">
      <alignment horizontal="right" vertical="center"/>
      <protection/>
    </xf>
    <xf numFmtId="164" fontId="3" fillId="0" borderId="10" xfId="96" applyNumberFormat="1" applyFont="1" applyFill="1" applyBorder="1" applyAlignment="1" applyProtection="1">
      <alignment horizontal="right" vertical="center"/>
      <protection/>
    </xf>
    <xf numFmtId="164" fontId="3" fillId="0" borderId="31" xfId="91" applyFont="1" applyFill="1" applyBorder="1" applyAlignment="1">
      <alignment horizontal="right" vertical="center"/>
      <protection/>
    </xf>
    <xf numFmtId="164" fontId="3" fillId="0" borderId="0" xfId="91" applyFont="1" applyFill="1" applyBorder="1" applyAlignment="1">
      <alignment horizontal="right" vertical="center"/>
      <protection/>
    </xf>
    <xf numFmtId="164" fontId="3" fillId="0" borderId="10" xfId="91" applyFont="1" applyFill="1" applyBorder="1" applyAlignment="1">
      <alignment horizontal="right" vertical="center"/>
      <protection/>
    </xf>
    <xf numFmtId="164" fontId="20" fillId="0" borderId="0" xfId="91" applyFont="1" applyFill="1" applyBorder="1" applyAlignment="1">
      <alignment horizontal="right" vertical="center"/>
      <protection/>
    </xf>
    <xf numFmtId="164" fontId="18" fillId="24" borderId="11" xfId="91" applyFont="1" applyFill="1" applyBorder="1" applyAlignment="1">
      <alignment horizontal="right" vertical="center"/>
      <protection/>
    </xf>
    <xf numFmtId="0" fontId="3" fillId="0" borderId="0" xfId="0" applyFont="1" applyAlignment="1">
      <alignment horizontal="right"/>
    </xf>
    <xf numFmtId="164" fontId="24" fillId="24" borderId="0" xfId="96" applyFont="1" applyFill="1" applyBorder="1" applyAlignment="1">
      <alignment horizontal="right" vertical="center"/>
      <protection/>
    </xf>
    <xf numFmtId="164" fontId="24" fillId="24" borderId="10" xfId="96" applyFont="1" applyFill="1" applyBorder="1" applyAlignment="1">
      <alignment horizontal="right" vertical="center"/>
      <protection/>
    </xf>
    <xf numFmtId="164" fontId="3" fillId="0" borderId="31" xfId="96" applyNumberFormat="1" applyFont="1" applyFill="1" applyBorder="1" applyAlignment="1" applyProtection="1">
      <alignment horizontal="right" vertical="center"/>
      <protection/>
    </xf>
    <xf numFmtId="170" fontId="3" fillId="0" borderId="31" xfId="87" applyNumberFormat="1" applyFont="1" applyFill="1" applyBorder="1" applyAlignment="1" applyProtection="1">
      <alignment horizontal="center" vertical="center"/>
      <protection/>
    </xf>
    <xf numFmtId="170" fontId="3" fillId="0" borderId="31" xfId="96" applyNumberFormat="1" applyFont="1" applyFill="1" applyBorder="1" applyAlignment="1" applyProtection="1">
      <alignment horizontal="center" vertical="center"/>
      <protection/>
    </xf>
    <xf numFmtId="0" fontId="3" fillId="11" borderId="11" xfId="87" applyFont="1" applyFill="1" applyBorder="1" applyAlignment="1">
      <alignment horizontal="left" vertical="center"/>
      <protection/>
    </xf>
    <xf numFmtId="0" fontId="72" fillId="0" borderId="0" xfId="79" applyFont="1" applyFill="1" applyAlignment="1" applyProtection="1">
      <alignment horizontal="left" indent="2"/>
      <protection/>
    </xf>
    <xf numFmtId="164" fontId="3" fillId="0" borderId="0" xfId="87" applyNumberFormat="1" applyFont="1" applyFill="1" applyBorder="1" applyAlignment="1" applyProtection="1">
      <alignment vertical="center"/>
      <protection/>
    </xf>
    <xf numFmtId="164" fontId="71" fillId="0" borderId="21" xfId="79" applyNumberFormat="1" applyFont="1" applyFill="1" applyBorder="1" applyAlignment="1" applyProtection="1">
      <alignment horizontal="left" vertical="center" indent="2"/>
      <protection/>
    </xf>
    <xf numFmtId="0" fontId="3" fillId="0" borderId="10" xfId="87" applyNumberFormat="1" applyFont="1" applyFill="1" applyBorder="1" applyAlignment="1" applyProtection="1">
      <alignment horizontal="left" vertical="center"/>
      <protection/>
    </xf>
    <xf numFmtId="164" fontId="3" fillId="0" borderId="10" xfId="87" applyNumberFormat="1" applyFont="1" applyFill="1" applyBorder="1" applyAlignment="1" applyProtection="1">
      <alignment horizontal="left" vertical="center" indent="2"/>
      <protection/>
    </xf>
    <xf numFmtId="0" fontId="21" fillId="25" borderId="0" xfId="87" applyNumberFormat="1" applyFont="1" applyFill="1" applyBorder="1" applyAlignment="1" applyProtection="1">
      <alignment horizontal="left" vertical="center"/>
      <protection/>
    </xf>
    <xf numFmtId="164" fontId="21" fillId="25" borderId="0" xfId="87" applyNumberFormat="1" applyFont="1" applyFill="1" applyBorder="1" applyAlignment="1" applyProtection="1">
      <alignment horizontal="left" vertical="center"/>
      <protection/>
    </xf>
    <xf numFmtId="164" fontId="3" fillId="25" borderId="0" xfId="87" applyNumberFormat="1" applyFont="1" applyFill="1" applyBorder="1" applyAlignment="1" applyProtection="1">
      <alignment horizontal="right" vertical="center"/>
      <protection/>
    </xf>
    <xf numFmtId="170" fontId="19" fillId="25" borderId="0" xfId="87" applyNumberFormat="1" applyFont="1" applyFill="1" applyBorder="1" applyAlignment="1" applyProtection="1">
      <alignment horizontal="center" vertical="center"/>
      <protection/>
    </xf>
    <xf numFmtId="0" fontId="3" fillId="0" borderId="31" xfId="87" applyNumberFormat="1" applyFont="1" applyFill="1" applyBorder="1" applyAlignment="1" applyProtection="1">
      <alignment horizontal="left" vertical="center"/>
      <protection/>
    </xf>
    <xf numFmtId="0" fontId="3" fillId="0" borderId="31" xfId="87" applyFont="1" applyFill="1" applyBorder="1" applyAlignment="1">
      <alignment horizontal="left" vertical="center"/>
      <protection/>
    </xf>
    <xf numFmtId="164" fontId="3" fillId="0" borderId="31" xfId="87" applyNumberFormat="1" applyFont="1" applyFill="1" applyBorder="1" applyAlignment="1" applyProtection="1">
      <alignment horizontal="left" vertical="center"/>
      <protection/>
    </xf>
    <xf numFmtId="164" fontId="3" fillId="0" borderId="31" xfId="87" applyNumberFormat="1" applyFont="1" applyFill="1" applyBorder="1" applyAlignment="1" applyProtection="1">
      <alignment horizontal="right" vertical="center"/>
      <protection/>
    </xf>
    <xf numFmtId="0" fontId="3" fillId="0" borderId="0" xfId="87" applyNumberFormat="1" applyFont="1" applyFill="1" applyBorder="1" applyAlignment="1" applyProtection="1">
      <alignment horizontal="left" vertical="center"/>
      <protection/>
    </xf>
    <xf numFmtId="164" fontId="3" fillId="0" borderId="0" xfId="87" applyNumberFormat="1" applyFont="1" applyFill="1" applyBorder="1" applyAlignment="1" applyProtection="1">
      <alignment horizontal="right" vertical="center"/>
      <protection/>
    </xf>
    <xf numFmtId="0" fontId="3" fillId="0" borderId="11" xfId="87" applyNumberFormat="1" applyFont="1" applyFill="1" applyBorder="1" applyAlignment="1" applyProtection="1">
      <alignment horizontal="left" vertical="center"/>
      <protection/>
    </xf>
    <xf numFmtId="164" fontId="72" fillId="0" borderId="0" xfId="79" applyNumberFormat="1" applyFont="1" applyFill="1" applyBorder="1" applyAlignment="1" applyProtection="1">
      <alignment horizontal="left" vertical="center" indent="4"/>
      <protection/>
    </xf>
    <xf numFmtId="170" fontId="3" fillId="0" borderId="20" xfId="91" applyNumberFormat="1" applyFont="1" applyFill="1" applyBorder="1" applyAlignment="1" applyProtection="1">
      <alignment horizontal="center" vertical="center"/>
      <protection/>
    </xf>
    <xf numFmtId="0" fontId="3" fillId="25" borderId="0" xfId="87" applyFont="1" applyFill="1" applyBorder="1" applyAlignment="1">
      <alignment horizontal="left" vertical="center"/>
      <protection/>
    </xf>
    <xf numFmtId="170" fontId="3" fillId="0" borderId="34" xfId="91" applyNumberFormat="1" applyFont="1" applyFill="1" applyBorder="1" applyAlignment="1" applyProtection="1">
      <alignment horizontal="center" vertical="center"/>
      <protection/>
    </xf>
    <xf numFmtId="164" fontId="3" fillId="0" borderId="0" xfId="87" applyNumberFormat="1" applyFont="1" applyFill="1" applyBorder="1" applyAlignment="1" applyProtection="1">
      <alignment horizontal="left" vertical="center" indent="4"/>
      <protection/>
    </xf>
    <xf numFmtId="164" fontId="3" fillId="0" borderId="0" xfId="96" applyFont="1" applyFill="1" applyBorder="1" applyAlignment="1">
      <alignment horizontal="right" vertical="center"/>
      <protection/>
    </xf>
    <xf numFmtId="164" fontId="3" fillId="0" borderId="0" xfId="91" applyFont="1" applyFill="1" applyBorder="1" applyAlignment="1">
      <alignment horizontal="left" vertical="center" indent="4"/>
      <protection/>
    </xf>
    <xf numFmtId="164" fontId="3" fillId="0" borderId="10" xfId="87" applyNumberFormat="1" applyFont="1" applyFill="1" applyBorder="1" applyAlignment="1" applyProtection="1">
      <alignment horizontal="left" vertical="center" indent="4"/>
      <protection/>
    </xf>
    <xf numFmtId="164" fontId="21" fillId="25" borderId="0" xfId="91" applyNumberFormat="1" applyFont="1" applyFill="1" applyBorder="1" applyAlignment="1" applyProtection="1">
      <alignment horizontal="left" vertical="center" indent="4"/>
      <protection/>
    </xf>
    <xf numFmtId="164" fontId="21" fillId="25" borderId="0" xfId="91" applyNumberFormat="1" applyFont="1" applyFill="1" applyBorder="1" applyAlignment="1" applyProtection="1">
      <alignment horizontal="left" vertical="center"/>
      <protection/>
    </xf>
    <xf numFmtId="170" fontId="3" fillId="25" borderId="0" xfId="96" applyNumberFormat="1" applyFont="1" applyFill="1" applyBorder="1" applyAlignment="1" applyProtection="1">
      <alignment horizontal="center" vertical="center"/>
      <protection/>
    </xf>
    <xf numFmtId="0" fontId="21" fillId="20" borderId="11" xfId="96" applyNumberFormat="1" applyFont="1" applyFill="1" applyBorder="1" applyAlignment="1" applyProtection="1">
      <alignment horizontal="left" vertical="center"/>
      <protection/>
    </xf>
    <xf numFmtId="164" fontId="3" fillId="20" borderId="11" xfId="91" applyFont="1" applyFill="1" applyBorder="1" applyAlignment="1">
      <alignment horizontal="left" vertical="center"/>
      <protection/>
    </xf>
    <xf numFmtId="164" fontId="21" fillId="28" borderId="32" xfId="96" applyNumberFormat="1" applyFont="1" applyFill="1" applyBorder="1" applyAlignment="1" applyProtection="1">
      <alignment horizontal="left" vertical="center"/>
      <protection/>
    </xf>
    <xf numFmtId="164" fontId="21" fillId="28" borderId="31" xfId="87" applyNumberFormat="1" applyFont="1" applyFill="1" applyBorder="1" applyAlignment="1" applyProtection="1">
      <alignment horizontal="left" vertical="center"/>
      <protection/>
    </xf>
    <xf numFmtId="164" fontId="21" fillId="28" borderId="22" xfId="87" applyNumberFormat="1" applyFont="1" applyFill="1" applyBorder="1" applyAlignment="1" applyProtection="1" quotePrefix="1">
      <alignment horizontal="left" vertical="center"/>
      <protection/>
    </xf>
    <xf numFmtId="164" fontId="3" fillId="20" borderId="11" xfId="87" applyNumberFormat="1" applyFont="1" applyFill="1" applyBorder="1" applyAlignment="1" applyProtection="1">
      <alignment horizontal="right" vertical="center"/>
      <protection/>
    </xf>
    <xf numFmtId="0" fontId="73" fillId="0" borderId="0" xfId="0" applyFont="1" applyAlignment="1">
      <alignment/>
    </xf>
    <xf numFmtId="0" fontId="3" fillId="29" borderId="0" xfId="0" applyFont="1" applyFill="1" applyAlignment="1">
      <alignment/>
    </xf>
    <xf numFmtId="0" fontId="25" fillId="22" borderId="0" xfId="87" applyFont="1" applyFill="1" applyBorder="1" applyAlignment="1" quotePrefix="1">
      <alignment horizontal="center" vertical="center"/>
      <protection/>
    </xf>
    <xf numFmtId="0" fontId="25" fillId="22" borderId="10" xfId="87" applyFont="1" applyFill="1" applyBorder="1" applyAlignment="1" quotePrefix="1">
      <alignment horizontal="center" vertical="center"/>
      <protection/>
    </xf>
    <xf numFmtId="0" fontId="0" fillId="22" borderId="0" xfId="91" applyNumberFormat="1" applyFont="1" applyFill="1" applyBorder="1" applyAlignment="1">
      <alignment horizontal="left" vertical="center"/>
      <protection/>
    </xf>
    <xf numFmtId="164" fontId="3" fillId="0" borderId="29" xfId="96" applyFont="1" applyFill="1" applyBorder="1" applyAlignment="1">
      <alignment horizontal="left" vertical="center"/>
      <protection/>
    </xf>
    <xf numFmtId="164" fontId="3" fillId="0" borderId="30" xfId="96" applyFont="1" applyFill="1" applyBorder="1" applyAlignment="1">
      <alignment horizontal="left" vertical="center"/>
      <protection/>
    </xf>
    <xf numFmtId="164" fontId="3" fillId="0" borderId="33" xfId="96" applyFont="1" applyFill="1" applyBorder="1" applyAlignment="1">
      <alignment horizontal="left" vertical="center"/>
      <protection/>
    </xf>
    <xf numFmtId="0" fontId="3" fillId="0" borderId="33" xfId="87" applyFont="1" applyFill="1" applyBorder="1" applyAlignment="1">
      <alignment horizontal="left" vertical="center"/>
      <protection/>
    </xf>
    <xf numFmtId="0" fontId="3" fillId="0" borderId="29" xfId="87" applyFont="1" applyFill="1" applyBorder="1" applyAlignment="1">
      <alignment horizontal="left" vertical="center"/>
      <protection/>
    </xf>
    <xf numFmtId="164" fontId="19" fillId="24" borderId="29" xfId="96" applyFont="1" applyFill="1" applyBorder="1" applyAlignment="1">
      <alignment horizontal="left" vertical="center"/>
      <protection/>
    </xf>
    <xf numFmtId="164" fontId="19" fillId="24" borderId="0" xfId="96" applyFont="1" applyFill="1" applyBorder="1" applyAlignment="1">
      <alignment horizontal="left" vertical="center"/>
      <protection/>
    </xf>
    <xf numFmtId="164" fontId="19" fillId="24" borderId="29" xfId="96" applyFont="1" applyFill="1" applyBorder="1" applyAlignment="1">
      <alignment horizontal="center" vertical="center"/>
      <protection/>
    </xf>
    <xf numFmtId="164" fontId="19" fillId="24" borderId="0" xfId="96" applyFont="1" applyFill="1" applyBorder="1" applyAlignment="1">
      <alignment horizontal="center" vertical="center"/>
      <protection/>
    </xf>
    <xf numFmtId="164" fontId="19" fillId="24" borderId="30" xfId="96" applyFont="1" applyFill="1" applyBorder="1" applyAlignment="1">
      <alignment horizontal="center" vertical="center"/>
      <protection/>
    </xf>
    <xf numFmtId="164" fontId="19" fillId="24" borderId="10" xfId="96" applyFont="1" applyFill="1" applyBorder="1" applyAlignment="1">
      <alignment horizontal="center" vertical="center"/>
      <protection/>
    </xf>
    <xf numFmtId="0" fontId="19" fillId="25" borderId="0" xfId="79" applyFont="1" applyFill="1" applyAlignment="1" applyProtection="1">
      <alignment horizontal="center" vertical="center"/>
      <protection/>
    </xf>
    <xf numFmtId="164" fontId="21" fillId="28" borderId="33" xfId="91" applyFont="1" applyFill="1" applyBorder="1" applyAlignment="1">
      <alignment horizontal="center" vertical="center"/>
      <protection/>
    </xf>
    <xf numFmtId="164" fontId="21" fillId="28" borderId="11" xfId="91" applyFont="1" applyFill="1" applyBorder="1" applyAlignment="1">
      <alignment horizontal="center" vertical="center"/>
      <protection/>
    </xf>
    <xf numFmtId="0" fontId="3" fillId="28" borderId="30" xfId="87" applyFont="1" applyFill="1" applyBorder="1" applyAlignment="1">
      <alignment vertical="center"/>
      <protection/>
    </xf>
    <xf numFmtId="0" fontId="3" fillId="28" borderId="10" xfId="87" applyFont="1" applyFill="1" applyBorder="1" applyAlignment="1">
      <alignment vertical="center"/>
      <protection/>
    </xf>
    <xf numFmtId="164" fontId="19" fillId="24" borderId="29" xfId="91" applyFont="1" applyFill="1" applyBorder="1" applyAlignment="1">
      <alignment horizontal="center" vertical="center"/>
      <protection/>
    </xf>
    <xf numFmtId="164" fontId="19" fillId="24" borderId="0" xfId="91" applyFont="1" applyFill="1" applyBorder="1" applyAlignment="1">
      <alignment horizontal="center" vertical="center"/>
      <protection/>
    </xf>
    <xf numFmtId="0" fontId="3" fillId="0" borderId="29" xfId="91" applyNumberFormat="1" applyFont="1" applyFill="1" applyBorder="1" applyAlignment="1">
      <alignment horizontal="left" vertical="center"/>
      <protection/>
    </xf>
    <xf numFmtId="164" fontId="3" fillId="0" borderId="29" xfId="87" applyNumberFormat="1" applyFont="1" applyFill="1" applyBorder="1" applyAlignment="1" applyProtection="1">
      <alignment vertical="center"/>
      <protection/>
    </xf>
    <xf numFmtId="0" fontId="3" fillId="0" borderId="30" xfId="87" applyNumberFormat="1" applyFont="1" applyFill="1" applyBorder="1" applyAlignment="1" applyProtection="1">
      <alignment horizontal="left" vertical="center"/>
      <protection/>
    </xf>
    <xf numFmtId="0" fontId="3" fillId="0" borderId="32" xfId="87" applyNumberFormat="1" applyFont="1" applyFill="1" applyBorder="1" applyAlignment="1" applyProtection="1">
      <alignment horizontal="left" vertical="center"/>
      <protection/>
    </xf>
    <xf numFmtId="0" fontId="3" fillId="0" borderId="33" xfId="87" applyNumberFormat="1" applyFont="1" applyFill="1" applyBorder="1" applyAlignment="1" applyProtection="1">
      <alignment horizontal="left" vertical="center"/>
      <protection/>
    </xf>
    <xf numFmtId="0" fontId="3" fillId="0" borderId="29" xfId="91" applyNumberFormat="1" applyFont="1" applyFill="1" applyBorder="1" applyAlignment="1" applyProtection="1" quotePrefix="1">
      <alignment horizontal="left" vertical="center"/>
      <protection/>
    </xf>
    <xf numFmtId="0" fontId="3" fillId="0" borderId="29" xfId="87" applyNumberFormat="1" applyFont="1" applyFill="1" applyBorder="1" applyAlignment="1" applyProtection="1">
      <alignment horizontal="left" vertical="center"/>
      <protection/>
    </xf>
    <xf numFmtId="0" fontId="3" fillId="0" borderId="33" xfId="91" applyNumberFormat="1" applyFont="1" applyFill="1" applyBorder="1" applyAlignment="1" applyProtection="1" quotePrefix="1">
      <alignment horizontal="left" vertical="center"/>
      <protection/>
    </xf>
    <xf numFmtId="0" fontId="3" fillId="0" borderId="29" xfId="91" applyNumberFormat="1" applyFont="1" applyFill="1" applyBorder="1" applyAlignment="1" applyProtection="1">
      <alignment horizontal="left" vertical="center"/>
      <protection/>
    </xf>
    <xf numFmtId="0" fontId="21" fillId="20" borderId="33" xfId="96" applyNumberFormat="1" applyFont="1" applyFill="1" applyBorder="1" applyAlignment="1" applyProtection="1">
      <alignment horizontal="left" vertical="center"/>
      <protection/>
    </xf>
    <xf numFmtId="0" fontId="21" fillId="20" borderId="29" xfId="91" applyNumberFormat="1" applyFont="1" applyFill="1" applyBorder="1" applyAlignment="1" applyProtection="1" quotePrefix="1">
      <alignment horizontal="left" vertical="center"/>
      <protection/>
    </xf>
    <xf numFmtId="0" fontId="21" fillId="20" borderId="0" xfId="91" applyNumberFormat="1" applyFont="1" applyFill="1" applyBorder="1" applyAlignment="1" applyProtection="1" quotePrefix="1">
      <alignment horizontal="left" vertical="center"/>
      <protection/>
    </xf>
    <xf numFmtId="0" fontId="21" fillId="20" borderId="29" xfId="91" applyNumberFormat="1" applyFont="1" applyFill="1" applyBorder="1" applyAlignment="1" applyProtection="1">
      <alignment horizontal="left" vertical="center"/>
      <protection/>
    </xf>
    <xf numFmtId="0" fontId="21" fillId="20" borderId="0" xfId="91" applyNumberFormat="1" applyFont="1" applyFill="1" applyBorder="1" applyAlignment="1" applyProtection="1">
      <alignment horizontal="left" vertical="center"/>
      <protection/>
    </xf>
    <xf numFmtId="0" fontId="21" fillId="20" borderId="30" xfId="91" applyNumberFormat="1" applyFont="1" applyFill="1" applyBorder="1" applyAlignment="1" applyProtection="1">
      <alignment horizontal="left" vertical="center"/>
      <protection/>
    </xf>
    <xf numFmtId="0" fontId="21" fillId="20" borderId="10" xfId="91" applyNumberFormat="1" applyFont="1" applyFill="1" applyBorder="1" applyAlignment="1" applyProtection="1">
      <alignment horizontal="left" vertical="center"/>
      <protection/>
    </xf>
    <xf numFmtId="164" fontId="21" fillId="24" borderId="33" xfId="91" applyFont="1" applyFill="1" applyBorder="1" applyAlignment="1">
      <alignment horizontal="left" vertical="center"/>
      <protection/>
    </xf>
    <xf numFmtId="164" fontId="21" fillId="24" borderId="11" xfId="91" applyFont="1" applyFill="1" applyBorder="1" applyAlignment="1">
      <alignment horizontal="left" vertical="center"/>
      <protection/>
    </xf>
    <xf numFmtId="164" fontId="21" fillId="24" borderId="29" xfId="91" applyFont="1" applyFill="1" applyBorder="1" applyAlignment="1">
      <alignment horizontal="left" vertical="center"/>
      <protection/>
    </xf>
    <xf numFmtId="164" fontId="21" fillId="24" borderId="0" xfId="91" applyFont="1" applyFill="1" applyBorder="1" applyAlignment="1">
      <alignment horizontal="left" vertical="center"/>
      <protection/>
    </xf>
    <xf numFmtId="164" fontId="3" fillId="24" borderId="30" xfId="91" applyFont="1" applyFill="1" applyBorder="1" applyAlignment="1">
      <alignment horizontal="left" vertical="center"/>
      <protection/>
    </xf>
    <xf numFmtId="164" fontId="3" fillId="24" borderId="10" xfId="91" applyFont="1" applyFill="1" applyBorder="1" applyAlignment="1">
      <alignment horizontal="left" vertical="center"/>
      <protection/>
    </xf>
    <xf numFmtId="164" fontId="3" fillId="25" borderId="0" xfId="91" applyFont="1" applyFill="1" applyBorder="1" applyAlignment="1">
      <alignment horizontal="left" vertical="center"/>
      <protection/>
    </xf>
    <xf numFmtId="164" fontId="19" fillId="24" borderId="29" xfId="91" applyFont="1" applyFill="1" applyBorder="1" applyAlignment="1">
      <alignment vertical="center"/>
      <protection/>
    </xf>
    <xf numFmtId="164" fontId="19" fillId="24" borderId="0" xfId="91" applyFont="1" applyFill="1" applyBorder="1" applyAlignment="1">
      <alignment vertical="center"/>
      <protection/>
    </xf>
    <xf numFmtId="164" fontId="19" fillId="25" borderId="0" xfId="91" applyFont="1" applyFill="1" applyBorder="1" applyAlignment="1" quotePrefix="1">
      <alignment horizontal="center" vertical="center"/>
      <protection/>
    </xf>
    <xf numFmtId="164" fontId="19" fillId="24" borderId="33" xfId="91" applyFont="1" applyFill="1" applyBorder="1" applyAlignment="1">
      <alignment horizontal="center" vertical="center"/>
      <protection/>
    </xf>
    <xf numFmtId="164" fontId="19" fillId="24" borderId="11" xfId="91" applyFont="1" applyFill="1" applyBorder="1" applyAlignment="1">
      <alignment horizontal="center" vertical="center"/>
      <protection/>
    </xf>
    <xf numFmtId="166" fontId="3" fillId="0" borderId="0" xfId="0" applyNumberFormat="1" applyFont="1" applyAlignment="1">
      <alignment/>
    </xf>
    <xf numFmtId="164" fontId="3" fillId="0" borderId="0" xfId="91" applyFont="1" applyBorder="1" applyAlignment="1">
      <alignment horizontal="left" vertical="center"/>
      <protection/>
    </xf>
    <xf numFmtId="166" fontId="3" fillId="0" borderId="0" xfId="91" applyNumberFormat="1" applyFont="1" applyFill="1" applyBorder="1" applyAlignment="1">
      <alignment horizontal="left" vertical="center"/>
      <protection/>
    </xf>
    <xf numFmtId="164" fontId="0" fillId="22" borderId="0" xfId="91" applyFont="1" applyFill="1" applyBorder="1" applyAlignment="1">
      <alignment horizontal="left" vertical="center"/>
      <protection/>
    </xf>
    <xf numFmtId="170" fontId="7" fillId="0" borderId="0" xfId="91" applyNumberFormat="1" applyFont="1" applyBorder="1" applyAlignment="1">
      <alignment horizontal="center" vertical="center"/>
      <protection/>
    </xf>
    <xf numFmtId="170" fontId="21" fillId="28" borderId="34" xfId="91" applyNumberFormat="1" applyFont="1" applyFill="1" applyBorder="1" applyAlignment="1">
      <alignment horizontal="center" vertical="center"/>
      <protection/>
    </xf>
    <xf numFmtId="170" fontId="24" fillId="24" borderId="19" xfId="91" applyNumberFormat="1" applyFont="1" applyFill="1" applyBorder="1" applyAlignment="1">
      <alignment horizontal="center" vertical="center"/>
      <protection/>
    </xf>
    <xf numFmtId="170" fontId="3" fillId="22" borderId="19" xfId="87" applyNumberFormat="1" applyFont="1" applyFill="1" applyBorder="1" applyAlignment="1">
      <alignment vertical="center"/>
      <protection/>
    </xf>
    <xf numFmtId="170" fontId="3" fillId="22" borderId="20" xfId="87" applyNumberFormat="1" applyFont="1" applyFill="1" applyBorder="1" applyAlignment="1">
      <alignment vertical="center"/>
      <protection/>
    </xf>
    <xf numFmtId="170" fontId="19" fillId="20" borderId="19" xfId="91" applyNumberFormat="1" applyFont="1" applyFill="1" applyBorder="1" applyAlignment="1" applyProtection="1">
      <alignment horizontal="center" vertical="center"/>
      <protection/>
    </xf>
    <xf numFmtId="170" fontId="3" fillId="28" borderId="22" xfId="87" applyNumberFormat="1" applyFont="1" applyFill="1" applyBorder="1" applyAlignment="1" applyProtection="1">
      <alignment horizontal="center" vertical="center"/>
      <protection/>
    </xf>
    <xf numFmtId="170" fontId="3" fillId="20" borderId="19" xfId="87" applyNumberFormat="1" applyFont="1" applyFill="1" applyBorder="1" applyAlignment="1" applyProtection="1">
      <alignment horizontal="center" vertical="center"/>
      <protection/>
    </xf>
    <xf numFmtId="170" fontId="3" fillId="28" borderId="21" xfId="87" applyNumberFormat="1" applyFont="1" applyFill="1" applyBorder="1" applyAlignment="1" applyProtection="1">
      <alignment horizontal="center" vertical="center"/>
      <protection/>
    </xf>
    <xf numFmtId="170" fontId="3" fillId="25" borderId="0" xfId="87" applyNumberFormat="1" applyFont="1" applyFill="1" applyBorder="1" applyAlignment="1" applyProtection="1">
      <alignment horizontal="center" vertical="center"/>
      <protection/>
    </xf>
    <xf numFmtId="170" fontId="21" fillId="24" borderId="34" xfId="87" applyNumberFormat="1" applyFont="1" applyFill="1" applyBorder="1" applyAlignment="1" applyProtection="1">
      <alignment horizontal="center" vertical="center"/>
      <protection/>
    </xf>
    <xf numFmtId="170" fontId="21" fillId="24" borderId="19" xfId="87" applyNumberFormat="1" applyFont="1" applyFill="1" applyBorder="1" applyAlignment="1" applyProtection="1">
      <alignment horizontal="center" vertical="center"/>
      <protection/>
    </xf>
    <xf numFmtId="170" fontId="3" fillId="24" borderId="20" xfId="87" applyNumberFormat="1" applyFont="1" applyFill="1" applyBorder="1" applyAlignment="1" applyProtection="1">
      <alignment horizontal="center" vertical="center"/>
      <protection/>
    </xf>
    <xf numFmtId="170" fontId="7" fillId="25" borderId="0" xfId="91" applyNumberFormat="1" applyFont="1" applyFill="1" applyBorder="1" applyAlignment="1">
      <alignment horizontal="center" vertical="center"/>
      <protection/>
    </xf>
    <xf numFmtId="170" fontId="19" fillId="25" borderId="0" xfId="91" applyNumberFormat="1" applyFont="1" applyFill="1" applyBorder="1" applyAlignment="1" quotePrefix="1">
      <alignment horizontal="center" vertical="center"/>
      <protection/>
    </xf>
    <xf numFmtId="0" fontId="7" fillId="0" borderId="0" xfId="0" applyFont="1" applyAlignment="1">
      <alignment/>
    </xf>
    <xf numFmtId="170" fontId="24" fillId="24" borderId="34" xfId="91" applyNumberFormat="1" applyFont="1" applyFill="1" applyBorder="1" applyAlignment="1">
      <alignment horizontal="center" vertical="center"/>
      <protection/>
    </xf>
    <xf numFmtId="171" fontId="3" fillId="0" borderId="0" xfId="0" applyNumberFormat="1" applyFont="1" applyAlignment="1">
      <alignment/>
    </xf>
    <xf numFmtId="171" fontId="3" fillId="0" borderId="0" xfId="0" applyNumberFormat="1" applyFont="1" applyAlignment="1" quotePrefix="1">
      <alignment horizontal="right"/>
    </xf>
    <xf numFmtId="170" fontId="19" fillId="24" borderId="19" xfId="96" applyNumberFormat="1" applyFont="1" applyFill="1" applyBorder="1" applyAlignment="1" applyProtection="1">
      <alignment horizontal="center" vertical="center"/>
      <protection/>
    </xf>
    <xf numFmtId="0" fontId="19" fillId="24" borderId="0" xfId="96" applyNumberFormat="1" applyFont="1" applyFill="1" applyBorder="1" applyAlignment="1" applyProtection="1">
      <alignment horizontal="left" vertical="center"/>
      <protection/>
    </xf>
    <xf numFmtId="164" fontId="19" fillId="24" borderId="0" xfId="96" applyNumberFormat="1" applyFont="1" applyFill="1" applyBorder="1" applyAlignment="1" applyProtection="1">
      <alignment horizontal="left" vertical="center"/>
      <protection/>
    </xf>
    <xf numFmtId="164" fontId="19" fillId="24" borderId="0" xfId="96" applyNumberFormat="1" applyFont="1" applyFill="1" applyBorder="1" applyAlignment="1" applyProtection="1">
      <alignment horizontal="right" vertical="center"/>
      <protection/>
    </xf>
    <xf numFmtId="0" fontId="42" fillId="22" borderId="35" xfId="0" applyFont="1" applyFill="1" applyBorder="1" applyAlignment="1">
      <alignment/>
    </xf>
    <xf numFmtId="0" fontId="27" fillId="0" borderId="10" xfId="0" applyFont="1" applyBorder="1" applyAlignment="1">
      <alignment vertical="center"/>
    </xf>
    <xf numFmtId="0" fontId="28" fillId="22" borderId="36" xfId="0" applyFont="1" applyFill="1" applyBorder="1" applyAlignment="1">
      <alignment vertical="center" wrapText="1"/>
    </xf>
    <xf numFmtId="0" fontId="20" fillId="7" borderId="37" xfId="0" applyFont="1" applyFill="1" applyBorder="1" applyAlignment="1">
      <alignment horizontal="center" vertical="center"/>
    </xf>
    <xf numFmtId="0" fontId="33" fillId="30" borderId="0" xfId="0" applyFont="1" applyFill="1" applyBorder="1" applyAlignment="1">
      <alignment vertical="center"/>
    </xf>
    <xf numFmtId="0" fontId="0" fillId="30" borderId="0" xfId="0" applyFill="1" applyAlignment="1">
      <alignment/>
    </xf>
    <xf numFmtId="0" fontId="33" fillId="30" borderId="0" xfId="0" applyFont="1" applyFill="1" applyBorder="1" applyAlignment="1">
      <alignment horizontal="center" vertical="center"/>
    </xf>
    <xf numFmtId="166" fontId="3" fillId="0" borderId="10" xfId="91" applyNumberFormat="1" applyFont="1" applyFill="1" applyBorder="1" applyAlignment="1">
      <alignment horizontal="left" vertical="center"/>
      <protection/>
    </xf>
    <xf numFmtId="0" fontId="75" fillId="0" borderId="0" xfId="0" applyFont="1" applyFill="1" applyBorder="1" applyAlignment="1">
      <alignment vertical="center"/>
    </xf>
    <xf numFmtId="0" fontId="25" fillId="22" borderId="0" xfId="0" applyFont="1" applyFill="1" applyAlignment="1">
      <alignment horizontal="left"/>
    </xf>
    <xf numFmtId="0" fontId="25" fillId="22" borderId="0" xfId="0" applyFont="1" applyFill="1" applyAlignment="1">
      <alignment horizontal="left" vertical="center"/>
    </xf>
    <xf numFmtId="0" fontId="2" fillId="24" borderId="0" xfId="0" applyFont="1" applyFill="1" applyBorder="1" applyAlignment="1">
      <alignment vertical="center"/>
    </xf>
    <xf numFmtId="0" fontId="76" fillId="20" borderId="0" xfId="0" applyFont="1" applyFill="1" applyBorder="1" applyAlignment="1">
      <alignment vertical="center"/>
    </xf>
    <xf numFmtId="164" fontId="0" fillId="20" borderId="0" xfId="91" applyFont="1" applyFill="1" applyBorder="1" applyAlignment="1">
      <alignment vertical="center"/>
      <protection/>
    </xf>
    <xf numFmtId="0" fontId="76" fillId="31" borderId="0" xfId="0" applyFont="1" applyFill="1" applyBorder="1" applyAlignment="1">
      <alignment vertical="center"/>
    </xf>
    <xf numFmtId="164" fontId="0" fillId="31" borderId="0" xfId="91" applyFont="1" applyFill="1" applyBorder="1" applyAlignment="1">
      <alignment vertical="center"/>
      <protection/>
    </xf>
    <xf numFmtId="164" fontId="20" fillId="31" borderId="0" xfId="91" applyFont="1" applyFill="1" applyBorder="1" applyAlignment="1">
      <alignment vertical="center"/>
      <protection/>
    </xf>
    <xf numFmtId="0" fontId="77" fillId="32" borderId="0" xfId="87" applyFont="1" applyFill="1" applyBorder="1" applyAlignment="1">
      <alignment vertical="center"/>
      <protection/>
    </xf>
    <xf numFmtId="20" fontId="77" fillId="32" borderId="0" xfId="87" applyNumberFormat="1" applyFont="1" applyFill="1" applyBorder="1" applyAlignment="1">
      <alignment horizontal="center" vertical="center"/>
      <protection/>
    </xf>
    <xf numFmtId="0" fontId="78" fillId="20" borderId="0" xfId="87" applyFont="1" applyFill="1" applyBorder="1" applyAlignment="1">
      <alignment horizontal="center" vertical="center"/>
      <protection/>
    </xf>
    <xf numFmtId="0" fontId="13" fillId="14" borderId="0" xfId="87" applyFont="1" applyFill="1" applyAlignment="1">
      <alignment vertical="center"/>
      <protection/>
    </xf>
    <xf numFmtId="0" fontId="0" fillId="22" borderId="0" xfId="87" applyFill="1" applyAlignment="1">
      <alignment vertical="center"/>
      <protection/>
    </xf>
    <xf numFmtId="0" fontId="25" fillId="22" borderId="0" xfId="87" applyFont="1" applyFill="1" applyAlignment="1" quotePrefix="1">
      <alignment horizontal="center" vertical="center"/>
      <protection/>
    </xf>
    <xf numFmtId="0" fontId="25" fillId="22" borderId="0" xfId="87" applyFont="1" applyFill="1" applyAlignment="1">
      <alignment horizontal="left" vertical="center"/>
      <protection/>
    </xf>
    <xf numFmtId="0" fontId="19" fillId="22" borderId="0" xfId="87" applyFont="1" applyFill="1" applyAlignment="1">
      <alignment horizontal="left" vertical="center"/>
      <protection/>
    </xf>
    <xf numFmtId="0" fontId="19" fillId="22" borderId="0" xfId="87" applyFont="1" applyFill="1" applyAlignment="1">
      <alignment vertical="center"/>
      <protection/>
    </xf>
    <xf numFmtId="20" fontId="19" fillId="22" borderId="0" xfId="87" applyNumberFormat="1" applyFont="1" applyFill="1" applyAlignment="1">
      <alignment horizontal="center" vertical="center"/>
      <protection/>
    </xf>
    <xf numFmtId="0" fontId="2" fillId="24" borderId="0" xfId="87" applyFont="1" applyFill="1" applyBorder="1" applyAlignment="1">
      <alignment vertical="center"/>
      <protection/>
    </xf>
    <xf numFmtId="0" fontId="2" fillId="24" borderId="0" xfId="87" applyFont="1" applyFill="1" applyBorder="1" applyAlignment="1">
      <alignment horizontal="center" vertical="center"/>
      <protection/>
    </xf>
    <xf numFmtId="20" fontId="2" fillId="24" borderId="0" xfId="87" applyNumberFormat="1" applyFont="1" applyFill="1" applyBorder="1" applyAlignment="1">
      <alignment horizontal="center" vertical="center"/>
      <protection/>
    </xf>
    <xf numFmtId="164" fontId="0" fillId="20" borderId="0" xfId="93" applyFont="1" applyFill="1" applyBorder="1" applyAlignment="1">
      <alignment horizontal="left" vertical="center"/>
      <protection/>
    </xf>
    <xf numFmtId="164" fontId="17" fillId="20" borderId="0" xfId="93" applyFont="1" applyFill="1" applyBorder="1" applyAlignment="1">
      <alignment horizontal="center" vertical="center"/>
      <protection/>
    </xf>
    <xf numFmtId="164" fontId="17" fillId="20" borderId="0" xfId="93" applyFont="1" applyFill="1" applyBorder="1" applyAlignment="1" quotePrefix="1">
      <alignment horizontal="center" vertical="center"/>
      <protection/>
    </xf>
    <xf numFmtId="20" fontId="17" fillId="20" borderId="0" xfId="93" applyNumberFormat="1" applyFont="1" applyFill="1" applyBorder="1" applyAlignment="1" quotePrefix="1">
      <alignment horizontal="center" vertical="center"/>
      <protection/>
    </xf>
    <xf numFmtId="0" fontId="3" fillId="25" borderId="0" xfId="87" applyFont="1" applyFill="1" applyBorder="1" applyAlignment="1">
      <alignment vertical="center"/>
      <protection/>
    </xf>
    <xf numFmtId="0" fontId="23" fillId="25" borderId="0" xfId="93" applyNumberFormat="1" applyFont="1" applyFill="1" applyAlignment="1" applyProtection="1">
      <alignment horizontal="left" vertical="center"/>
      <protection locked="0"/>
    </xf>
    <xf numFmtId="164" fontId="20" fillId="25" borderId="0" xfId="93" applyFont="1" applyFill="1" applyAlignment="1" applyProtection="1">
      <alignment vertical="center"/>
      <protection locked="0"/>
    </xf>
    <xf numFmtId="164" fontId="23" fillId="25" borderId="0" xfId="93" applyNumberFormat="1" applyFont="1" applyFill="1" applyAlignment="1" applyProtection="1">
      <alignment horizontal="left" vertical="center"/>
      <protection locked="0"/>
    </xf>
    <xf numFmtId="164" fontId="20" fillId="25" borderId="0" xfId="93" applyNumberFormat="1" applyFont="1" applyFill="1" applyAlignment="1" applyProtection="1">
      <alignment vertical="center"/>
      <protection locked="0"/>
    </xf>
    <xf numFmtId="20" fontId="20" fillId="25" borderId="0" xfId="93" applyNumberFormat="1" applyFont="1" applyFill="1" applyAlignment="1" applyProtection="1">
      <alignment horizontal="center" vertical="center"/>
      <protection locked="0"/>
    </xf>
    <xf numFmtId="0" fontId="3" fillId="20" borderId="0" xfId="87" applyFont="1" applyFill="1" applyBorder="1" applyAlignment="1">
      <alignment vertical="center"/>
      <protection/>
    </xf>
    <xf numFmtId="0" fontId="23" fillId="20" borderId="0" xfId="93" applyNumberFormat="1" applyFont="1" applyFill="1" applyAlignment="1" applyProtection="1" quotePrefix="1">
      <alignment horizontal="left" vertical="center"/>
      <protection locked="0"/>
    </xf>
    <xf numFmtId="164" fontId="20" fillId="20" borderId="0" xfId="93" applyFont="1" applyFill="1" applyAlignment="1" applyProtection="1">
      <alignment vertical="center"/>
      <protection locked="0"/>
    </xf>
    <xf numFmtId="164" fontId="23" fillId="20" borderId="0" xfId="93" applyNumberFormat="1" applyFont="1" applyFill="1" applyAlignment="1" applyProtection="1">
      <alignment horizontal="left" vertical="center"/>
      <protection locked="0"/>
    </xf>
    <xf numFmtId="164" fontId="20" fillId="20" borderId="0" xfId="93" applyNumberFormat="1" applyFont="1" applyFill="1" applyAlignment="1" applyProtection="1">
      <alignment vertical="center"/>
      <protection locked="0"/>
    </xf>
    <xf numFmtId="20" fontId="20" fillId="20" borderId="0" xfId="93" applyNumberFormat="1" applyFont="1" applyFill="1" applyAlignment="1" applyProtection="1">
      <alignment horizontal="center" vertical="center"/>
      <protection locked="0"/>
    </xf>
    <xf numFmtId="0" fontId="23" fillId="0" borderId="0" xfId="93" applyNumberFormat="1" applyFont="1" applyFill="1" applyAlignment="1" applyProtection="1" quotePrefix="1">
      <alignment horizontal="left" vertical="center"/>
      <protection locked="0"/>
    </xf>
    <xf numFmtId="164" fontId="20" fillId="0" borderId="0" xfId="93" applyFont="1" applyFill="1" applyAlignment="1" applyProtection="1">
      <alignment vertical="center"/>
      <protection locked="0"/>
    </xf>
    <xf numFmtId="164" fontId="20" fillId="0" borderId="0" xfId="93" applyNumberFormat="1" applyFont="1" applyFill="1" applyAlignment="1" applyProtection="1">
      <alignment horizontal="left" vertical="center"/>
      <protection locked="0"/>
    </xf>
    <xf numFmtId="164" fontId="23" fillId="0" borderId="0" xfId="93" applyNumberFormat="1" applyFont="1" applyFill="1" applyAlignment="1" applyProtection="1">
      <alignment horizontal="left" vertical="center"/>
      <protection locked="0"/>
    </xf>
    <xf numFmtId="164" fontId="20" fillId="0" borderId="0" xfId="93" applyNumberFormat="1" applyFont="1" applyFill="1" applyAlignment="1" applyProtection="1">
      <alignment vertical="center"/>
      <protection locked="0"/>
    </xf>
    <xf numFmtId="20" fontId="20" fillId="0" borderId="0" xfId="93" applyNumberFormat="1" applyFont="1" applyFill="1" applyAlignment="1" applyProtection="1">
      <alignment horizontal="center" vertical="center"/>
      <protection locked="0"/>
    </xf>
    <xf numFmtId="164" fontId="23" fillId="20" borderId="0" xfId="93" applyNumberFormat="1" applyFont="1" applyFill="1" applyAlignment="1" applyProtection="1" quotePrefix="1">
      <alignment horizontal="left" vertical="center"/>
      <protection locked="0"/>
    </xf>
    <xf numFmtId="164" fontId="20" fillId="20" borderId="0" xfId="93" applyNumberFormat="1" applyFont="1" applyFill="1" applyAlignment="1" applyProtection="1">
      <alignment horizontal="left" vertical="center"/>
      <protection locked="0"/>
    </xf>
    <xf numFmtId="164" fontId="20" fillId="0" borderId="0" xfId="93" applyNumberFormat="1" applyFont="1" applyFill="1" applyAlignment="1" applyProtection="1" quotePrefix="1">
      <alignment horizontal="left" vertical="center"/>
      <protection locked="0"/>
    </xf>
    <xf numFmtId="164" fontId="20" fillId="20" borderId="0" xfId="93" applyFont="1" applyFill="1" applyAlignment="1" applyProtection="1">
      <alignment horizontal="left" vertical="center"/>
      <protection locked="0"/>
    </xf>
    <xf numFmtId="164" fontId="20" fillId="0" borderId="0" xfId="93" applyFont="1" applyFill="1" applyAlignment="1" applyProtection="1">
      <alignment horizontal="left" vertical="center"/>
      <protection locked="0"/>
    </xf>
    <xf numFmtId="0" fontId="20" fillId="20" borderId="0" xfId="87" applyFont="1" applyFill="1">
      <alignment/>
      <protection/>
    </xf>
    <xf numFmtId="0" fontId="23" fillId="20" borderId="0" xfId="93" applyNumberFormat="1" applyFont="1" applyFill="1" applyAlignment="1" applyProtection="1">
      <alignment horizontal="left" vertical="center"/>
      <protection locked="0"/>
    </xf>
    <xf numFmtId="0" fontId="20" fillId="20" borderId="0" xfId="87" applyFont="1" applyFill="1" applyAlignment="1" applyProtection="1">
      <alignment vertical="center" wrapText="1"/>
      <protection locked="0"/>
    </xf>
    <xf numFmtId="0" fontId="2" fillId="33" borderId="0" xfId="87" applyFont="1" applyFill="1" applyBorder="1" applyAlignment="1">
      <alignment vertical="center"/>
      <protection/>
    </xf>
    <xf numFmtId="164" fontId="2" fillId="33" borderId="0" xfId="87" applyNumberFormat="1" applyFont="1" applyFill="1" applyBorder="1" applyAlignment="1">
      <alignment vertical="center"/>
      <protection/>
    </xf>
    <xf numFmtId="20" fontId="2" fillId="33" borderId="0" xfId="87" applyNumberFormat="1" applyFont="1" applyFill="1" applyBorder="1" applyAlignment="1">
      <alignment horizontal="center" vertical="center"/>
      <protection/>
    </xf>
    <xf numFmtId="0" fontId="0" fillId="24" borderId="0" xfId="87" applyFill="1">
      <alignment/>
      <protection/>
    </xf>
    <xf numFmtId="20" fontId="0" fillId="24" borderId="0" xfId="87" applyNumberFormat="1" applyFill="1" applyAlignment="1">
      <alignment horizontal="center"/>
      <protection/>
    </xf>
    <xf numFmtId="0" fontId="22" fillId="8" borderId="0" xfId="81" applyFont="1" applyFill="1" applyAlignment="1" applyProtection="1">
      <alignment vertical="center"/>
      <protection/>
    </xf>
    <xf numFmtId="0" fontId="76" fillId="8" borderId="0" xfId="87" applyFont="1" applyFill="1" applyBorder="1" applyAlignment="1">
      <alignment horizontal="left" vertical="center"/>
      <protection/>
    </xf>
    <xf numFmtId="0" fontId="76" fillId="8" borderId="0" xfId="87" applyFont="1" applyFill="1" applyBorder="1" applyAlignment="1">
      <alignment vertical="center"/>
      <protection/>
    </xf>
    <xf numFmtId="0" fontId="76" fillId="8" borderId="0" xfId="87" applyFont="1" applyFill="1" applyBorder="1" applyAlignment="1">
      <alignment horizontal="center" vertical="center"/>
      <protection/>
    </xf>
    <xf numFmtId="18" fontId="76" fillId="8" borderId="0" xfId="87" applyNumberFormat="1" applyFont="1" applyFill="1" applyBorder="1" applyAlignment="1">
      <alignment vertical="center"/>
      <protection/>
    </xf>
    <xf numFmtId="0" fontId="13" fillId="22" borderId="0" xfId="87" applyFont="1" applyFill="1">
      <alignment/>
      <protection/>
    </xf>
    <xf numFmtId="0" fontId="25" fillId="22" borderId="0" xfId="87" applyFont="1" applyFill="1" applyAlignment="1">
      <alignment horizontal="center" wrapText="1"/>
      <protection/>
    </xf>
    <xf numFmtId="0" fontId="25" fillId="22" borderId="0" xfId="87" applyFont="1" applyFill="1" applyAlignment="1">
      <alignment horizontal="left"/>
      <protection/>
    </xf>
    <xf numFmtId="0" fontId="25" fillId="22" borderId="0" xfId="87" applyFont="1" applyFill="1" applyAlignment="1">
      <alignment horizontal="left" wrapText="1"/>
      <protection/>
    </xf>
    <xf numFmtId="0" fontId="25" fillId="22" borderId="0" xfId="87" applyFont="1" applyFill="1" applyAlignment="1">
      <alignment wrapText="1"/>
      <protection/>
    </xf>
    <xf numFmtId="0" fontId="21" fillId="22" borderId="0" xfId="87" applyFont="1" applyFill="1" applyAlignment="1">
      <alignment horizontal="center"/>
      <protection/>
    </xf>
    <xf numFmtId="0" fontId="7" fillId="22" borderId="0" xfId="87" applyFont="1" applyFill="1">
      <alignment/>
      <protection/>
    </xf>
    <xf numFmtId="0" fontId="25" fillId="24" borderId="0" xfId="87" applyFont="1" applyFill="1" applyBorder="1" applyAlignment="1">
      <alignment vertical="center"/>
      <protection/>
    </xf>
    <xf numFmtId="0" fontId="25" fillId="24" borderId="0" xfId="87" applyFont="1" applyFill="1" applyAlignment="1">
      <alignment wrapText="1"/>
      <protection/>
    </xf>
    <xf numFmtId="0" fontId="25" fillId="24" borderId="0" xfId="87" applyFont="1" applyFill="1" applyAlignment="1">
      <alignment horizontal="left"/>
      <protection/>
    </xf>
    <xf numFmtId="0" fontId="25" fillId="24" borderId="0" xfId="87" applyFont="1" applyFill="1" applyAlignment="1">
      <alignment horizontal="left" wrapText="1"/>
      <protection/>
    </xf>
    <xf numFmtId="164" fontId="0" fillId="20" borderId="0" xfId="94" applyFont="1" applyFill="1" applyBorder="1" applyAlignment="1">
      <alignment vertical="center"/>
      <protection/>
    </xf>
    <xf numFmtId="164" fontId="0" fillId="20" borderId="0" xfId="94" applyFont="1" applyFill="1" applyBorder="1" applyAlignment="1">
      <alignment horizontal="left" vertical="center"/>
      <protection/>
    </xf>
    <xf numFmtId="164" fontId="0" fillId="20" borderId="0" xfId="94" applyFont="1" applyFill="1" applyBorder="1" applyAlignment="1">
      <alignment vertical="center" wrapText="1"/>
      <protection/>
    </xf>
    <xf numFmtId="164" fontId="20" fillId="20" borderId="0" xfId="94" applyFont="1" applyFill="1" applyBorder="1" applyAlignment="1">
      <alignment horizontal="center" vertical="center"/>
      <protection/>
    </xf>
    <xf numFmtId="18" fontId="0" fillId="20" borderId="0" xfId="94" applyNumberFormat="1" applyFont="1" applyFill="1" applyBorder="1" applyAlignment="1">
      <alignment vertical="center"/>
      <protection/>
    </xf>
    <xf numFmtId="0" fontId="77" fillId="25" borderId="0" xfId="87" applyFont="1" applyFill="1" applyBorder="1" applyAlignment="1">
      <alignment vertical="center"/>
      <protection/>
    </xf>
    <xf numFmtId="0" fontId="20" fillId="25" borderId="0" xfId="87" applyFont="1" applyFill="1" applyAlignment="1">
      <alignment wrapText="1"/>
      <protection/>
    </xf>
    <xf numFmtId="0" fontId="20" fillId="25" borderId="0" xfId="87" applyFont="1" applyFill="1" applyAlignment="1">
      <alignment horizontal="left" wrapText="1"/>
      <protection/>
    </xf>
    <xf numFmtId="0" fontId="20" fillId="25" borderId="0" xfId="87" applyFont="1" applyFill="1" applyBorder="1" applyAlignment="1">
      <alignment horizontal="center" vertical="center"/>
      <protection/>
    </xf>
    <xf numFmtId="165" fontId="20" fillId="25" borderId="0" xfId="94" applyNumberFormat="1" applyFont="1" applyFill="1" applyAlignment="1" applyProtection="1">
      <alignment vertical="center"/>
      <protection/>
    </xf>
    <xf numFmtId="0" fontId="77" fillId="20" borderId="0" xfId="87" applyFont="1" applyFill="1" applyBorder="1" applyAlignment="1">
      <alignment vertical="center"/>
      <protection/>
    </xf>
    <xf numFmtId="0" fontId="20" fillId="20" borderId="0" xfId="87" applyFont="1" applyFill="1" applyAlignment="1">
      <alignment horizontal="left" wrapText="1"/>
      <protection/>
    </xf>
    <xf numFmtId="0" fontId="20" fillId="20" borderId="0" xfId="87" applyFont="1" applyFill="1" applyAlignment="1">
      <alignment wrapText="1"/>
      <protection/>
    </xf>
    <xf numFmtId="0" fontId="20" fillId="20" borderId="0" xfId="87" applyFont="1" applyFill="1" applyBorder="1" applyAlignment="1">
      <alignment horizontal="center" vertical="center"/>
      <protection/>
    </xf>
    <xf numFmtId="165" fontId="20" fillId="20" borderId="0" xfId="94" applyNumberFormat="1" applyFont="1" applyFill="1" applyAlignment="1" applyProtection="1">
      <alignment vertical="center"/>
      <protection/>
    </xf>
    <xf numFmtId="0" fontId="23" fillId="25" borderId="0" xfId="87" applyFont="1" applyFill="1" applyBorder="1" applyAlignment="1">
      <alignment vertical="center"/>
      <protection/>
    </xf>
    <xf numFmtId="0" fontId="20" fillId="25" borderId="0" xfId="87" applyFont="1" applyFill="1">
      <alignment/>
      <protection/>
    </xf>
    <xf numFmtId="0" fontId="23" fillId="25" borderId="0" xfId="87" applyFont="1" applyFill="1" applyBorder="1" applyAlignment="1">
      <alignment horizontal="center" vertical="center"/>
      <protection/>
    </xf>
    <xf numFmtId="165" fontId="23" fillId="25" borderId="0" xfId="94" applyNumberFormat="1" applyFont="1" applyFill="1" applyAlignment="1" applyProtection="1">
      <alignment vertical="center"/>
      <protection/>
    </xf>
    <xf numFmtId="0" fontId="23" fillId="20" borderId="0" xfId="87" applyFont="1" applyFill="1" applyBorder="1" applyAlignment="1">
      <alignment horizontal="center" vertical="center"/>
      <protection/>
    </xf>
    <xf numFmtId="165" fontId="23" fillId="20" borderId="0" xfId="94" applyNumberFormat="1" applyFont="1" applyFill="1" applyAlignment="1" applyProtection="1">
      <alignment vertical="center"/>
      <protection/>
    </xf>
    <xf numFmtId="0" fontId="76" fillId="20" borderId="0" xfId="87" applyFont="1" applyFill="1" applyBorder="1" applyAlignment="1">
      <alignment vertical="center"/>
      <protection/>
    </xf>
    <xf numFmtId="0" fontId="23" fillId="20" borderId="0" xfId="87" applyFont="1" applyFill="1" applyAlignment="1">
      <alignment vertical="center"/>
      <protection/>
    </xf>
    <xf numFmtId="164" fontId="23" fillId="20" borderId="0" xfId="94" applyNumberFormat="1" applyFont="1" applyFill="1" applyAlignment="1" applyProtection="1">
      <alignment horizontal="left" vertical="center"/>
      <protection/>
    </xf>
    <xf numFmtId="164" fontId="23" fillId="20" borderId="0" xfId="94" applyFont="1" applyFill="1" applyAlignment="1">
      <alignment horizontal="left" vertical="center"/>
      <protection/>
    </xf>
    <xf numFmtId="164" fontId="23" fillId="20" borderId="0" xfId="94" applyFont="1" applyFill="1" applyAlignment="1">
      <alignment vertical="center"/>
      <protection/>
    </xf>
    <xf numFmtId="0" fontId="76" fillId="25" borderId="0" xfId="87" applyFont="1" applyFill="1" applyBorder="1" applyAlignment="1">
      <alignment vertical="center"/>
      <protection/>
    </xf>
    <xf numFmtId="0" fontId="23" fillId="25" borderId="0" xfId="87" applyFont="1" applyFill="1" applyAlignment="1">
      <alignment vertical="center"/>
      <protection/>
    </xf>
    <xf numFmtId="164" fontId="23" fillId="25" borderId="0" xfId="94" applyNumberFormat="1" applyFont="1" applyFill="1" applyAlignment="1" applyProtection="1">
      <alignment horizontal="left" vertical="center"/>
      <protection/>
    </xf>
    <xf numFmtId="164" fontId="23" fillId="25" borderId="0" xfId="94" applyFont="1" applyFill="1" applyAlignment="1">
      <alignment horizontal="left" vertical="center"/>
      <protection/>
    </xf>
    <xf numFmtId="164" fontId="23" fillId="25" borderId="0" xfId="94" applyFont="1" applyFill="1" applyAlignment="1">
      <alignment vertical="center"/>
      <protection/>
    </xf>
    <xf numFmtId="0" fontId="76" fillId="21" borderId="0" xfId="87" applyFont="1" applyFill="1" applyBorder="1" applyAlignment="1">
      <alignment vertical="center"/>
      <protection/>
    </xf>
    <xf numFmtId="164" fontId="20" fillId="21" borderId="0" xfId="94" applyFont="1" applyFill="1" applyBorder="1" applyAlignment="1">
      <alignment vertical="center"/>
      <protection/>
    </xf>
    <xf numFmtId="170" fontId="76" fillId="21" borderId="0" xfId="87" applyNumberFormat="1" applyFont="1" applyFill="1" applyBorder="1" applyAlignment="1">
      <alignment horizontal="center" vertical="center"/>
      <protection/>
    </xf>
    <xf numFmtId="0" fontId="20" fillId="20" borderId="0" xfId="87" applyFont="1" applyFill="1" applyAlignment="1" applyProtection="1">
      <alignment wrapText="1"/>
      <protection locked="0"/>
    </xf>
    <xf numFmtId="164" fontId="23" fillId="20" borderId="0" xfId="94" applyFont="1" applyFill="1" applyBorder="1" applyAlignment="1">
      <alignment vertical="center"/>
      <protection/>
    </xf>
    <xf numFmtId="164" fontId="23" fillId="20" borderId="0" xfId="94" applyFont="1" applyFill="1" applyBorder="1" applyAlignment="1">
      <alignment horizontal="center" vertical="center"/>
      <protection/>
    </xf>
    <xf numFmtId="164" fontId="23" fillId="25" borderId="0" xfId="94" applyFont="1" applyFill="1" applyBorder="1" applyAlignment="1">
      <alignment vertical="center"/>
      <protection/>
    </xf>
    <xf numFmtId="164" fontId="23" fillId="25" borderId="0" xfId="94" applyFont="1" applyFill="1" applyBorder="1" applyAlignment="1">
      <alignment horizontal="center" vertical="center"/>
      <protection/>
    </xf>
    <xf numFmtId="0" fontId="3" fillId="34" borderId="0" xfId="87" applyFont="1" applyFill="1" applyBorder="1" applyAlignment="1">
      <alignment vertical="center"/>
      <protection/>
    </xf>
    <xf numFmtId="164" fontId="23" fillId="34" borderId="0" xfId="94" applyNumberFormat="1" applyFont="1" applyFill="1" applyBorder="1" applyAlignment="1" applyProtection="1">
      <alignment horizontal="left" vertical="center"/>
      <protection/>
    </xf>
    <xf numFmtId="164" fontId="23" fillId="34" borderId="0" xfId="94" applyNumberFormat="1" applyFont="1" applyFill="1" applyBorder="1" applyAlignment="1" applyProtection="1">
      <alignment horizontal="left" vertical="center"/>
      <protection locked="0"/>
    </xf>
    <xf numFmtId="170" fontId="20" fillId="34" borderId="0" xfId="94" applyNumberFormat="1" applyFont="1" applyFill="1" applyBorder="1" applyAlignment="1" applyProtection="1">
      <alignment horizontal="center" vertical="center"/>
      <protection locked="0"/>
    </xf>
    <xf numFmtId="164" fontId="23" fillId="25" borderId="0" xfId="94" applyNumberFormat="1" applyFont="1" applyFill="1" applyBorder="1" applyAlignment="1" applyProtection="1">
      <alignment horizontal="left" vertical="center"/>
      <protection/>
    </xf>
    <xf numFmtId="49" fontId="23" fillId="25" borderId="0" xfId="94" applyNumberFormat="1" applyFont="1" applyFill="1" applyBorder="1" applyAlignment="1" applyProtection="1">
      <alignment horizontal="left" vertical="center"/>
      <protection/>
    </xf>
    <xf numFmtId="164" fontId="23" fillId="25" borderId="0" xfId="94" applyNumberFormat="1" applyFont="1" applyFill="1" applyBorder="1" applyAlignment="1" applyProtection="1">
      <alignment horizontal="left" vertical="center"/>
      <protection locked="0"/>
    </xf>
    <xf numFmtId="170" fontId="20" fillId="25" borderId="0" xfId="94" applyNumberFormat="1" applyFont="1" applyFill="1" applyBorder="1" applyAlignment="1" applyProtection="1">
      <alignment horizontal="center" vertical="center"/>
      <protection locked="0"/>
    </xf>
    <xf numFmtId="164" fontId="23" fillId="20" borderId="0" xfId="94" applyNumberFormat="1" applyFont="1" applyFill="1" applyBorder="1" applyAlignment="1" applyProtection="1">
      <alignment horizontal="left" vertical="center"/>
      <protection/>
    </xf>
    <xf numFmtId="49" fontId="23" fillId="20" borderId="0" xfId="94" applyNumberFormat="1" applyFont="1" applyFill="1" applyBorder="1" applyAlignment="1" applyProtection="1">
      <alignment horizontal="left" vertical="center"/>
      <protection/>
    </xf>
    <xf numFmtId="164" fontId="23" fillId="20" borderId="0" xfId="94" applyNumberFormat="1" applyFont="1" applyFill="1" applyBorder="1" applyAlignment="1" applyProtection="1">
      <alignment horizontal="left" vertical="center"/>
      <protection locked="0"/>
    </xf>
    <xf numFmtId="170" fontId="20" fillId="20" borderId="0" xfId="94" applyNumberFormat="1" applyFont="1" applyFill="1" applyBorder="1" applyAlignment="1" applyProtection="1">
      <alignment horizontal="center" vertical="center"/>
      <protection locked="0"/>
    </xf>
    <xf numFmtId="164" fontId="79" fillId="31" borderId="0" xfId="97" applyFont="1" applyFill="1" applyBorder="1" applyAlignment="1">
      <alignment horizontal="left" vertical="center"/>
      <protection/>
    </xf>
    <xf numFmtId="0" fontId="79" fillId="31" borderId="0" xfId="97" applyNumberFormat="1" applyFont="1" applyFill="1" applyBorder="1" applyAlignment="1">
      <alignment horizontal="center" vertical="center"/>
      <protection/>
    </xf>
    <xf numFmtId="164" fontId="23" fillId="31" borderId="0" xfId="94" applyNumberFormat="1" applyFont="1" applyFill="1" applyBorder="1" applyAlignment="1" applyProtection="1">
      <alignment horizontal="left" vertical="center"/>
      <protection/>
    </xf>
    <xf numFmtId="164" fontId="20" fillId="31" borderId="0" xfId="94" applyFont="1" applyFill="1" applyBorder="1" applyAlignment="1">
      <alignment vertical="center"/>
      <protection/>
    </xf>
    <xf numFmtId="164" fontId="79" fillId="31" borderId="0" xfId="97" applyFont="1" applyFill="1" applyBorder="1" applyAlignment="1">
      <alignment horizontal="center" vertical="center"/>
      <protection/>
    </xf>
    <xf numFmtId="170" fontId="79" fillId="31" borderId="0" xfId="97" applyNumberFormat="1" applyFont="1" applyFill="1" applyBorder="1" applyAlignment="1">
      <alignment horizontal="center" vertical="center"/>
      <protection/>
    </xf>
    <xf numFmtId="0" fontId="23" fillId="20" borderId="0" xfId="97" applyNumberFormat="1" applyFont="1" applyFill="1" applyBorder="1" applyAlignment="1" applyProtection="1">
      <alignment horizontal="left" vertical="center"/>
      <protection/>
    </xf>
    <xf numFmtId="164" fontId="20" fillId="20" borderId="0" xfId="94" applyFont="1" applyFill="1" applyBorder="1" applyAlignment="1">
      <alignment vertical="center"/>
      <protection/>
    </xf>
    <xf numFmtId="164" fontId="23" fillId="20" borderId="0" xfId="97" applyFont="1" applyFill="1" applyBorder="1" applyAlignment="1">
      <alignment horizontal="left" vertical="center"/>
      <protection/>
    </xf>
    <xf numFmtId="170" fontId="23" fillId="20" borderId="0" xfId="97" applyNumberFormat="1" applyFont="1" applyFill="1" applyBorder="1" applyAlignment="1" applyProtection="1">
      <alignment horizontal="center" vertical="center"/>
      <protection/>
    </xf>
    <xf numFmtId="0" fontId="23" fillId="31" borderId="0" xfId="97" applyNumberFormat="1" applyFont="1" applyFill="1" applyBorder="1" applyAlignment="1" applyProtection="1">
      <alignment horizontal="left" vertical="center"/>
      <protection/>
    </xf>
    <xf numFmtId="164" fontId="0" fillId="31" borderId="0" xfId="94" applyFont="1" applyFill="1" applyBorder="1" applyAlignment="1">
      <alignment vertical="center"/>
      <protection/>
    </xf>
    <xf numFmtId="0" fontId="76" fillId="31" borderId="0" xfId="87" applyFont="1" applyFill="1" applyBorder="1" applyAlignment="1">
      <alignment vertical="center"/>
      <protection/>
    </xf>
    <xf numFmtId="170" fontId="76" fillId="31" borderId="0" xfId="87" applyNumberFormat="1" applyFont="1" applyFill="1" applyBorder="1" applyAlignment="1">
      <alignment horizontal="center" vertical="center"/>
      <protection/>
    </xf>
    <xf numFmtId="170" fontId="19" fillId="22" borderId="0" xfId="87" applyNumberFormat="1" applyFont="1" applyFill="1" applyAlignment="1">
      <alignment horizontal="center" vertical="center"/>
      <protection/>
    </xf>
    <xf numFmtId="0" fontId="23" fillId="20" borderId="0" xfId="91" applyNumberFormat="1" applyFont="1" applyFill="1" applyAlignment="1" applyProtection="1" quotePrefix="1">
      <alignment horizontal="left" vertical="center"/>
      <protection locked="0"/>
    </xf>
    <xf numFmtId="164" fontId="23" fillId="20" borderId="0" xfId="91" applyNumberFormat="1" applyFont="1" applyFill="1" applyAlignment="1" applyProtection="1">
      <alignment horizontal="left" vertical="center"/>
      <protection locked="0"/>
    </xf>
    <xf numFmtId="170" fontId="20" fillId="20" borderId="0" xfId="91" applyNumberFormat="1" applyFont="1" applyFill="1" applyAlignment="1" applyProtection="1">
      <alignment horizontal="center" vertical="center"/>
      <protection locked="0"/>
    </xf>
    <xf numFmtId="164" fontId="23" fillId="25" borderId="0" xfId="91" applyNumberFormat="1" applyFont="1" applyFill="1" applyAlignment="1" applyProtection="1">
      <alignment horizontal="left" vertical="center"/>
      <protection locked="0"/>
    </xf>
    <xf numFmtId="164" fontId="20" fillId="20" borderId="0" xfId="91" applyFont="1" applyFill="1" applyAlignment="1" applyProtection="1">
      <alignment vertical="center"/>
      <protection locked="0"/>
    </xf>
    <xf numFmtId="164" fontId="20" fillId="20" borderId="0" xfId="91" applyNumberFormat="1" applyFont="1" applyFill="1" applyAlignment="1" applyProtection="1" quotePrefix="1">
      <alignment horizontal="left" vertical="center"/>
      <protection locked="0"/>
    </xf>
    <xf numFmtId="164" fontId="20" fillId="20" borderId="0" xfId="91" applyNumberFormat="1" applyFont="1" applyFill="1" applyAlignment="1" applyProtection="1">
      <alignment vertical="center"/>
      <protection locked="0"/>
    </xf>
    <xf numFmtId="0" fontId="23" fillId="25" borderId="0" xfId="91" applyNumberFormat="1" applyFont="1" applyFill="1" applyAlignment="1" applyProtection="1" quotePrefix="1">
      <alignment horizontal="left" vertical="center"/>
      <protection locked="0"/>
    </xf>
    <xf numFmtId="164" fontId="20" fillId="25" borderId="0" xfId="91" applyNumberFormat="1" applyFont="1" applyFill="1" applyAlignment="1" applyProtection="1">
      <alignment vertical="center"/>
      <protection locked="0"/>
    </xf>
    <xf numFmtId="170" fontId="20" fillId="25" borderId="0" xfId="91" applyNumberFormat="1" applyFont="1" applyFill="1" applyAlignment="1" applyProtection="1">
      <alignment horizontal="center" vertical="center"/>
      <protection locked="0"/>
    </xf>
    <xf numFmtId="164" fontId="20" fillId="20" borderId="0" xfId="91" applyNumberFormat="1" applyFont="1" applyFill="1" applyAlignment="1" applyProtection="1">
      <alignment horizontal="left" vertical="center"/>
      <protection locked="0"/>
    </xf>
    <xf numFmtId="0" fontId="20" fillId="25" borderId="0" xfId="87" applyFont="1" applyFill="1" applyAlignment="1" applyProtection="1">
      <alignment vertical="center" wrapText="1"/>
      <protection locked="0"/>
    </xf>
    <xf numFmtId="164" fontId="17" fillId="20" borderId="0" xfId="91" applyFont="1" applyFill="1" applyBorder="1" applyAlignment="1" quotePrefix="1">
      <alignment horizontal="center" vertical="center"/>
      <protection/>
    </xf>
    <xf numFmtId="170" fontId="17" fillId="20" borderId="0" xfId="91" applyNumberFormat="1" applyFont="1" applyFill="1" applyBorder="1" applyAlignment="1" quotePrefix="1">
      <alignment horizontal="center" vertical="center"/>
      <protection/>
    </xf>
    <xf numFmtId="164" fontId="20" fillId="25" borderId="0" xfId="91" applyFont="1" applyFill="1" applyAlignment="1" applyProtection="1">
      <alignment vertical="center"/>
      <protection locked="0"/>
    </xf>
    <xf numFmtId="49" fontId="23" fillId="25" borderId="0" xfId="91" applyNumberFormat="1" applyFont="1" applyFill="1" applyBorder="1" applyAlignment="1" applyProtection="1">
      <alignment horizontal="left" vertical="center"/>
      <protection/>
    </xf>
    <xf numFmtId="164" fontId="23" fillId="25" borderId="0" xfId="91" applyNumberFormat="1" applyFont="1" applyFill="1" applyBorder="1" applyAlignment="1" applyProtection="1">
      <alignment horizontal="left" vertical="center"/>
      <protection locked="0"/>
    </xf>
    <xf numFmtId="0" fontId="3" fillId="21" borderId="0" xfId="87" applyFont="1" applyFill="1" applyBorder="1" applyAlignment="1">
      <alignment vertical="center"/>
      <protection/>
    </xf>
    <xf numFmtId="164" fontId="23" fillId="21" borderId="0" xfId="91" applyNumberFormat="1" applyFont="1" applyFill="1" applyBorder="1" applyAlignment="1" applyProtection="1">
      <alignment horizontal="left" vertical="center"/>
      <protection/>
    </xf>
    <xf numFmtId="49" fontId="23" fillId="21" borderId="0" xfId="91" applyNumberFormat="1" applyFont="1" applyFill="1" applyBorder="1" applyAlignment="1" applyProtection="1">
      <alignment horizontal="left" vertical="center"/>
      <protection/>
    </xf>
    <xf numFmtId="164" fontId="23" fillId="21" borderId="0" xfId="91" applyNumberFormat="1" applyFont="1" applyFill="1" applyBorder="1" applyAlignment="1" applyProtection="1">
      <alignment horizontal="left" vertical="center"/>
      <protection locked="0"/>
    </xf>
    <xf numFmtId="164" fontId="79" fillId="31" borderId="0" xfId="96" applyFont="1" applyFill="1" applyBorder="1" applyAlignment="1">
      <alignment horizontal="left" vertical="center"/>
      <protection/>
    </xf>
    <xf numFmtId="0" fontId="79" fillId="31" borderId="0" xfId="96" applyNumberFormat="1" applyFont="1" applyFill="1" applyBorder="1" applyAlignment="1">
      <alignment horizontal="center" vertical="center"/>
      <protection/>
    </xf>
    <xf numFmtId="164" fontId="23" fillId="31" borderId="0" xfId="91" applyNumberFormat="1" applyFont="1" applyFill="1" applyBorder="1" applyAlignment="1" applyProtection="1">
      <alignment horizontal="left" vertical="center"/>
      <protection/>
    </xf>
    <xf numFmtId="164" fontId="79" fillId="21" borderId="0" xfId="96" applyFont="1" applyFill="1" applyBorder="1" applyAlignment="1">
      <alignment horizontal="left" vertical="center"/>
      <protection/>
    </xf>
    <xf numFmtId="0" fontId="23" fillId="21" borderId="0" xfId="96" applyNumberFormat="1" applyFont="1" applyFill="1" applyBorder="1" applyAlignment="1" applyProtection="1">
      <alignment horizontal="left" vertical="center"/>
      <protection/>
    </xf>
    <xf numFmtId="164" fontId="20" fillId="21" borderId="0" xfId="91" applyFont="1" applyFill="1" applyBorder="1" applyAlignment="1">
      <alignment vertical="center"/>
      <protection/>
    </xf>
    <xf numFmtId="164" fontId="23" fillId="21" borderId="0" xfId="96" applyFont="1" applyFill="1" applyBorder="1" applyAlignment="1">
      <alignment horizontal="left" vertical="center"/>
      <protection/>
    </xf>
    <xf numFmtId="170" fontId="23" fillId="21" borderId="0" xfId="96" applyNumberFormat="1" applyFont="1" applyFill="1" applyBorder="1" applyAlignment="1" applyProtection="1">
      <alignment horizontal="center" vertical="center"/>
      <protection/>
    </xf>
    <xf numFmtId="0" fontId="23" fillId="31" borderId="0" xfId="96" applyNumberFormat="1" applyFont="1" applyFill="1" applyBorder="1" applyAlignment="1" applyProtection="1">
      <alignment horizontal="left" vertical="center"/>
      <protection/>
    </xf>
    <xf numFmtId="170" fontId="0" fillId="24" borderId="0" xfId="87" applyNumberFormat="1" applyFill="1" applyAlignment="1">
      <alignment horizontal="center"/>
      <protection/>
    </xf>
    <xf numFmtId="0" fontId="0" fillId="20" borderId="0" xfId="87" applyFill="1">
      <alignment/>
      <protection/>
    </xf>
    <xf numFmtId="0" fontId="25" fillId="22" borderId="0" xfId="87" applyFont="1" applyFill="1" applyAlignment="1">
      <alignment horizontal="center" vertical="center"/>
      <protection/>
    </xf>
    <xf numFmtId="0" fontId="25" fillId="35" borderId="0" xfId="87" applyFont="1" applyFill="1" applyBorder="1" applyAlignment="1">
      <alignment horizontal="left" vertical="center"/>
      <protection/>
    </xf>
    <xf numFmtId="0" fontId="19" fillId="35" borderId="0" xfId="87" applyFont="1" applyFill="1" applyBorder="1" applyAlignment="1">
      <alignment horizontal="left" vertical="center"/>
      <protection/>
    </xf>
    <xf numFmtId="0" fontId="19" fillId="35" borderId="0" xfId="87" applyFont="1" applyFill="1" applyBorder="1" applyAlignment="1">
      <alignment vertical="center"/>
      <protection/>
    </xf>
    <xf numFmtId="20" fontId="19" fillId="35" borderId="0" xfId="87" applyNumberFormat="1" applyFont="1" applyFill="1" applyBorder="1" applyAlignment="1">
      <alignment horizontal="center" vertical="center"/>
      <protection/>
    </xf>
    <xf numFmtId="0" fontId="80" fillId="33" borderId="0" xfId="87" applyFont="1" applyFill="1" applyBorder="1" applyAlignment="1">
      <alignment vertical="center"/>
      <protection/>
    </xf>
    <xf numFmtId="0" fontId="0" fillId="24" borderId="0" xfId="87" applyFill="1" applyBorder="1" applyAlignment="1">
      <alignment vertical="center"/>
      <protection/>
    </xf>
    <xf numFmtId="164" fontId="22" fillId="33" borderId="0" xfId="91" applyFont="1" applyFill="1" applyBorder="1" applyAlignment="1">
      <alignment horizontal="center" vertical="center" wrapText="1"/>
      <protection/>
    </xf>
    <xf numFmtId="164" fontId="17" fillId="33" borderId="0" xfId="91" applyNumberFormat="1" applyFont="1" applyFill="1" applyBorder="1" applyAlignment="1" applyProtection="1">
      <alignment horizontal="center" vertical="center" wrapText="1"/>
      <protection/>
    </xf>
    <xf numFmtId="0" fontId="80" fillId="36" borderId="0" xfId="87" applyFont="1" applyFill="1" applyBorder="1" applyAlignment="1">
      <alignment vertical="center"/>
      <protection/>
    </xf>
    <xf numFmtId="0" fontId="0" fillId="20" borderId="0" xfId="87" applyFill="1" applyBorder="1" applyAlignment="1">
      <alignment vertical="center"/>
      <protection/>
    </xf>
    <xf numFmtId="164" fontId="17" fillId="36" borderId="0" xfId="91" applyNumberFormat="1" applyFont="1" applyFill="1" applyBorder="1" applyAlignment="1" applyProtection="1">
      <alignment horizontal="center" vertical="center" wrapText="1"/>
      <protection/>
    </xf>
    <xf numFmtId="20" fontId="17" fillId="36" borderId="0" xfId="91" applyNumberFormat="1" applyFont="1" applyFill="1" applyBorder="1" applyAlignment="1" applyProtection="1">
      <alignment horizontal="center" vertical="center" wrapText="1"/>
      <protection/>
    </xf>
    <xf numFmtId="164" fontId="17" fillId="0" borderId="0" xfId="91" applyFont="1" applyFill="1" applyBorder="1" applyAlignment="1">
      <alignment horizontal="center" vertical="center"/>
      <protection/>
    </xf>
    <xf numFmtId="0" fontId="23" fillId="0" borderId="0" xfId="91" applyNumberFormat="1" applyFont="1" applyFill="1" applyAlignment="1" applyProtection="1">
      <alignment horizontal="left" vertical="center"/>
      <protection locked="0"/>
    </xf>
    <xf numFmtId="164" fontId="20" fillId="0" borderId="0" xfId="91" applyFont="1" applyFill="1" applyAlignment="1" applyProtection="1">
      <alignment vertical="center"/>
      <protection locked="0"/>
    </xf>
    <xf numFmtId="164" fontId="23" fillId="0" borderId="0" xfId="91" applyNumberFormat="1" applyFont="1" applyFill="1" applyAlignment="1" applyProtection="1">
      <alignment horizontal="left" vertical="center"/>
      <protection locked="0"/>
    </xf>
    <xf numFmtId="164" fontId="20" fillId="0" borderId="0" xfId="91" applyNumberFormat="1" applyFont="1" applyFill="1" applyAlignment="1" applyProtection="1">
      <alignment vertical="center"/>
      <protection locked="0"/>
    </xf>
    <xf numFmtId="20" fontId="20" fillId="0" borderId="0" xfId="91" applyNumberFormat="1" applyFont="1" applyFill="1" applyAlignment="1" applyProtection="1">
      <alignment horizontal="center" vertical="center"/>
      <protection locked="0"/>
    </xf>
    <xf numFmtId="0" fontId="0" fillId="0" borderId="0" xfId="87" applyFill="1">
      <alignment/>
      <protection/>
    </xf>
    <xf numFmtId="20" fontId="20" fillId="20" borderId="0" xfId="91" applyNumberFormat="1" applyFont="1" applyFill="1" applyAlignment="1" applyProtection="1">
      <alignment horizontal="center" vertical="center"/>
      <protection locked="0"/>
    </xf>
    <xf numFmtId="0" fontId="20" fillId="0" borderId="0" xfId="91" applyNumberFormat="1" applyFont="1" applyFill="1" applyBorder="1" applyAlignment="1" applyProtection="1">
      <alignment horizontal="left" vertical="center"/>
      <protection locked="0"/>
    </xf>
    <xf numFmtId="164" fontId="20" fillId="0" borderId="0" xfId="91" applyNumberFormat="1" applyFont="1" applyFill="1" applyBorder="1" applyAlignment="1" applyProtection="1">
      <alignment horizontal="left" vertical="center"/>
      <protection locked="0"/>
    </xf>
    <xf numFmtId="0" fontId="20" fillId="0" borderId="0" xfId="87" applyFont="1" applyFill="1" applyBorder="1" applyAlignment="1" applyProtection="1">
      <alignment vertical="center" wrapText="1"/>
      <protection locked="0"/>
    </xf>
    <xf numFmtId="0" fontId="23" fillId="0" borderId="0" xfId="91" applyNumberFormat="1" applyFont="1" applyFill="1" applyBorder="1" applyAlignment="1" applyProtection="1">
      <alignment horizontal="left" vertical="center"/>
      <protection locked="0"/>
    </xf>
    <xf numFmtId="164" fontId="23" fillId="0" borderId="0" xfId="91" applyNumberFormat="1" applyFont="1" applyFill="1" applyBorder="1" applyAlignment="1" applyProtection="1">
      <alignment horizontal="left" vertical="center"/>
      <protection locked="0"/>
    </xf>
    <xf numFmtId="164" fontId="20" fillId="0" borderId="0" xfId="91" applyNumberFormat="1" applyFont="1" applyFill="1" applyBorder="1" applyAlignment="1" applyProtection="1">
      <alignment vertical="center"/>
      <protection locked="0"/>
    </xf>
    <xf numFmtId="0" fontId="20" fillId="20" borderId="0" xfId="91" applyNumberFormat="1" applyFont="1" applyFill="1" applyBorder="1" applyAlignment="1" applyProtection="1">
      <alignment horizontal="left" vertical="center"/>
      <protection locked="0"/>
    </xf>
    <xf numFmtId="164" fontId="20" fillId="20" borderId="0" xfId="91" applyNumberFormat="1" applyFont="1" applyFill="1" applyBorder="1" applyAlignment="1" applyProtection="1">
      <alignment horizontal="left" vertical="center"/>
      <protection locked="0"/>
    </xf>
    <xf numFmtId="0" fontId="20" fillId="20" borderId="0" xfId="87" applyFont="1" applyFill="1" applyBorder="1" applyAlignment="1" applyProtection="1">
      <alignment vertical="center" wrapText="1"/>
      <protection locked="0"/>
    </xf>
    <xf numFmtId="164" fontId="20" fillId="20" borderId="0" xfId="91" applyNumberFormat="1" applyFont="1" applyFill="1" applyBorder="1" applyAlignment="1" applyProtection="1">
      <alignment vertical="center"/>
      <protection locked="0"/>
    </xf>
    <xf numFmtId="164" fontId="23" fillId="20" borderId="0" xfId="91" applyNumberFormat="1" applyFont="1" applyFill="1" applyBorder="1" applyAlignment="1" applyProtection="1">
      <alignment horizontal="left" vertical="center"/>
      <protection locked="0"/>
    </xf>
    <xf numFmtId="0" fontId="20" fillId="0" borderId="0" xfId="91" applyNumberFormat="1" applyFont="1" applyFill="1" applyAlignment="1" applyProtection="1">
      <alignment horizontal="left" vertical="center"/>
      <protection locked="0"/>
    </xf>
    <xf numFmtId="164" fontId="20" fillId="0" borderId="0" xfId="91" applyNumberFormat="1" applyFont="1" applyFill="1" applyAlignment="1" applyProtection="1">
      <alignment horizontal="left" vertical="center"/>
      <protection locked="0"/>
    </xf>
    <xf numFmtId="0" fontId="20" fillId="0" borderId="0" xfId="87" applyFont="1" applyFill="1" applyAlignment="1" applyProtection="1">
      <alignment vertical="center" wrapText="1"/>
      <protection locked="0"/>
    </xf>
    <xf numFmtId="0" fontId="23" fillId="20" borderId="0" xfId="91" applyNumberFormat="1" applyFont="1" applyFill="1" applyAlignment="1" applyProtection="1">
      <alignment horizontal="left" vertical="center"/>
      <protection locked="0"/>
    </xf>
    <xf numFmtId="0" fontId="3" fillId="24" borderId="0" xfId="87" applyFont="1" applyFill="1" applyBorder="1" applyAlignment="1">
      <alignment vertical="center"/>
      <protection/>
    </xf>
    <xf numFmtId="20" fontId="22" fillId="33" borderId="0" xfId="91" applyNumberFormat="1" applyFont="1" applyFill="1" applyBorder="1" applyAlignment="1">
      <alignment horizontal="center" vertical="center" wrapText="1"/>
      <protection/>
    </xf>
    <xf numFmtId="0" fontId="23" fillId="24" borderId="0" xfId="96" applyNumberFormat="1" applyFont="1" applyFill="1" applyBorder="1" applyAlignment="1" applyProtection="1">
      <alignment horizontal="left" vertical="center"/>
      <protection/>
    </xf>
    <xf numFmtId="164" fontId="23" fillId="0" borderId="0" xfId="91" applyFont="1" applyFill="1" applyBorder="1" applyAlignment="1" quotePrefix="1">
      <alignment horizontal="left" vertical="center"/>
      <protection/>
    </xf>
    <xf numFmtId="164" fontId="20" fillId="20" borderId="0" xfId="91" applyFont="1" applyFill="1" applyBorder="1" applyAlignment="1" applyProtection="1">
      <alignment vertical="center"/>
      <protection locked="0"/>
    </xf>
    <xf numFmtId="0" fontId="23" fillId="20" borderId="0" xfId="91" applyNumberFormat="1" applyFont="1" applyFill="1" applyBorder="1" applyAlignment="1" applyProtection="1">
      <alignment horizontal="left" vertical="center"/>
      <protection locked="0"/>
    </xf>
    <xf numFmtId="20" fontId="20" fillId="0" borderId="0" xfId="91" applyNumberFormat="1" applyFont="1" applyFill="1" applyBorder="1" applyAlignment="1" applyProtection="1">
      <alignment horizontal="center" vertical="center"/>
      <protection locked="0"/>
    </xf>
    <xf numFmtId="164" fontId="23" fillId="34" borderId="0" xfId="91" applyNumberFormat="1" applyFont="1" applyFill="1" applyBorder="1" applyAlignment="1" applyProtection="1">
      <alignment horizontal="left" vertical="center"/>
      <protection/>
    </xf>
    <xf numFmtId="164" fontId="23" fillId="34" borderId="0" xfId="91" applyNumberFormat="1" applyFont="1" applyFill="1" applyBorder="1" applyAlignment="1" applyProtection="1">
      <alignment horizontal="left" vertical="center"/>
      <protection locked="0"/>
    </xf>
    <xf numFmtId="164" fontId="20" fillId="34" borderId="0" xfId="91" applyNumberFormat="1" applyFont="1" applyFill="1" applyBorder="1" applyAlignment="1" applyProtection="1">
      <alignment vertical="center"/>
      <protection locked="0"/>
    </xf>
    <xf numFmtId="20" fontId="20" fillId="34" borderId="0" xfId="91" applyNumberFormat="1" applyFont="1" applyFill="1" applyBorder="1" applyAlignment="1" applyProtection="1">
      <alignment horizontal="center" vertical="center"/>
      <protection locked="0"/>
    </xf>
    <xf numFmtId="49" fontId="23" fillId="0" borderId="0" xfId="91" applyNumberFormat="1" applyFont="1" applyFill="1" applyBorder="1" applyAlignment="1" applyProtection="1">
      <alignment horizontal="left" vertical="center"/>
      <protection/>
    </xf>
    <xf numFmtId="164" fontId="20" fillId="34" borderId="0" xfId="91" applyFont="1" applyFill="1" applyBorder="1" applyAlignment="1">
      <alignment vertical="center"/>
      <protection/>
    </xf>
    <xf numFmtId="164" fontId="79" fillId="34" borderId="0" xfId="96" applyFont="1" applyFill="1" applyBorder="1" applyAlignment="1">
      <alignment horizontal="center" vertical="center"/>
      <protection/>
    </xf>
    <xf numFmtId="20" fontId="79" fillId="34" borderId="0" xfId="96" applyNumberFormat="1" applyFont="1" applyFill="1" applyBorder="1" applyAlignment="1">
      <alignment horizontal="center" vertical="center"/>
      <protection/>
    </xf>
    <xf numFmtId="164" fontId="20" fillId="0" borderId="0" xfId="91" applyFont="1" applyFill="1" applyBorder="1" applyAlignment="1">
      <alignment vertical="center"/>
      <protection/>
    </xf>
    <xf numFmtId="164" fontId="23" fillId="0" borderId="0" xfId="96" applyFont="1" applyFill="1" applyBorder="1" applyAlignment="1">
      <alignment horizontal="left" vertical="center"/>
      <protection/>
    </xf>
    <xf numFmtId="164" fontId="23" fillId="0" borderId="0" xfId="96" applyNumberFormat="1" applyFont="1" applyFill="1" applyBorder="1" applyAlignment="1" applyProtection="1">
      <alignment horizontal="center" vertical="center"/>
      <protection/>
    </xf>
    <xf numFmtId="20" fontId="23" fillId="0" borderId="0" xfId="96" applyNumberFormat="1" applyFont="1" applyFill="1" applyBorder="1" applyAlignment="1" applyProtection="1">
      <alignment horizontal="center" vertical="center"/>
      <protection/>
    </xf>
    <xf numFmtId="164" fontId="0" fillId="34" borderId="0" xfId="91" applyFont="1" applyFill="1" applyBorder="1" applyAlignment="1">
      <alignment vertical="center"/>
      <protection/>
    </xf>
    <xf numFmtId="164" fontId="79" fillId="34" borderId="0" xfId="96" applyFont="1" applyFill="1" applyBorder="1" applyAlignment="1">
      <alignment horizontal="left" vertical="center"/>
      <protection/>
    </xf>
    <xf numFmtId="164" fontId="0" fillId="0" borderId="0" xfId="91" applyFont="1" applyFill="1" applyBorder="1" applyAlignment="1">
      <alignment vertical="center"/>
      <protection/>
    </xf>
    <xf numFmtId="0" fontId="76" fillId="0" borderId="0" xfId="87" applyFont="1" applyFill="1" applyBorder="1" applyAlignment="1">
      <alignment vertical="center"/>
      <protection/>
    </xf>
    <xf numFmtId="20" fontId="76" fillId="0" borderId="0" xfId="87" applyNumberFormat="1" applyFont="1" applyFill="1" applyBorder="1" applyAlignment="1">
      <alignment horizontal="center" vertical="center"/>
      <protection/>
    </xf>
    <xf numFmtId="0" fontId="76" fillId="34" borderId="0" xfId="87" applyFont="1" applyFill="1" applyBorder="1" applyAlignment="1">
      <alignment vertical="center"/>
      <protection/>
    </xf>
    <xf numFmtId="20" fontId="76" fillId="34" borderId="0" xfId="87" applyNumberFormat="1" applyFont="1" applyFill="1" applyBorder="1" applyAlignment="1">
      <alignment horizontal="center" vertical="center"/>
      <protection/>
    </xf>
    <xf numFmtId="0" fontId="77" fillId="0" borderId="0" xfId="87" applyFont="1" applyFill="1" applyBorder="1" applyAlignment="1">
      <alignment vertical="center"/>
      <protection/>
    </xf>
    <xf numFmtId="20" fontId="77" fillId="0" borderId="0" xfId="87" applyNumberFormat="1" applyFont="1" applyFill="1" applyBorder="1" applyAlignment="1">
      <alignment horizontal="center" vertical="center"/>
      <protection/>
    </xf>
    <xf numFmtId="0" fontId="77" fillId="24" borderId="0" xfId="87" applyFont="1" applyFill="1" applyBorder="1" applyAlignment="1">
      <alignment vertical="center"/>
      <protection/>
    </xf>
    <xf numFmtId="20" fontId="77" fillId="24" borderId="0" xfId="87" applyNumberFormat="1" applyFont="1" applyFill="1" applyBorder="1" applyAlignment="1">
      <alignment horizontal="center" vertical="center"/>
      <protection/>
    </xf>
    <xf numFmtId="0" fontId="7" fillId="22" borderId="0" xfId="87" applyFont="1" applyFill="1" applyAlignment="1">
      <alignment vertical="center"/>
      <protection/>
    </xf>
    <xf numFmtId="164" fontId="25" fillId="35" borderId="0" xfId="91" applyNumberFormat="1" applyFont="1" applyFill="1" applyBorder="1" applyAlignment="1" applyProtection="1">
      <alignment horizontal="left" vertical="center"/>
      <protection locked="0"/>
    </xf>
    <xf numFmtId="0" fontId="23" fillId="24" borderId="0" xfId="91" applyNumberFormat="1" applyFont="1" applyFill="1" applyAlignment="1" applyProtection="1">
      <alignment horizontal="left" vertical="center"/>
      <protection locked="0"/>
    </xf>
    <xf numFmtId="164" fontId="23" fillId="24" borderId="0" xfId="91" applyNumberFormat="1" applyFont="1" applyFill="1" applyAlignment="1" applyProtection="1">
      <alignment horizontal="left" vertical="center"/>
      <protection locked="0"/>
    </xf>
    <xf numFmtId="0" fontId="20" fillId="24" borderId="0" xfId="87" applyFont="1" applyFill="1" applyAlignment="1" applyProtection="1">
      <alignment vertical="center" wrapText="1"/>
      <protection locked="0"/>
    </xf>
    <xf numFmtId="164" fontId="20" fillId="24" borderId="0" xfId="91" applyNumberFormat="1" applyFont="1" applyFill="1" applyAlignment="1" applyProtection="1">
      <alignment vertical="center"/>
      <protection locked="0"/>
    </xf>
    <xf numFmtId="170" fontId="20" fillId="24" borderId="0" xfId="91" applyNumberFormat="1" applyFont="1" applyFill="1" applyAlignment="1" applyProtection="1">
      <alignment horizontal="center" vertical="center"/>
      <protection locked="0"/>
    </xf>
    <xf numFmtId="164" fontId="17" fillId="37" borderId="0" xfId="91" applyNumberFormat="1" applyFont="1" applyFill="1" applyBorder="1" applyAlignment="1" applyProtection="1">
      <alignment horizontal="center" vertical="center" wrapText="1"/>
      <protection/>
    </xf>
    <xf numFmtId="170" fontId="17" fillId="37" borderId="0" xfId="91" applyNumberFormat="1" applyFont="1" applyFill="1" applyBorder="1" applyAlignment="1" applyProtection="1">
      <alignment horizontal="center" vertical="center" wrapText="1"/>
      <protection/>
    </xf>
    <xf numFmtId="0" fontId="23" fillId="21" borderId="0" xfId="91" applyNumberFormat="1" applyFont="1" applyFill="1" applyAlignment="1" applyProtection="1">
      <alignment horizontal="left" vertical="center"/>
      <protection locked="0"/>
    </xf>
    <xf numFmtId="164" fontId="23" fillId="21" borderId="0" xfId="91" applyNumberFormat="1" applyFont="1" applyFill="1" applyAlignment="1" applyProtection="1">
      <alignment horizontal="left" vertical="center"/>
      <protection locked="0"/>
    </xf>
    <xf numFmtId="164" fontId="23" fillId="21" borderId="0" xfId="91" applyNumberFormat="1" applyFont="1" applyFill="1" applyAlignment="1" applyProtection="1" quotePrefix="1">
      <alignment horizontal="left" vertical="center"/>
      <protection locked="0"/>
    </xf>
    <xf numFmtId="164" fontId="20" fillId="21" borderId="0" xfId="91" applyNumberFormat="1" applyFont="1" applyFill="1" applyAlignment="1" applyProtection="1">
      <alignment vertical="center"/>
      <protection locked="0"/>
    </xf>
    <xf numFmtId="170" fontId="20" fillId="21" borderId="0" xfId="91" applyNumberFormat="1" applyFont="1" applyFill="1" applyAlignment="1" applyProtection="1">
      <alignment horizontal="center" vertical="center"/>
      <protection locked="0"/>
    </xf>
    <xf numFmtId="164" fontId="20" fillId="25" borderId="0" xfId="91" applyNumberFormat="1" applyFont="1" applyFill="1" applyAlignment="1" applyProtection="1">
      <alignment horizontal="left" vertical="center"/>
      <protection locked="0"/>
    </xf>
    <xf numFmtId="164" fontId="20" fillId="25" borderId="0" xfId="91" applyFont="1" applyFill="1" applyAlignment="1" applyProtection="1">
      <alignment horizontal="left" vertical="center"/>
      <protection locked="0"/>
    </xf>
    <xf numFmtId="164" fontId="20" fillId="21" borderId="0" xfId="91" applyFont="1" applyFill="1" applyAlignment="1" applyProtection="1">
      <alignment horizontal="left" vertical="center"/>
      <protection locked="0"/>
    </xf>
    <xf numFmtId="0" fontId="23" fillId="25" borderId="0" xfId="91" applyNumberFormat="1" applyFont="1" applyFill="1" applyBorder="1" applyAlignment="1" applyProtection="1">
      <alignment horizontal="left" vertical="center"/>
      <protection locked="0"/>
    </xf>
    <xf numFmtId="0" fontId="20" fillId="25" borderId="0" xfId="87" applyFont="1" applyFill="1" applyBorder="1" applyAlignment="1" applyProtection="1">
      <alignment vertical="center" wrapText="1"/>
      <protection locked="0"/>
    </xf>
    <xf numFmtId="164" fontId="20" fillId="25" borderId="0" xfId="91" applyNumberFormat="1" applyFont="1" applyFill="1" applyBorder="1" applyAlignment="1" applyProtection="1">
      <alignment vertical="center"/>
      <protection locked="0"/>
    </xf>
    <xf numFmtId="0" fontId="23" fillId="21" borderId="0" xfId="91" applyNumberFormat="1" applyFont="1" applyFill="1" applyAlignment="1" applyProtection="1" quotePrefix="1">
      <alignment horizontal="left" vertical="center"/>
      <protection locked="0"/>
    </xf>
    <xf numFmtId="0" fontId="23" fillId="25" borderId="0" xfId="91" applyNumberFormat="1" applyFont="1" applyFill="1" applyAlignment="1" applyProtection="1">
      <alignment horizontal="left" vertical="center"/>
      <protection locked="0"/>
    </xf>
    <xf numFmtId="170" fontId="20" fillId="0" borderId="0" xfId="91" applyNumberFormat="1" applyFont="1" applyFill="1" applyAlignment="1" applyProtection="1">
      <alignment horizontal="center" vertical="center"/>
      <protection locked="0"/>
    </xf>
    <xf numFmtId="164" fontId="79" fillId="25" borderId="0" xfId="96" applyFont="1" applyFill="1" applyBorder="1" applyAlignment="1">
      <alignment horizontal="left" vertical="center"/>
      <protection/>
    </xf>
    <xf numFmtId="0" fontId="79" fillId="25" borderId="0" xfId="96" applyNumberFormat="1" applyFont="1" applyFill="1" applyBorder="1" applyAlignment="1">
      <alignment horizontal="center" vertical="center"/>
      <protection/>
    </xf>
    <xf numFmtId="164" fontId="79" fillId="25" borderId="0" xfId="96" applyFont="1" applyFill="1" applyBorder="1" applyAlignment="1">
      <alignment horizontal="center" vertical="center"/>
      <protection/>
    </xf>
    <xf numFmtId="170" fontId="79" fillId="25" borderId="0" xfId="96" applyNumberFormat="1" applyFont="1" applyFill="1" applyBorder="1" applyAlignment="1">
      <alignment horizontal="center" vertical="center"/>
      <protection/>
    </xf>
    <xf numFmtId="0" fontId="23" fillId="25" borderId="0" xfId="96" applyNumberFormat="1" applyFont="1" applyFill="1" applyBorder="1" applyAlignment="1" applyProtection="1">
      <alignment horizontal="left" vertical="center"/>
      <protection/>
    </xf>
    <xf numFmtId="164" fontId="0" fillId="25" borderId="0" xfId="91" applyFont="1" applyFill="1" applyBorder="1" applyAlignment="1">
      <alignment vertical="center"/>
      <protection/>
    </xf>
    <xf numFmtId="164" fontId="0" fillId="21" borderId="0" xfId="91" applyFont="1" applyFill="1" applyBorder="1" applyAlignment="1">
      <alignment vertical="center"/>
      <protection/>
    </xf>
    <xf numFmtId="170" fontId="76" fillId="25" borderId="0" xfId="87" applyNumberFormat="1" applyFont="1" applyFill="1" applyBorder="1" applyAlignment="1">
      <alignment horizontal="center" vertical="center"/>
      <protection/>
    </xf>
    <xf numFmtId="0" fontId="13" fillId="22" borderId="0" xfId="98" applyFont="1" applyFill="1" applyAlignment="1">
      <alignment vertical="center"/>
      <protection/>
    </xf>
    <xf numFmtId="0" fontId="25" fillId="22" borderId="0" xfId="0" applyFont="1" applyFill="1" applyAlignment="1" quotePrefix="1">
      <alignment horizontal="center" vertical="center"/>
    </xf>
    <xf numFmtId="0" fontId="19" fillId="22" borderId="0" xfId="98" applyFont="1" applyFill="1" applyAlignment="1">
      <alignment horizontal="left" vertical="center"/>
      <protection/>
    </xf>
    <xf numFmtId="0" fontId="19" fillId="22" borderId="0" xfId="98" applyFont="1" applyFill="1" applyAlignment="1">
      <alignment vertical="center"/>
      <protection/>
    </xf>
    <xf numFmtId="0" fontId="21" fillId="22" borderId="0" xfId="98" applyFont="1" applyFill="1" applyAlignment="1">
      <alignment horizontal="center" vertical="center"/>
      <protection/>
    </xf>
    <xf numFmtId="0" fontId="2" fillId="24" borderId="0" xfId="98" applyFont="1" applyFill="1" applyBorder="1" applyAlignment="1">
      <alignment vertical="center"/>
      <protection/>
    </xf>
    <xf numFmtId="0" fontId="2" fillId="24" borderId="0" xfId="98" applyFont="1" applyFill="1" applyBorder="1" applyAlignment="1">
      <alignment horizontal="center" vertical="center"/>
      <protection/>
    </xf>
    <xf numFmtId="170" fontId="2" fillId="24" borderId="0" xfId="98" applyNumberFormat="1" applyFont="1" applyFill="1" applyBorder="1" applyAlignment="1">
      <alignment horizontal="center" vertical="center"/>
      <protection/>
    </xf>
    <xf numFmtId="0" fontId="3" fillId="25" borderId="0" xfId="98" applyFont="1" applyFill="1" applyBorder="1" applyAlignment="1">
      <alignment vertical="center"/>
      <protection/>
    </xf>
    <xf numFmtId="0" fontId="3" fillId="20" borderId="0" xfId="98" applyFont="1" applyFill="1" applyBorder="1" applyAlignment="1">
      <alignment vertical="center"/>
      <protection/>
    </xf>
    <xf numFmtId="0" fontId="20" fillId="20" borderId="0" xfId="98" applyFont="1" applyFill="1" applyAlignment="1" applyProtection="1">
      <alignment vertical="center" wrapText="1"/>
      <protection locked="0"/>
    </xf>
    <xf numFmtId="0" fontId="3" fillId="0" borderId="0" xfId="98" applyFont="1" applyFill="1" applyBorder="1" applyAlignment="1">
      <alignment vertical="center"/>
      <protection/>
    </xf>
    <xf numFmtId="0" fontId="23" fillId="0" borderId="0" xfId="91" applyNumberFormat="1" applyFont="1" applyFill="1" applyAlignment="1" applyProtection="1" quotePrefix="1">
      <alignment horizontal="left" vertical="center"/>
      <protection locked="0"/>
    </xf>
    <xf numFmtId="0" fontId="77" fillId="20" borderId="0" xfId="98" applyFont="1" applyFill="1" applyBorder="1" applyAlignment="1">
      <alignment vertical="center"/>
      <protection/>
    </xf>
    <xf numFmtId="0" fontId="9" fillId="20" borderId="0" xfId="98" applyFont="1" applyFill="1" applyBorder="1" applyAlignment="1">
      <alignment vertical="center"/>
      <protection/>
    </xf>
    <xf numFmtId="170" fontId="77" fillId="20" borderId="0" xfId="98" applyNumberFormat="1" applyFont="1" applyFill="1" applyBorder="1" applyAlignment="1">
      <alignment horizontal="center" vertical="center"/>
      <protection/>
    </xf>
    <xf numFmtId="0" fontId="77" fillId="25" borderId="0" xfId="98" applyFont="1" applyFill="1" applyBorder="1" applyAlignment="1">
      <alignment vertical="center"/>
      <protection/>
    </xf>
    <xf numFmtId="170" fontId="77" fillId="25" borderId="0" xfId="98" applyNumberFormat="1" applyFont="1" applyFill="1" applyBorder="1" applyAlignment="1">
      <alignment horizontal="center" vertical="center"/>
      <protection/>
    </xf>
    <xf numFmtId="0" fontId="3" fillId="34" borderId="0" xfId="0" applyFont="1" applyFill="1" applyBorder="1" applyAlignment="1">
      <alignment vertical="center"/>
    </xf>
    <xf numFmtId="0" fontId="3" fillId="25" borderId="0" xfId="0" applyFont="1" applyFill="1" applyBorder="1" applyAlignment="1">
      <alignment vertical="center"/>
    </xf>
    <xf numFmtId="0" fontId="3" fillId="20" borderId="0" xfId="0" applyFont="1" applyFill="1" applyBorder="1" applyAlignment="1">
      <alignment vertical="center"/>
    </xf>
    <xf numFmtId="49" fontId="23" fillId="20" borderId="0" xfId="91" applyNumberFormat="1" applyFont="1" applyFill="1" applyBorder="1" applyAlignment="1" applyProtection="1">
      <alignment horizontal="left" vertical="center"/>
      <protection/>
    </xf>
    <xf numFmtId="164" fontId="79" fillId="20" borderId="0" xfId="96" applyFont="1" applyFill="1" applyBorder="1" applyAlignment="1">
      <alignment horizontal="left" vertical="center"/>
      <protection/>
    </xf>
    <xf numFmtId="0" fontId="23" fillId="20" borderId="0" xfId="96" applyNumberFormat="1" applyFont="1" applyFill="1" applyBorder="1" applyAlignment="1" applyProtection="1">
      <alignment horizontal="left" vertical="center"/>
      <protection/>
    </xf>
    <xf numFmtId="0" fontId="19" fillId="24" borderId="0" xfId="98" applyFont="1" applyFill="1" applyBorder="1" applyAlignment="1">
      <alignment vertical="center"/>
      <protection/>
    </xf>
    <xf numFmtId="0" fontId="22" fillId="24" borderId="0" xfId="91" applyNumberFormat="1" applyFont="1" applyFill="1" applyAlignment="1" applyProtection="1">
      <alignment horizontal="left" vertical="center"/>
      <protection locked="0"/>
    </xf>
    <xf numFmtId="164" fontId="22" fillId="24" borderId="0" xfId="91" applyNumberFormat="1" applyFont="1" applyFill="1" applyAlignment="1" applyProtection="1">
      <alignment horizontal="left" vertical="center"/>
      <protection locked="0"/>
    </xf>
    <xf numFmtId="0" fontId="22" fillId="24" borderId="0" xfId="98" applyFont="1" applyFill="1" applyAlignment="1" applyProtection="1">
      <alignment vertical="center" wrapText="1"/>
      <protection locked="0"/>
    </xf>
    <xf numFmtId="164" fontId="22" fillId="24" borderId="0" xfId="91" applyNumberFormat="1" applyFont="1" applyFill="1" applyAlignment="1" applyProtection="1">
      <alignment vertical="center"/>
      <protection locked="0"/>
    </xf>
    <xf numFmtId="170" fontId="22" fillId="24" borderId="0" xfId="91" applyNumberFormat="1" applyFont="1" applyFill="1" applyAlignment="1" applyProtection="1">
      <alignment horizontal="center" vertical="center"/>
      <protection locked="0"/>
    </xf>
    <xf numFmtId="164" fontId="0" fillId="24" borderId="0" xfId="91" applyFont="1" applyFill="1" applyBorder="1" applyAlignment="1">
      <alignment horizontal="left" vertical="center"/>
      <protection/>
    </xf>
    <xf numFmtId="0" fontId="76" fillId="0" borderId="0" xfId="98" applyFont="1" applyFill="1" applyBorder="1" applyAlignment="1">
      <alignment vertical="center"/>
      <protection/>
    </xf>
    <xf numFmtId="0" fontId="78" fillId="0" borderId="0" xfId="98" applyFont="1" applyFill="1" applyBorder="1" applyAlignment="1">
      <alignment vertical="center"/>
      <protection/>
    </xf>
    <xf numFmtId="170" fontId="76" fillId="0" borderId="0" xfId="98" applyNumberFormat="1" applyFont="1" applyFill="1" applyBorder="1" applyAlignment="1">
      <alignment horizontal="center" vertical="center"/>
      <protection/>
    </xf>
    <xf numFmtId="164" fontId="20" fillId="21" borderId="0" xfId="91" applyNumberFormat="1" applyFont="1" applyFill="1" applyAlignment="1" applyProtection="1">
      <alignment horizontal="left" vertical="center"/>
      <protection locked="0"/>
    </xf>
    <xf numFmtId="164" fontId="23" fillId="25" borderId="0" xfId="91" applyNumberFormat="1" applyFont="1" applyFill="1" applyAlignment="1" applyProtection="1" quotePrefix="1">
      <alignment horizontal="left" vertical="center"/>
      <protection locked="0"/>
    </xf>
    <xf numFmtId="164" fontId="20" fillId="25" borderId="0" xfId="91" applyNumberFormat="1" applyFont="1" applyFill="1" applyBorder="1" applyAlignment="1" applyProtection="1">
      <alignment horizontal="left" vertical="center"/>
      <protection locked="0"/>
    </xf>
    <xf numFmtId="0" fontId="0" fillId="21" borderId="0" xfId="87" applyFill="1">
      <alignment/>
      <protection/>
    </xf>
    <xf numFmtId="0" fontId="3" fillId="0" borderId="0" xfId="98" applyFont="1" applyFill="1" applyBorder="1" applyAlignment="1">
      <alignment horizontal="left" vertical="center"/>
      <protection/>
    </xf>
    <xf numFmtId="0" fontId="20" fillId="0" borderId="0" xfId="98" applyFont="1" applyFill="1" applyBorder="1" applyAlignment="1">
      <alignment vertical="center"/>
      <protection/>
    </xf>
    <xf numFmtId="0" fontId="6" fillId="0" borderId="0" xfId="96" applyNumberFormat="1" applyFont="1" applyFill="1" applyBorder="1" applyAlignment="1" applyProtection="1">
      <alignment horizontal="left" vertical="center"/>
      <protection/>
    </xf>
    <xf numFmtId="164" fontId="6" fillId="0" borderId="0" xfId="91" applyFont="1" applyFill="1" applyBorder="1" applyAlignment="1">
      <alignment vertical="center"/>
      <protection/>
    </xf>
    <xf numFmtId="164" fontId="6" fillId="0" borderId="0" xfId="91" applyNumberFormat="1" applyFont="1" applyFill="1" applyBorder="1" applyAlignment="1" applyProtection="1">
      <alignment horizontal="left" vertical="center"/>
      <protection/>
    </xf>
    <xf numFmtId="49" fontId="6" fillId="0" borderId="0" xfId="91" applyNumberFormat="1" applyFont="1" applyFill="1" applyBorder="1" applyAlignment="1" applyProtection="1">
      <alignment horizontal="left" vertical="center"/>
      <protection/>
    </xf>
    <xf numFmtId="164" fontId="6" fillId="0" borderId="0" xfId="96" applyFont="1" applyFill="1" applyBorder="1" applyAlignment="1">
      <alignment horizontal="left" vertical="center"/>
      <protection/>
    </xf>
    <xf numFmtId="170" fontId="6" fillId="0" borderId="0" xfId="96" applyNumberFormat="1" applyFont="1" applyFill="1" applyBorder="1" applyAlignment="1" applyProtection="1">
      <alignment horizontal="center" vertical="center"/>
      <protection/>
    </xf>
    <xf numFmtId="0" fontId="25" fillId="22" borderId="0" xfId="0" applyFont="1" applyFill="1" applyAlignment="1">
      <alignment/>
    </xf>
    <xf numFmtId="0" fontId="20" fillId="0" borderId="0" xfId="0" applyFont="1" applyFill="1" applyBorder="1" applyAlignment="1">
      <alignment vertical="center"/>
    </xf>
    <xf numFmtId="0" fontId="2" fillId="24" borderId="0" xfId="0" applyFont="1" applyFill="1" applyBorder="1" applyAlignment="1">
      <alignment horizontal="center" vertical="center"/>
    </xf>
    <xf numFmtId="0" fontId="20" fillId="20" borderId="0" xfId="0" applyFont="1" applyFill="1" applyBorder="1" applyAlignment="1">
      <alignment horizontal="left" vertical="center"/>
    </xf>
    <xf numFmtId="0" fontId="20" fillId="20" borderId="0" xfId="0" applyFont="1" applyFill="1" applyBorder="1" applyAlignment="1">
      <alignment horizontal="center" vertical="center"/>
    </xf>
    <xf numFmtId="0" fontId="0" fillId="20" borderId="0" xfId="0" applyFont="1" applyFill="1" applyBorder="1" applyAlignment="1">
      <alignment vertical="center"/>
    </xf>
    <xf numFmtId="164" fontId="23" fillId="20" borderId="0" xfId="0" applyNumberFormat="1" applyFont="1" applyFill="1" applyBorder="1" applyAlignment="1" applyProtection="1">
      <alignment horizontal="left" vertical="center" wrapText="1"/>
      <protection/>
    </xf>
    <xf numFmtId="0" fontId="0" fillId="0" borderId="0" xfId="0" applyFont="1" applyFill="1" applyBorder="1" applyAlignment="1">
      <alignment vertical="center"/>
    </xf>
    <xf numFmtId="164" fontId="23" fillId="0" borderId="0" xfId="0" applyNumberFormat="1" applyFont="1" applyFill="1" applyBorder="1" applyAlignment="1" applyProtection="1">
      <alignment horizontal="left" vertical="center" wrapText="1"/>
      <protection/>
    </xf>
    <xf numFmtId="0" fontId="77" fillId="20" borderId="0" xfId="0" applyFont="1" applyFill="1" applyBorder="1" applyAlignment="1">
      <alignment horizontal="left" vertical="center"/>
    </xf>
    <xf numFmtId="0" fontId="20" fillId="20" borderId="0" xfId="0" applyFont="1" applyFill="1" applyBorder="1" applyAlignment="1">
      <alignment/>
    </xf>
    <xf numFmtId="0" fontId="20" fillId="20" borderId="0" xfId="0" applyFont="1" applyFill="1" applyBorder="1" applyAlignment="1">
      <alignment horizontal="left"/>
    </xf>
    <xf numFmtId="0" fontId="20" fillId="20" borderId="0" xfId="0" applyFont="1" applyFill="1" applyBorder="1" applyAlignment="1">
      <alignment horizontal="center"/>
    </xf>
    <xf numFmtId="0" fontId="77" fillId="0" borderId="0" xfId="0" applyFont="1" applyFill="1" applyBorder="1" applyAlignment="1">
      <alignment horizontal="left"/>
    </xf>
    <xf numFmtId="164" fontId="21" fillId="25" borderId="0" xfId="91" applyFont="1" applyFill="1" applyBorder="1" applyAlignment="1">
      <alignment horizontal="left" vertical="center"/>
      <protection/>
    </xf>
    <xf numFmtId="164" fontId="3" fillId="28" borderId="32" xfId="91" applyFont="1" applyFill="1" applyBorder="1" applyAlignment="1">
      <alignment horizontal="left" vertical="center"/>
      <protection/>
    </xf>
    <xf numFmtId="164" fontId="21" fillId="28" borderId="32" xfId="91" applyFont="1" applyFill="1" applyBorder="1" applyAlignment="1">
      <alignment horizontal="left" vertical="center"/>
      <protection/>
    </xf>
    <xf numFmtId="0" fontId="3" fillId="0" borderId="0" xfId="0" applyFont="1" applyFill="1" applyAlignment="1">
      <alignment/>
    </xf>
    <xf numFmtId="171" fontId="3" fillId="0" borderId="0" xfId="0" applyNumberFormat="1" applyFont="1" applyFill="1" applyAlignment="1">
      <alignment/>
    </xf>
    <xf numFmtId="164" fontId="69" fillId="7" borderId="37" xfId="91" applyFont="1" applyFill="1" applyBorder="1" applyAlignment="1">
      <alignment horizontal="center" vertical="center" wrapText="1"/>
      <protection/>
    </xf>
    <xf numFmtId="0" fontId="3" fillId="0" borderId="0" xfId="0" applyFont="1" applyAlignment="1">
      <alignment wrapText="1"/>
    </xf>
    <xf numFmtId="0" fontId="20" fillId="0" borderId="0" xfId="0" applyFont="1" applyFill="1" applyAlignment="1">
      <alignment/>
    </xf>
    <xf numFmtId="0" fontId="26" fillId="26" borderId="0" xfId="79" applyFont="1" applyFill="1" applyBorder="1" applyAlignment="1" applyProtection="1">
      <alignment vertical="center" wrapText="1"/>
      <protection/>
    </xf>
    <xf numFmtId="0" fontId="26" fillId="26" borderId="12" xfId="79" applyFont="1" applyFill="1" applyBorder="1" applyAlignment="1" applyProtection="1">
      <alignment vertical="center" wrapText="1"/>
      <protection/>
    </xf>
    <xf numFmtId="0" fontId="26" fillId="26" borderId="27" xfId="79" applyFont="1" applyFill="1" applyBorder="1" applyAlignment="1" applyProtection="1">
      <alignment vertical="center" wrapText="1"/>
      <protection/>
    </xf>
    <xf numFmtId="0" fontId="26" fillId="26" borderId="26" xfId="79" applyFont="1" applyFill="1" applyBorder="1" applyAlignment="1" applyProtection="1">
      <alignment vertical="center" wrapText="1"/>
      <protection/>
    </xf>
    <xf numFmtId="0" fontId="77" fillId="0" borderId="0" xfId="98" applyFont="1" applyFill="1" applyBorder="1" applyAlignment="1">
      <alignment vertical="center"/>
      <protection/>
    </xf>
    <xf numFmtId="0" fontId="9" fillId="0" borderId="0" xfId="98" applyFont="1" applyFill="1" applyBorder="1" applyAlignment="1">
      <alignment vertical="center"/>
      <protection/>
    </xf>
    <xf numFmtId="170" fontId="77" fillId="0" borderId="0" xfId="98" applyNumberFormat="1" applyFont="1" applyFill="1" applyBorder="1" applyAlignment="1">
      <alignment horizontal="center" vertical="center"/>
      <protection/>
    </xf>
    <xf numFmtId="164" fontId="23" fillId="25" borderId="0" xfId="0" applyNumberFormat="1" applyFont="1" applyFill="1" applyAlignment="1" applyProtection="1">
      <alignment horizontal="left" vertical="center"/>
      <protection locked="0"/>
    </xf>
    <xf numFmtId="164" fontId="23" fillId="20" borderId="0" xfId="0" applyNumberFormat="1" applyFont="1" applyFill="1" applyAlignment="1" applyProtection="1">
      <alignment horizontal="left" vertical="center"/>
      <protection locked="0"/>
    </xf>
    <xf numFmtId="2" fontId="3" fillId="0" borderId="0" xfId="0" applyNumberFormat="1" applyFont="1" applyAlignment="1">
      <alignment/>
    </xf>
    <xf numFmtId="164" fontId="73" fillId="0" borderId="0" xfId="87" applyNumberFormat="1" applyFont="1" applyFill="1" applyBorder="1" applyAlignment="1" applyProtection="1">
      <alignment horizontal="left" vertical="center"/>
      <protection/>
    </xf>
    <xf numFmtId="164" fontId="73" fillId="0" borderId="10" xfId="87" applyNumberFormat="1" applyFont="1" applyFill="1" applyBorder="1" applyAlignment="1" applyProtection="1">
      <alignment horizontal="left" vertical="center"/>
      <protection/>
    </xf>
    <xf numFmtId="164" fontId="3" fillId="0" borderId="10" xfId="87" applyNumberFormat="1" applyFont="1" applyFill="1" applyBorder="1" applyAlignment="1" applyProtection="1">
      <alignment horizontal="right" vertical="center"/>
      <protection/>
    </xf>
    <xf numFmtId="0" fontId="70" fillId="0" borderId="0" xfId="0" applyFont="1" applyFill="1" applyAlignment="1">
      <alignment/>
    </xf>
    <xf numFmtId="0" fontId="22" fillId="27" borderId="15" xfId="0" applyFont="1" applyFill="1" applyBorder="1" applyAlignment="1">
      <alignment vertical="center"/>
    </xf>
    <xf numFmtId="0" fontId="21" fillId="0" borderId="0" xfId="0" applyFont="1" applyAlignment="1">
      <alignment/>
    </xf>
    <xf numFmtId="164" fontId="21" fillId="0" borderId="0" xfId="87" applyNumberFormat="1" applyFont="1" applyFill="1" applyBorder="1" applyAlignment="1" applyProtection="1">
      <alignment vertical="center"/>
      <protection/>
    </xf>
    <xf numFmtId="49" fontId="21" fillId="0" borderId="0" xfId="79" applyNumberFormat="1" applyFont="1" applyFill="1" applyBorder="1" applyAlignment="1" applyProtection="1">
      <alignment vertical="center"/>
      <protection/>
    </xf>
    <xf numFmtId="49" fontId="21" fillId="0" borderId="0" xfId="79" applyNumberFormat="1" applyFont="1" applyFill="1" applyBorder="1" applyAlignment="1" applyProtection="1">
      <alignment horizontal="left" vertical="center"/>
      <protection/>
    </xf>
    <xf numFmtId="164" fontId="21" fillId="0" borderId="0" xfId="91" applyNumberFormat="1" applyFont="1" applyFill="1" applyBorder="1" applyAlignment="1" applyProtection="1">
      <alignment vertical="center"/>
      <protection/>
    </xf>
    <xf numFmtId="164" fontId="25" fillId="22" borderId="0" xfId="87" applyNumberFormat="1" applyFont="1" applyFill="1" applyAlignment="1">
      <alignment horizontal="left"/>
      <protection/>
    </xf>
    <xf numFmtId="0" fontId="33" fillId="38" borderId="0" xfId="98" applyFont="1" applyFill="1" applyBorder="1" applyAlignment="1">
      <alignment vertical="center"/>
      <protection/>
    </xf>
    <xf numFmtId="170" fontId="33" fillId="38" borderId="0" xfId="98" applyNumberFormat="1" applyFont="1" applyFill="1" applyBorder="1" applyAlignment="1">
      <alignment horizontal="center" vertical="center"/>
      <protection/>
    </xf>
    <xf numFmtId="0" fontId="33" fillId="38" borderId="0" xfId="98" applyFont="1" applyFill="1" applyBorder="1" applyAlignment="1">
      <alignment horizontal="center" vertical="center"/>
      <protection/>
    </xf>
    <xf numFmtId="0" fontId="25" fillId="22" borderId="0" xfId="87" applyFont="1" applyFill="1" applyAlignment="1" quotePrefix="1">
      <alignment horizontal="left" vertical="center"/>
      <protection/>
    </xf>
    <xf numFmtId="164" fontId="23" fillId="0" borderId="0" xfId="93" applyNumberFormat="1" applyFont="1" applyFill="1" applyAlignment="1" applyProtection="1" quotePrefix="1">
      <alignment horizontal="left" vertical="center"/>
      <protection locked="0"/>
    </xf>
    <xf numFmtId="164" fontId="79" fillId="31" borderId="0" xfId="96" applyNumberFormat="1" applyFont="1" applyFill="1" applyBorder="1" applyAlignment="1">
      <alignment horizontal="left" vertical="center"/>
      <protection/>
    </xf>
    <xf numFmtId="164" fontId="23" fillId="31" borderId="0" xfId="93" applyNumberFormat="1" applyFont="1" applyFill="1" applyBorder="1" applyAlignment="1" applyProtection="1">
      <alignment horizontal="left" vertical="center"/>
      <protection/>
    </xf>
    <xf numFmtId="164" fontId="20" fillId="31" borderId="0" xfId="93" applyFont="1" applyFill="1" applyBorder="1" applyAlignment="1">
      <alignment vertical="center"/>
      <protection/>
    </xf>
    <xf numFmtId="164" fontId="79" fillId="20" borderId="0" xfId="96" applyNumberFormat="1" applyFont="1" applyFill="1" applyBorder="1" applyAlignment="1">
      <alignment horizontal="left" vertical="center"/>
      <protection/>
    </xf>
    <xf numFmtId="164" fontId="20" fillId="20" borderId="0" xfId="93" applyFont="1" applyFill="1" applyBorder="1" applyAlignment="1">
      <alignment vertical="center"/>
      <protection/>
    </xf>
    <xf numFmtId="164" fontId="0" fillId="31" borderId="0" xfId="93" applyFont="1" applyFill="1" applyBorder="1" applyAlignment="1">
      <alignment vertical="center"/>
      <protection/>
    </xf>
    <xf numFmtId="0" fontId="76" fillId="20" borderId="0" xfId="0" applyNumberFormat="1" applyFont="1" applyFill="1" applyBorder="1" applyAlignment="1">
      <alignment vertical="center"/>
    </xf>
    <xf numFmtId="164" fontId="0" fillId="20" borderId="0" xfId="93" applyFont="1" applyFill="1" applyBorder="1" applyAlignment="1">
      <alignment vertical="center"/>
      <protection/>
    </xf>
    <xf numFmtId="0" fontId="76" fillId="31" borderId="0" xfId="0" applyNumberFormat="1" applyFont="1" applyFill="1" applyBorder="1" applyAlignment="1">
      <alignment vertical="center"/>
    </xf>
    <xf numFmtId="0" fontId="77" fillId="17" borderId="0" xfId="87" applyFont="1" applyFill="1" applyBorder="1" applyAlignment="1">
      <alignment vertical="center"/>
      <protection/>
    </xf>
    <xf numFmtId="20" fontId="77" fillId="17" borderId="0" xfId="87" applyNumberFormat="1" applyFont="1" applyFill="1" applyBorder="1" applyAlignment="1">
      <alignment horizontal="center" vertical="center"/>
      <protection/>
    </xf>
    <xf numFmtId="0" fontId="77" fillId="17" borderId="0" xfId="87" applyFont="1" applyFill="1" applyBorder="1" applyAlignment="1">
      <alignment horizontal="center" vertical="center"/>
      <protection/>
    </xf>
    <xf numFmtId="2" fontId="3" fillId="0" borderId="10" xfId="91" applyNumberFormat="1" applyFont="1" applyFill="1" applyBorder="1" applyAlignment="1">
      <alignment horizontal="left" vertical="center"/>
      <protection/>
    </xf>
    <xf numFmtId="164" fontId="3" fillId="0" borderId="10" xfId="96" applyNumberFormat="1" applyFont="1" applyFill="1" applyBorder="1" applyAlignment="1" applyProtection="1">
      <alignment horizontal="left" vertical="center"/>
      <protection/>
    </xf>
    <xf numFmtId="0" fontId="23" fillId="20" borderId="0" xfId="87" applyFont="1" applyFill="1" applyBorder="1" applyAlignment="1">
      <alignment vertical="center"/>
      <protection/>
    </xf>
    <xf numFmtId="164" fontId="23" fillId="20" borderId="0" xfId="91" applyNumberFormat="1" applyFont="1" applyFill="1" applyAlignment="1" applyProtection="1" quotePrefix="1">
      <alignment horizontal="left" vertical="center"/>
      <protection locked="0"/>
    </xf>
    <xf numFmtId="0" fontId="76" fillId="39" borderId="0" xfId="87" applyFont="1" applyFill="1" applyBorder="1" applyAlignment="1">
      <alignment vertical="center"/>
      <protection/>
    </xf>
    <xf numFmtId="20" fontId="76" fillId="39" borderId="0" xfId="87" applyNumberFormat="1" applyFont="1" applyFill="1" applyBorder="1" applyAlignment="1">
      <alignment horizontal="center" vertical="center"/>
      <protection/>
    </xf>
    <xf numFmtId="164" fontId="23" fillId="0" borderId="0" xfId="91" applyNumberFormat="1" applyFont="1" applyFill="1" applyAlignment="1" applyProtection="1" quotePrefix="1">
      <alignment horizontal="left" vertical="center"/>
      <protection locked="0"/>
    </xf>
    <xf numFmtId="20" fontId="20" fillId="36" borderId="0" xfId="91" applyNumberFormat="1" applyFont="1" applyFill="1" applyBorder="1" applyAlignment="1" applyProtection="1">
      <alignment horizontal="center" vertical="center" wrapText="1"/>
      <protection/>
    </xf>
    <xf numFmtId="164" fontId="20" fillId="34" borderId="0" xfId="91" applyNumberFormat="1" applyFont="1" applyFill="1" applyBorder="1" applyAlignment="1" applyProtection="1">
      <alignment horizontal="left" vertical="center"/>
      <protection locked="0"/>
    </xf>
    <xf numFmtId="0" fontId="20" fillId="34" borderId="0" xfId="87" applyFont="1" applyFill="1" applyBorder="1" applyAlignment="1" applyProtection="1">
      <alignment vertical="center" wrapText="1"/>
      <protection locked="0"/>
    </xf>
    <xf numFmtId="0" fontId="76" fillId="40" borderId="0" xfId="87" applyFont="1" applyFill="1" applyBorder="1" applyAlignment="1">
      <alignment vertical="center"/>
      <protection/>
    </xf>
    <xf numFmtId="20" fontId="76" fillId="40" borderId="0" xfId="87" applyNumberFormat="1" applyFont="1" applyFill="1" applyBorder="1" applyAlignment="1">
      <alignment horizontal="center" vertical="center"/>
      <protection/>
    </xf>
    <xf numFmtId="0" fontId="20" fillId="0" borderId="0" xfId="0" applyFont="1" applyFill="1" applyBorder="1" applyAlignment="1">
      <alignment horizontal="left"/>
    </xf>
    <xf numFmtId="0" fontId="77" fillId="0" borderId="0" xfId="0" applyFont="1" applyFill="1" applyBorder="1" applyAlignment="1">
      <alignment horizontal="center"/>
    </xf>
    <xf numFmtId="0" fontId="80" fillId="0" borderId="0" xfId="0" applyFont="1" applyFill="1" applyBorder="1" applyAlignment="1">
      <alignment horizontal="right"/>
    </xf>
    <xf numFmtId="165" fontId="20" fillId="0" borderId="0" xfId="0" applyNumberFormat="1" applyFont="1" applyFill="1" applyBorder="1" applyAlignment="1">
      <alignment horizontal="center"/>
    </xf>
    <xf numFmtId="0" fontId="78" fillId="38" borderId="0" xfId="98" applyFont="1" applyFill="1" applyBorder="1" applyAlignment="1">
      <alignment horizontal="center" vertical="center"/>
      <protection/>
    </xf>
    <xf numFmtId="0" fontId="13" fillId="38" borderId="0" xfId="98" applyFont="1" applyFill="1" applyAlignment="1">
      <alignment vertical="center"/>
      <protection/>
    </xf>
    <xf numFmtId="49" fontId="25" fillId="22" borderId="0" xfId="87" applyNumberFormat="1" applyFont="1" applyFill="1" applyAlignment="1">
      <alignment horizontal="center" vertical="center"/>
      <protection/>
    </xf>
    <xf numFmtId="0" fontId="76" fillId="41" borderId="0" xfId="87" applyFont="1" applyFill="1" applyBorder="1" applyAlignment="1">
      <alignment vertical="center"/>
      <protection/>
    </xf>
    <xf numFmtId="20" fontId="76" fillId="41" borderId="0" xfId="87" applyNumberFormat="1" applyFont="1" applyFill="1" applyBorder="1" applyAlignment="1">
      <alignment horizontal="center" vertical="center"/>
      <protection/>
    </xf>
    <xf numFmtId="0" fontId="82" fillId="42" borderId="0" xfId="87" applyFont="1" applyFill="1" applyBorder="1" applyAlignment="1">
      <alignment vertical="center"/>
      <protection/>
    </xf>
    <xf numFmtId="170" fontId="82" fillId="42" borderId="0" xfId="87" applyNumberFormat="1" applyFont="1" applyFill="1" applyBorder="1" applyAlignment="1">
      <alignment horizontal="center" vertical="center"/>
      <protection/>
    </xf>
    <xf numFmtId="0" fontId="82" fillId="42" borderId="0" xfId="87" applyFont="1" applyFill="1" applyBorder="1" applyAlignment="1">
      <alignment horizontal="center" vertical="center"/>
      <protection/>
    </xf>
    <xf numFmtId="0" fontId="83" fillId="25" borderId="0" xfId="87" applyFont="1" applyFill="1" applyBorder="1" applyAlignment="1">
      <alignment horizontal="center" vertical="center"/>
      <protection/>
    </xf>
    <xf numFmtId="0" fontId="85" fillId="25" borderId="0" xfId="87" applyFont="1" applyFill="1" applyAlignment="1">
      <alignment vertical="center"/>
      <protection/>
    </xf>
    <xf numFmtId="0" fontId="3" fillId="0" borderId="10" xfId="0" applyFont="1" applyBorder="1" applyAlignment="1">
      <alignment wrapText="1"/>
    </xf>
    <xf numFmtId="170" fontId="3" fillId="25" borderId="0" xfId="96" applyNumberFormat="1" applyFont="1" applyFill="1" applyBorder="1" applyAlignment="1" applyProtection="1">
      <alignment horizontal="right" vertical="center"/>
      <protection/>
    </xf>
    <xf numFmtId="171" fontId="21" fillId="28" borderId="21" xfId="96" applyNumberFormat="1" applyFont="1" applyFill="1" applyBorder="1" applyAlignment="1" applyProtection="1">
      <alignment horizontal="center" vertical="center"/>
      <protection/>
    </xf>
    <xf numFmtId="164" fontId="3" fillId="20" borderId="0" xfId="91" applyNumberFormat="1" applyFont="1" applyFill="1" applyBorder="1" applyAlignment="1" applyProtection="1">
      <alignment horizontal="left" vertical="center"/>
      <protection/>
    </xf>
    <xf numFmtId="164" fontId="7" fillId="28" borderId="31" xfId="91" applyFont="1" applyFill="1" applyBorder="1" applyAlignment="1">
      <alignment horizontal="left" vertical="center"/>
      <protection/>
    </xf>
    <xf numFmtId="164" fontId="7" fillId="20" borderId="0" xfId="91" applyFont="1" applyFill="1" applyBorder="1" applyAlignment="1">
      <alignment horizontal="left" vertical="center"/>
      <protection/>
    </xf>
    <xf numFmtId="164" fontId="79" fillId="28" borderId="22" xfId="91" applyFont="1" applyFill="1" applyBorder="1" applyAlignment="1">
      <alignment horizontal="left" vertical="center"/>
      <protection/>
    </xf>
    <xf numFmtId="164" fontId="7" fillId="0" borderId="0" xfId="91" applyFont="1" applyBorder="1" applyAlignment="1">
      <alignment horizontal="left" vertical="center"/>
      <protection/>
    </xf>
    <xf numFmtId="164" fontId="24" fillId="24" borderId="0" xfId="91" applyFont="1" applyFill="1" applyBorder="1" applyAlignment="1">
      <alignment horizontal="center" vertical="center"/>
      <protection/>
    </xf>
    <xf numFmtId="164" fontId="21" fillId="25" borderId="0" xfId="91" applyFont="1" applyFill="1" applyBorder="1" applyAlignment="1" quotePrefix="1">
      <alignment horizontal="left" vertical="center"/>
      <protection/>
    </xf>
    <xf numFmtId="164" fontId="79" fillId="24" borderId="11" xfId="91" applyFont="1" applyFill="1" applyBorder="1" applyAlignment="1">
      <alignment horizontal="left" vertical="center"/>
      <protection/>
    </xf>
    <xf numFmtId="164" fontId="79" fillId="24" borderId="0" xfId="91" applyFont="1" applyFill="1" applyBorder="1" applyAlignment="1">
      <alignment horizontal="left" vertical="center"/>
      <protection/>
    </xf>
    <xf numFmtId="164" fontId="7" fillId="24" borderId="10" xfId="91" applyFont="1" applyFill="1" applyBorder="1" applyAlignment="1">
      <alignment horizontal="left" vertical="center"/>
      <protection/>
    </xf>
    <xf numFmtId="164" fontId="7" fillId="25" borderId="0" xfId="91" applyFont="1" applyFill="1" applyBorder="1" applyAlignment="1">
      <alignment horizontal="left" vertical="center"/>
      <protection/>
    </xf>
    <xf numFmtId="164" fontId="24" fillId="24" borderId="11" xfId="91" applyFont="1" applyFill="1" applyBorder="1" applyAlignment="1">
      <alignment horizontal="center" vertical="center"/>
      <protection/>
    </xf>
    <xf numFmtId="0" fontId="3" fillId="0" borderId="0" xfId="0" applyFont="1" applyFill="1" applyAlignment="1">
      <alignment wrapText="1"/>
    </xf>
    <xf numFmtId="0" fontId="3" fillId="0" borderId="0" xfId="91" applyNumberFormat="1" applyFont="1" applyFill="1" applyBorder="1" applyAlignment="1" applyProtection="1">
      <alignment horizontal="right" vertical="center"/>
      <protection/>
    </xf>
    <xf numFmtId="0" fontId="3" fillId="0" borderId="0" xfId="87" applyFont="1" applyFill="1" applyBorder="1" applyAlignment="1">
      <alignment horizontal="right" vertical="center"/>
      <protection/>
    </xf>
    <xf numFmtId="0" fontId="3" fillId="0" borderId="0" xfId="91" applyNumberFormat="1" applyFont="1" applyFill="1" applyBorder="1" applyAlignment="1">
      <alignment horizontal="right" vertical="center"/>
      <protection/>
    </xf>
    <xf numFmtId="0" fontId="13" fillId="22" borderId="0" xfId="0" applyFont="1" applyFill="1" applyAlignment="1">
      <alignment/>
    </xf>
    <xf numFmtId="0" fontId="0" fillId="22" borderId="0" xfId="0" applyFill="1" applyAlignment="1">
      <alignment/>
    </xf>
    <xf numFmtId="0" fontId="33" fillId="43" borderId="0" xfId="98" applyFont="1" applyFill="1" applyBorder="1" applyAlignment="1">
      <alignment vertical="center"/>
      <protection/>
    </xf>
    <xf numFmtId="170" fontId="33" fillId="43" borderId="0" xfId="98" applyNumberFormat="1" applyFont="1" applyFill="1" applyBorder="1" applyAlignment="1">
      <alignment horizontal="center" vertical="center"/>
      <protection/>
    </xf>
    <xf numFmtId="0" fontId="33" fillId="43" borderId="0" xfId="98" applyFont="1" applyFill="1" applyBorder="1" applyAlignment="1">
      <alignment horizontal="center" vertical="center"/>
      <protection/>
    </xf>
    <xf numFmtId="0" fontId="17" fillId="43" borderId="0" xfId="98" applyFont="1" applyFill="1" applyBorder="1" applyAlignment="1">
      <alignment horizontal="center" vertical="center"/>
      <protection/>
    </xf>
    <xf numFmtId="0" fontId="18" fillId="43" borderId="0" xfId="98" applyFont="1" applyFill="1" applyAlignment="1">
      <alignment vertical="center"/>
      <protection/>
    </xf>
    <xf numFmtId="0" fontId="19" fillId="43" borderId="0" xfId="0" applyFont="1" applyFill="1" applyAlignment="1" quotePrefix="1">
      <alignment horizontal="center" vertical="center"/>
    </xf>
    <xf numFmtId="0" fontId="19" fillId="43" borderId="0" xfId="0" applyFont="1" applyFill="1" applyAlignment="1">
      <alignment horizontal="left" vertical="center"/>
    </xf>
    <xf numFmtId="0" fontId="19" fillId="43" borderId="0" xfId="98" applyFont="1" applyFill="1" applyAlignment="1">
      <alignment horizontal="left" vertical="center"/>
      <protection/>
    </xf>
    <xf numFmtId="0" fontId="19" fillId="43" borderId="0" xfId="98" applyFont="1" applyFill="1" applyAlignment="1">
      <alignment vertical="center"/>
      <protection/>
    </xf>
    <xf numFmtId="0" fontId="19" fillId="43" borderId="0" xfId="98" applyFont="1" applyFill="1" applyAlignment="1">
      <alignment horizontal="center" vertical="center"/>
      <protection/>
    </xf>
    <xf numFmtId="0" fontId="21" fillId="28" borderId="38" xfId="79" applyFont="1" applyFill="1" applyBorder="1" applyAlignment="1" applyProtection="1">
      <alignment horizontal="center" vertical="center"/>
      <protection/>
    </xf>
    <xf numFmtId="0" fontId="3" fillId="27" borderId="15" xfId="0" applyFont="1" applyFill="1" applyBorder="1" applyAlignment="1">
      <alignment vertical="center"/>
    </xf>
    <xf numFmtId="0" fontId="19" fillId="24" borderId="39" xfId="79" applyFont="1" applyFill="1" applyBorder="1" applyAlignment="1" applyProtection="1">
      <alignment horizontal="center" vertical="center"/>
      <protection/>
    </xf>
    <xf numFmtId="0" fontId="19" fillId="32" borderId="39" xfId="79" applyFont="1" applyFill="1" applyBorder="1" applyAlignment="1" applyProtection="1">
      <alignment horizontal="center" vertical="center"/>
      <protection/>
    </xf>
    <xf numFmtId="0" fontId="65" fillId="8" borderId="39" xfId="79" applyFont="1" applyFill="1" applyBorder="1" applyAlignment="1" applyProtection="1">
      <alignment horizontal="center" vertical="center"/>
      <protection/>
    </xf>
    <xf numFmtId="0" fontId="21" fillId="44" borderId="39" xfId="79" applyFont="1" applyFill="1" applyBorder="1" applyAlignment="1" applyProtection="1">
      <alignment horizontal="center" vertical="center"/>
      <protection/>
    </xf>
    <xf numFmtId="0" fontId="3" fillId="20" borderId="40" xfId="79" applyFont="1" applyFill="1" applyBorder="1" applyAlignment="1" applyProtection="1">
      <alignment horizontal="center"/>
      <protection/>
    </xf>
    <xf numFmtId="0" fontId="21" fillId="10" borderId="40" xfId="79" applyFont="1" applyFill="1" applyBorder="1" applyAlignment="1" applyProtection="1">
      <alignment horizontal="center"/>
      <protection/>
    </xf>
    <xf numFmtId="0" fontId="19" fillId="45" borderId="40" xfId="79" applyFont="1" applyFill="1" applyBorder="1" applyAlignment="1" applyProtection="1">
      <alignment horizontal="center"/>
      <protection/>
    </xf>
    <xf numFmtId="0" fontId="21" fillId="11" borderId="40" xfId="79" applyFont="1" applyFill="1" applyBorder="1" applyAlignment="1" applyProtection="1">
      <alignment horizontal="center"/>
      <protection/>
    </xf>
    <xf numFmtId="0" fontId="21" fillId="0" borderId="40" xfId="79" applyFont="1" applyFill="1" applyBorder="1" applyAlignment="1" applyProtection="1">
      <alignment horizontal="center"/>
      <protection/>
    </xf>
    <xf numFmtId="0" fontId="19" fillId="43" borderId="0" xfId="79" applyFont="1" applyFill="1" applyBorder="1" applyAlignment="1" applyProtection="1">
      <alignment horizontal="center" vertical="center"/>
      <protection/>
    </xf>
    <xf numFmtId="0" fontId="19" fillId="38" borderId="39" xfId="79" applyFont="1" applyFill="1" applyBorder="1" applyAlignment="1" applyProtection="1">
      <alignment horizontal="center" vertical="center"/>
      <protection/>
    </xf>
    <xf numFmtId="0" fontId="19" fillId="17" borderId="0" xfId="79" applyFont="1" applyFill="1" applyBorder="1" applyAlignment="1" applyProtection="1">
      <alignment horizontal="center" vertical="center"/>
      <protection/>
    </xf>
    <xf numFmtId="0" fontId="19" fillId="27" borderId="15" xfId="0" applyFont="1" applyFill="1" applyBorder="1" applyAlignment="1">
      <alignment vertical="center"/>
    </xf>
    <xf numFmtId="0" fontId="21" fillId="5" borderId="41" xfId="79" applyFont="1" applyFill="1" applyBorder="1" applyAlignment="1" applyProtection="1">
      <alignment horizontal="center" vertical="center"/>
      <protection/>
    </xf>
    <xf numFmtId="0" fontId="87" fillId="27" borderId="15" xfId="0" applyFont="1" applyFill="1" applyBorder="1" applyAlignment="1">
      <alignment vertical="center"/>
    </xf>
    <xf numFmtId="0" fontId="88" fillId="28" borderId="39" xfId="79" applyFont="1" applyFill="1" applyBorder="1" applyAlignment="1" applyProtection="1">
      <alignment horizontal="center" vertical="center"/>
      <protection/>
    </xf>
    <xf numFmtId="0" fontId="88" fillId="44" borderId="39" xfId="79" applyFont="1" applyFill="1" applyBorder="1" applyAlignment="1" applyProtection="1">
      <alignment horizontal="center" vertical="center"/>
      <protection/>
    </xf>
    <xf numFmtId="0" fontId="88" fillId="25" borderId="39" xfId="79" applyFont="1" applyFill="1" applyBorder="1" applyAlignment="1" applyProtection="1">
      <alignment horizontal="center" vertical="center"/>
      <protection/>
    </xf>
    <xf numFmtId="0" fontId="88" fillId="5" borderId="39" xfId="79" applyFont="1" applyFill="1" applyBorder="1" applyAlignment="1" applyProtection="1">
      <alignment horizontal="center" vertical="center"/>
      <protection/>
    </xf>
    <xf numFmtId="0" fontId="86" fillId="17" borderId="39" xfId="79" applyFont="1" applyFill="1" applyBorder="1" applyAlignment="1" applyProtection="1">
      <alignment horizontal="center" vertical="center"/>
      <protection/>
    </xf>
    <xf numFmtId="0" fontId="88" fillId="5" borderId="41" xfId="79" applyFont="1" applyFill="1" applyBorder="1" applyAlignment="1" applyProtection="1">
      <alignment horizontal="center" vertical="center"/>
      <protection/>
    </xf>
    <xf numFmtId="164" fontId="17" fillId="24" borderId="0" xfId="91" applyFont="1" applyFill="1" applyBorder="1" applyAlignment="1">
      <alignment horizontal="center" vertical="center"/>
      <protection/>
    </xf>
    <xf numFmtId="164" fontId="17" fillId="24" borderId="0" xfId="91" applyFont="1" applyFill="1" applyBorder="1" applyAlignment="1" quotePrefix="1">
      <alignment horizontal="center" vertical="center"/>
      <protection/>
    </xf>
    <xf numFmtId="0" fontId="77" fillId="19" borderId="0" xfId="87" applyFont="1" applyFill="1" applyBorder="1" applyAlignment="1">
      <alignment vertical="center"/>
      <protection/>
    </xf>
    <xf numFmtId="164" fontId="79" fillId="0" borderId="0" xfId="96" applyFont="1" applyFill="1" applyBorder="1" applyAlignment="1">
      <alignment horizontal="left" vertical="center"/>
      <protection/>
    </xf>
    <xf numFmtId="0" fontId="65" fillId="0" borderId="0" xfId="87" applyFont="1" applyFill="1" applyBorder="1" applyAlignment="1">
      <alignment vertical="center"/>
      <protection/>
    </xf>
    <xf numFmtId="164" fontId="65" fillId="0" borderId="10" xfId="91" applyFont="1" applyBorder="1" applyAlignment="1">
      <alignment horizontal="left" vertical="center"/>
      <protection/>
    </xf>
    <xf numFmtId="164" fontId="65" fillId="0" borderId="10" xfId="96" applyNumberFormat="1" applyFont="1" applyFill="1" applyBorder="1" applyAlignment="1" applyProtection="1">
      <alignment horizontal="left" vertical="center"/>
      <protection/>
    </xf>
    <xf numFmtId="164" fontId="65" fillId="0" borderId="0" xfId="87" applyNumberFormat="1" applyFont="1" applyFill="1" applyBorder="1" applyAlignment="1" applyProtection="1">
      <alignment horizontal="left" vertical="center"/>
      <protection/>
    </xf>
    <xf numFmtId="0" fontId="66" fillId="25" borderId="42" xfId="0" applyFont="1" applyFill="1" applyBorder="1" applyAlignment="1">
      <alignment/>
    </xf>
    <xf numFmtId="0" fontId="13" fillId="0" borderId="0" xfId="0" applyFont="1" applyAlignment="1">
      <alignment/>
    </xf>
    <xf numFmtId="0" fontId="26" fillId="28" borderId="10" xfId="0" applyFont="1" applyFill="1" applyBorder="1" applyAlignment="1">
      <alignment horizontal="left" vertical="center"/>
    </xf>
    <xf numFmtId="0" fontId="26" fillId="28" borderId="43" xfId="0" applyFont="1" applyFill="1" applyBorder="1" applyAlignment="1">
      <alignment horizontal="left" vertical="center"/>
    </xf>
    <xf numFmtId="0" fontId="28" fillId="26" borderId="0" xfId="0" applyFont="1" applyFill="1" applyBorder="1" applyAlignment="1">
      <alignment vertical="center" wrapText="1"/>
    </xf>
    <xf numFmtId="0" fontId="26" fillId="26" borderId="0" xfId="0" applyFont="1" applyFill="1" applyBorder="1" applyAlignment="1">
      <alignment vertical="center" wrapText="1"/>
    </xf>
    <xf numFmtId="0" fontId="28" fillId="26" borderId="40" xfId="0" applyFont="1" applyFill="1" applyBorder="1" applyAlignment="1">
      <alignment vertical="center" wrapText="1"/>
    </xf>
    <xf numFmtId="0" fontId="30" fillId="26" borderId="40" xfId="0" applyFont="1" applyFill="1" applyBorder="1" applyAlignment="1">
      <alignment vertical="center" wrapText="1"/>
    </xf>
    <xf numFmtId="0" fontId="15" fillId="26" borderId="0" xfId="0" applyFont="1" applyFill="1" applyBorder="1" applyAlignment="1">
      <alignment/>
    </xf>
    <xf numFmtId="0" fontId="15" fillId="26" borderId="12" xfId="0" applyFont="1" applyFill="1" applyBorder="1" applyAlignment="1">
      <alignment/>
    </xf>
    <xf numFmtId="0" fontId="14" fillId="28" borderId="11" xfId="0" applyFont="1" applyFill="1" applyBorder="1" applyAlignment="1">
      <alignment vertical="center" wrapText="1"/>
    </xf>
    <xf numFmtId="0" fontId="14" fillId="28" borderId="44" xfId="0" applyFont="1" applyFill="1" applyBorder="1" applyAlignment="1">
      <alignment vertical="center" wrapText="1"/>
    </xf>
    <xf numFmtId="0" fontId="14" fillId="28" borderId="0" xfId="0" applyFont="1" applyFill="1" applyBorder="1" applyAlignment="1">
      <alignment vertical="center" wrapText="1"/>
    </xf>
    <xf numFmtId="0" fontId="14" fillId="28" borderId="45" xfId="0" applyFont="1" applyFill="1" applyBorder="1" applyAlignment="1">
      <alignment vertical="center" wrapText="1"/>
    </xf>
    <xf numFmtId="0" fontId="77" fillId="32" borderId="0" xfId="87" applyFont="1" applyFill="1" applyBorder="1" applyAlignment="1">
      <alignment horizontal="center" vertical="center"/>
      <protection/>
    </xf>
    <xf numFmtId="164" fontId="0" fillId="24" borderId="29" xfId="93" applyFont="1" applyFill="1" applyBorder="1" applyAlignment="1">
      <alignment horizontal="left" vertical="center"/>
      <protection/>
    </xf>
    <xf numFmtId="0" fontId="13" fillId="14" borderId="0" xfId="87" applyFont="1" applyFill="1">
      <alignment/>
      <protection/>
    </xf>
    <xf numFmtId="0" fontId="13" fillId="14" borderId="0" xfId="0" applyFont="1" applyFill="1" applyAlignment="1">
      <alignment/>
    </xf>
    <xf numFmtId="0" fontId="33" fillId="10" borderId="0" xfId="0" applyFont="1" applyFill="1" applyBorder="1" applyAlignment="1">
      <alignment vertical="center"/>
    </xf>
    <xf numFmtId="18" fontId="33" fillId="10" borderId="0" xfId="0" applyNumberFormat="1" applyFont="1" applyFill="1" applyBorder="1" applyAlignment="1">
      <alignment vertical="center"/>
    </xf>
    <xf numFmtId="0" fontId="33" fillId="10" borderId="0" xfId="0" applyFont="1" applyFill="1" applyBorder="1" applyAlignment="1">
      <alignment horizontal="center" vertical="center"/>
    </xf>
    <xf numFmtId="0" fontId="78" fillId="10" borderId="0" xfId="0" applyFont="1" applyFill="1" applyBorder="1" applyAlignment="1">
      <alignment horizontal="center" vertical="center"/>
    </xf>
    <xf numFmtId="0" fontId="21" fillId="0" borderId="0" xfId="87" applyFont="1" applyFill="1" applyBorder="1" applyAlignment="1">
      <alignment horizontal="left" vertical="center"/>
      <protection/>
    </xf>
    <xf numFmtId="164" fontId="21" fillId="0" borderId="0" xfId="96" applyFont="1" applyFill="1" applyBorder="1" applyAlignment="1">
      <alignment horizontal="center" vertical="center"/>
      <protection/>
    </xf>
    <xf numFmtId="0" fontId="21" fillId="0" borderId="0" xfId="87" applyFont="1" applyFill="1" applyBorder="1" applyAlignment="1">
      <alignment vertical="center"/>
      <protection/>
    </xf>
    <xf numFmtId="164" fontId="21" fillId="0" borderId="0" xfId="87" applyNumberFormat="1" applyFont="1" applyFill="1" applyBorder="1" applyAlignment="1" applyProtection="1">
      <alignment horizontal="left" vertical="center"/>
      <protection/>
    </xf>
    <xf numFmtId="0" fontId="59" fillId="0" borderId="0" xfId="0" applyFont="1" applyAlignment="1">
      <alignment/>
    </xf>
    <xf numFmtId="0" fontId="21" fillId="0" borderId="0" xfId="0" applyFont="1" applyAlignment="1">
      <alignment wrapText="1"/>
    </xf>
    <xf numFmtId="164" fontId="3" fillId="29" borderId="0" xfId="87" applyNumberFormat="1" applyFont="1" applyFill="1" applyBorder="1" applyAlignment="1" applyProtection="1">
      <alignment horizontal="left" vertical="center" indent="2"/>
      <protection/>
    </xf>
    <xf numFmtId="0" fontId="3" fillId="11" borderId="0" xfId="0" applyFont="1" applyFill="1" applyAlignment="1">
      <alignment/>
    </xf>
    <xf numFmtId="164" fontId="3" fillId="29" borderId="0" xfId="91" applyNumberFormat="1" applyFont="1" applyFill="1" applyBorder="1" applyAlignment="1" applyProtection="1">
      <alignment horizontal="left" vertical="center" indent="2"/>
      <protection/>
    </xf>
    <xf numFmtId="164" fontId="3" fillId="29" borderId="10" xfId="91" applyNumberFormat="1" applyFont="1" applyFill="1" applyBorder="1" applyAlignment="1" applyProtection="1">
      <alignment horizontal="left" vertical="center" indent="2"/>
      <protection/>
    </xf>
    <xf numFmtId="0" fontId="30" fillId="26" borderId="0" xfId="0" applyFont="1" applyFill="1" applyBorder="1" applyAlignment="1">
      <alignment vertical="center" wrapText="1"/>
    </xf>
    <xf numFmtId="0" fontId="20" fillId="26" borderId="0" xfId="0" applyFont="1" applyFill="1" applyBorder="1" applyAlignment="1">
      <alignment/>
    </xf>
    <xf numFmtId="0" fontId="15" fillId="26" borderId="40" xfId="0" applyFont="1" applyFill="1" applyBorder="1" applyAlignment="1">
      <alignment/>
    </xf>
    <xf numFmtId="0" fontId="20" fillId="26" borderId="40" xfId="0" applyFont="1" applyFill="1" applyBorder="1" applyAlignment="1">
      <alignment/>
    </xf>
    <xf numFmtId="0" fontId="28" fillId="26" borderId="40" xfId="0" applyFont="1" applyFill="1" applyBorder="1" applyAlignment="1">
      <alignment horizontal="center" vertical="center" wrapText="1"/>
    </xf>
    <xf numFmtId="167" fontId="11" fillId="26" borderId="40" xfId="0" applyNumberFormat="1" applyFont="1" applyFill="1" applyBorder="1" applyAlignment="1">
      <alignment horizontal="center" vertical="center"/>
    </xf>
    <xf numFmtId="167" fontId="11" fillId="26" borderId="46" xfId="0" applyNumberFormat="1" applyFont="1" applyFill="1" applyBorder="1" applyAlignment="1">
      <alignment horizontal="center" vertical="center"/>
    </xf>
    <xf numFmtId="0" fontId="44" fillId="24" borderId="34" xfId="0" applyFont="1" applyFill="1" applyBorder="1" applyAlignment="1">
      <alignment horizontal="left" vertical="center" indent="13"/>
    </xf>
    <xf numFmtId="0" fontId="65" fillId="0" borderId="0" xfId="0" applyFont="1" applyAlignment="1">
      <alignment/>
    </xf>
    <xf numFmtId="164" fontId="65" fillId="0" borderId="0" xfId="91" applyNumberFormat="1" applyFont="1" applyFill="1" applyBorder="1" applyAlignment="1" applyProtection="1">
      <alignment horizontal="left" vertical="center"/>
      <protection/>
    </xf>
    <xf numFmtId="0" fontId="65" fillId="0" borderId="0" xfId="0" applyFont="1" applyAlignment="1">
      <alignment horizontal="right"/>
    </xf>
    <xf numFmtId="164" fontId="65" fillId="0" borderId="0" xfId="87" applyNumberFormat="1" applyFont="1" applyFill="1" applyBorder="1" applyAlignment="1" applyProtection="1">
      <alignment horizontal="left" vertical="center" indent="4"/>
      <protection/>
    </xf>
    <xf numFmtId="0" fontId="38" fillId="26" borderId="0" xfId="0" applyFont="1" applyFill="1" applyBorder="1" applyAlignment="1">
      <alignment vertical="center" wrapText="1"/>
    </xf>
    <xf numFmtId="20" fontId="77" fillId="19" borderId="0" xfId="87" applyNumberFormat="1" applyFont="1" applyFill="1" applyBorder="1" applyAlignment="1">
      <alignment horizontal="center" vertical="center"/>
      <protection/>
    </xf>
    <xf numFmtId="0" fontId="13" fillId="27" borderId="0" xfId="79" applyFont="1" applyFill="1" applyBorder="1" applyAlignment="1" applyProtection="1">
      <alignment horizontal="center" vertical="center"/>
      <protection/>
    </xf>
    <xf numFmtId="0" fontId="0" fillId="27" borderId="15" xfId="0" applyFont="1" applyFill="1" applyBorder="1" applyAlignment="1">
      <alignment vertical="center"/>
    </xf>
    <xf numFmtId="0" fontId="23" fillId="0" borderId="0" xfId="92" applyNumberFormat="1" applyFont="1" applyFill="1" applyAlignment="1" applyProtection="1">
      <alignment horizontal="left" vertical="center"/>
      <protection locked="0"/>
    </xf>
    <xf numFmtId="164" fontId="23" fillId="0" borderId="0" xfId="92" applyNumberFormat="1" applyFont="1" applyFill="1" applyAlignment="1" applyProtection="1">
      <alignment horizontal="left" vertical="center"/>
      <protection locked="0"/>
    </xf>
    <xf numFmtId="164" fontId="20" fillId="0" borderId="0" xfId="92" applyNumberFormat="1" applyFont="1" applyFill="1" applyAlignment="1" applyProtection="1">
      <alignment vertical="center"/>
      <protection locked="0"/>
    </xf>
    <xf numFmtId="20" fontId="20" fillId="0" borderId="0" xfId="92" applyNumberFormat="1" applyFont="1" applyFill="1" applyAlignment="1" applyProtection="1">
      <alignment horizontal="center" vertical="center"/>
      <protection locked="0"/>
    </xf>
    <xf numFmtId="0" fontId="23" fillId="24" borderId="0" xfId="92" applyNumberFormat="1" applyFont="1" applyFill="1" applyAlignment="1" applyProtection="1">
      <alignment horizontal="left" vertical="center"/>
      <protection locked="0"/>
    </xf>
    <xf numFmtId="164" fontId="23" fillId="24" borderId="0" xfId="92" applyNumberFormat="1" applyFont="1" applyFill="1" applyAlignment="1" applyProtection="1">
      <alignment horizontal="left" vertical="center"/>
      <protection locked="0"/>
    </xf>
    <xf numFmtId="164" fontId="20" fillId="24" borderId="0" xfId="92" applyNumberFormat="1" applyFont="1" applyFill="1" applyAlignment="1" applyProtection="1">
      <alignment vertical="center"/>
      <protection locked="0"/>
    </xf>
    <xf numFmtId="20" fontId="20" fillId="24" borderId="0" xfId="92" applyNumberFormat="1" applyFont="1" applyFill="1" applyAlignment="1" applyProtection="1">
      <alignment horizontal="center" vertical="center"/>
      <protection locked="0"/>
    </xf>
    <xf numFmtId="0" fontId="23" fillId="20" borderId="0" xfId="92" applyNumberFormat="1" applyFont="1" applyFill="1" applyAlignment="1" applyProtection="1">
      <alignment horizontal="left" vertical="center"/>
      <protection locked="0"/>
    </xf>
    <xf numFmtId="164" fontId="23" fillId="20" borderId="0" xfId="92" applyNumberFormat="1" applyFont="1" applyFill="1" applyAlignment="1" applyProtection="1">
      <alignment horizontal="left" vertical="center"/>
      <protection locked="0"/>
    </xf>
    <xf numFmtId="164" fontId="20" fillId="20" borderId="0" xfId="92" applyNumberFormat="1" applyFont="1" applyFill="1" applyAlignment="1" applyProtection="1">
      <alignment vertical="center"/>
      <protection locked="0"/>
    </xf>
    <xf numFmtId="20" fontId="20" fillId="20" borderId="0" xfId="92" applyNumberFormat="1" applyFont="1" applyFill="1" applyAlignment="1" applyProtection="1">
      <alignment horizontal="center" vertical="center"/>
      <protection locked="0"/>
    </xf>
    <xf numFmtId="0" fontId="21" fillId="19" borderId="21" xfId="79" applyFont="1" applyFill="1" applyBorder="1" applyAlignment="1" applyProtection="1">
      <alignment horizontal="center" vertical="center"/>
      <protection/>
    </xf>
    <xf numFmtId="164" fontId="20" fillId="25" borderId="0" xfId="93" applyFont="1" applyFill="1" applyAlignment="1" applyProtection="1">
      <alignment horizontal="left" vertical="center"/>
      <protection locked="0"/>
    </xf>
    <xf numFmtId="0" fontId="9" fillId="20" borderId="0" xfId="87" applyFont="1" applyFill="1" applyBorder="1" applyAlignment="1">
      <alignment vertical="center"/>
      <protection/>
    </xf>
    <xf numFmtId="20" fontId="0" fillId="20" borderId="0" xfId="87" applyNumberFormat="1" applyFill="1" applyAlignment="1">
      <alignment horizontal="center"/>
      <protection/>
    </xf>
    <xf numFmtId="164" fontId="0" fillId="20" borderId="0" xfId="93" applyFont="1" applyFill="1" applyBorder="1" applyAlignment="1">
      <alignment horizontal="left" vertical="center"/>
      <protection/>
    </xf>
    <xf numFmtId="17" fontId="19" fillId="27" borderId="0" xfId="0" applyNumberFormat="1" applyFont="1" applyFill="1" applyBorder="1" applyAlignment="1" quotePrefix="1">
      <alignment horizontal="center" vertical="center"/>
    </xf>
    <xf numFmtId="164" fontId="21" fillId="0" borderId="0" xfId="91" applyNumberFormat="1" applyFont="1" applyFill="1" applyBorder="1" applyAlignment="1" applyProtection="1">
      <alignment horizontal="right" vertical="center"/>
      <protection/>
    </xf>
    <xf numFmtId="0" fontId="21" fillId="0" borderId="0" xfId="0" applyFont="1" applyAlignment="1">
      <alignment horizontal="right"/>
    </xf>
    <xf numFmtId="171" fontId="21" fillId="0" borderId="0" xfId="0" applyNumberFormat="1" applyFont="1" applyAlignment="1">
      <alignment/>
    </xf>
    <xf numFmtId="1" fontId="0" fillId="0" borderId="0" xfId="0" applyNumberFormat="1" applyAlignment="1">
      <alignment/>
    </xf>
    <xf numFmtId="164" fontId="3" fillId="29" borderId="0" xfId="91" applyNumberFormat="1" applyFont="1" applyFill="1" applyBorder="1" applyAlignment="1" applyProtection="1" quotePrefix="1">
      <alignment horizontal="left" vertical="center" indent="1"/>
      <protection/>
    </xf>
    <xf numFmtId="164" fontId="0" fillId="24" borderId="29" xfId="93" applyFont="1" applyFill="1" applyBorder="1" applyAlignment="1">
      <alignment horizontal="left" vertical="center"/>
      <protection/>
    </xf>
    <xf numFmtId="0" fontId="76" fillId="46" borderId="0" xfId="87" applyFont="1" applyFill="1" applyBorder="1" applyAlignment="1">
      <alignment vertical="center"/>
      <protection/>
    </xf>
    <xf numFmtId="170" fontId="76" fillId="46" borderId="0" xfId="87" applyNumberFormat="1" applyFont="1" applyFill="1" applyBorder="1" applyAlignment="1">
      <alignment horizontal="center" vertical="center"/>
      <protection/>
    </xf>
    <xf numFmtId="0" fontId="76" fillId="46" borderId="0" xfId="87" applyFont="1" applyFill="1" applyBorder="1" applyAlignment="1">
      <alignment horizontal="center" vertical="center"/>
      <protection/>
    </xf>
    <xf numFmtId="164" fontId="20" fillId="25" borderId="0" xfId="91" applyNumberFormat="1" applyFont="1" applyFill="1" applyAlignment="1" applyProtection="1">
      <alignment horizontal="center" vertical="center"/>
      <protection locked="0"/>
    </xf>
    <xf numFmtId="164" fontId="20" fillId="20" borderId="0" xfId="91" applyNumberFormat="1" applyFont="1" applyFill="1" applyAlignment="1" applyProtection="1">
      <alignment horizontal="center" vertical="center"/>
      <protection locked="0"/>
    </xf>
    <xf numFmtId="0" fontId="20" fillId="0" borderId="0" xfId="98" applyFont="1" applyFill="1" applyBorder="1" applyAlignment="1">
      <alignment horizontal="center" vertical="center"/>
      <protection/>
    </xf>
    <xf numFmtId="164" fontId="20" fillId="0" borderId="0" xfId="91" applyNumberFormat="1" applyFont="1" applyFill="1" applyAlignment="1" applyProtection="1">
      <alignment horizontal="center" vertical="center"/>
      <protection locked="0"/>
    </xf>
    <xf numFmtId="164" fontId="0" fillId="24" borderId="29" xfId="94" applyFont="1" applyFill="1" applyBorder="1" applyAlignment="1">
      <alignment horizontal="left" vertical="center"/>
      <protection/>
    </xf>
    <xf numFmtId="0" fontId="0" fillId="20" borderId="0" xfId="87" applyFont="1" applyFill="1" applyAlignment="1">
      <alignment wrapText="1"/>
      <protection/>
    </xf>
    <xf numFmtId="0" fontId="0" fillId="25" borderId="0" xfId="87" applyFont="1" applyFill="1" applyAlignment="1">
      <alignment wrapText="1"/>
      <protection/>
    </xf>
    <xf numFmtId="164" fontId="0" fillId="21" borderId="0" xfId="94" applyFont="1" applyFill="1" applyBorder="1" applyAlignment="1">
      <alignment vertical="center"/>
      <protection/>
    </xf>
    <xf numFmtId="164" fontId="13" fillId="20" borderId="0" xfId="94" applyFont="1" applyFill="1" applyBorder="1" applyAlignment="1">
      <alignment vertical="center"/>
      <protection/>
    </xf>
    <xf numFmtId="164" fontId="13" fillId="20" borderId="0" xfId="94" applyFont="1" applyFill="1" applyBorder="1" applyAlignment="1">
      <alignment horizontal="left" vertical="center"/>
      <protection/>
    </xf>
    <xf numFmtId="18" fontId="13" fillId="20" borderId="0" xfId="94" applyNumberFormat="1" applyFont="1" applyFill="1" applyBorder="1" applyAlignment="1">
      <alignment vertical="center"/>
      <protection/>
    </xf>
    <xf numFmtId="164" fontId="13" fillId="25" borderId="0" xfId="94" applyFont="1" applyFill="1" applyBorder="1" applyAlignment="1">
      <alignment vertical="center"/>
      <protection/>
    </xf>
    <xf numFmtId="164" fontId="13" fillId="25" borderId="0" xfId="94" applyFont="1" applyFill="1" applyBorder="1" applyAlignment="1">
      <alignment horizontal="left" vertical="center"/>
      <protection/>
    </xf>
    <xf numFmtId="18" fontId="13" fillId="25" borderId="0" xfId="94" applyNumberFormat="1" applyFont="1" applyFill="1" applyBorder="1" applyAlignment="1">
      <alignment vertical="center"/>
      <protection/>
    </xf>
    <xf numFmtId="0" fontId="21" fillId="0" borderId="0" xfId="0" applyFont="1" applyFill="1" applyAlignment="1">
      <alignment/>
    </xf>
    <xf numFmtId="0" fontId="59" fillId="0" borderId="0" xfId="0" applyFont="1" applyFill="1" applyAlignment="1">
      <alignment/>
    </xf>
    <xf numFmtId="0" fontId="21" fillId="0" borderId="0" xfId="0" applyFont="1" applyFill="1" applyAlignment="1">
      <alignment wrapText="1"/>
    </xf>
    <xf numFmtId="0" fontId="65" fillId="0" borderId="0" xfId="87" applyFont="1" applyFill="1" applyBorder="1" applyAlignment="1">
      <alignment horizontal="left" vertical="center"/>
      <protection/>
    </xf>
    <xf numFmtId="164" fontId="65" fillId="0" borderId="0" xfId="91" applyFont="1" applyBorder="1" applyAlignment="1">
      <alignment horizontal="left" vertical="center"/>
      <protection/>
    </xf>
    <xf numFmtId="0" fontId="3" fillId="0" borderId="0" xfId="0" applyFont="1" applyBorder="1" applyAlignment="1">
      <alignment/>
    </xf>
    <xf numFmtId="0" fontId="70" fillId="0" borderId="0" xfId="0" applyFont="1" applyBorder="1" applyAlignment="1">
      <alignment/>
    </xf>
    <xf numFmtId="0" fontId="3" fillId="0" borderId="0" xfId="0" applyFont="1" applyBorder="1" applyAlignment="1">
      <alignment wrapText="1"/>
    </xf>
    <xf numFmtId="0" fontId="0" fillId="25" borderId="0" xfId="87" applyFill="1" applyBorder="1" applyAlignment="1">
      <alignment vertical="center"/>
      <protection/>
    </xf>
    <xf numFmtId="0" fontId="0" fillId="25" borderId="28" xfId="87" applyFill="1" applyBorder="1" applyAlignment="1">
      <alignment vertical="center"/>
      <protection/>
    </xf>
    <xf numFmtId="0" fontId="0" fillId="25" borderId="0" xfId="87" applyFont="1" applyFill="1" applyBorder="1" applyAlignment="1">
      <alignment vertical="center"/>
      <protection/>
    </xf>
    <xf numFmtId="0" fontId="13" fillId="25" borderId="0" xfId="87" applyFont="1" applyFill="1" applyBorder="1" applyAlignment="1">
      <alignment vertical="center"/>
      <protection/>
    </xf>
    <xf numFmtId="0" fontId="32" fillId="25" borderId="0" xfId="87" applyFont="1" applyFill="1" applyBorder="1" applyAlignment="1">
      <alignment vertical="center"/>
      <protection/>
    </xf>
    <xf numFmtId="164" fontId="102" fillId="0" borderId="0" xfId="87" applyNumberFormat="1" applyFont="1" applyFill="1" applyBorder="1" applyAlignment="1" applyProtection="1">
      <alignment horizontal="left" vertical="center"/>
      <protection/>
    </xf>
    <xf numFmtId="0" fontId="102" fillId="0" borderId="0" xfId="87" applyFont="1" applyFill="1" applyBorder="1" applyAlignment="1">
      <alignment horizontal="left" vertical="center"/>
      <protection/>
    </xf>
    <xf numFmtId="164" fontId="102" fillId="0" borderId="0" xfId="91" applyNumberFormat="1" applyFont="1" applyFill="1" applyBorder="1" applyAlignment="1" applyProtection="1">
      <alignment horizontal="right" vertical="center"/>
      <protection/>
    </xf>
    <xf numFmtId="0" fontId="102" fillId="0" borderId="0" xfId="0" applyFont="1" applyAlignment="1">
      <alignment/>
    </xf>
    <xf numFmtId="0" fontId="103" fillId="0" borderId="0" xfId="0" applyFont="1" applyAlignment="1">
      <alignment/>
    </xf>
    <xf numFmtId="0" fontId="102" fillId="0" borderId="0" xfId="0" applyFont="1" applyAlignment="1">
      <alignment wrapText="1"/>
    </xf>
    <xf numFmtId="164" fontId="21" fillId="0" borderId="0" xfId="91" applyFont="1" applyBorder="1" applyAlignment="1">
      <alignment horizontal="left" vertical="center"/>
      <protection/>
    </xf>
    <xf numFmtId="0" fontId="21" fillId="0" borderId="0" xfId="0" applyFont="1" applyAlignment="1">
      <alignment horizontal="right"/>
    </xf>
    <xf numFmtId="0" fontId="89" fillId="22" borderId="47" xfId="0" applyFont="1" applyFill="1" applyBorder="1" applyAlignment="1">
      <alignment horizontal="center" vertical="center" wrapText="1"/>
    </xf>
    <xf numFmtId="0" fontId="89" fillId="22" borderId="17" xfId="0" applyFont="1" applyFill="1" applyBorder="1" applyAlignment="1">
      <alignment horizontal="center" vertical="center" wrapText="1"/>
    </xf>
    <xf numFmtId="164" fontId="0" fillId="24" borderId="29" xfId="91" applyFont="1" applyFill="1" applyBorder="1" applyAlignment="1">
      <alignment horizontal="left" vertical="center"/>
      <protection/>
    </xf>
    <xf numFmtId="0" fontId="20" fillId="25" borderId="0" xfId="98" applyFont="1" applyFill="1" applyAlignment="1" applyProtection="1">
      <alignment vertical="center" wrapText="1"/>
      <protection locked="0"/>
    </xf>
    <xf numFmtId="0" fontId="20" fillId="0" borderId="0" xfId="98" applyFont="1" applyFill="1" applyAlignment="1" applyProtection="1">
      <alignment vertical="center" wrapText="1"/>
      <protection locked="0"/>
    </xf>
    <xf numFmtId="0" fontId="23" fillId="0" borderId="0" xfId="96" applyNumberFormat="1" applyFont="1" applyFill="1" applyBorder="1" applyAlignment="1" applyProtection="1">
      <alignment horizontal="left" vertical="center"/>
      <protection/>
    </xf>
    <xf numFmtId="164" fontId="23" fillId="0" borderId="0" xfId="96" applyNumberFormat="1" applyFont="1" applyFill="1" applyBorder="1" applyAlignment="1" applyProtection="1">
      <alignment horizontal="left" vertical="center"/>
      <protection/>
    </xf>
    <xf numFmtId="170" fontId="23" fillId="0" borderId="0" xfId="96" applyNumberFormat="1" applyFont="1" applyFill="1" applyBorder="1" applyAlignment="1" applyProtection="1">
      <alignment horizontal="center" vertical="center"/>
      <protection/>
    </xf>
    <xf numFmtId="164" fontId="23" fillId="25" borderId="0" xfId="96" applyFont="1" applyFill="1" applyBorder="1" applyAlignment="1">
      <alignment horizontal="left" vertical="center"/>
      <protection/>
    </xf>
    <xf numFmtId="164" fontId="3" fillId="0" borderId="10" xfId="96" applyFont="1" applyFill="1" applyBorder="1" applyAlignment="1">
      <alignment horizontal="right" vertical="center"/>
      <protection/>
    </xf>
    <xf numFmtId="164" fontId="102" fillId="0" borderId="0" xfId="96" applyFont="1" applyFill="1" applyBorder="1" applyAlignment="1">
      <alignment horizontal="center" vertical="center"/>
      <protection/>
    </xf>
    <xf numFmtId="0" fontId="31" fillId="4" borderId="48" xfId="0" applyFont="1" applyFill="1" applyBorder="1" applyAlignment="1">
      <alignment horizontal="center" vertical="center"/>
    </xf>
    <xf numFmtId="0" fontId="31" fillId="7" borderId="49" xfId="0" applyFont="1" applyFill="1" applyBorder="1" applyAlignment="1">
      <alignment horizontal="center" vertical="center"/>
    </xf>
    <xf numFmtId="0" fontId="28" fillId="20" borderId="18" xfId="0" applyFont="1" applyFill="1" applyBorder="1" applyAlignment="1" quotePrefix="1">
      <alignment horizontal="center" vertical="center" wrapText="1"/>
    </xf>
    <xf numFmtId="0" fontId="27" fillId="26" borderId="40" xfId="0" applyFont="1" applyFill="1" applyBorder="1" applyAlignment="1">
      <alignment vertical="center"/>
    </xf>
    <xf numFmtId="0" fontId="28" fillId="20" borderId="50" xfId="0" applyFont="1" applyFill="1" applyBorder="1" applyAlignment="1" quotePrefix="1">
      <alignment horizontal="center" vertical="center" wrapText="1"/>
    </xf>
    <xf numFmtId="0" fontId="28" fillId="4" borderId="50" xfId="0" applyFont="1" applyFill="1" applyBorder="1" applyAlignment="1" quotePrefix="1">
      <alignment horizontal="center" vertical="center" wrapText="1"/>
    </xf>
    <xf numFmtId="0" fontId="28" fillId="20" borderId="50" xfId="0" applyFont="1" applyFill="1" applyBorder="1" applyAlignment="1">
      <alignment horizontal="center" vertical="center" wrapText="1"/>
    </xf>
    <xf numFmtId="0" fontId="28" fillId="22" borderId="51" xfId="0" applyFont="1" applyFill="1" applyBorder="1" applyAlignment="1">
      <alignment horizontal="center" vertical="center" wrapText="1"/>
    </xf>
    <xf numFmtId="0" fontId="38" fillId="26" borderId="15" xfId="0" applyFont="1" applyFill="1" applyBorder="1" applyAlignment="1">
      <alignment vertical="center" wrapText="1"/>
    </xf>
    <xf numFmtId="0" fontId="27" fillId="4" borderId="50" xfId="0" applyFont="1" applyFill="1" applyBorder="1" applyAlignment="1">
      <alignment horizontal="center" vertical="center" wrapText="1"/>
    </xf>
    <xf numFmtId="0" fontId="28" fillId="22" borderId="5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0" borderId="53" xfId="0" applyFont="1" applyFill="1" applyBorder="1" applyAlignment="1">
      <alignment horizontal="center" vertical="center" wrapText="1"/>
    </xf>
    <xf numFmtId="0" fontId="30" fillId="26" borderId="52" xfId="0" applyFont="1" applyFill="1" applyBorder="1" applyAlignment="1">
      <alignment vertical="center" wrapText="1"/>
    </xf>
    <xf numFmtId="0" fontId="28" fillId="21" borderId="14" xfId="0" applyFont="1" applyFill="1" applyBorder="1" applyAlignment="1">
      <alignment horizontal="center" vertical="center" wrapText="1"/>
    </xf>
    <xf numFmtId="0" fontId="26" fillId="26" borderId="14" xfId="79" applyFont="1" applyFill="1" applyBorder="1" applyAlignment="1" applyProtection="1">
      <alignment vertical="center" wrapText="1"/>
      <protection/>
    </xf>
    <xf numFmtId="0" fontId="89" fillId="22" borderId="54" xfId="0" applyFont="1" applyFill="1" applyBorder="1" applyAlignment="1">
      <alignment horizontal="center" vertical="center" wrapText="1"/>
    </xf>
    <xf numFmtId="0" fontId="89" fillId="22" borderId="55" xfId="0" applyFont="1" applyFill="1" applyBorder="1" applyAlignment="1">
      <alignment horizontal="center" vertical="center" wrapText="1"/>
    </xf>
    <xf numFmtId="0" fontId="89" fillId="22" borderId="23" xfId="0" applyFont="1" applyFill="1" applyBorder="1" applyAlignment="1">
      <alignment horizontal="center" vertical="center" wrapText="1"/>
    </xf>
    <xf numFmtId="0" fontId="89" fillId="22" borderId="56" xfId="0" applyFont="1" applyFill="1" applyBorder="1" applyAlignment="1">
      <alignment horizontal="center" vertical="center" wrapText="1"/>
    </xf>
    <xf numFmtId="0" fontId="89" fillId="22" borderId="57" xfId="0" applyFont="1" applyFill="1" applyBorder="1" applyAlignment="1">
      <alignment horizontal="center" vertical="center" wrapText="1"/>
    </xf>
    <xf numFmtId="0" fontId="89" fillId="22" borderId="58" xfId="0" applyFont="1" applyFill="1" applyBorder="1" applyAlignment="1">
      <alignment horizontal="center" vertical="center" wrapText="1"/>
    </xf>
    <xf numFmtId="0" fontId="89" fillId="22" borderId="59" xfId="0" applyFont="1" applyFill="1" applyBorder="1" applyAlignment="1">
      <alignment horizontal="center" vertical="center" wrapText="1"/>
    </xf>
    <xf numFmtId="0" fontId="26" fillId="26" borderId="15" xfId="79" applyFont="1" applyFill="1" applyBorder="1" applyAlignment="1" applyProtection="1">
      <alignment vertical="center" wrapText="1"/>
      <protection/>
    </xf>
    <xf numFmtId="0" fontId="28" fillId="21" borderId="53" xfId="0" applyFont="1" applyFill="1" applyBorder="1" applyAlignment="1">
      <alignment horizontal="center" vertical="center" wrapText="1"/>
    </xf>
    <xf numFmtId="0" fontId="42" fillId="22" borderId="10" xfId="0" applyFont="1" applyFill="1" applyBorder="1" applyAlignment="1">
      <alignment/>
    </xf>
    <xf numFmtId="0" fontId="28" fillId="7" borderId="14" xfId="0" applyFont="1" applyFill="1" applyBorder="1" applyAlignment="1">
      <alignment vertical="center" wrapText="1"/>
    </xf>
    <xf numFmtId="0" fontId="28" fillId="7" borderId="0" xfId="0" applyFont="1" applyFill="1" applyBorder="1" applyAlignment="1">
      <alignment vertical="center" wrapText="1"/>
    </xf>
    <xf numFmtId="0" fontId="28" fillId="7" borderId="15" xfId="0" applyFont="1" applyFill="1" applyBorder="1" applyAlignment="1">
      <alignment vertical="center" wrapText="1"/>
    </xf>
    <xf numFmtId="0" fontId="104" fillId="0" borderId="0" xfId="0" applyFont="1" applyAlignment="1">
      <alignment/>
    </xf>
    <xf numFmtId="0" fontId="104" fillId="25" borderId="0" xfId="0" applyFont="1" applyFill="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105" fillId="47" borderId="38" xfId="79" applyFont="1" applyFill="1" applyBorder="1" applyAlignment="1" applyProtection="1">
      <alignment horizontal="center" vertical="center"/>
      <protection/>
    </xf>
    <xf numFmtId="0" fontId="105" fillId="24" borderId="39" xfId="79" applyFont="1" applyFill="1" applyBorder="1" applyAlignment="1" applyProtection="1">
      <alignment horizontal="center" vertical="center"/>
      <protection/>
    </xf>
    <xf numFmtId="0" fontId="20" fillId="0" borderId="0" xfId="87" applyFont="1" applyFill="1" applyAlignment="1">
      <alignment horizontal="left" wrapText="1"/>
      <protection/>
    </xf>
    <xf numFmtId="0" fontId="20" fillId="0" borderId="0" xfId="87" applyFont="1" applyFill="1" applyAlignment="1">
      <alignment wrapText="1"/>
      <protection/>
    </xf>
    <xf numFmtId="0" fontId="20" fillId="0" borderId="0" xfId="87" applyFont="1" applyFill="1" applyBorder="1" applyAlignment="1">
      <alignment horizontal="center" vertical="center"/>
      <protection/>
    </xf>
    <xf numFmtId="165" fontId="20" fillId="0" borderId="0" xfId="94" applyNumberFormat="1" applyFont="1" applyFill="1" applyAlignment="1" applyProtection="1">
      <alignment vertical="center"/>
      <protection/>
    </xf>
    <xf numFmtId="0" fontId="23" fillId="25" borderId="0" xfId="93" applyNumberFormat="1" applyFont="1" applyFill="1" applyAlignment="1" applyProtection="1" quotePrefix="1">
      <alignment horizontal="left" vertical="center"/>
      <protection locked="0"/>
    </xf>
    <xf numFmtId="0" fontId="20" fillId="20" borderId="0" xfId="0" applyFont="1" applyFill="1" applyAlignment="1">
      <alignment/>
    </xf>
    <xf numFmtId="0" fontId="20" fillId="0" borderId="0" xfId="0" applyFont="1" applyAlignment="1">
      <alignment/>
    </xf>
    <xf numFmtId="164" fontId="3" fillId="0" borderId="11" xfId="96" applyNumberFormat="1" applyFont="1" applyFill="1" applyBorder="1" applyAlignment="1" applyProtection="1">
      <alignment horizontal="right" vertical="center"/>
      <protection/>
    </xf>
    <xf numFmtId="0" fontId="106" fillId="25" borderId="0" xfId="87" applyFont="1" applyFill="1" applyBorder="1" applyAlignment="1">
      <alignment vertical="center"/>
      <protection/>
    </xf>
    <xf numFmtId="1" fontId="107" fillId="25" borderId="0" xfId="87" applyNumberFormat="1" applyFont="1" applyFill="1" applyBorder="1" applyAlignment="1">
      <alignment horizontal="center" vertical="center"/>
      <protection/>
    </xf>
    <xf numFmtId="0" fontId="106" fillId="0" borderId="0" xfId="0" applyFont="1" applyAlignment="1">
      <alignment/>
    </xf>
    <xf numFmtId="0" fontId="3" fillId="0" borderId="11" xfId="87" applyFont="1" applyFill="1" applyBorder="1" applyAlignment="1">
      <alignment vertical="center"/>
      <protection/>
    </xf>
    <xf numFmtId="164" fontId="3" fillId="0" borderId="0" xfId="79" applyNumberFormat="1" applyFont="1" applyFill="1" applyBorder="1" applyAlignment="1" applyProtection="1">
      <alignment horizontal="left" vertical="center" indent="2"/>
      <protection/>
    </xf>
    <xf numFmtId="0" fontId="65" fillId="0" borderId="10" xfId="87" applyFont="1" applyFill="1" applyBorder="1" applyAlignment="1">
      <alignment horizontal="left" vertical="center"/>
      <protection/>
    </xf>
    <xf numFmtId="0" fontId="102" fillId="0" borderId="0" xfId="0" applyFont="1" applyAlignment="1">
      <alignment horizontal="right"/>
    </xf>
    <xf numFmtId="0" fontId="109" fillId="0" borderId="0" xfId="0" applyFont="1" applyAlignment="1">
      <alignment horizontal="left" indent="4"/>
    </xf>
    <xf numFmtId="0" fontId="110" fillId="0" borderId="0" xfId="0" applyFont="1" applyAlignment="1">
      <alignment horizontal="left" indent="4"/>
    </xf>
    <xf numFmtId="0" fontId="89" fillId="22" borderId="60" xfId="0" applyFont="1" applyFill="1" applyBorder="1" applyAlignment="1">
      <alignment horizontal="center" vertical="center" wrapText="1"/>
    </xf>
    <xf numFmtId="0" fontId="89" fillId="22" borderId="21" xfId="0" applyFont="1" applyFill="1" applyBorder="1" applyAlignment="1">
      <alignment horizontal="center" vertical="center" wrapText="1"/>
    </xf>
    <xf numFmtId="0" fontId="89" fillId="22" borderId="32" xfId="0" applyFont="1" applyFill="1" applyBorder="1" applyAlignment="1">
      <alignment horizontal="center" vertical="center" wrapText="1"/>
    </xf>
    <xf numFmtId="0" fontId="110" fillId="0" borderId="0" xfId="0" applyFont="1" applyAlignment="1">
      <alignment horizontal="left" indent="8"/>
    </xf>
    <xf numFmtId="0" fontId="110" fillId="0" borderId="0" xfId="0" applyFont="1" applyAlignment="1">
      <alignment horizontal="left" indent="12"/>
    </xf>
    <xf numFmtId="0" fontId="108" fillId="0" borderId="0" xfId="0" applyFont="1" applyAlignment="1">
      <alignment/>
    </xf>
    <xf numFmtId="49" fontId="48" fillId="0" borderId="0" xfId="0" applyNumberFormat="1" applyFont="1" applyAlignment="1">
      <alignment/>
    </xf>
    <xf numFmtId="164" fontId="3" fillId="0" borderId="0" xfId="87" applyNumberFormat="1" applyFont="1" applyFill="1" applyBorder="1" applyAlignment="1" applyProtection="1">
      <alignment horizontal="left" vertical="center" indent="2"/>
      <protection/>
    </xf>
    <xf numFmtId="164" fontId="20" fillId="0" borderId="31" xfId="87" applyNumberFormat="1" applyFont="1" applyFill="1" applyBorder="1" applyAlignment="1" applyProtection="1">
      <alignment horizontal="left" vertical="center"/>
      <protection/>
    </xf>
    <xf numFmtId="164" fontId="3" fillId="0" borderId="0" xfId="91" applyNumberFormat="1" applyFont="1" applyFill="1" applyBorder="1" applyAlignment="1" applyProtection="1">
      <alignment horizontal="left" vertical="center" indent="1"/>
      <protection/>
    </xf>
    <xf numFmtId="164" fontId="72" fillId="0" borderId="0" xfId="79" applyNumberFormat="1" applyFont="1" applyFill="1" applyBorder="1" applyAlignment="1" applyProtection="1">
      <alignment horizontal="left" vertical="center" indent="3"/>
      <protection/>
    </xf>
    <xf numFmtId="164" fontId="72" fillId="0" borderId="0" xfId="79" applyNumberFormat="1" applyFont="1" applyFill="1" applyBorder="1" applyAlignment="1" applyProtection="1">
      <alignment horizontal="left" vertical="center" indent="2"/>
      <protection/>
    </xf>
    <xf numFmtId="164" fontId="17" fillId="24" borderId="0" xfId="95" applyFont="1" applyFill="1" applyBorder="1" applyAlignment="1">
      <alignment vertical="center"/>
      <protection/>
    </xf>
    <xf numFmtId="0" fontId="77" fillId="20" borderId="0" xfId="0" applyFont="1" applyFill="1" applyBorder="1" applyAlignment="1">
      <alignment vertical="center"/>
    </xf>
    <xf numFmtId="0" fontId="77" fillId="0" borderId="0" xfId="0" applyFont="1" applyFill="1" applyBorder="1" applyAlignment="1">
      <alignment vertical="center"/>
    </xf>
    <xf numFmtId="0" fontId="20" fillId="20" borderId="0" xfId="0" applyFont="1" applyFill="1" applyBorder="1" applyAlignment="1">
      <alignment horizontal="left" vertical="center"/>
    </xf>
    <xf numFmtId="0" fontId="20" fillId="20" borderId="0" xfId="0" applyFont="1" applyFill="1" applyBorder="1" applyAlignment="1">
      <alignment/>
    </xf>
    <xf numFmtId="0" fontId="20" fillId="20" borderId="0" xfId="0" applyFont="1" applyFill="1" applyBorder="1" applyAlignment="1">
      <alignment horizontal="center"/>
    </xf>
    <xf numFmtId="0" fontId="20" fillId="20" borderId="0" xfId="0" applyFont="1" applyFill="1" applyBorder="1" applyAlignment="1">
      <alignment vertical="center"/>
    </xf>
    <xf numFmtId="165" fontId="20" fillId="20" borderId="0" xfId="0" applyNumberFormat="1" applyFont="1" applyFill="1" applyBorder="1" applyAlignment="1">
      <alignment/>
    </xf>
    <xf numFmtId="0" fontId="0" fillId="20" borderId="0" xfId="0" applyFill="1" applyBorder="1" applyAlignment="1">
      <alignment/>
    </xf>
    <xf numFmtId="0" fontId="77" fillId="20" borderId="0" xfId="0" applyFont="1" applyFill="1" applyBorder="1" applyAlignment="1">
      <alignment horizontal="left"/>
    </xf>
    <xf numFmtId="20" fontId="20" fillId="25" borderId="0" xfId="91" applyNumberFormat="1" applyFont="1" applyFill="1" applyAlignment="1" applyProtection="1">
      <alignment horizontal="center" vertical="center"/>
      <protection locked="0"/>
    </xf>
    <xf numFmtId="0" fontId="0" fillId="25" borderId="0" xfId="87" applyFill="1">
      <alignment/>
      <protection/>
    </xf>
    <xf numFmtId="164" fontId="17" fillId="21" borderId="0" xfId="91" applyFont="1" applyFill="1" applyBorder="1" applyAlignment="1">
      <alignment horizontal="center" vertical="center"/>
      <protection/>
    </xf>
    <xf numFmtId="164" fontId="23" fillId="21" borderId="0" xfId="91" applyFont="1" applyFill="1" applyBorder="1" applyAlignment="1" quotePrefix="1">
      <alignment horizontal="left" vertical="center"/>
      <protection/>
    </xf>
    <xf numFmtId="0" fontId="20" fillId="21" borderId="0" xfId="87" applyFont="1" applyFill="1" applyAlignment="1" applyProtection="1">
      <alignment vertical="center" wrapText="1"/>
      <protection locked="0"/>
    </xf>
    <xf numFmtId="20" fontId="20" fillId="21" borderId="0" xfId="91" applyNumberFormat="1" applyFont="1" applyFill="1" applyAlignment="1" applyProtection="1">
      <alignment horizontal="center" vertical="center"/>
      <protection locked="0"/>
    </xf>
    <xf numFmtId="0" fontId="0" fillId="22" borderId="0" xfId="88" applyFill="1" applyAlignment="1">
      <alignment vertical="center"/>
      <protection/>
    </xf>
    <xf numFmtId="0" fontId="25" fillId="22" borderId="0" xfId="88" applyFont="1" applyFill="1" applyAlignment="1" quotePrefix="1">
      <alignment horizontal="center" vertical="center"/>
      <protection/>
    </xf>
    <xf numFmtId="0" fontId="15" fillId="20" borderId="61" xfId="79" applyFont="1" applyFill="1" applyBorder="1" applyAlignment="1" applyProtection="1">
      <alignment horizontal="center" vertical="center" wrapText="1"/>
      <protection/>
    </xf>
    <xf numFmtId="0" fontId="15" fillId="8" borderId="22" xfId="79" applyFont="1" applyFill="1" applyBorder="1" applyAlignment="1" applyProtection="1">
      <alignment horizontal="center" vertical="center" wrapText="1"/>
      <protection/>
    </xf>
    <xf numFmtId="0" fontId="15" fillId="8" borderId="34" xfId="79" applyFont="1" applyFill="1" applyBorder="1" applyAlignment="1" applyProtection="1">
      <alignment horizontal="center" vertical="center" wrapText="1"/>
      <protection/>
    </xf>
    <xf numFmtId="0" fontId="34" fillId="13" borderId="60" xfId="79" applyFont="1" applyFill="1" applyBorder="1" applyAlignment="1" applyProtection="1">
      <alignment horizontal="center" vertical="center" wrapText="1"/>
      <protection/>
    </xf>
    <xf numFmtId="0" fontId="15" fillId="26" borderId="0" xfId="0" applyFont="1" applyFill="1" applyBorder="1" applyAlignment="1">
      <alignment horizontal="center" vertical="center"/>
    </xf>
    <xf numFmtId="0" fontId="19" fillId="22" borderId="0" xfId="88" applyFont="1" applyFill="1" applyAlignment="1">
      <alignment vertical="center"/>
      <protection/>
    </xf>
    <xf numFmtId="20" fontId="19" fillId="22" borderId="0" xfId="88" applyNumberFormat="1" applyFont="1" applyFill="1" applyAlignment="1">
      <alignment horizontal="center" vertical="center"/>
      <protection/>
    </xf>
    <xf numFmtId="0" fontId="25" fillId="22" borderId="0" xfId="88" applyFont="1" applyFill="1" applyAlignment="1">
      <alignment horizontal="left" vertical="center"/>
      <protection/>
    </xf>
    <xf numFmtId="0" fontId="2" fillId="24" borderId="0" xfId="88" applyFont="1" applyFill="1" applyBorder="1" applyAlignment="1">
      <alignment vertical="center"/>
      <protection/>
    </xf>
    <xf numFmtId="0" fontId="2" fillId="24" borderId="0" xfId="88" applyFont="1" applyFill="1" applyBorder="1" applyAlignment="1">
      <alignment horizontal="center" vertical="center"/>
      <protection/>
    </xf>
    <xf numFmtId="20" fontId="2" fillId="24" borderId="0" xfId="88" applyNumberFormat="1" applyFont="1" applyFill="1" applyBorder="1" applyAlignment="1">
      <alignment horizontal="center" vertical="center"/>
      <protection/>
    </xf>
    <xf numFmtId="0" fontId="3" fillId="25" borderId="0" xfId="88" applyFont="1" applyFill="1" applyBorder="1" applyAlignment="1">
      <alignment vertical="center"/>
      <protection/>
    </xf>
    <xf numFmtId="0" fontId="3" fillId="20" borderId="0" xfId="88" applyFont="1" applyFill="1" applyBorder="1" applyAlignment="1">
      <alignment vertical="center"/>
      <protection/>
    </xf>
    <xf numFmtId="0" fontId="3" fillId="0" borderId="0" xfId="88" applyFont="1" applyFill="1" applyBorder="1" applyAlignment="1">
      <alignment vertical="center"/>
      <protection/>
    </xf>
    <xf numFmtId="0" fontId="20" fillId="20" borderId="0" xfId="88" applyFont="1" applyFill="1" applyBorder="1" applyAlignment="1" applyProtection="1">
      <alignment vertical="center" wrapText="1"/>
      <protection locked="0"/>
    </xf>
    <xf numFmtId="0" fontId="20" fillId="0" borderId="0" xfId="88" applyFont="1" applyFill="1" applyAlignment="1" applyProtection="1">
      <alignment vertical="center" wrapText="1"/>
      <protection locked="0"/>
    </xf>
    <xf numFmtId="0" fontId="3" fillId="24" borderId="0" xfId="88" applyFont="1" applyFill="1" applyBorder="1" applyAlignment="1">
      <alignment vertical="center"/>
      <protection/>
    </xf>
    <xf numFmtId="0" fontId="20" fillId="24" borderId="0" xfId="88" applyFont="1" applyFill="1" applyAlignment="1" applyProtection="1">
      <alignment vertical="center" wrapText="1"/>
      <protection locked="0"/>
    </xf>
    <xf numFmtId="0" fontId="20" fillId="20" borderId="0" xfId="88" applyFont="1" applyFill="1" applyAlignment="1" applyProtection="1">
      <alignment vertical="center" wrapText="1"/>
      <protection locked="0"/>
    </xf>
    <xf numFmtId="0" fontId="20" fillId="25" borderId="0" xfId="88" applyFont="1" applyFill="1">
      <alignment/>
      <protection/>
    </xf>
    <xf numFmtId="0" fontId="0" fillId="20" borderId="0" xfId="88" applyFill="1">
      <alignment/>
      <protection/>
    </xf>
    <xf numFmtId="0" fontId="0" fillId="20" borderId="0" xfId="88" applyFont="1" applyFill="1">
      <alignment/>
      <protection/>
    </xf>
    <xf numFmtId="0" fontId="20" fillId="20" borderId="0" xfId="88" applyFont="1" applyFill="1">
      <alignment/>
      <protection/>
    </xf>
    <xf numFmtId="0" fontId="20" fillId="0" borderId="0" xfId="88" applyFont="1" applyFill="1" applyBorder="1" applyAlignment="1" applyProtection="1">
      <alignment vertical="center" wrapText="1"/>
      <protection locked="0"/>
    </xf>
    <xf numFmtId="0" fontId="20" fillId="25" borderId="0" xfId="88" applyFont="1" applyFill="1" applyAlignment="1" applyProtection="1">
      <alignment vertical="center" wrapText="1"/>
      <protection locked="0"/>
    </xf>
    <xf numFmtId="0" fontId="9" fillId="20" borderId="0" xfId="88" applyFont="1" applyFill="1" applyBorder="1" applyAlignment="1">
      <alignment vertical="center"/>
      <protection/>
    </xf>
    <xf numFmtId="20" fontId="0" fillId="20" borderId="0" xfId="88" applyNumberFormat="1" applyFill="1" applyAlignment="1">
      <alignment horizontal="center"/>
      <protection/>
    </xf>
    <xf numFmtId="164" fontId="20" fillId="20" borderId="0" xfId="91" applyFont="1" applyFill="1" applyAlignment="1" applyProtection="1" quotePrefix="1">
      <alignment vertical="center"/>
      <protection locked="0"/>
    </xf>
    <xf numFmtId="0" fontId="21" fillId="29" borderId="23" xfId="79" applyFont="1" applyFill="1" applyBorder="1" applyAlignment="1" applyProtection="1">
      <alignment horizontal="center" vertical="center"/>
      <protection/>
    </xf>
    <xf numFmtId="0" fontId="64" fillId="27" borderId="18" xfId="0" applyFont="1" applyFill="1" applyBorder="1" applyAlignment="1">
      <alignment/>
    </xf>
    <xf numFmtId="17" fontId="19" fillId="27" borderId="28" xfId="0" applyNumberFormat="1" applyFont="1" applyFill="1" applyBorder="1" applyAlignment="1" quotePrefix="1">
      <alignment horizontal="center" vertical="center"/>
    </xf>
    <xf numFmtId="0" fontId="0" fillId="27" borderId="14" xfId="0" applyFill="1" applyBorder="1" applyAlignment="1">
      <alignment/>
    </xf>
    <xf numFmtId="0" fontId="0" fillId="27" borderId="26" xfId="0" applyFill="1" applyBorder="1" applyAlignment="1">
      <alignment vertical="center"/>
    </xf>
    <xf numFmtId="17" fontId="19" fillId="27" borderId="12" xfId="0" applyNumberFormat="1" applyFont="1" applyFill="1" applyBorder="1" applyAlignment="1" quotePrefix="1">
      <alignment horizontal="center" vertical="center"/>
    </xf>
    <xf numFmtId="0" fontId="0" fillId="27" borderId="27" xfId="0" applyFill="1" applyBorder="1" applyAlignment="1">
      <alignment vertical="center"/>
    </xf>
    <xf numFmtId="164" fontId="71" fillId="0" borderId="0" xfId="79" applyNumberFormat="1" applyFont="1" applyFill="1" applyBorder="1" applyAlignment="1" applyProtection="1">
      <alignment horizontal="left" vertical="center"/>
      <protection/>
    </xf>
    <xf numFmtId="164" fontId="65" fillId="0" borderId="10" xfId="96" applyFont="1" applyFill="1" applyBorder="1" applyAlignment="1" quotePrefix="1">
      <alignment horizontal="center" vertical="center"/>
      <protection/>
    </xf>
    <xf numFmtId="164" fontId="3" fillId="0" borderId="10" xfId="96" applyNumberFormat="1" applyFont="1" applyFill="1" applyBorder="1" applyAlignment="1" applyProtection="1">
      <alignment horizontal="left" vertical="center" indent="2"/>
      <protection/>
    </xf>
    <xf numFmtId="0" fontId="15" fillId="26" borderId="62" xfId="0" applyFont="1" applyFill="1" applyBorder="1" applyAlignment="1">
      <alignment horizontal="center" vertical="center"/>
    </xf>
    <xf numFmtId="0" fontId="20" fillId="26" borderId="28" xfId="0" applyFont="1" applyFill="1" applyBorder="1" applyAlignment="1">
      <alignment/>
    </xf>
    <xf numFmtId="0" fontId="20" fillId="26" borderId="13" xfId="0" applyFont="1" applyFill="1" applyBorder="1" applyAlignment="1">
      <alignment/>
    </xf>
    <xf numFmtId="0" fontId="15" fillId="26" borderId="61" xfId="0" applyFont="1" applyFill="1" applyBorder="1" applyAlignment="1">
      <alignment horizontal="center" vertical="center"/>
    </xf>
    <xf numFmtId="0" fontId="20" fillId="26" borderId="15" xfId="0" applyFont="1" applyFill="1" applyBorder="1" applyAlignment="1">
      <alignment/>
    </xf>
    <xf numFmtId="0" fontId="30" fillId="26" borderId="19" xfId="0" applyFont="1" applyFill="1" applyBorder="1" applyAlignment="1">
      <alignment vertical="center" wrapText="1"/>
    </xf>
    <xf numFmtId="0" fontId="28" fillId="26" borderId="0" xfId="0" applyFont="1" applyFill="1" applyBorder="1" applyAlignment="1">
      <alignment horizontal="center" vertical="center" wrapText="1"/>
    </xf>
    <xf numFmtId="164" fontId="81" fillId="20" borderId="0" xfId="91" applyFont="1" applyFill="1" applyBorder="1" applyAlignment="1" applyProtection="1">
      <alignment horizontal="left" vertical="center"/>
      <protection locked="0"/>
    </xf>
    <xf numFmtId="164" fontId="23" fillId="0" borderId="0" xfId="91" applyNumberFormat="1" applyFont="1" applyFill="1" applyBorder="1" applyAlignment="1" applyProtection="1">
      <alignment horizontal="center" vertical="center"/>
      <protection/>
    </xf>
    <xf numFmtId="164" fontId="20" fillId="0" borderId="0" xfId="91" applyNumberFormat="1" applyFont="1" applyFill="1" applyBorder="1" applyAlignment="1" applyProtection="1">
      <alignment vertical="center"/>
      <protection/>
    </xf>
    <xf numFmtId="165" fontId="20" fillId="0" borderId="0" xfId="91" applyNumberFormat="1" applyFont="1" applyFill="1" applyBorder="1" applyAlignment="1" applyProtection="1">
      <alignment vertical="center"/>
      <protection/>
    </xf>
    <xf numFmtId="164" fontId="20" fillId="20" borderId="0" xfId="91" applyNumberFormat="1" applyFont="1" applyFill="1" applyBorder="1" applyAlignment="1" applyProtection="1">
      <alignment vertical="center"/>
      <protection/>
    </xf>
    <xf numFmtId="165" fontId="20" fillId="20" borderId="0" xfId="91" applyNumberFormat="1" applyFont="1" applyFill="1" applyBorder="1" applyAlignment="1" applyProtection="1">
      <alignment vertical="center"/>
      <protection/>
    </xf>
    <xf numFmtId="164" fontId="20" fillId="20" borderId="0" xfId="91" applyNumberFormat="1" applyFont="1" applyFill="1" applyBorder="1" applyAlignment="1" applyProtection="1">
      <alignment horizontal="left" vertical="center"/>
      <protection/>
    </xf>
    <xf numFmtId="164" fontId="20" fillId="20" borderId="0" xfId="91" applyNumberFormat="1" applyFont="1" applyFill="1" applyBorder="1" applyAlignment="1" applyProtection="1">
      <alignment horizontal="center" vertical="center"/>
      <protection/>
    </xf>
    <xf numFmtId="0" fontId="6" fillId="25" borderId="0" xfId="87" applyFont="1" applyFill="1" applyBorder="1" applyAlignment="1" applyProtection="1">
      <alignment vertical="center" wrapText="1"/>
      <protection locked="0"/>
    </xf>
    <xf numFmtId="164" fontId="6" fillId="25" borderId="0" xfId="91" applyFont="1" applyFill="1" applyAlignment="1" applyProtection="1">
      <alignment horizontal="left" vertical="center"/>
      <protection locked="0"/>
    </xf>
    <xf numFmtId="0" fontId="23" fillId="21" borderId="0" xfId="91" applyNumberFormat="1" applyFont="1" applyFill="1" applyBorder="1" applyAlignment="1" applyProtection="1">
      <alignment horizontal="left" vertical="center"/>
      <protection locked="0"/>
    </xf>
    <xf numFmtId="164" fontId="20" fillId="0" borderId="0" xfId="91" applyFont="1" applyFill="1" applyAlignment="1" applyProtection="1">
      <alignment horizontal="left" vertical="center"/>
      <protection locked="0"/>
    </xf>
    <xf numFmtId="164" fontId="20" fillId="0" borderId="0" xfId="91" applyFont="1" applyFill="1" applyAlignment="1" applyProtection="1" quotePrefix="1">
      <alignment horizontal="left" vertical="center"/>
      <protection locked="0"/>
    </xf>
    <xf numFmtId="0" fontId="23" fillId="21" borderId="0" xfId="93" applyNumberFormat="1" applyFont="1" applyFill="1" applyAlignment="1" applyProtection="1" quotePrefix="1">
      <alignment horizontal="left" vertical="center"/>
      <protection locked="0"/>
    </xf>
    <xf numFmtId="164" fontId="20" fillId="21" borderId="0" xfId="93" applyFont="1" applyFill="1" applyAlignment="1" applyProtection="1">
      <alignment vertical="center"/>
      <protection locked="0"/>
    </xf>
    <xf numFmtId="164" fontId="20" fillId="21" borderId="0" xfId="93" applyNumberFormat="1" applyFont="1" applyFill="1" applyAlignment="1" applyProtection="1">
      <alignment horizontal="left" vertical="center"/>
      <protection locked="0"/>
    </xf>
    <xf numFmtId="164" fontId="23" fillId="21" borderId="0" xfId="93" applyNumberFormat="1" applyFont="1" applyFill="1" applyAlignment="1" applyProtection="1">
      <alignment horizontal="left" vertical="center"/>
      <protection locked="0"/>
    </xf>
    <xf numFmtId="0" fontId="38" fillId="24" borderId="21" xfId="79" applyFont="1" applyFill="1" applyBorder="1" applyAlignment="1" applyProtection="1">
      <alignment horizontal="center" vertical="center" wrapText="1"/>
      <protection/>
    </xf>
    <xf numFmtId="0" fontId="38" fillId="24" borderId="32" xfId="79" applyFont="1" applyFill="1" applyBorder="1" applyAlignment="1" applyProtection="1">
      <alignment horizontal="center" vertical="center" wrapText="1"/>
      <protection/>
    </xf>
    <xf numFmtId="0" fontId="40" fillId="25" borderId="22" xfId="79" applyFont="1" applyFill="1" applyBorder="1" applyAlignment="1" applyProtection="1">
      <alignment horizontal="center" vertical="center" wrapText="1"/>
      <protection/>
    </xf>
    <xf numFmtId="0" fontId="40" fillId="25" borderId="21" xfId="79" applyFont="1" applyFill="1" applyBorder="1" applyAlignment="1" applyProtection="1">
      <alignment horizontal="center" vertical="center" wrapText="1"/>
      <protection/>
    </xf>
    <xf numFmtId="0" fontId="40" fillId="25" borderId="32" xfId="79" applyFont="1" applyFill="1" applyBorder="1" applyAlignment="1" applyProtection="1">
      <alignment horizontal="center" vertical="center" wrapText="1"/>
      <protection/>
    </xf>
    <xf numFmtId="0" fontId="29" fillId="47" borderId="54" xfId="79" applyFont="1" applyFill="1" applyBorder="1" applyAlignment="1" applyProtection="1">
      <alignment horizontal="center" vertical="center" wrapText="1"/>
      <protection/>
    </xf>
    <xf numFmtId="0" fontId="15" fillId="20" borderId="23" xfId="79" applyFont="1" applyFill="1" applyBorder="1" applyAlignment="1" applyProtection="1">
      <alignment horizontal="center" vertical="center" wrapText="1"/>
      <protection/>
    </xf>
    <xf numFmtId="164" fontId="20" fillId="21" borderId="0" xfId="93" applyNumberFormat="1" applyFont="1" applyFill="1" applyAlignment="1" applyProtection="1">
      <alignment vertical="center"/>
      <protection locked="0"/>
    </xf>
    <xf numFmtId="20" fontId="20" fillId="21" borderId="0" xfId="93" applyNumberFormat="1" applyFont="1" applyFill="1" applyAlignment="1" applyProtection="1">
      <alignment horizontal="center" vertical="center"/>
      <protection locked="0"/>
    </xf>
    <xf numFmtId="164" fontId="20" fillId="21" borderId="0" xfId="93" applyNumberFormat="1" applyFont="1" applyFill="1" applyAlignment="1" applyProtection="1" quotePrefix="1">
      <alignment horizontal="left" vertical="center"/>
      <protection locked="0"/>
    </xf>
    <xf numFmtId="164" fontId="20" fillId="21" borderId="0" xfId="93" applyFont="1" applyFill="1" applyAlignment="1" applyProtection="1">
      <alignment horizontal="left" vertical="center"/>
      <protection locked="0"/>
    </xf>
    <xf numFmtId="20" fontId="108" fillId="20" borderId="0" xfId="63" applyNumberFormat="1" applyFont="1" applyFill="1" applyAlignment="1" applyProtection="1">
      <alignment horizontal="center" vertical="center"/>
      <protection locked="0"/>
    </xf>
    <xf numFmtId="0" fontId="114" fillId="0" borderId="0" xfId="0" applyFont="1" applyAlignment="1">
      <alignment/>
    </xf>
    <xf numFmtId="0" fontId="38" fillId="24" borderId="22" xfId="79" applyFont="1" applyFill="1" applyBorder="1" applyAlignment="1" applyProtection="1">
      <alignment horizontal="center" vertical="center" wrapText="1"/>
      <protection/>
    </xf>
    <xf numFmtId="0" fontId="26" fillId="25" borderId="63" xfId="79" applyFont="1" applyFill="1" applyBorder="1" applyAlignment="1" applyProtection="1">
      <alignment horizontal="center" vertical="center"/>
      <protection/>
    </xf>
    <xf numFmtId="0" fontId="26" fillId="25" borderId="64" xfId="79" applyFont="1" applyFill="1" applyBorder="1" applyAlignment="1" applyProtection="1">
      <alignment horizontal="center" vertical="center"/>
      <protection/>
    </xf>
    <xf numFmtId="0" fontId="26" fillId="25" borderId="55" xfId="79" applyFont="1" applyFill="1" applyBorder="1" applyAlignment="1" applyProtection="1">
      <alignment horizontal="center" vertical="center" wrapText="1"/>
      <protection/>
    </xf>
    <xf numFmtId="0" fontId="44" fillId="38" borderId="61" xfId="79" applyFont="1" applyFill="1" applyBorder="1" applyAlignment="1" applyProtection="1">
      <alignment horizontal="center" vertical="center" wrapText="1"/>
      <protection/>
    </xf>
    <xf numFmtId="0" fontId="44" fillId="38" borderId="65" xfId="79" applyFont="1" applyFill="1" applyBorder="1" applyAlignment="1" applyProtection="1">
      <alignment horizontal="center" vertical="center" wrapText="1"/>
      <protection/>
    </xf>
    <xf numFmtId="0" fontId="38" fillId="32" borderId="57" xfId="79" applyFont="1" applyFill="1" applyBorder="1" applyAlignment="1" applyProtection="1">
      <alignment horizontal="center" vertical="center" wrapText="1"/>
      <protection/>
    </xf>
    <xf numFmtId="0" fontId="38" fillId="32" borderId="60" xfId="79" applyFont="1" applyFill="1" applyBorder="1" applyAlignment="1" applyProtection="1">
      <alignment horizontal="center" vertical="center" wrapText="1"/>
      <protection/>
    </xf>
    <xf numFmtId="0" fontId="26" fillId="11" borderId="64" xfId="79" applyFont="1" applyFill="1" applyBorder="1" applyAlignment="1" applyProtection="1">
      <alignment horizontal="center" vertical="center" wrapText="1"/>
      <protection/>
    </xf>
    <xf numFmtId="0" fontId="26" fillId="11" borderId="64" xfId="79" applyFont="1" applyFill="1" applyBorder="1" applyAlignment="1" applyProtection="1">
      <alignment horizontal="center" vertical="center"/>
      <protection/>
    </xf>
    <xf numFmtId="0" fontId="44" fillId="38" borderId="23" xfId="79" applyFont="1" applyFill="1" applyBorder="1" applyAlignment="1" applyProtection="1">
      <alignment horizontal="center" vertical="center" wrapText="1"/>
      <protection/>
    </xf>
    <xf numFmtId="0" fontId="26" fillId="10" borderId="66" xfId="79" applyFont="1" applyFill="1" applyBorder="1" applyAlignment="1" applyProtection="1">
      <alignment horizontal="center" vertical="center" wrapText="1"/>
      <protection/>
    </xf>
    <xf numFmtId="0" fontId="26" fillId="10" borderId="54" xfId="79" applyFont="1" applyFill="1" applyBorder="1" applyAlignment="1" applyProtection="1">
      <alignment horizontal="center" vertical="center" wrapText="1"/>
      <protection/>
    </xf>
    <xf numFmtId="0" fontId="54" fillId="25" borderId="0" xfId="0" applyFont="1" applyFill="1" applyAlignment="1">
      <alignment horizontal="center" vertical="center"/>
    </xf>
    <xf numFmtId="0" fontId="0" fillId="0" borderId="0" xfId="0" applyAlignment="1">
      <alignment/>
    </xf>
    <xf numFmtId="0" fontId="36" fillId="17" borderId="60" xfId="79" applyFont="1" applyFill="1" applyBorder="1" applyAlignment="1" applyProtection="1">
      <alignment horizontal="center" vertical="center" wrapText="1"/>
      <protection/>
    </xf>
    <xf numFmtId="0" fontId="26" fillId="28" borderId="67" xfId="0" applyFont="1"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justify" vertical="top" wrapText="1"/>
    </xf>
    <xf numFmtId="0" fontId="57" fillId="0" borderId="0" xfId="0" applyFont="1" applyAlignment="1">
      <alignment horizontal="center" wrapText="1"/>
    </xf>
    <xf numFmtId="0" fontId="67" fillId="0" borderId="0" xfId="79" applyFont="1" applyBorder="1" applyAlignment="1" applyProtection="1">
      <alignment horizontal="center"/>
      <protection/>
    </xf>
    <xf numFmtId="0" fontId="68" fillId="0" borderId="0" xfId="0" applyFont="1" applyAlignment="1">
      <alignment horizontal="center"/>
    </xf>
    <xf numFmtId="0" fontId="68" fillId="0" borderId="0" xfId="0" applyFont="1" applyBorder="1" applyAlignment="1">
      <alignment horizontal="center"/>
    </xf>
    <xf numFmtId="44" fontId="55" fillId="27" borderId="33" xfId="68" applyFont="1" applyFill="1" applyBorder="1" applyAlignment="1">
      <alignment horizontal="center" vertical="center"/>
    </xf>
    <xf numFmtId="44" fontId="55" fillId="27" borderId="11" xfId="68" applyFont="1" applyFill="1" applyBorder="1" applyAlignment="1">
      <alignment horizontal="center" vertical="center"/>
    </xf>
    <xf numFmtId="44" fontId="55" fillId="27" borderId="34" xfId="68" applyFont="1" applyFill="1" applyBorder="1" applyAlignment="1">
      <alignment horizontal="center" vertical="center"/>
    </xf>
    <xf numFmtId="44" fontId="55" fillId="27" borderId="29" xfId="68" applyFont="1" applyFill="1" applyBorder="1" applyAlignment="1">
      <alignment horizontal="center" vertical="center"/>
    </xf>
    <xf numFmtId="44" fontId="55" fillId="27" borderId="0" xfId="68" applyFont="1" applyFill="1" applyBorder="1" applyAlignment="1">
      <alignment horizontal="center" vertical="center"/>
    </xf>
    <xf numFmtId="44" fontId="55" fillId="27" borderId="19" xfId="68" applyFont="1" applyFill="1" applyBorder="1" applyAlignment="1">
      <alignment horizontal="center" vertical="center"/>
    </xf>
    <xf numFmtId="44" fontId="55" fillId="27" borderId="30" xfId="68" applyFont="1" applyFill="1" applyBorder="1" applyAlignment="1">
      <alignment horizontal="center" vertical="center"/>
    </xf>
    <xf numFmtId="44" fontId="55" fillId="27" borderId="10" xfId="68" applyFont="1" applyFill="1" applyBorder="1" applyAlignment="1">
      <alignment horizontal="center" vertical="center"/>
    </xf>
    <xf numFmtId="44" fontId="55" fillId="27" borderId="20" xfId="68" applyFont="1" applyFill="1" applyBorder="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5" borderId="0" xfId="0" applyFont="1" applyFill="1" applyAlignment="1">
      <alignment horizontal="center"/>
    </xf>
    <xf numFmtId="0" fontId="56" fillId="25" borderId="0" xfId="79" applyFont="1" applyFill="1" applyAlignment="1" applyProtection="1">
      <alignment horizontal="center" vertical="center"/>
      <protection/>
    </xf>
    <xf numFmtId="0" fontId="89" fillId="22" borderId="68" xfId="0" applyFont="1" applyFill="1" applyBorder="1" applyAlignment="1">
      <alignment horizontal="center" vertical="center" wrapText="1"/>
    </xf>
    <xf numFmtId="0" fontId="26" fillId="29" borderId="57" xfId="79" applyFont="1" applyFill="1" applyBorder="1" applyAlignment="1" applyProtection="1">
      <alignment horizontal="center" vertical="center" wrapText="1"/>
      <protection/>
    </xf>
    <xf numFmtId="0" fontId="26" fillId="29" borderId="60" xfId="79" applyFont="1" applyFill="1" applyBorder="1" applyAlignment="1" applyProtection="1">
      <alignment horizontal="center" vertical="center" wrapText="1"/>
      <protection/>
    </xf>
    <xf numFmtId="0" fontId="44" fillId="25" borderId="23" xfId="79" applyFont="1" applyFill="1" applyBorder="1" applyAlignment="1" applyProtection="1">
      <alignment horizontal="center" vertical="center" wrapText="1"/>
      <protection/>
    </xf>
    <xf numFmtId="0" fontId="44" fillId="25" borderId="61" xfId="79" applyFont="1" applyFill="1" applyBorder="1" applyAlignment="1" applyProtection="1">
      <alignment horizontal="center" vertical="center" wrapText="1"/>
      <protection/>
    </xf>
    <xf numFmtId="0" fontId="44" fillId="25" borderId="65" xfId="79" applyFont="1" applyFill="1" applyBorder="1" applyAlignment="1" applyProtection="1">
      <alignment horizontal="center" vertical="center" wrapText="1"/>
      <protection/>
    </xf>
    <xf numFmtId="0" fontId="91" fillId="13" borderId="63" xfId="0" applyFont="1" applyFill="1" applyBorder="1" applyAlignment="1">
      <alignment horizontal="center" vertical="center" wrapText="1"/>
    </xf>
    <xf numFmtId="0" fontId="91" fillId="13" borderId="65" xfId="0" applyFont="1" applyFill="1" applyBorder="1" applyAlignment="1">
      <alignment horizontal="center" vertical="center" wrapText="1"/>
    </xf>
    <xf numFmtId="0" fontId="91" fillId="13" borderId="30" xfId="0" applyFont="1" applyFill="1" applyBorder="1" applyAlignment="1">
      <alignment horizontal="center" vertical="center" wrapText="1"/>
    </xf>
    <xf numFmtId="0" fontId="91" fillId="13" borderId="60" xfId="0" applyFont="1" applyFill="1" applyBorder="1" applyAlignment="1">
      <alignment horizontal="center" vertical="center" wrapText="1"/>
    </xf>
    <xf numFmtId="0" fontId="91" fillId="13" borderId="21" xfId="0" applyFont="1" applyFill="1" applyBorder="1" applyAlignment="1">
      <alignment horizontal="center" vertical="center" wrapText="1"/>
    </xf>
    <xf numFmtId="0" fontId="91" fillId="13" borderId="32" xfId="0" applyFont="1" applyFill="1" applyBorder="1" applyAlignment="1">
      <alignment horizontal="center" vertical="center" wrapText="1"/>
    </xf>
    <xf numFmtId="0" fontId="91" fillId="13" borderId="22" xfId="0" applyFont="1" applyFill="1" applyBorder="1" applyAlignment="1">
      <alignment horizontal="center" vertical="center" wrapText="1"/>
    </xf>
    <xf numFmtId="0" fontId="91" fillId="13" borderId="54" xfId="0" applyFont="1" applyFill="1" applyBorder="1" applyAlignment="1">
      <alignment horizontal="center" vertical="center" wrapText="1"/>
    </xf>
    <xf numFmtId="0" fontId="91" fillId="13" borderId="16" xfId="0" applyFont="1" applyFill="1" applyBorder="1" applyAlignment="1">
      <alignment horizontal="center" vertical="center" wrapText="1"/>
    </xf>
    <xf numFmtId="0" fontId="91" fillId="13" borderId="17" xfId="0" applyFont="1" applyFill="1" applyBorder="1" applyAlignment="1">
      <alignment horizontal="center" vertical="center" wrapText="1"/>
    </xf>
    <xf numFmtId="0" fontId="91" fillId="13" borderId="68" xfId="0" applyFont="1" applyFill="1" applyBorder="1" applyAlignment="1">
      <alignment horizontal="center" vertical="center" wrapText="1"/>
    </xf>
    <xf numFmtId="0" fontId="36" fillId="45" borderId="0" xfId="0" applyFont="1" applyFill="1" applyBorder="1" applyAlignment="1">
      <alignment horizontal="center" vertical="center" wrapText="1"/>
    </xf>
    <xf numFmtId="0" fontId="0" fillId="45" borderId="0" xfId="0" applyFill="1" applyBorder="1" applyAlignment="1">
      <alignment/>
    </xf>
    <xf numFmtId="0" fontId="26" fillId="48" borderId="54" xfId="79" applyFont="1" applyFill="1" applyBorder="1" applyAlignment="1" applyProtection="1">
      <alignment horizontal="center" vertical="center" wrapText="1"/>
      <protection/>
    </xf>
    <xf numFmtId="0" fontId="90" fillId="22" borderId="22" xfId="0" applyFont="1" applyFill="1" applyBorder="1" applyAlignment="1">
      <alignment horizontal="center" vertical="center" wrapText="1"/>
    </xf>
    <xf numFmtId="0" fontId="90" fillId="22" borderId="21" xfId="0" applyFont="1" applyFill="1" applyBorder="1" applyAlignment="1">
      <alignment horizontal="center" vertical="center" wrapText="1"/>
    </xf>
    <xf numFmtId="0" fontId="90" fillId="22" borderId="32"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26" fillId="19" borderId="21" xfId="79" applyFont="1" applyFill="1" applyBorder="1" applyAlignment="1" applyProtection="1">
      <alignment horizontal="center" vertical="center" wrapText="1"/>
      <protection/>
    </xf>
    <xf numFmtId="0" fontId="16" fillId="22" borderId="10" xfId="0" applyFont="1" applyFill="1" applyBorder="1" applyAlignment="1">
      <alignment horizontal="center" vertical="center"/>
    </xf>
    <xf numFmtId="0" fontId="16" fillId="22" borderId="0" xfId="0" applyFont="1" applyFill="1" applyBorder="1" applyAlignment="1">
      <alignment horizontal="center" vertical="center"/>
    </xf>
    <xf numFmtId="0" fontId="29" fillId="17" borderId="60" xfId="0" applyFont="1" applyFill="1" applyBorder="1" applyAlignment="1">
      <alignment horizontal="center" vertical="center" wrapText="1"/>
    </xf>
    <xf numFmtId="0" fontId="29" fillId="17" borderId="21" xfId="0" applyFont="1" applyFill="1" applyBorder="1" applyAlignment="1">
      <alignment horizontal="center" vertical="center" wrapText="1"/>
    </xf>
    <xf numFmtId="0" fontId="29" fillId="17" borderId="32" xfId="0" applyFont="1" applyFill="1" applyBorder="1" applyAlignment="1">
      <alignment horizontal="center" vertical="center" wrapText="1"/>
    </xf>
    <xf numFmtId="0" fontId="29" fillId="17" borderId="47" xfId="0" applyFont="1" applyFill="1" applyBorder="1" applyAlignment="1">
      <alignment horizontal="center" vertical="center" wrapText="1"/>
    </xf>
    <xf numFmtId="0" fontId="29" fillId="17" borderId="17" xfId="0" applyFont="1" applyFill="1" applyBorder="1" applyAlignment="1">
      <alignment horizontal="center" vertical="center" wrapText="1"/>
    </xf>
    <xf numFmtId="0" fontId="29" fillId="17" borderId="69" xfId="0"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4" borderId="36"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1" fillId="4" borderId="60" xfId="0" applyFont="1" applyFill="1" applyBorder="1" applyAlignment="1">
      <alignment horizontal="center" vertical="center" wrapText="1"/>
    </xf>
    <xf numFmtId="0" fontId="31" fillId="4" borderId="54" xfId="0" applyFont="1" applyFill="1" applyBorder="1" applyAlignment="1">
      <alignment horizontal="center" vertical="center" wrapText="1"/>
    </xf>
    <xf numFmtId="0" fontId="15" fillId="20" borderId="65" xfId="79" applyFont="1" applyFill="1" applyBorder="1" applyAlignment="1" applyProtection="1">
      <alignment horizontal="center" vertical="center" wrapText="1"/>
      <protection/>
    </xf>
    <xf numFmtId="0" fontId="38" fillId="18" borderId="0" xfId="0" applyFont="1" applyFill="1" applyBorder="1" applyAlignment="1">
      <alignment horizontal="center" vertical="center" wrapText="1"/>
    </xf>
    <xf numFmtId="0" fontId="38" fillId="18" borderId="15" xfId="0" applyFont="1" applyFill="1" applyBorder="1" applyAlignment="1">
      <alignment horizontal="center" vertical="center" wrapText="1"/>
    </xf>
    <xf numFmtId="0" fontId="90" fillId="22" borderId="60" xfId="0" applyFont="1" applyFill="1" applyBorder="1" applyAlignment="1">
      <alignment horizontal="center" vertical="center" wrapText="1"/>
    </xf>
    <xf numFmtId="0" fontId="90" fillId="22" borderId="54" xfId="0" applyFont="1" applyFill="1" applyBorder="1" applyAlignment="1">
      <alignment horizontal="center" vertical="center" wrapText="1"/>
    </xf>
    <xf numFmtId="0" fontId="38" fillId="17" borderId="0" xfId="0" applyFont="1" applyFill="1" applyBorder="1" applyAlignment="1">
      <alignment horizontal="center" vertical="center"/>
    </xf>
    <xf numFmtId="0" fontId="38" fillId="17" borderId="15" xfId="0" applyFont="1" applyFill="1" applyBorder="1" applyAlignment="1">
      <alignment horizontal="center" vertical="center"/>
    </xf>
    <xf numFmtId="44" fontId="43" fillId="27" borderId="70" xfId="0" applyNumberFormat="1" applyFont="1" applyFill="1" applyBorder="1" applyAlignment="1">
      <alignment horizontal="left" indent="13"/>
    </xf>
    <xf numFmtId="0" fontId="43" fillId="27" borderId="70" xfId="0" applyFont="1" applyFill="1" applyBorder="1" applyAlignment="1">
      <alignment horizontal="left" indent="13"/>
    </xf>
    <xf numFmtId="0" fontId="43" fillId="27" borderId="71" xfId="0" applyFont="1" applyFill="1" applyBorder="1" applyAlignment="1">
      <alignment horizontal="left" indent="13"/>
    </xf>
    <xf numFmtId="0" fontId="43" fillId="27" borderId="10" xfId="0" applyFont="1" applyFill="1" applyBorder="1" applyAlignment="1">
      <alignment horizontal="left" indent="13"/>
    </xf>
    <xf numFmtId="0" fontId="43" fillId="27" borderId="43" xfId="0" applyFont="1" applyFill="1" applyBorder="1" applyAlignment="1">
      <alignment horizontal="left" indent="13"/>
    </xf>
    <xf numFmtId="0" fontId="26" fillId="28" borderId="10" xfId="0" applyFont="1" applyFill="1" applyBorder="1" applyAlignment="1">
      <alignment horizontal="center" vertical="center"/>
    </xf>
    <xf numFmtId="0" fontId="38" fillId="26" borderId="61" xfId="0" applyFont="1" applyFill="1" applyBorder="1" applyAlignment="1">
      <alignment horizontal="center" vertical="center" wrapText="1"/>
    </xf>
    <xf numFmtId="0" fontId="38" fillId="26" borderId="61" xfId="0" applyFont="1" applyFill="1" applyBorder="1" applyAlignment="1">
      <alignment horizontal="center" vertical="center"/>
    </xf>
    <xf numFmtId="0" fontId="38" fillId="24" borderId="0" xfId="79" applyFont="1" applyFill="1" applyBorder="1" applyAlignment="1" applyProtection="1">
      <alignment horizontal="center" vertical="center" wrapText="1"/>
      <protection/>
    </xf>
    <xf numFmtId="0" fontId="38" fillId="24" borderId="15" xfId="79" applyFont="1" applyFill="1" applyBorder="1" applyAlignment="1" applyProtection="1">
      <alignment horizontal="center" vertical="center" wrapText="1"/>
      <protection/>
    </xf>
    <xf numFmtId="0" fontId="36" fillId="28" borderId="28" xfId="79" applyFont="1" applyFill="1" applyBorder="1" applyAlignment="1" applyProtection="1">
      <alignment horizontal="center" vertical="center" wrapText="1"/>
      <protection/>
    </xf>
    <xf numFmtId="0" fontId="36" fillId="0" borderId="28" xfId="79" applyFont="1" applyBorder="1" applyAlignment="1" applyProtection="1">
      <alignment/>
      <protection/>
    </xf>
    <xf numFmtId="0" fontId="36" fillId="0" borderId="13" xfId="79" applyFont="1" applyBorder="1" applyAlignment="1" applyProtection="1">
      <alignment/>
      <protection/>
    </xf>
    <xf numFmtId="0" fontId="36" fillId="0" borderId="0" xfId="79" applyFont="1" applyBorder="1" applyAlignment="1" applyProtection="1">
      <alignment/>
      <protection/>
    </xf>
    <xf numFmtId="0" fontId="36" fillId="0" borderId="15" xfId="79" applyFont="1" applyBorder="1" applyAlignment="1" applyProtection="1">
      <alignment/>
      <protection/>
    </xf>
    <xf numFmtId="0" fontId="38" fillId="24" borderId="0" xfId="79" applyFont="1" applyFill="1" applyBorder="1" applyAlignment="1" applyProtection="1">
      <alignment horizontal="center" vertical="center"/>
      <protection/>
    </xf>
    <xf numFmtId="0" fontId="38" fillId="24" borderId="15" xfId="79" applyFont="1" applyFill="1" applyBorder="1" applyAlignment="1" applyProtection="1">
      <alignment horizontal="center" vertical="center"/>
      <protection/>
    </xf>
    <xf numFmtId="0" fontId="38" fillId="24" borderId="12" xfId="79" applyFont="1" applyFill="1" applyBorder="1" applyAlignment="1" applyProtection="1">
      <alignment horizontal="center" vertical="center"/>
      <protection/>
    </xf>
    <xf numFmtId="0" fontId="38" fillId="24" borderId="27" xfId="79" applyFont="1" applyFill="1" applyBorder="1" applyAlignment="1" applyProtection="1">
      <alignment horizontal="center" vertical="center"/>
      <protection/>
    </xf>
    <xf numFmtId="0" fontId="28" fillId="28" borderId="72" xfId="0" applyFont="1" applyFill="1" applyBorder="1" applyAlignment="1">
      <alignment horizontal="center" vertical="center" wrapText="1"/>
    </xf>
    <xf numFmtId="0" fontId="28" fillId="28" borderId="40" xfId="0" applyFont="1" applyFill="1" applyBorder="1" applyAlignment="1">
      <alignment horizontal="center" vertical="center" wrapText="1"/>
    </xf>
    <xf numFmtId="0" fontId="31" fillId="25" borderId="73" xfId="0" applyFont="1" applyFill="1" applyBorder="1" applyAlignment="1">
      <alignment horizontal="center" vertical="center"/>
    </xf>
    <xf numFmtId="0" fontId="31" fillId="25" borderId="24" xfId="0" applyFont="1" applyFill="1" applyBorder="1" applyAlignment="1">
      <alignment horizontal="center" vertical="center"/>
    </xf>
    <xf numFmtId="0" fontId="28" fillId="20" borderId="74" xfId="0" applyFont="1" applyFill="1" applyBorder="1" applyAlignment="1">
      <alignment horizontal="center" vertical="center"/>
    </xf>
    <xf numFmtId="0" fontId="28" fillId="20" borderId="50" xfId="0" applyFont="1" applyFill="1" applyBorder="1" applyAlignment="1">
      <alignment horizontal="center" vertical="center"/>
    </xf>
    <xf numFmtId="0" fontId="28" fillId="8" borderId="75" xfId="0" applyFont="1" applyFill="1" applyBorder="1" applyAlignment="1">
      <alignment horizontal="center" vertical="center" wrapText="1"/>
    </xf>
    <xf numFmtId="0" fontId="28" fillId="8" borderId="58" xfId="0" applyFont="1" applyFill="1" applyBorder="1" applyAlignment="1">
      <alignment horizontal="center" vertical="center" wrapText="1"/>
    </xf>
    <xf numFmtId="0" fontId="28" fillId="8" borderId="59" xfId="0" applyFont="1" applyFill="1" applyBorder="1" applyAlignment="1">
      <alignment horizontal="center" vertical="center" wrapText="1"/>
    </xf>
    <xf numFmtId="0" fontId="28" fillId="8" borderId="34" xfId="0"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113" fillId="22" borderId="60" xfId="0" applyFont="1" applyFill="1" applyBorder="1" applyAlignment="1">
      <alignment horizontal="center" vertical="center" wrapText="1"/>
    </xf>
    <xf numFmtId="0" fontId="113" fillId="22" borderId="21" xfId="0" applyFont="1" applyFill="1" applyBorder="1" applyAlignment="1">
      <alignment horizontal="center" vertical="center" wrapText="1"/>
    </xf>
    <xf numFmtId="0" fontId="113" fillId="22" borderId="54" xfId="0" applyFont="1" applyFill="1" applyBorder="1" applyAlignment="1">
      <alignment horizontal="center" vertical="center" wrapText="1"/>
    </xf>
    <xf numFmtId="0" fontId="31" fillId="7" borderId="49" xfId="0" applyFont="1" applyFill="1" applyBorder="1" applyAlignment="1">
      <alignment horizontal="center" vertical="center"/>
    </xf>
    <xf numFmtId="0" fontId="31" fillId="7" borderId="76" xfId="0" applyFont="1" applyFill="1" applyBorder="1" applyAlignment="1">
      <alignment horizontal="center" vertical="center"/>
    </xf>
    <xf numFmtId="0" fontId="31" fillId="7" borderId="77" xfId="0" applyFont="1" applyFill="1" applyBorder="1" applyAlignment="1">
      <alignment horizontal="center" vertical="center"/>
    </xf>
    <xf numFmtId="0" fontId="15" fillId="26" borderId="14" xfId="0" applyFont="1" applyFill="1" applyBorder="1" applyAlignment="1">
      <alignment horizontal="center" vertical="center"/>
    </xf>
    <xf numFmtId="0" fontId="15" fillId="26" borderId="26" xfId="0" applyFont="1" applyFill="1" applyBorder="1" applyAlignment="1">
      <alignment horizontal="center" vertical="center"/>
    </xf>
    <xf numFmtId="0" fontId="112" fillId="20" borderId="54" xfId="79" applyFont="1" applyFill="1" applyBorder="1" applyAlignment="1" applyProtection="1">
      <alignment horizontal="center" vertical="center" wrapText="1"/>
      <protection/>
    </xf>
    <xf numFmtId="0" fontId="36" fillId="7" borderId="18" xfId="79" applyFont="1" applyFill="1" applyBorder="1" applyAlignment="1" applyProtection="1">
      <alignment horizontal="center" wrapText="1"/>
      <protection/>
    </xf>
    <xf numFmtId="0" fontId="36" fillId="7" borderId="28" xfId="79" applyFont="1" applyFill="1" applyBorder="1" applyAlignment="1" applyProtection="1">
      <alignment horizontal="center" wrapText="1"/>
      <protection/>
    </xf>
    <xf numFmtId="0" fontId="36" fillId="7" borderId="13" xfId="79" applyFont="1" applyFill="1" applyBorder="1" applyAlignment="1" applyProtection="1">
      <alignment horizontal="center" wrapText="1"/>
      <protection/>
    </xf>
    <xf numFmtId="0" fontId="36" fillId="7" borderId="26" xfId="79" applyFont="1" applyFill="1" applyBorder="1" applyAlignment="1" applyProtection="1">
      <alignment horizontal="center" wrapText="1"/>
      <protection/>
    </xf>
    <xf numFmtId="0" fontId="36" fillId="7" borderId="12" xfId="79" applyFont="1" applyFill="1" applyBorder="1" applyAlignment="1" applyProtection="1">
      <alignment horizontal="center" wrapText="1"/>
      <protection/>
    </xf>
    <xf numFmtId="0" fontId="36" fillId="7" borderId="27" xfId="79" applyFont="1" applyFill="1" applyBorder="1" applyAlignment="1" applyProtection="1">
      <alignment horizontal="center" wrapText="1"/>
      <protection/>
    </xf>
    <xf numFmtId="0" fontId="36" fillId="28" borderId="14" xfId="79" applyFont="1" applyFill="1" applyBorder="1" applyAlignment="1" applyProtection="1">
      <alignment horizontal="center" vertical="center" wrapText="1"/>
      <protection/>
    </xf>
    <xf numFmtId="0" fontId="36" fillId="28" borderId="0" xfId="79" applyFont="1" applyFill="1" applyBorder="1" applyAlignment="1" applyProtection="1">
      <alignment horizontal="center" vertical="center" wrapText="1"/>
      <protection/>
    </xf>
    <xf numFmtId="0" fontId="36" fillId="28" borderId="15" xfId="79" applyFont="1" applyFill="1" applyBorder="1" applyAlignment="1" applyProtection="1">
      <alignment horizontal="center" vertical="center" wrapText="1"/>
      <protection/>
    </xf>
    <xf numFmtId="0" fontId="26" fillId="28" borderId="18" xfId="0" applyFont="1" applyFill="1" applyBorder="1" applyAlignment="1">
      <alignment horizontal="center" vertical="center" wrapText="1"/>
    </xf>
    <xf numFmtId="0" fontId="26" fillId="28" borderId="28"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36" xfId="0"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6" fillId="28" borderId="35" xfId="0" applyFont="1" applyFill="1" applyBorder="1" applyAlignment="1">
      <alignment horizontal="center" vertical="center" wrapText="1"/>
    </xf>
    <xf numFmtId="0" fontId="41" fillId="0" borderId="0" xfId="79" applyFont="1" applyFill="1" applyBorder="1" applyAlignment="1" applyProtection="1">
      <alignment horizontal="center" vertical="center" wrapText="1"/>
      <protection/>
    </xf>
    <xf numFmtId="0" fontId="41" fillId="0" borderId="0" xfId="79" applyFont="1" applyFill="1" applyBorder="1" applyAlignment="1" applyProtection="1">
      <alignment/>
      <protection/>
    </xf>
    <xf numFmtId="0" fontId="31" fillId="4" borderId="20" xfId="0" applyFont="1" applyFill="1" applyBorder="1" applyAlignment="1">
      <alignment horizontal="center" vertical="center" wrapText="1"/>
    </xf>
    <xf numFmtId="0" fontId="31" fillId="4" borderId="65"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36" fillId="4" borderId="15" xfId="0" applyFont="1" applyFill="1" applyBorder="1" applyAlignment="1">
      <alignment horizontal="center" vertical="center" wrapText="1"/>
    </xf>
    <xf numFmtId="0" fontId="36" fillId="28" borderId="22" xfId="79" applyFont="1" applyFill="1" applyBorder="1" applyAlignment="1" applyProtection="1">
      <alignment horizontal="center" vertical="center" wrapText="1"/>
      <protection/>
    </xf>
    <xf numFmtId="0" fontId="36" fillId="28" borderId="21" xfId="79" applyFont="1" applyFill="1" applyBorder="1" applyAlignment="1" applyProtection="1">
      <alignment horizontal="center" vertical="center" wrapText="1"/>
      <protection/>
    </xf>
    <xf numFmtId="0" fontId="36" fillId="28" borderId="32" xfId="79" applyFont="1" applyFill="1" applyBorder="1" applyAlignment="1" applyProtection="1">
      <alignment horizontal="center" vertical="center" wrapText="1"/>
      <protection/>
    </xf>
    <xf numFmtId="0" fontId="36" fillId="28" borderId="13" xfId="79" applyFont="1" applyFill="1" applyBorder="1" applyAlignment="1" applyProtection="1">
      <alignment horizontal="center" vertical="center" wrapText="1"/>
      <protection/>
    </xf>
    <xf numFmtId="0" fontId="36" fillId="28" borderId="12" xfId="79" applyFont="1" applyFill="1" applyBorder="1" applyAlignment="1" applyProtection="1">
      <alignment horizontal="center" vertical="center" wrapText="1"/>
      <protection/>
    </xf>
    <xf numFmtId="0" fontId="36" fillId="28" borderId="27" xfId="79" applyFont="1" applyFill="1" applyBorder="1" applyAlignment="1" applyProtection="1">
      <alignment horizontal="center" vertical="center" wrapText="1"/>
      <protection/>
    </xf>
    <xf numFmtId="0" fontId="15" fillId="28" borderId="57" xfId="0" applyFont="1" applyFill="1" applyBorder="1" applyAlignment="1">
      <alignment horizontal="center" vertical="center"/>
    </xf>
    <xf numFmtId="0" fontId="15" fillId="28" borderId="58" xfId="0" applyFont="1" applyFill="1" applyBorder="1" applyAlignment="1">
      <alignment horizontal="center" vertical="center"/>
    </xf>
    <xf numFmtId="0" fontId="15" fillId="28" borderId="58" xfId="0" applyFont="1" applyFill="1" applyBorder="1" applyAlignment="1">
      <alignment/>
    </xf>
    <xf numFmtId="0" fontId="15" fillId="28" borderId="59" xfId="0" applyFont="1" applyFill="1" applyBorder="1" applyAlignment="1">
      <alignment/>
    </xf>
    <xf numFmtId="0" fontId="15" fillId="28" borderId="55" xfId="0" applyFont="1" applyFill="1" applyBorder="1" applyAlignment="1">
      <alignment/>
    </xf>
    <xf numFmtId="0" fontId="15" fillId="28" borderId="23" xfId="0" applyFont="1" applyFill="1" applyBorder="1" applyAlignment="1">
      <alignment/>
    </xf>
    <xf numFmtId="0" fontId="15" fillId="28" borderId="56" xfId="0" applyFont="1" applyFill="1" applyBorder="1" applyAlignment="1">
      <alignment/>
    </xf>
    <xf numFmtId="0" fontId="31" fillId="7" borderId="76" xfId="0" applyFont="1" applyFill="1" applyBorder="1" applyAlignment="1">
      <alignment horizontal="center" vertical="center" wrapText="1"/>
    </xf>
    <xf numFmtId="0" fontId="0" fillId="0" borderId="76" xfId="0" applyBorder="1" applyAlignment="1">
      <alignment/>
    </xf>
    <xf numFmtId="0" fontId="0" fillId="0" borderId="77" xfId="0" applyBorder="1" applyAlignment="1">
      <alignment/>
    </xf>
    <xf numFmtId="0" fontId="31" fillId="7" borderId="49" xfId="0" applyFont="1" applyFill="1" applyBorder="1" applyAlignment="1">
      <alignment horizontal="center" vertical="center" wrapText="1"/>
    </xf>
    <xf numFmtId="0" fontId="39" fillId="0" borderId="76" xfId="0" applyFont="1" applyBorder="1" applyAlignment="1">
      <alignment horizontal="center" vertical="center"/>
    </xf>
    <xf numFmtId="0" fontId="39" fillId="0" borderId="78" xfId="0" applyFont="1" applyBorder="1" applyAlignment="1">
      <alignment horizontal="center" vertical="center"/>
    </xf>
    <xf numFmtId="0" fontId="14" fillId="28" borderId="11" xfId="0" applyFont="1" applyFill="1" applyBorder="1" applyAlignment="1">
      <alignment horizontal="center" vertical="center" wrapText="1"/>
    </xf>
    <xf numFmtId="0" fontId="14" fillId="28" borderId="0" xfId="0" applyFont="1" applyFill="1" applyBorder="1" applyAlignment="1">
      <alignment horizontal="center" vertical="center" wrapText="1"/>
    </xf>
    <xf numFmtId="0" fontId="15" fillId="28" borderId="57" xfId="0" applyFont="1" applyFill="1" applyBorder="1" applyAlignment="1">
      <alignment horizontal="center" vertical="center" wrapText="1"/>
    </xf>
    <xf numFmtId="0" fontId="15" fillId="28" borderId="75" xfId="0" applyFont="1" applyFill="1" applyBorder="1" applyAlignment="1">
      <alignment horizontal="center" vertical="center" wrapText="1"/>
    </xf>
    <xf numFmtId="0" fontId="15" fillId="28" borderId="79" xfId="0" applyFont="1" applyFill="1" applyBorder="1" applyAlignment="1">
      <alignment/>
    </xf>
    <xf numFmtId="0" fontId="15" fillId="28" borderId="34" xfId="0" applyFont="1" applyFill="1" applyBorder="1" applyAlignment="1">
      <alignment/>
    </xf>
    <xf numFmtId="0" fontId="15" fillId="28" borderId="33" xfId="0" applyFont="1" applyFill="1" applyBorder="1" applyAlignment="1">
      <alignment/>
    </xf>
    <xf numFmtId="0" fontId="31" fillId="7" borderId="80" xfId="0" applyFont="1" applyFill="1" applyBorder="1" applyAlignment="1">
      <alignment horizontal="center" vertical="center"/>
    </xf>
    <xf numFmtId="0" fontId="31" fillId="7" borderId="62" xfId="0" applyFont="1" applyFill="1" applyBorder="1" applyAlignment="1">
      <alignment horizontal="center" vertical="center"/>
    </xf>
    <xf numFmtId="0" fontId="31" fillId="7" borderId="81" xfId="0" applyFont="1" applyFill="1" applyBorder="1" applyAlignment="1">
      <alignment horizontal="center" vertical="center"/>
    </xf>
    <xf numFmtId="0" fontId="14" fillId="28" borderId="67" xfId="0" applyFont="1" applyFill="1" applyBorder="1" applyAlignment="1">
      <alignment horizontal="center" vertical="center"/>
    </xf>
    <xf numFmtId="0" fontId="14" fillId="28" borderId="40" xfId="0" applyFont="1" applyFill="1" applyBorder="1" applyAlignment="1">
      <alignment horizontal="center" vertical="center"/>
    </xf>
    <xf numFmtId="0" fontId="26" fillId="28" borderId="64" xfId="79" applyFont="1" applyFill="1" applyBorder="1" applyAlignment="1" applyProtection="1">
      <alignment horizontal="center" vertical="center" wrapText="1"/>
      <protection/>
    </xf>
    <xf numFmtId="0" fontId="26" fillId="28" borderId="64" xfId="79" applyFont="1" applyFill="1" applyBorder="1" applyAlignment="1" applyProtection="1">
      <alignment horizontal="center" vertical="center"/>
      <protection/>
    </xf>
    <xf numFmtId="0" fontId="28" fillId="5" borderId="72" xfId="0" applyFont="1" applyFill="1" applyBorder="1" applyAlignment="1">
      <alignment horizontal="center" vertical="center" wrapText="1"/>
    </xf>
    <xf numFmtId="0" fontId="28" fillId="5" borderId="40" xfId="0" applyFont="1" applyFill="1" applyBorder="1" applyAlignment="1">
      <alignment horizontal="center" vertical="center" wrapText="1"/>
    </xf>
    <xf numFmtId="0" fontId="28" fillId="5" borderId="52" xfId="0" applyFont="1" applyFill="1" applyBorder="1" applyAlignment="1">
      <alignment horizontal="center" vertical="center" wrapText="1"/>
    </xf>
    <xf numFmtId="0" fontId="28" fillId="20" borderId="50" xfId="0" applyFont="1" applyFill="1" applyBorder="1" applyAlignment="1">
      <alignment horizontal="center" vertical="center" wrapText="1"/>
    </xf>
    <xf numFmtId="0" fontId="28" fillId="20" borderId="14" xfId="0" applyFont="1" applyFill="1" applyBorder="1" applyAlignment="1">
      <alignment horizontal="center" vertical="center" wrapText="1"/>
    </xf>
    <xf numFmtId="0" fontId="28" fillId="20" borderId="36" xfId="0" applyFont="1" applyFill="1" applyBorder="1" applyAlignment="1">
      <alignment horizontal="center" vertical="center" wrapText="1"/>
    </xf>
    <xf numFmtId="0" fontId="26" fillId="48" borderId="56" xfId="79" applyFont="1" applyFill="1" applyBorder="1" applyAlignment="1" applyProtection="1">
      <alignment horizontal="center" vertical="center" wrapText="1"/>
      <protection/>
    </xf>
    <xf numFmtId="164" fontId="21" fillId="20" borderId="33" xfId="96" applyFont="1" applyFill="1" applyBorder="1" applyAlignment="1">
      <alignment horizontal="center" vertical="center"/>
      <protection/>
    </xf>
    <xf numFmtId="164" fontId="21" fillId="20" borderId="11" xfId="96" applyFont="1" applyFill="1" applyBorder="1" applyAlignment="1">
      <alignment horizontal="center" vertical="center"/>
      <protection/>
    </xf>
    <xf numFmtId="164" fontId="21" fillId="20" borderId="34" xfId="96" applyFont="1" applyFill="1" applyBorder="1" applyAlignment="1">
      <alignment horizontal="center" vertical="center"/>
      <protection/>
    </xf>
    <xf numFmtId="164" fontId="21" fillId="7" borderId="11" xfId="91" applyFont="1" applyFill="1" applyBorder="1" applyAlignment="1">
      <alignment horizontal="center" vertical="center" wrapText="1"/>
      <protection/>
    </xf>
    <xf numFmtId="164" fontId="21" fillId="7" borderId="10" xfId="91" applyFont="1" applyFill="1" applyBorder="1" applyAlignment="1">
      <alignment horizontal="center" vertical="center" wrapText="1"/>
      <protection/>
    </xf>
    <xf numFmtId="164" fontId="35" fillId="7" borderId="0" xfId="91" applyFont="1" applyFill="1" applyBorder="1" applyAlignment="1">
      <alignment horizontal="center" vertical="center" wrapText="1"/>
      <protection/>
    </xf>
    <xf numFmtId="164" fontId="35" fillId="7" borderId="10" xfId="91" applyFont="1" applyFill="1" applyBorder="1" applyAlignment="1">
      <alignment horizontal="center" vertical="center" wrapText="1"/>
      <protection/>
    </xf>
    <xf numFmtId="164" fontId="19" fillId="17" borderId="29" xfId="91" applyNumberFormat="1" applyFont="1" applyFill="1" applyBorder="1" applyAlignment="1" applyProtection="1">
      <alignment horizontal="center" vertical="center" wrapText="1"/>
      <protection/>
    </xf>
    <xf numFmtId="164" fontId="19" fillId="17" borderId="0" xfId="91" applyNumberFormat="1" applyFont="1" applyFill="1" applyBorder="1" applyAlignment="1" applyProtection="1">
      <alignment horizontal="center" vertical="center" wrapText="1"/>
      <protection/>
    </xf>
    <xf numFmtId="164" fontId="19" fillId="17" borderId="19" xfId="91" applyNumberFormat="1" applyFont="1" applyFill="1" applyBorder="1" applyAlignment="1" applyProtection="1">
      <alignment horizontal="center" vertical="center" wrapText="1"/>
      <protection/>
    </xf>
    <xf numFmtId="164" fontId="19" fillId="49" borderId="29" xfId="91" applyNumberFormat="1" applyFont="1" applyFill="1" applyBorder="1" applyAlignment="1" applyProtection="1">
      <alignment horizontal="center" vertical="center" wrapText="1"/>
      <protection/>
    </xf>
    <xf numFmtId="164" fontId="19" fillId="49" borderId="0" xfId="91" applyNumberFormat="1" applyFont="1" applyFill="1" applyBorder="1" applyAlignment="1" applyProtection="1">
      <alignment horizontal="center" vertical="center" wrapText="1"/>
      <protection/>
    </xf>
    <xf numFmtId="164" fontId="19" fillId="49" borderId="19" xfId="91" applyNumberFormat="1" applyFont="1" applyFill="1" applyBorder="1" applyAlignment="1" applyProtection="1">
      <alignment horizontal="center" vertical="center" wrapText="1"/>
      <protection/>
    </xf>
    <xf numFmtId="164" fontId="12" fillId="28" borderId="29" xfId="91" applyNumberFormat="1" applyFont="1" applyFill="1" applyBorder="1" applyAlignment="1" applyProtection="1" quotePrefix="1">
      <alignment horizontal="center" vertical="center"/>
      <protection/>
    </xf>
    <xf numFmtId="164" fontId="12" fillId="28" borderId="0" xfId="91" applyNumberFormat="1" applyFont="1" applyFill="1" applyBorder="1" applyAlignment="1" applyProtection="1" quotePrefix="1">
      <alignment horizontal="center" vertical="center"/>
      <protection/>
    </xf>
    <xf numFmtId="164" fontId="12" fillId="28" borderId="19" xfId="91" applyNumberFormat="1" applyFont="1" applyFill="1" applyBorder="1" applyAlignment="1" applyProtection="1" quotePrefix="1">
      <alignment horizontal="center" vertical="center"/>
      <protection/>
    </xf>
    <xf numFmtId="164" fontId="21" fillId="28" borderId="29" xfId="91" applyFont="1" applyFill="1" applyBorder="1" applyAlignment="1">
      <alignment horizontal="center" vertical="center"/>
      <protection/>
    </xf>
    <xf numFmtId="164" fontId="21" fillId="28" borderId="0" xfId="91" applyFont="1" applyFill="1" applyBorder="1" applyAlignment="1">
      <alignment horizontal="center" vertical="center"/>
      <protection/>
    </xf>
    <xf numFmtId="164" fontId="21" fillId="28" borderId="19" xfId="91" applyFont="1" applyFill="1" applyBorder="1" applyAlignment="1">
      <alignment horizontal="center" vertical="center"/>
      <protection/>
    </xf>
    <xf numFmtId="164" fontId="17" fillId="24" borderId="30" xfId="91" applyFont="1" applyFill="1" applyBorder="1" applyAlignment="1">
      <alignment horizontal="center" vertical="center"/>
      <protection/>
    </xf>
    <xf numFmtId="164" fontId="17" fillId="24" borderId="10" xfId="91" applyFont="1" applyFill="1" applyBorder="1" applyAlignment="1">
      <alignment horizontal="center" vertical="center"/>
      <protection/>
    </xf>
    <xf numFmtId="164" fontId="17" fillId="24" borderId="10" xfId="91" applyFont="1" applyFill="1" applyBorder="1" applyAlignment="1" quotePrefix="1">
      <alignment horizontal="center" vertical="center"/>
      <protection/>
    </xf>
    <xf numFmtId="164" fontId="17" fillId="24" borderId="20" xfId="91" applyFont="1" applyFill="1" applyBorder="1" applyAlignment="1" quotePrefix="1">
      <alignment horizontal="center" vertical="center"/>
      <protection/>
    </xf>
    <xf numFmtId="164" fontId="13" fillId="28" borderId="33" xfId="91" applyFont="1" applyFill="1" applyBorder="1" applyAlignment="1">
      <alignment horizontal="center" vertical="center"/>
      <protection/>
    </xf>
    <xf numFmtId="164" fontId="13" fillId="28" borderId="11" xfId="91" applyFont="1" applyFill="1" applyBorder="1" applyAlignment="1">
      <alignment horizontal="center" vertical="center"/>
      <protection/>
    </xf>
    <xf numFmtId="164" fontId="13" fillId="28" borderId="34" xfId="91" applyFont="1" applyFill="1" applyBorder="1" applyAlignment="1">
      <alignment horizontal="center" vertical="center"/>
      <protection/>
    </xf>
    <xf numFmtId="0" fontId="21" fillId="28" borderId="29" xfId="87" applyFont="1" applyFill="1" applyBorder="1" applyAlignment="1">
      <alignment horizontal="center" vertical="center"/>
      <protection/>
    </xf>
    <xf numFmtId="0" fontId="21" fillId="28" borderId="0" xfId="87" applyFont="1" applyFill="1" applyBorder="1" applyAlignment="1">
      <alignment horizontal="center" vertical="center"/>
      <protection/>
    </xf>
    <xf numFmtId="0" fontId="21" fillId="28" borderId="19" xfId="87" applyFont="1" applyFill="1" applyBorder="1" applyAlignment="1">
      <alignment horizontal="center" vertical="center"/>
      <protection/>
    </xf>
    <xf numFmtId="0" fontId="59" fillId="14" borderId="33" xfId="87" applyFont="1" applyFill="1" applyBorder="1" applyAlignment="1">
      <alignment horizontal="center" vertical="center"/>
      <protection/>
    </xf>
    <xf numFmtId="0" fontId="59" fillId="14" borderId="11" xfId="87" applyFont="1" applyFill="1" applyBorder="1" applyAlignment="1">
      <alignment horizontal="center" vertical="center"/>
      <protection/>
    </xf>
    <xf numFmtId="0" fontId="59" fillId="14" borderId="34" xfId="87" applyFont="1" applyFill="1" applyBorder="1" applyAlignment="1">
      <alignment horizontal="center" vertical="center"/>
      <protection/>
    </xf>
    <xf numFmtId="164" fontId="27" fillId="25" borderId="11" xfId="91" applyFont="1" applyFill="1" applyBorder="1" applyAlignment="1" quotePrefix="1">
      <alignment horizontal="center" vertical="center"/>
      <protection/>
    </xf>
    <xf numFmtId="164" fontId="27" fillId="25" borderId="0" xfId="91" applyFont="1" applyFill="1" applyBorder="1" applyAlignment="1" quotePrefix="1">
      <alignment horizontal="center" vertical="center"/>
      <protection/>
    </xf>
    <xf numFmtId="164" fontId="3" fillId="11" borderId="11" xfId="91" applyNumberFormat="1" applyFont="1" applyFill="1" applyBorder="1" applyAlignment="1" applyProtection="1">
      <alignment horizontal="center" vertical="center"/>
      <protection/>
    </xf>
    <xf numFmtId="164" fontId="3" fillId="11" borderId="34" xfId="91" applyNumberFormat="1" applyFont="1" applyFill="1" applyBorder="1" applyAlignment="1" applyProtection="1">
      <alignment horizontal="center" vertical="center"/>
      <protection/>
    </xf>
    <xf numFmtId="164" fontId="12" fillId="28" borderId="29" xfId="91" applyFont="1" applyFill="1" applyBorder="1" applyAlignment="1">
      <alignment horizontal="center" vertical="center"/>
      <protection/>
    </xf>
    <xf numFmtId="164" fontId="12" fillId="28" borderId="0" xfId="91" applyFont="1" applyFill="1" applyBorder="1" applyAlignment="1">
      <alignment horizontal="center" vertical="center"/>
      <protection/>
    </xf>
    <xf numFmtId="164" fontId="12" fillId="28" borderId="19" xfId="91" applyFont="1" applyFill="1" applyBorder="1" applyAlignment="1">
      <alignment horizontal="center" vertical="center"/>
      <protection/>
    </xf>
    <xf numFmtId="164" fontId="19" fillId="24" borderId="29" xfId="96" applyFont="1" applyFill="1" applyBorder="1" applyAlignment="1">
      <alignment horizontal="center" vertical="center"/>
      <protection/>
    </xf>
    <xf numFmtId="164" fontId="19" fillId="24" borderId="0" xfId="96" applyFont="1" applyFill="1" applyBorder="1" applyAlignment="1">
      <alignment horizontal="center" vertical="center"/>
      <protection/>
    </xf>
    <xf numFmtId="164" fontId="19" fillId="24" borderId="19" xfId="96" applyFont="1" applyFill="1" applyBorder="1" applyAlignment="1">
      <alignment horizontal="center" vertical="center"/>
      <protection/>
    </xf>
    <xf numFmtId="164" fontId="19" fillId="24" borderId="30" xfId="96" applyFont="1" applyFill="1" applyBorder="1" applyAlignment="1">
      <alignment horizontal="center" vertical="center"/>
      <protection/>
    </xf>
    <xf numFmtId="164" fontId="19" fillId="24" borderId="10" xfId="96" applyFont="1" applyFill="1" applyBorder="1" applyAlignment="1">
      <alignment horizontal="center" vertical="center"/>
      <protection/>
    </xf>
    <xf numFmtId="164" fontId="19" fillId="24" borderId="20" xfId="96" applyFont="1" applyFill="1" applyBorder="1" applyAlignment="1">
      <alignment horizontal="center" vertical="center"/>
      <protection/>
    </xf>
    <xf numFmtId="164" fontId="8" fillId="25" borderId="11" xfId="91" applyFont="1" applyFill="1" applyBorder="1" applyAlignment="1" quotePrefix="1">
      <alignment horizontal="center" vertical="center"/>
      <protection/>
    </xf>
    <xf numFmtId="164" fontId="8" fillId="25" borderId="10" xfId="91" applyFont="1" applyFill="1" applyBorder="1" applyAlignment="1" quotePrefix="1">
      <alignment horizontal="center" vertical="center"/>
      <protection/>
    </xf>
    <xf numFmtId="164" fontId="21" fillId="28" borderId="29" xfId="87" applyNumberFormat="1" applyFont="1" applyFill="1" applyBorder="1" applyAlignment="1">
      <alignment horizontal="center" vertical="center"/>
      <protection/>
    </xf>
    <xf numFmtId="164" fontId="21" fillId="28" borderId="0" xfId="87" applyNumberFormat="1" applyFont="1" applyFill="1" applyBorder="1" applyAlignment="1">
      <alignment horizontal="center" vertical="center"/>
      <protection/>
    </xf>
    <xf numFmtId="0" fontId="59" fillId="8" borderId="30" xfId="87" applyFont="1" applyFill="1" applyBorder="1" applyAlignment="1">
      <alignment horizontal="center" vertical="center"/>
      <protection/>
    </xf>
    <xf numFmtId="0" fontId="59" fillId="8" borderId="10" xfId="87" applyFont="1" applyFill="1" applyBorder="1" applyAlignment="1">
      <alignment horizontal="center" vertical="center"/>
      <protection/>
    </xf>
    <xf numFmtId="0" fontId="59" fillId="8" borderId="20" xfId="87" applyFont="1" applyFill="1" applyBorder="1" applyAlignment="1">
      <alignment horizontal="center" vertical="center"/>
      <protection/>
    </xf>
    <xf numFmtId="164" fontId="11" fillId="25" borderId="11" xfId="91" applyFont="1" applyFill="1" applyBorder="1" applyAlignment="1" quotePrefix="1">
      <alignment horizontal="center" vertical="center"/>
      <protection/>
    </xf>
    <xf numFmtId="164" fontId="11" fillId="25" borderId="10" xfId="91" applyFont="1" applyFill="1" applyBorder="1" applyAlignment="1" quotePrefix="1">
      <alignment horizontal="center" vertical="center"/>
      <protection/>
    </xf>
    <xf numFmtId="0" fontId="59" fillId="8" borderId="29" xfId="87" applyFont="1" applyFill="1" applyBorder="1" applyAlignment="1">
      <alignment horizontal="center" vertical="center"/>
      <protection/>
    </xf>
    <xf numFmtId="0" fontId="59" fillId="8" borderId="0" xfId="87" applyFont="1" applyFill="1" applyBorder="1" applyAlignment="1">
      <alignment horizontal="center" vertical="center"/>
      <protection/>
    </xf>
    <xf numFmtId="0" fontId="59" fillId="8" borderId="19" xfId="87" applyFont="1" applyFill="1" applyBorder="1" applyAlignment="1">
      <alignment horizontal="center" vertical="center"/>
      <protection/>
    </xf>
    <xf numFmtId="164" fontId="12" fillId="28" borderId="29" xfId="91" applyNumberFormat="1" applyFont="1" applyFill="1" applyBorder="1" applyAlignment="1" applyProtection="1">
      <alignment horizontal="center" vertical="center"/>
      <protection/>
    </xf>
    <xf numFmtId="164" fontId="12" fillId="28" borderId="0" xfId="91" applyNumberFormat="1" applyFont="1" applyFill="1" applyBorder="1" applyAlignment="1" applyProtection="1">
      <alignment horizontal="center" vertical="center"/>
      <protection/>
    </xf>
    <xf numFmtId="164" fontId="17" fillId="24" borderId="29" xfId="91" applyFont="1" applyFill="1" applyBorder="1" applyAlignment="1">
      <alignment horizontal="center" vertical="center"/>
      <protection/>
    </xf>
    <xf numFmtId="164" fontId="17" fillId="24" borderId="0" xfId="91" applyFont="1" applyFill="1" applyBorder="1" applyAlignment="1">
      <alignment horizontal="center" vertical="center"/>
      <protection/>
    </xf>
    <xf numFmtId="164" fontId="17" fillId="24" borderId="0" xfId="91" applyFont="1" applyFill="1" applyBorder="1" applyAlignment="1" quotePrefix="1">
      <alignment horizontal="center" vertical="center"/>
      <protection/>
    </xf>
    <xf numFmtId="164" fontId="17" fillId="24" borderId="19" xfId="91" applyFont="1" applyFill="1" applyBorder="1" applyAlignment="1" quotePrefix="1">
      <alignment horizontal="center" vertical="center"/>
      <protection/>
    </xf>
    <xf numFmtId="164" fontId="21" fillId="22" borderId="32" xfId="87" applyNumberFormat="1" applyFont="1" applyFill="1" applyBorder="1" applyAlignment="1" applyProtection="1">
      <alignment horizontal="center" vertical="center"/>
      <protection/>
    </xf>
    <xf numFmtId="164" fontId="21" fillId="22" borderId="31" xfId="87" applyNumberFormat="1" applyFont="1" applyFill="1" applyBorder="1" applyAlignment="1" applyProtection="1">
      <alignment horizontal="center" vertical="center"/>
      <protection/>
    </xf>
    <xf numFmtId="164" fontId="21" fillId="22" borderId="22" xfId="87" applyNumberFormat="1" applyFont="1" applyFill="1" applyBorder="1" applyAlignment="1" applyProtection="1">
      <alignment horizontal="center" vertical="center"/>
      <protection/>
    </xf>
    <xf numFmtId="0" fontId="4" fillId="29" borderId="29" xfId="79" applyFill="1" applyBorder="1" applyAlignment="1" applyProtection="1">
      <alignment horizontal="center" vertical="center" wrapText="1"/>
      <protection/>
    </xf>
    <xf numFmtId="0" fontId="4" fillId="29" borderId="0" xfId="79" applyFill="1" applyAlignment="1" applyProtection="1">
      <alignment horizontal="center" vertical="center" wrapText="1"/>
      <protection/>
    </xf>
    <xf numFmtId="0" fontId="4" fillId="29" borderId="0" xfId="79" applyFill="1" applyBorder="1" applyAlignment="1" applyProtection="1">
      <alignment horizontal="center" vertical="center" wrapText="1"/>
      <protection/>
    </xf>
    <xf numFmtId="0" fontId="25" fillId="22" borderId="0" xfId="0" applyFont="1" applyFill="1" applyAlignment="1">
      <alignment horizontal="left" vertical="center"/>
    </xf>
    <xf numFmtId="0" fontId="0" fillId="0" borderId="0" xfId="0" applyAlignment="1">
      <alignment horizontal="left" vertical="center"/>
    </xf>
    <xf numFmtId="0" fontId="17" fillId="5" borderId="0" xfId="0" applyFont="1" applyFill="1" applyBorder="1" applyAlignment="1">
      <alignment horizontal="center" vertical="center"/>
    </xf>
    <xf numFmtId="0" fontId="0" fillId="0" borderId="0" xfId="0" applyAlignment="1">
      <alignment horizontal="center" vertical="center"/>
    </xf>
    <xf numFmtId="0" fontId="21" fillId="20" borderId="0" xfId="0" applyFont="1" applyFill="1" applyBorder="1" applyAlignment="1">
      <alignment horizontal="center" vertical="center" wrapText="1"/>
    </xf>
    <xf numFmtId="0" fontId="0" fillId="0" borderId="0" xfId="0" applyAlignment="1">
      <alignment horizontal="center" vertical="center" wrapText="1"/>
    </xf>
    <xf numFmtId="0" fontId="21" fillId="14" borderId="0" xfId="0" applyFont="1" applyFill="1" applyAlignment="1">
      <alignment horizontal="center" vertical="center"/>
    </xf>
    <xf numFmtId="0" fontId="17" fillId="32" borderId="0" xfId="87" applyFont="1" applyFill="1" applyBorder="1" applyAlignment="1">
      <alignment horizontal="center" vertical="center"/>
      <protection/>
    </xf>
    <xf numFmtId="164" fontId="17" fillId="24" borderId="0" xfId="93" applyFont="1" applyFill="1" applyBorder="1" applyAlignment="1">
      <alignment horizontal="center" vertical="center"/>
      <protection/>
    </xf>
    <xf numFmtId="0" fontId="21" fillId="20" borderId="0" xfId="87" applyFont="1" applyFill="1" applyBorder="1" applyAlignment="1">
      <alignment horizontal="center" vertical="center"/>
      <protection/>
    </xf>
    <xf numFmtId="0" fontId="21" fillId="14" borderId="0" xfId="87" applyFont="1" applyFill="1" applyAlignment="1">
      <alignment horizontal="center" vertical="center"/>
      <protection/>
    </xf>
    <xf numFmtId="0" fontId="78" fillId="8" borderId="0" xfId="87" applyFont="1" applyFill="1" applyBorder="1" applyAlignment="1">
      <alignment horizontal="center" vertical="center"/>
      <protection/>
    </xf>
    <xf numFmtId="0" fontId="21" fillId="20" borderId="0" xfId="87" applyFont="1" applyFill="1" applyBorder="1" applyAlignment="1">
      <alignment horizontal="center" vertical="center" wrapText="1"/>
      <protection/>
    </xf>
    <xf numFmtId="0" fontId="21" fillId="14" borderId="0" xfId="87" applyFont="1" applyFill="1" applyAlignment="1">
      <alignment horizontal="center"/>
      <protection/>
    </xf>
    <xf numFmtId="164" fontId="17" fillId="24" borderId="0" xfId="94" applyFont="1" applyFill="1" applyBorder="1" applyAlignment="1">
      <alignment horizontal="center" vertical="center"/>
      <protection/>
    </xf>
    <xf numFmtId="0" fontId="78" fillId="39" borderId="0" xfId="87" applyFont="1" applyFill="1" applyBorder="1" applyAlignment="1">
      <alignment horizontal="center" vertical="center"/>
      <protection/>
    </xf>
    <xf numFmtId="0" fontId="21" fillId="50" borderId="0" xfId="87" applyFont="1" applyFill="1" applyBorder="1" applyAlignment="1">
      <alignment horizontal="center" vertical="center"/>
      <protection/>
    </xf>
    <xf numFmtId="0" fontId="21" fillId="51" borderId="0" xfId="87" applyFont="1" applyFill="1" applyBorder="1" applyAlignment="1">
      <alignment horizontal="center" vertical="center"/>
      <protection/>
    </xf>
    <xf numFmtId="164" fontId="22" fillId="33" borderId="0" xfId="91" applyFont="1" applyFill="1" applyBorder="1" applyAlignment="1">
      <alignment horizontal="center" vertical="center" wrapText="1"/>
      <protection/>
    </xf>
    <xf numFmtId="164" fontId="17" fillId="33" borderId="0" xfId="91" applyNumberFormat="1" applyFont="1" applyFill="1" applyBorder="1" applyAlignment="1" applyProtection="1">
      <alignment horizontal="center" vertical="center" wrapText="1"/>
      <protection/>
    </xf>
    <xf numFmtId="0" fontId="78" fillId="40" borderId="0" xfId="87" applyFont="1" applyFill="1" applyBorder="1" applyAlignment="1">
      <alignment horizontal="center" vertical="center"/>
      <protection/>
    </xf>
    <xf numFmtId="0" fontId="21" fillId="34" borderId="0" xfId="87" applyFont="1" applyFill="1" applyBorder="1" applyAlignment="1">
      <alignment horizontal="center" vertical="center"/>
      <protection/>
    </xf>
    <xf numFmtId="0" fontId="21" fillId="52" borderId="0" xfId="87" applyFont="1" applyFill="1" applyBorder="1" applyAlignment="1">
      <alignment horizontal="center" vertical="center"/>
      <protection/>
    </xf>
    <xf numFmtId="0" fontId="17" fillId="10" borderId="0" xfId="0" applyFont="1" applyFill="1" applyBorder="1" applyAlignment="1">
      <alignment horizontal="center" vertical="center"/>
    </xf>
    <xf numFmtId="0" fontId="21" fillId="10" borderId="0" xfId="0" applyFont="1" applyFill="1" applyBorder="1" applyAlignment="1">
      <alignment horizontal="center" vertical="center"/>
    </xf>
    <xf numFmtId="0" fontId="21" fillId="14" borderId="0" xfId="0" applyFont="1" applyFill="1" applyAlignment="1">
      <alignment horizontal="center"/>
    </xf>
    <xf numFmtId="0" fontId="17" fillId="46" borderId="0" xfId="87" applyFont="1" applyFill="1" applyBorder="1" applyAlignment="1">
      <alignment horizontal="center" vertical="center"/>
      <protection/>
    </xf>
    <xf numFmtId="0" fontId="78" fillId="41" borderId="0" xfId="87" applyFont="1" applyFill="1" applyBorder="1" applyAlignment="1">
      <alignment horizontal="center" vertical="center"/>
      <protection/>
    </xf>
    <xf numFmtId="0" fontId="21" fillId="53" borderId="0" xfId="87" applyFont="1" applyFill="1" applyBorder="1" applyAlignment="1">
      <alignment horizontal="center" vertical="center"/>
      <protection/>
    </xf>
    <xf numFmtId="0" fontId="21" fillId="54" borderId="0" xfId="87" applyFont="1" applyFill="1" applyBorder="1" applyAlignment="1">
      <alignment horizontal="center" vertical="center"/>
      <protection/>
    </xf>
    <xf numFmtId="0" fontId="83" fillId="42" borderId="0" xfId="87" applyFont="1" applyFill="1" applyBorder="1" applyAlignment="1">
      <alignment horizontal="center" vertical="center"/>
      <protection/>
    </xf>
    <xf numFmtId="0" fontId="84" fillId="25" borderId="0" xfId="87" applyFont="1" applyFill="1" applyBorder="1" applyAlignment="1">
      <alignment horizontal="center" vertical="center"/>
      <protection/>
    </xf>
    <xf numFmtId="0" fontId="84" fillId="25" borderId="0" xfId="87" applyFont="1" applyFill="1" applyAlignment="1">
      <alignment horizontal="center" vertical="center"/>
      <protection/>
    </xf>
    <xf numFmtId="164" fontId="17" fillId="24" borderId="0" xfId="92" applyFont="1" applyFill="1" applyBorder="1" applyAlignment="1">
      <alignment horizontal="center" vertical="center"/>
      <protection/>
    </xf>
    <xf numFmtId="0" fontId="17" fillId="19" borderId="0" xfId="87" applyFont="1" applyFill="1" applyBorder="1" applyAlignment="1">
      <alignment horizontal="center" vertical="center"/>
      <protection/>
    </xf>
    <xf numFmtId="164" fontId="17" fillId="24" borderId="29" xfId="93" applyFont="1" applyFill="1" applyBorder="1" applyAlignment="1">
      <alignment horizontal="center" vertical="center"/>
      <protection/>
    </xf>
    <xf numFmtId="0" fontId="17" fillId="38" borderId="0" xfId="98" applyFont="1" applyFill="1" applyBorder="1" applyAlignment="1">
      <alignment horizontal="center" vertical="center"/>
      <protection/>
    </xf>
    <xf numFmtId="0" fontId="21" fillId="38" borderId="0" xfId="98" applyFont="1" applyFill="1" applyBorder="1" applyAlignment="1">
      <alignment horizontal="center" vertical="center"/>
      <protection/>
    </xf>
    <xf numFmtId="0" fontId="21" fillId="38" borderId="0" xfId="98" applyFont="1" applyFill="1" applyAlignment="1">
      <alignment horizontal="center" vertical="center"/>
      <protection/>
    </xf>
    <xf numFmtId="0" fontId="19" fillId="24" borderId="0" xfId="98" applyFont="1" applyFill="1" applyBorder="1" applyAlignment="1">
      <alignment horizontal="center" vertical="center"/>
      <protection/>
    </xf>
    <xf numFmtId="0" fontId="17" fillId="24" borderId="0" xfId="87" applyFont="1" applyFill="1" applyAlignment="1">
      <alignment horizontal="center"/>
      <protection/>
    </xf>
    <xf numFmtId="0" fontId="17" fillId="17" borderId="0" xfId="87" applyFont="1" applyFill="1" applyBorder="1" applyAlignment="1">
      <alignment horizontal="center" vertical="center"/>
      <protection/>
    </xf>
    <xf numFmtId="0" fontId="17" fillId="43" borderId="0" xfId="98" applyFont="1" applyFill="1" applyBorder="1" applyAlignment="1">
      <alignment horizontal="center" vertical="center"/>
      <protection/>
    </xf>
    <xf numFmtId="0" fontId="19" fillId="43" borderId="0" xfId="98" applyFont="1" applyFill="1" applyBorder="1" applyAlignment="1">
      <alignment horizontal="center" vertical="center"/>
      <protection/>
    </xf>
    <xf numFmtId="0" fontId="19" fillId="43" borderId="0" xfId="98" applyFont="1" applyFill="1" applyAlignment="1">
      <alignment horizontal="center" vertical="center"/>
      <protection/>
    </xf>
    <xf numFmtId="0" fontId="74" fillId="30" borderId="0" xfId="0" applyFont="1" applyFill="1" applyBorder="1" applyAlignment="1">
      <alignment horizontal="center" vertical="center"/>
    </xf>
    <xf numFmtId="0" fontId="17" fillId="24" borderId="0" xfId="0" applyFont="1" applyFill="1" applyAlignment="1">
      <alignment horizontal="center"/>
    </xf>
    <xf numFmtId="0" fontId="0" fillId="0" borderId="0" xfId="0" applyAlignment="1">
      <alignment/>
    </xf>
    <xf numFmtId="0" fontId="17" fillId="30" borderId="0" xfId="0" applyFont="1" applyFill="1" applyBorder="1" applyAlignment="1">
      <alignment horizontal="center" vertical="center"/>
    </xf>
    <xf numFmtId="0" fontId="13" fillId="25" borderId="21"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3" fillId="25" borderId="33" xfId="0" applyFont="1" applyFill="1" applyBorder="1" applyAlignment="1">
      <alignment horizontal="center" vertical="center" wrapText="1"/>
    </xf>
    <xf numFmtId="0" fontId="13" fillId="25" borderId="34" xfId="0" applyFont="1" applyFill="1" applyBorder="1" applyAlignment="1">
      <alignment horizontal="center" vertical="center" wrapText="1"/>
    </xf>
    <xf numFmtId="0" fontId="13" fillId="25" borderId="29" xfId="0" applyFont="1" applyFill="1" applyBorder="1" applyAlignment="1">
      <alignment horizontal="center" vertical="center" wrapText="1"/>
    </xf>
    <xf numFmtId="0" fontId="13" fillId="25" borderId="19" xfId="0" applyFont="1" applyFill="1" applyBorder="1" applyAlignment="1">
      <alignment horizontal="center" vertical="center" wrapText="1"/>
    </xf>
    <xf numFmtId="0" fontId="13" fillId="25" borderId="30" xfId="0" applyFont="1" applyFill="1" applyBorder="1" applyAlignment="1">
      <alignment horizontal="center" vertical="center" wrapText="1"/>
    </xf>
    <xf numFmtId="0" fontId="13" fillId="25" borderId="20" xfId="0" applyFont="1" applyFill="1" applyBorder="1" applyAlignment="1">
      <alignment horizontal="center" vertical="center" wrapText="1"/>
    </xf>
    <xf numFmtId="0" fontId="0" fillId="0" borderId="0" xfId="0" applyBorder="1" applyAlignment="1">
      <alignment horizontal="center" wrapText="1"/>
    </xf>
    <xf numFmtId="0" fontId="18" fillId="27" borderId="0" xfId="0" applyFont="1" applyFill="1" applyBorder="1" applyAlignment="1">
      <alignment horizontal="center" vertical="center" wrapText="1"/>
    </xf>
    <xf numFmtId="0" fontId="18" fillId="47" borderId="0" xfId="0" applyFont="1" applyFill="1" applyBorder="1" applyAlignment="1">
      <alignment horizontal="justify" wrapText="1"/>
    </xf>
    <xf numFmtId="0" fontId="18" fillId="47" borderId="0" xfId="0" applyFont="1" applyFill="1" applyBorder="1" applyAlignment="1">
      <alignment horizontal="center" vertical="center" wrapText="1"/>
    </xf>
    <xf numFmtId="0" fontId="13" fillId="25" borderId="33" xfId="0" applyFont="1" applyFill="1" applyBorder="1" applyAlignment="1">
      <alignment horizontal="left" vertical="top" wrapText="1"/>
    </xf>
    <xf numFmtId="0" fontId="13" fillId="25" borderId="34" xfId="0" applyFont="1" applyFill="1" applyBorder="1" applyAlignment="1">
      <alignment/>
    </xf>
    <xf numFmtId="0" fontId="13" fillId="25" borderId="29" xfId="0" applyFont="1" applyFill="1" applyBorder="1" applyAlignment="1">
      <alignment/>
    </xf>
    <xf numFmtId="0" fontId="13" fillId="25" borderId="19" xfId="0" applyFont="1" applyFill="1" applyBorder="1" applyAlignment="1">
      <alignment/>
    </xf>
    <xf numFmtId="0" fontId="13" fillId="25" borderId="30" xfId="0" applyFont="1" applyFill="1" applyBorder="1" applyAlignment="1">
      <alignment/>
    </xf>
    <xf numFmtId="0" fontId="13" fillId="25" borderId="20" xfId="0" applyFont="1" applyFill="1" applyBorder="1" applyAlignment="1">
      <alignment/>
    </xf>
    <xf numFmtId="0" fontId="18" fillId="24" borderId="0" xfId="0" applyFont="1" applyFill="1" applyBorder="1" applyAlignment="1">
      <alignment horizontal="justify" vertical="center" wrapText="1"/>
    </xf>
    <xf numFmtId="0" fontId="22" fillId="17" borderId="21" xfId="0" applyFont="1" applyFill="1" applyBorder="1" applyAlignment="1">
      <alignment horizontal="justify" vertical="center" wrapText="1"/>
    </xf>
    <xf numFmtId="0" fontId="51" fillId="0" borderId="0" xfId="0" applyFont="1" applyBorder="1" applyAlignment="1">
      <alignment horizontal="right" wrapText="1"/>
    </xf>
    <xf numFmtId="0" fontId="38" fillId="27" borderId="0" xfId="0" applyFont="1" applyFill="1" applyBorder="1" applyAlignment="1">
      <alignment horizontal="center" wrapText="1"/>
    </xf>
    <xf numFmtId="0" fontId="53" fillId="0" borderId="0" xfId="79" applyFont="1" applyBorder="1" applyAlignment="1" applyProtection="1">
      <alignment horizontal="left" vertical="top" wrapText="1" indent="1"/>
      <protection/>
    </xf>
    <xf numFmtId="0" fontId="2" fillId="0" borderId="0" xfId="0" applyFont="1" applyBorder="1" applyAlignment="1">
      <alignment horizontal="right" vertical="top" wrapText="1"/>
    </xf>
    <xf numFmtId="0" fontId="20" fillId="25" borderId="32" xfId="0" applyFont="1" applyFill="1" applyBorder="1" applyAlignment="1">
      <alignment horizontal="left" vertical="center" wrapText="1"/>
    </xf>
    <xf numFmtId="0" fontId="20" fillId="25" borderId="31" xfId="0" applyFont="1" applyFill="1" applyBorder="1" applyAlignment="1">
      <alignment horizontal="left" vertical="center" wrapText="1"/>
    </xf>
  </cellXfs>
  <cellStyles count="102">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Bad" xfId="63"/>
    <cellStyle name="Calculation" xfId="64"/>
    <cellStyle name="Check Cell" xfId="65"/>
    <cellStyle name="Comma" xfId="66"/>
    <cellStyle name="Comma [0]" xfId="67"/>
    <cellStyle name="Currency" xfId="68"/>
    <cellStyle name="Currency [0]" xfId="69"/>
    <cellStyle name="Euro" xfId="70"/>
    <cellStyle name="Explanatory Text" xfId="71"/>
    <cellStyle name="Followed Hyperlink" xfId="72"/>
    <cellStyle name="Good" xfId="73"/>
    <cellStyle name="Gut" xfId="74"/>
    <cellStyle name="Heading 1" xfId="75"/>
    <cellStyle name="Heading 2" xfId="76"/>
    <cellStyle name="Heading 3" xfId="77"/>
    <cellStyle name="Heading 4" xfId="78"/>
    <cellStyle name="Hyperlink" xfId="79"/>
    <cellStyle name="Hyperlink 2" xfId="80"/>
    <cellStyle name="Hyperlink 2 2" xfId="81"/>
    <cellStyle name="Hyperlink 2_11-07-2485-00-0000-wg-tentative-agenda-november-2007 (2)" xfId="82"/>
    <cellStyle name="Input" xfId="83"/>
    <cellStyle name="Linked Cell" xfId="84"/>
    <cellStyle name="Neutral" xfId="85"/>
    <cellStyle name="Normal 2" xfId="86"/>
    <cellStyle name="Normal 2 2" xfId="87"/>
    <cellStyle name="Normal 2 2_TGAI" xfId="88"/>
    <cellStyle name="Normal 2_11-07-2211-00-0000-wg-tentative-agenda-september-2007" xfId="89"/>
    <cellStyle name="Normal 3" xfId="90"/>
    <cellStyle name="Normal_00250r0P802-15_WG-Sep00 Meeting Objectives and Agenda" xfId="91"/>
    <cellStyle name="Normal_00250r0P802-15_WG-Sep00 Meeting Objectives and Agenda 4 2" xfId="92"/>
    <cellStyle name="Normal_00250r0P802-15_WG-Sep00 Meeting Objectives and Agenda 5 3" xfId="93"/>
    <cellStyle name="Normal_00250r0P802-15_WG-Sep00 Meeting Objectives and Agenda 5 3 2" xfId="94"/>
    <cellStyle name="Normal_00250r0P802-15_WG-Sep00 Meeting Objectives and Agenda_TGac Agenda" xfId="95"/>
    <cellStyle name="Normal_00250r0P802-15_WG-Sep00 Meeting Objectives and Agenda1" xfId="96"/>
    <cellStyle name="Normal_00250r0P802-15_WG-Sep00 Meeting Objectives and Agenda1 5 3 2" xfId="97"/>
    <cellStyle name="Normal_JTC1-DRAFT-CAC-0_11-05-XXX-00-0000-802.11-JTC1" xfId="98"/>
    <cellStyle name="Note" xfId="99"/>
    <cellStyle name="Notiz" xfId="100"/>
    <cellStyle name="Output" xfId="101"/>
    <cellStyle name="Percent" xfId="102"/>
    <cellStyle name="Schlecht" xfId="103"/>
    <cellStyle name="Title" xfId="104"/>
    <cellStyle name="Total" xfId="105"/>
    <cellStyle name="Überschrift" xfId="106"/>
    <cellStyle name="Überschrift 1" xfId="107"/>
    <cellStyle name="Überschrift 2" xfId="108"/>
    <cellStyle name="Überschrift 3" xfId="109"/>
    <cellStyle name="Überschrift 4" xfId="110"/>
    <cellStyle name="Verknüpfte Zelle" xfId="111"/>
    <cellStyle name="Warning Text" xfId="112"/>
    <cellStyle name="Zelle überprüfen"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ieee802.org/11" TargetMode="External" /><Relationship Id="rId3" Type="http://schemas.openxmlformats.org/officeDocument/2006/relationships/hyperlink" Target="http://www.ieee802.org/11" TargetMode="External" /><Relationship Id="rId4" Type="http://schemas.openxmlformats.org/officeDocument/2006/relationships/image" Target="../media/image2.jpeg" /><Relationship Id="rId5" Type="http://schemas.openxmlformats.org/officeDocument/2006/relationships/hyperlink" Target="http://www.ieee802.org/11" TargetMode="External" /><Relationship Id="rId6" Type="http://schemas.openxmlformats.org/officeDocument/2006/relationships/hyperlink" Target="http://www.ieee802.org/11" TargetMode="External"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5.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 Id="rId22" Type="http://schemas.openxmlformats.org/officeDocument/2006/relationships/image" Target="../media/image18.emf" /><Relationship Id="rId23" Type="http://schemas.openxmlformats.org/officeDocument/2006/relationships/image" Target="../media/image19.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2.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26.emf" /><Relationship Id="rId31" Type="http://schemas.openxmlformats.org/officeDocument/2006/relationships/image" Target="../media/image27.emf" /><Relationship Id="rId32" Type="http://schemas.openxmlformats.org/officeDocument/2006/relationships/image" Target="../media/image28.emf" /><Relationship Id="rId33" Type="http://schemas.openxmlformats.org/officeDocument/2006/relationships/image" Target="../media/image29.emf" /><Relationship Id="rId34" Type="http://schemas.openxmlformats.org/officeDocument/2006/relationships/image" Target="../media/image30.emf" /><Relationship Id="rId35" Type="http://schemas.openxmlformats.org/officeDocument/2006/relationships/image" Target="../media/image31.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image" Target="../media/image34.emf" /><Relationship Id="rId39" Type="http://schemas.openxmlformats.org/officeDocument/2006/relationships/image" Target="../media/image35.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43.emf" /><Relationship Id="rId48" Type="http://schemas.openxmlformats.org/officeDocument/2006/relationships/image" Target="../media/image44.emf" /><Relationship Id="rId49" Type="http://schemas.openxmlformats.org/officeDocument/2006/relationships/image" Target="../media/image45.emf" /><Relationship Id="rId50" Type="http://schemas.openxmlformats.org/officeDocument/2006/relationships/image" Target="../media/image46.emf" /><Relationship Id="rId51" Type="http://schemas.openxmlformats.org/officeDocument/2006/relationships/image" Target="../media/image47.emf" /><Relationship Id="rId52" Type="http://schemas.openxmlformats.org/officeDocument/2006/relationships/image" Target="../media/image48.emf" /><Relationship Id="rId53" Type="http://schemas.openxmlformats.org/officeDocument/2006/relationships/image" Target="../media/image49.emf" /><Relationship Id="rId54" Type="http://schemas.openxmlformats.org/officeDocument/2006/relationships/image" Target="../media/image50.emf" /><Relationship Id="rId55" Type="http://schemas.openxmlformats.org/officeDocument/2006/relationships/image" Target="../media/image51.emf" /><Relationship Id="rId56" Type="http://schemas.openxmlformats.org/officeDocument/2006/relationships/image" Target="../media/image52.emf" /><Relationship Id="rId57" Type="http://schemas.openxmlformats.org/officeDocument/2006/relationships/image" Target="../media/image53.emf" /><Relationship Id="rId58" Type="http://schemas.openxmlformats.org/officeDocument/2006/relationships/image" Target="../media/image54.emf" /><Relationship Id="rId59" Type="http://schemas.openxmlformats.org/officeDocument/2006/relationships/image" Target="../media/image55.emf" /><Relationship Id="rId60" Type="http://schemas.openxmlformats.org/officeDocument/2006/relationships/image" Target="../media/image5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7.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58.emf" /><Relationship Id="rId5" Type="http://schemas.openxmlformats.org/officeDocument/2006/relationships/image" Target="../media/image59.emf" /><Relationship Id="rId6" Type="http://schemas.openxmlformats.org/officeDocument/2006/relationships/image" Target="../media/image60.emf" /><Relationship Id="rId7" Type="http://schemas.openxmlformats.org/officeDocument/2006/relationships/image" Target="../media/image61.emf" /><Relationship Id="rId8" Type="http://schemas.openxmlformats.org/officeDocument/2006/relationships/image" Target="../media/image6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638175</xdr:colOff>
      <xdr:row>15</xdr:row>
      <xdr:rowOff>28575</xdr:rowOff>
    </xdr:from>
    <xdr:to>
      <xdr:col>13</xdr:col>
      <xdr:colOff>400050</xdr:colOff>
      <xdr:row>17</xdr:row>
      <xdr:rowOff>104775</xdr:rowOff>
    </xdr:to>
    <xdr:sp>
      <xdr:nvSpPr>
        <xdr:cNvPr id="1" name="Text Box 1"/>
        <xdr:cNvSpPr txBox="1">
          <a:spLocks noChangeArrowheads="1"/>
        </xdr:cNvSpPr>
      </xdr:nvSpPr>
      <xdr:spPr>
        <a:xfrm>
          <a:off x="1866900" y="3028950"/>
          <a:ext cx="543877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Combined 802.11 WG  January 2010 Interim Session Agenda including Standing Committees, Task Groups, Study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638175</xdr:colOff>
      <xdr:row>15</xdr:row>
      <xdr:rowOff>28575</xdr:rowOff>
    </xdr:from>
    <xdr:to>
      <xdr:col>13</xdr:col>
      <xdr:colOff>400050</xdr:colOff>
      <xdr:row>17</xdr:row>
      <xdr:rowOff>104775</xdr:rowOff>
    </xdr:to>
    <xdr:sp>
      <xdr:nvSpPr>
        <xdr:cNvPr id="2" name="Text Box 1"/>
        <xdr:cNvSpPr txBox="1">
          <a:spLocks noChangeArrowheads="1"/>
        </xdr:cNvSpPr>
      </xdr:nvSpPr>
      <xdr:spPr>
        <a:xfrm>
          <a:off x="1866900" y="3028950"/>
          <a:ext cx="543877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Combined 802.11 WG May 2011  Interim Session Agenda including Standing Committees, Task Groups, Study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133350</xdr:rowOff>
    </xdr:from>
    <xdr:to>
      <xdr:col>18</xdr:col>
      <xdr:colOff>504825</xdr:colOff>
      <xdr:row>26</xdr:row>
      <xdr:rowOff>28575</xdr:rowOff>
    </xdr:to>
    <xdr:sp>
      <xdr:nvSpPr>
        <xdr:cNvPr id="1" name="AutoShape 244"/>
        <xdr:cNvSpPr>
          <a:spLocks/>
        </xdr:cNvSpPr>
      </xdr:nvSpPr>
      <xdr:spPr>
        <a:xfrm>
          <a:off x="1114425" y="1200150"/>
          <a:ext cx="10229850" cy="40957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Rectangle 4"/>
        <xdr:cNvSpPr>
          <a:spLocks/>
        </xdr:cNvSpPr>
      </xdr:nvSpPr>
      <xdr:spPr>
        <a:xfrm>
          <a:off x="3162300" y="5962650"/>
          <a:ext cx="39433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0</xdr:rowOff>
    </xdr:from>
    <xdr:to>
      <xdr:col>19</xdr:col>
      <xdr:colOff>0</xdr:colOff>
      <xdr:row>4</xdr:row>
      <xdr:rowOff>0</xdr:rowOff>
    </xdr:to>
    <xdr:sp>
      <xdr:nvSpPr>
        <xdr:cNvPr id="3" name="Rectangle 241"/>
        <xdr:cNvSpPr>
          <a:spLocks/>
        </xdr:cNvSpPr>
      </xdr:nvSpPr>
      <xdr:spPr>
        <a:xfrm>
          <a:off x="1114425" y="200025"/>
          <a:ext cx="10287000" cy="600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0</xdr:rowOff>
    </xdr:from>
    <xdr:to>
      <xdr:col>19</xdr:col>
      <xdr:colOff>0</xdr:colOff>
      <xdr:row>4</xdr:row>
      <xdr:rowOff>0</xdr:rowOff>
    </xdr:to>
    <xdr:sp>
      <xdr:nvSpPr>
        <xdr:cNvPr id="4" name="Rectangle 253"/>
        <xdr:cNvSpPr>
          <a:spLocks/>
        </xdr:cNvSpPr>
      </xdr:nvSpPr>
      <xdr:spPr>
        <a:xfrm>
          <a:off x="1114425" y="200025"/>
          <a:ext cx="10287000" cy="600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5" name="Picture 11" descr="ieee802-11-logo-stds-italic-bold.jpg">
          <a:hlinkClick r:id="rId3"/>
        </xdr:cNvPr>
        <xdr:cNvPicPr preferRelativeResize="1">
          <a:picLocks noChangeAspect="1"/>
        </xdr:cNvPicPr>
      </xdr:nvPicPr>
      <xdr:blipFill>
        <a:blip r:embed="rId1"/>
        <a:stretch>
          <a:fillRect/>
        </a:stretch>
      </xdr:blipFill>
      <xdr:spPr>
        <a:xfrm>
          <a:off x="6724650" y="1895475"/>
          <a:ext cx="4057650" cy="2705100"/>
        </a:xfrm>
        <a:prstGeom prst="rect">
          <a:avLst/>
        </a:prstGeom>
        <a:noFill/>
        <a:ln w="9525" cmpd="sng">
          <a:solidFill>
            <a:srgbClr val="000000"/>
          </a:solidFill>
          <a:headEnd type="none"/>
          <a:tailEnd type="none"/>
        </a:ln>
      </xdr:spPr>
    </xdr:pic>
    <xdr:clientData/>
  </xdr:twoCellAnchor>
  <xdr:twoCellAnchor>
    <xdr:from>
      <xdr:col>8</xdr:col>
      <xdr:colOff>219075</xdr:colOff>
      <xdr:row>36</xdr:row>
      <xdr:rowOff>114300</xdr:rowOff>
    </xdr:from>
    <xdr:to>
      <xdr:col>15</xdr:col>
      <xdr:colOff>219075</xdr:colOff>
      <xdr:row>45</xdr:row>
      <xdr:rowOff>133350</xdr:rowOff>
    </xdr:to>
    <xdr:sp>
      <xdr:nvSpPr>
        <xdr:cNvPr id="6" name="Rectangle 1397"/>
        <xdr:cNvSpPr>
          <a:spLocks/>
        </xdr:cNvSpPr>
      </xdr:nvSpPr>
      <xdr:spPr>
        <a:xfrm>
          <a:off x="3914775" y="7381875"/>
          <a:ext cx="5314950" cy="18192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523875</xdr:colOff>
      <xdr:row>9</xdr:row>
      <xdr:rowOff>0</xdr:rowOff>
    </xdr:from>
    <xdr:to>
      <xdr:col>9</xdr:col>
      <xdr:colOff>1304925</xdr:colOff>
      <xdr:row>22</xdr:row>
      <xdr:rowOff>161925</xdr:rowOff>
    </xdr:to>
    <xdr:pic>
      <xdr:nvPicPr>
        <xdr:cNvPr id="7" name="Picture 1461" descr="signature"/>
        <xdr:cNvPicPr preferRelativeResize="1">
          <a:picLocks noChangeAspect="1"/>
        </xdr:cNvPicPr>
      </xdr:nvPicPr>
      <xdr:blipFill>
        <a:blip r:embed="rId4"/>
        <a:stretch>
          <a:fillRect/>
        </a:stretch>
      </xdr:blipFill>
      <xdr:spPr>
        <a:xfrm>
          <a:off x="1638300" y="1866900"/>
          <a:ext cx="3971925" cy="2762250"/>
        </a:xfrm>
        <a:prstGeom prst="rect">
          <a:avLst/>
        </a:prstGeom>
        <a:noFill/>
        <a:ln w="9525" cmpd="sng">
          <a:noFill/>
        </a:ln>
      </xdr:spPr>
    </xdr:pic>
    <xdr:clientData/>
  </xdr:twoCellAnchor>
  <xdr:twoCellAnchor>
    <xdr:from>
      <xdr:col>3</xdr:col>
      <xdr:colOff>95250</xdr:colOff>
      <xdr:row>5</xdr:row>
      <xdr:rowOff>133350</xdr:rowOff>
    </xdr:from>
    <xdr:to>
      <xdr:col>18</xdr:col>
      <xdr:colOff>504825</xdr:colOff>
      <xdr:row>26</xdr:row>
      <xdr:rowOff>28575</xdr:rowOff>
    </xdr:to>
    <xdr:sp>
      <xdr:nvSpPr>
        <xdr:cNvPr id="8" name="AutoShape 244"/>
        <xdr:cNvSpPr>
          <a:spLocks/>
        </xdr:cNvSpPr>
      </xdr:nvSpPr>
      <xdr:spPr>
        <a:xfrm>
          <a:off x="1114425" y="1200150"/>
          <a:ext cx="10229850" cy="40957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9" name="Rectangle 4"/>
        <xdr:cNvSpPr>
          <a:spLocks/>
        </xdr:cNvSpPr>
      </xdr:nvSpPr>
      <xdr:spPr>
        <a:xfrm>
          <a:off x="3162300" y="5962650"/>
          <a:ext cx="39433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0</xdr:rowOff>
    </xdr:from>
    <xdr:to>
      <xdr:col>19</xdr:col>
      <xdr:colOff>0</xdr:colOff>
      <xdr:row>4</xdr:row>
      <xdr:rowOff>0</xdr:rowOff>
    </xdr:to>
    <xdr:sp>
      <xdr:nvSpPr>
        <xdr:cNvPr id="10" name="Rectangle 241"/>
        <xdr:cNvSpPr>
          <a:spLocks/>
        </xdr:cNvSpPr>
      </xdr:nvSpPr>
      <xdr:spPr>
        <a:xfrm>
          <a:off x="1114425" y="200025"/>
          <a:ext cx="10287000" cy="600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0</xdr:rowOff>
    </xdr:from>
    <xdr:to>
      <xdr:col>19</xdr:col>
      <xdr:colOff>0</xdr:colOff>
      <xdr:row>4</xdr:row>
      <xdr:rowOff>0</xdr:rowOff>
    </xdr:to>
    <xdr:sp>
      <xdr:nvSpPr>
        <xdr:cNvPr id="11" name="Rectangle 253"/>
        <xdr:cNvSpPr>
          <a:spLocks/>
        </xdr:cNvSpPr>
      </xdr:nvSpPr>
      <xdr:spPr>
        <a:xfrm>
          <a:off x="1114425" y="200025"/>
          <a:ext cx="10287000" cy="600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12" name="Picture 11" descr="ieee802-11-logo-stds-italic-bold.jpg">
          <a:hlinkClick r:id="rId6"/>
        </xdr:cNvPr>
        <xdr:cNvPicPr preferRelativeResize="1">
          <a:picLocks noChangeAspect="1"/>
        </xdr:cNvPicPr>
      </xdr:nvPicPr>
      <xdr:blipFill>
        <a:blip r:embed="rId1"/>
        <a:stretch>
          <a:fillRect/>
        </a:stretch>
      </xdr:blipFill>
      <xdr:spPr>
        <a:xfrm>
          <a:off x="6724650" y="1895475"/>
          <a:ext cx="4057650" cy="2705100"/>
        </a:xfrm>
        <a:prstGeom prst="rect">
          <a:avLst/>
        </a:prstGeom>
        <a:noFill/>
        <a:ln w="9525" cmpd="sng">
          <a:solidFill>
            <a:srgbClr val="000000"/>
          </a:solidFill>
          <a:headEnd type="none"/>
          <a:tailEnd type="none"/>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13" name="Picture 1126" hidden="1"/>
        <xdr:cNvPicPr preferRelativeResize="1">
          <a:picLocks noChangeAspect="0"/>
        </xdr:cNvPicPr>
      </xdr:nvPicPr>
      <xdr:blipFill>
        <a:blip r:embed="rId7"/>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14" name="Picture 1127" hidden="1"/>
        <xdr:cNvPicPr preferRelativeResize="1">
          <a:picLocks noChangeAspect="0"/>
        </xdr:cNvPicPr>
      </xdr:nvPicPr>
      <xdr:blipFill>
        <a:blip r:embed="rId8"/>
        <a:stretch>
          <a:fillRect/>
        </a:stretch>
      </xdr:blipFill>
      <xdr:spPr>
        <a:xfrm>
          <a:off x="6524625"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15" name="Picture 1128" hidden="1"/>
        <xdr:cNvPicPr preferRelativeResize="1">
          <a:picLocks noChangeAspect="0"/>
        </xdr:cNvPicPr>
      </xdr:nvPicPr>
      <xdr:blipFill>
        <a:blip r:embed="rId9"/>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16" name="Picture 1129" hidden="1"/>
        <xdr:cNvPicPr preferRelativeResize="1">
          <a:picLocks noChangeAspect="0"/>
        </xdr:cNvPicPr>
      </xdr:nvPicPr>
      <xdr:blipFill>
        <a:blip r:embed="rId10"/>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17" name="Picture 1130" hidden="1"/>
        <xdr:cNvPicPr preferRelativeResize="1">
          <a:picLocks noChangeAspect="0"/>
        </xdr:cNvPicPr>
      </xdr:nvPicPr>
      <xdr:blipFill>
        <a:blip r:embed="rId11"/>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18" name="Picture 1131" hidden="1"/>
        <xdr:cNvPicPr preferRelativeResize="1">
          <a:picLocks noChangeAspect="0"/>
        </xdr:cNvPicPr>
      </xdr:nvPicPr>
      <xdr:blipFill>
        <a:blip r:embed="rId12"/>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19" name="Picture 1132" hidden="1"/>
        <xdr:cNvPicPr preferRelativeResize="1">
          <a:picLocks noChangeAspect="0"/>
        </xdr:cNvPicPr>
      </xdr:nvPicPr>
      <xdr:blipFill>
        <a:blip r:embed="rId13"/>
        <a:stretch>
          <a:fillRect/>
        </a:stretch>
      </xdr:blipFill>
      <xdr:spPr>
        <a:xfrm>
          <a:off x="6572250"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20" name="Picture 1133"/>
        <xdr:cNvPicPr preferRelativeResize="1">
          <a:picLocks noChangeAspect="0"/>
        </xdr:cNvPicPr>
      </xdr:nvPicPr>
      <xdr:blipFill>
        <a:blip r:embed="rId14"/>
        <a:stretch>
          <a:fillRect/>
        </a:stretch>
      </xdr:blipFill>
      <xdr:spPr>
        <a:xfrm>
          <a:off x="5962650" y="7467600"/>
          <a:ext cx="180975"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21" name="Picture 1134" hidden="1"/>
        <xdr:cNvPicPr preferRelativeResize="1">
          <a:picLocks noChangeAspect="0"/>
        </xdr:cNvPicPr>
      </xdr:nvPicPr>
      <xdr:blipFill>
        <a:blip r:embed="rId15"/>
        <a:stretch>
          <a:fillRect/>
        </a:stretch>
      </xdr:blipFill>
      <xdr:spPr>
        <a:xfrm>
          <a:off x="6524625"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22" name="Picture 1135"/>
        <xdr:cNvPicPr preferRelativeResize="1">
          <a:picLocks noChangeAspect="0"/>
        </xdr:cNvPicPr>
      </xdr:nvPicPr>
      <xdr:blipFill>
        <a:blip r:embed="rId16"/>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23" name="Picture 1136" hidden="1"/>
        <xdr:cNvPicPr preferRelativeResize="1">
          <a:picLocks noChangeAspect="0"/>
        </xdr:cNvPicPr>
      </xdr:nvPicPr>
      <xdr:blipFill>
        <a:blip r:embed="rId17"/>
        <a:stretch>
          <a:fillRect/>
        </a:stretch>
      </xdr:blipFill>
      <xdr:spPr>
        <a:xfrm>
          <a:off x="6524625"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10</xdr:col>
      <xdr:colOff>228600</xdr:colOff>
      <xdr:row>38</xdr:row>
      <xdr:rowOff>19050</xdr:rowOff>
    </xdr:to>
    <xdr:pic>
      <xdr:nvPicPr>
        <xdr:cNvPr id="24" name="Picture 1137"/>
        <xdr:cNvPicPr preferRelativeResize="1">
          <a:picLocks noChangeAspect="0"/>
        </xdr:cNvPicPr>
      </xdr:nvPicPr>
      <xdr:blipFill>
        <a:blip r:embed="rId18"/>
        <a:stretch>
          <a:fillRect/>
        </a:stretch>
      </xdr:blipFill>
      <xdr:spPr>
        <a:xfrm>
          <a:off x="5962650" y="7467600"/>
          <a:ext cx="228600" cy="21907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25" name="Picture 1138" hidden="1"/>
        <xdr:cNvPicPr preferRelativeResize="1">
          <a:picLocks noChangeAspect="0"/>
        </xdr:cNvPicPr>
      </xdr:nvPicPr>
      <xdr:blipFill>
        <a:blip r:embed="rId19"/>
        <a:stretch>
          <a:fillRect/>
        </a:stretch>
      </xdr:blipFill>
      <xdr:spPr>
        <a:xfrm>
          <a:off x="6524625"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304800</xdr:colOff>
      <xdr:row>41</xdr:row>
      <xdr:rowOff>114300</xdr:rowOff>
    </xdr:to>
    <xdr:pic>
      <xdr:nvPicPr>
        <xdr:cNvPr id="26" name="Picture 1139"/>
        <xdr:cNvPicPr preferRelativeResize="1">
          <a:picLocks noChangeAspect="0"/>
        </xdr:cNvPicPr>
      </xdr:nvPicPr>
      <xdr:blipFill>
        <a:blip r:embed="rId20"/>
        <a:stretch>
          <a:fillRect/>
        </a:stretch>
      </xdr:blipFill>
      <xdr:spPr>
        <a:xfrm>
          <a:off x="5962650" y="7467600"/>
          <a:ext cx="914400" cy="914400"/>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27" name="Picture 1140" hidden="1"/>
        <xdr:cNvPicPr preferRelativeResize="1">
          <a:picLocks noChangeAspect="0"/>
        </xdr:cNvPicPr>
      </xdr:nvPicPr>
      <xdr:blipFill>
        <a:blip r:embed="rId21"/>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28" name="Picture 1141" hidden="1"/>
        <xdr:cNvPicPr preferRelativeResize="1">
          <a:picLocks noChangeAspect="0"/>
        </xdr:cNvPicPr>
      </xdr:nvPicPr>
      <xdr:blipFill>
        <a:blip r:embed="rId22"/>
        <a:stretch>
          <a:fillRect/>
        </a:stretch>
      </xdr:blipFill>
      <xdr:spPr>
        <a:xfrm>
          <a:off x="6524625"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29" name="Picture 1142" hidden="1"/>
        <xdr:cNvPicPr preferRelativeResize="1">
          <a:picLocks noChangeAspect="0"/>
        </xdr:cNvPicPr>
      </xdr:nvPicPr>
      <xdr:blipFill>
        <a:blip r:embed="rId23"/>
        <a:stretch>
          <a:fillRect/>
        </a:stretch>
      </xdr:blipFill>
      <xdr:spPr>
        <a:xfrm>
          <a:off x="6572250"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 name="Picture 1145" hidden="1"/>
        <xdr:cNvPicPr preferRelativeResize="1">
          <a:picLocks noChangeAspect="0"/>
        </xdr:cNvPicPr>
      </xdr:nvPicPr>
      <xdr:blipFill>
        <a:blip r:embed="rId24"/>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 name="Picture 1146" hidden="1"/>
        <xdr:cNvPicPr preferRelativeResize="1">
          <a:picLocks noChangeAspect="0"/>
        </xdr:cNvPicPr>
      </xdr:nvPicPr>
      <xdr:blipFill>
        <a:blip r:embed="rId25"/>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2" name="Picture 1147"/>
        <xdr:cNvPicPr preferRelativeResize="1">
          <a:picLocks noChangeAspect="0"/>
        </xdr:cNvPicPr>
      </xdr:nvPicPr>
      <xdr:blipFill>
        <a:blip r:embed="rId26"/>
        <a:stretch>
          <a:fillRect/>
        </a:stretch>
      </xdr:blipFill>
      <xdr:spPr>
        <a:xfrm>
          <a:off x="6524625" y="7467600"/>
          <a:ext cx="838200" cy="200025"/>
        </a:xfrm>
        <a:prstGeom prst="rect">
          <a:avLst/>
        </a:prstGeom>
        <a:noFill/>
        <a:ln w="9525" cmpd="sng">
          <a:noFill/>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3" name="Picture 1149" hidden="1"/>
        <xdr:cNvPicPr preferRelativeResize="1">
          <a:picLocks noChangeAspect="0"/>
        </xdr:cNvPicPr>
      </xdr:nvPicPr>
      <xdr:blipFill>
        <a:blip r:embed="rId27"/>
        <a:stretch>
          <a:fillRect/>
        </a:stretch>
      </xdr:blipFill>
      <xdr:spPr>
        <a:xfrm>
          <a:off x="7315200" y="7467600"/>
          <a:ext cx="800100" cy="200025"/>
        </a:xfrm>
        <a:prstGeom prst="rect">
          <a:avLst/>
        </a:prstGeom>
        <a:noFill/>
        <a:ln w="9525" cmpd="sng">
          <a:noFill/>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4" name="Picture 1150"/>
        <xdr:cNvPicPr preferRelativeResize="1">
          <a:picLocks noChangeAspect="0"/>
        </xdr:cNvPicPr>
      </xdr:nvPicPr>
      <xdr:blipFill>
        <a:blip r:embed="rId28"/>
        <a:stretch>
          <a:fillRect/>
        </a:stretch>
      </xdr:blipFill>
      <xdr:spPr>
        <a:xfrm>
          <a:off x="7791450" y="7467600"/>
          <a:ext cx="600075"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5" name="Picture 1151" hidden="1"/>
        <xdr:cNvPicPr preferRelativeResize="1">
          <a:picLocks noChangeAspect="0"/>
        </xdr:cNvPicPr>
      </xdr:nvPicPr>
      <xdr:blipFill>
        <a:blip r:embed="rId29"/>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180975</xdr:colOff>
      <xdr:row>38</xdr:row>
      <xdr:rowOff>0</xdr:rowOff>
    </xdr:to>
    <xdr:pic>
      <xdr:nvPicPr>
        <xdr:cNvPr id="36" name="Picture 1152"/>
        <xdr:cNvPicPr preferRelativeResize="1">
          <a:picLocks noChangeAspect="0"/>
        </xdr:cNvPicPr>
      </xdr:nvPicPr>
      <xdr:blipFill>
        <a:blip r:embed="rId30"/>
        <a:stretch>
          <a:fillRect/>
        </a:stretch>
      </xdr:blipFill>
      <xdr:spPr>
        <a:xfrm>
          <a:off x="6524625" y="7467600"/>
          <a:ext cx="838200" cy="200025"/>
        </a:xfrm>
        <a:prstGeom prst="rect">
          <a:avLst/>
        </a:prstGeom>
        <a:noFill/>
        <a:ln w="9525" cmpd="sng">
          <a:noFill/>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7" name="Picture 1154" hidden="1"/>
        <xdr:cNvPicPr preferRelativeResize="1">
          <a:picLocks noChangeAspect="0"/>
        </xdr:cNvPicPr>
      </xdr:nvPicPr>
      <xdr:blipFill>
        <a:blip r:embed="rId31"/>
        <a:stretch>
          <a:fillRect/>
        </a:stretch>
      </xdr:blipFill>
      <xdr:spPr>
        <a:xfrm>
          <a:off x="7315200" y="7467600"/>
          <a:ext cx="800100" cy="200025"/>
        </a:xfrm>
        <a:prstGeom prst="rect">
          <a:avLst/>
        </a:prstGeom>
        <a:noFill/>
        <a:ln w="9525" cmpd="sng">
          <a:noFill/>
        </a:ln>
      </xdr:spPr>
    </xdr:pic>
    <xdr:clientData/>
  </xdr:twoCellAnchor>
  <xdr:twoCellAnchor editAs="oneCell">
    <xdr:from>
      <xdr:col>13</xdr:col>
      <xdr:colOff>0</xdr:colOff>
      <xdr:row>37</xdr:row>
      <xdr:rowOff>0</xdr:rowOff>
    </xdr:from>
    <xdr:to>
      <xdr:col>13</xdr:col>
      <xdr:colOff>600075</xdr:colOff>
      <xdr:row>38</xdr:row>
      <xdr:rowOff>0</xdr:rowOff>
    </xdr:to>
    <xdr:pic>
      <xdr:nvPicPr>
        <xdr:cNvPr id="38" name="Picture 1155"/>
        <xdr:cNvPicPr preferRelativeResize="1">
          <a:picLocks noChangeAspect="0"/>
        </xdr:cNvPicPr>
      </xdr:nvPicPr>
      <xdr:blipFill>
        <a:blip r:embed="rId32"/>
        <a:stretch>
          <a:fillRect/>
        </a:stretch>
      </xdr:blipFill>
      <xdr:spPr>
        <a:xfrm>
          <a:off x="7791450" y="7467600"/>
          <a:ext cx="600075"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9" name="Picture 1156" hidden="1"/>
        <xdr:cNvPicPr preferRelativeResize="1">
          <a:picLocks noChangeAspect="0"/>
        </xdr:cNvPicPr>
      </xdr:nvPicPr>
      <xdr:blipFill>
        <a:blip r:embed="rId33"/>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11</xdr:col>
      <xdr:colOff>552450</xdr:colOff>
      <xdr:row>38</xdr:row>
      <xdr:rowOff>0</xdr:rowOff>
    </xdr:to>
    <xdr:pic>
      <xdr:nvPicPr>
        <xdr:cNvPr id="40" name="Picture 1157"/>
        <xdr:cNvPicPr preferRelativeResize="1">
          <a:picLocks noChangeAspect="0"/>
        </xdr:cNvPicPr>
      </xdr:nvPicPr>
      <xdr:blipFill>
        <a:blip r:embed="rId34"/>
        <a:stretch>
          <a:fillRect/>
        </a:stretch>
      </xdr:blipFill>
      <xdr:spPr>
        <a:xfrm>
          <a:off x="6524625" y="7467600"/>
          <a:ext cx="600075"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41" name="Picture 1158" hidden="1"/>
        <xdr:cNvPicPr preferRelativeResize="1">
          <a:picLocks noChangeAspect="0"/>
        </xdr:cNvPicPr>
      </xdr:nvPicPr>
      <xdr:blipFill>
        <a:blip r:embed="rId35"/>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561975</xdr:colOff>
      <xdr:row>37</xdr:row>
      <xdr:rowOff>0</xdr:rowOff>
    </xdr:from>
    <xdr:to>
      <xdr:col>12</xdr:col>
      <xdr:colOff>552450</xdr:colOff>
      <xdr:row>38</xdr:row>
      <xdr:rowOff>0</xdr:rowOff>
    </xdr:to>
    <xdr:pic>
      <xdr:nvPicPr>
        <xdr:cNvPr id="42" name="Picture 1159"/>
        <xdr:cNvPicPr preferRelativeResize="1">
          <a:picLocks noChangeAspect="0"/>
        </xdr:cNvPicPr>
      </xdr:nvPicPr>
      <xdr:blipFill>
        <a:blip r:embed="rId36"/>
        <a:stretch>
          <a:fillRect/>
        </a:stretch>
      </xdr:blipFill>
      <xdr:spPr>
        <a:xfrm>
          <a:off x="7134225" y="7467600"/>
          <a:ext cx="600075" cy="200025"/>
        </a:xfrm>
        <a:prstGeom prst="rect">
          <a:avLst/>
        </a:prstGeom>
        <a:noFill/>
        <a:ln w="9525" cmpd="sng">
          <a:noFill/>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43" name="Picture 1160" hidden="1"/>
        <xdr:cNvPicPr preferRelativeResize="1">
          <a:picLocks noChangeAspect="0"/>
        </xdr:cNvPicPr>
      </xdr:nvPicPr>
      <xdr:blipFill>
        <a:blip r:embed="rId37"/>
        <a:stretch>
          <a:fillRect/>
        </a:stretch>
      </xdr:blipFill>
      <xdr:spPr>
        <a:xfrm>
          <a:off x="7181850" y="7467600"/>
          <a:ext cx="800100" cy="200025"/>
        </a:xfrm>
        <a:prstGeom prst="rect">
          <a:avLst/>
        </a:prstGeom>
        <a:noFill/>
        <a:ln w="9525" cmpd="sng">
          <a:noFill/>
        </a:ln>
      </xdr:spPr>
    </xdr:pic>
    <xdr:clientData/>
  </xdr:twoCellAnchor>
  <xdr:twoCellAnchor editAs="oneCell">
    <xdr:from>
      <xdr:col>12</xdr:col>
      <xdr:colOff>561975</xdr:colOff>
      <xdr:row>37</xdr:row>
      <xdr:rowOff>0</xdr:rowOff>
    </xdr:from>
    <xdr:to>
      <xdr:col>13</xdr:col>
      <xdr:colOff>552450</xdr:colOff>
      <xdr:row>38</xdr:row>
      <xdr:rowOff>0</xdr:rowOff>
    </xdr:to>
    <xdr:pic>
      <xdr:nvPicPr>
        <xdr:cNvPr id="44" name="Picture 1161"/>
        <xdr:cNvPicPr preferRelativeResize="1">
          <a:picLocks noChangeAspect="0"/>
        </xdr:cNvPicPr>
      </xdr:nvPicPr>
      <xdr:blipFill>
        <a:blip r:embed="rId38"/>
        <a:stretch>
          <a:fillRect/>
        </a:stretch>
      </xdr:blipFill>
      <xdr:spPr>
        <a:xfrm>
          <a:off x="7743825" y="7467600"/>
          <a:ext cx="600075" cy="200025"/>
        </a:xfrm>
        <a:prstGeom prst="rect">
          <a:avLst/>
        </a:prstGeom>
        <a:noFill/>
        <a:ln w="9525" cmpd="sng">
          <a:noFill/>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45" name="Picture 1162"/>
        <xdr:cNvPicPr preferRelativeResize="1">
          <a:picLocks noChangeAspect="0"/>
        </xdr:cNvPicPr>
      </xdr:nvPicPr>
      <xdr:blipFill>
        <a:blip r:embed="rId14"/>
        <a:stretch>
          <a:fillRect/>
        </a:stretch>
      </xdr:blipFill>
      <xdr:spPr>
        <a:xfrm>
          <a:off x="5962650" y="7467600"/>
          <a:ext cx="180975"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46" name="Picture 1163" hidden="1"/>
        <xdr:cNvPicPr preferRelativeResize="1">
          <a:picLocks noChangeAspect="0"/>
        </xdr:cNvPicPr>
      </xdr:nvPicPr>
      <xdr:blipFill>
        <a:blip r:embed="rId39"/>
        <a:stretch>
          <a:fillRect/>
        </a:stretch>
      </xdr:blipFill>
      <xdr:spPr>
        <a:xfrm>
          <a:off x="6524625"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10</xdr:col>
      <xdr:colOff>180975</xdr:colOff>
      <xdr:row>38</xdr:row>
      <xdr:rowOff>0</xdr:rowOff>
    </xdr:to>
    <xdr:pic>
      <xdr:nvPicPr>
        <xdr:cNvPr id="47" name="Picture 1164"/>
        <xdr:cNvPicPr preferRelativeResize="1">
          <a:picLocks noChangeAspect="0"/>
        </xdr:cNvPicPr>
      </xdr:nvPicPr>
      <xdr:blipFill>
        <a:blip r:embed="rId14"/>
        <a:stretch>
          <a:fillRect/>
        </a:stretch>
      </xdr:blipFill>
      <xdr:spPr>
        <a:xfrm>
          <a:off x="5962650" y="7467600"/>
          <a:ext cx="180975"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48" name="Picture 1165" hidden="1"/>
        <xdr:cNvPicPr preferRelativeResize="1">
          <a:picLocks noChangeAspect="0"/>
        </xdr:cNvPicPr>
      </xdr:nvPicPr>
      <xdr:blipFill>
        <a:blip r:embed="rId40"/>
        <a:stretch>
          <a:fillRect/>
        </a:stretch>
      </xdr:blipFill>
      <xdr:spPr>
        <a:xfrm>
          <a:off x="6524625"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49" name="Picture 1166" hidden="1"/>
        <xdr:cNvPicPr preferRelativeResize="1">
          <a:picLocks noChangeAspect="0"/>
        </xdr:cNvPicPr>
      </xdr:nvPicPr>
      <xdr:blipFill>
        <a:blip r:embed="rId41"/>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13</xdr:col>
      <xdr:colOff>219075</xdr:colOff>
      <xdr:row>38</xdr:row>
      <xdr:rowOff>0</xdr:rowOff>
    </xdr:to>
    <xdr:pic>
      <xdr:nvPicPr>
        <xdr:cNvPr id="50" name="Picture 1167"/>
        <xdr:cNvPicPr preferRelativeResize="1">
          <a:picLocks noChangeAspect="0"/>
        </xdr:cNvPicPr>
      </xdr:nvPicPr>
      <xdr:blipFill>
        <a:blip r:embed="rId42"/>
        <a:stretch>
          <a:fillRect/>
        </a:stretch>
      </xdr:blipFill>
      <xdr:spPr>
        <a:xfrm>
          <a:off x="6524625" y="7467600"/>
          <a:ext cx="14859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51" name="Picture 1168" hidden="1"/>
        <xdr:cNvPicPr preferRelativeResize="1">
          <a:picLocks noChangeAspect="0"/>
        </xdr:cNvPicPr>
      </xdr:nvPicPr>
      <xdr:blipFill>
        <a:blip r:embed="rId16"/>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52" name="Picture 1169" hidden="1"/>
        <xdr:cNvPicPr preferRelativeResize="1">
          <a:picLocks noChangeAspect="0"/>
        </xdr:cNvPicPr>
      </xdr:nvPicPr>
      <xdr:blipFill>
        <a:blip r:embed="rId43"/>
        <a:stretch>
          <a:fillRect/>
        </a:stretch>
      </xdr:blipFill>
      <xdr:spPr>
        <a:xfrm>
          <a:off x="5962650" y="7467600"/>
          <a:ext cx="800100" cy="200025"/>
        </a:xfrm>
        <a:prstGeom prst="rect">
          <a:avLst/>
        </a:prstGeom>
        <a:noFill/>
        <a:ln w="9525" cmpd="sng">
          <a:noFill/>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53" name="Picture 1170" hidden="1"/>
        <xdr:cNvPicPr preferRelativeResize="1">
          <a:picLocks noChangeAspect="0"/>
        </xdr:cNvPicPr>
      </xdr:nvPicPr>
      <xdr:blipFill>
        <a:blip r:embed="rId44"/>
        <a:stretch>
          <a:fillRect/>
        </a:stretch>
      </xdr:blipFill>
      <xdr:spPr>
        <a:xfrm>
          <a:off x="6524625"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4" name="Picture 1171" hidden="1"/>
        <xdr:cNvPicPr preferRelativeResize="1">
          <a:picLocks noChangeAspect="0"/>
        </xdr:cNvPicPr>
      </xdr:nvPicPr>
      <xdr:blipFill>
        <a:blip r:embed="rId45"/>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5" name="Picture 1172" hidden="1"/>
        <xdr:cNvPicPr preferRelativeResize="1">
          <a:picLocks noChangeAspect="0"/>
        </xdr:cNvPicPr>
      </xdr:nvPicPr>
      <xdr:blipFill>
        <a:blip r:embed="rId46"/>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6" name="Picture 1173" hidden="1"/>
        <xdr:cNvPicPr preferRelativeResize="1">
          <a:picLocks noChangeAspect="0"/>
        </xdr:cNvPicPr>
      </xdr:nvPicPr>
      <xdr:blipFill>
        <a:blip r:embed="rId47"/>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7" name="Picture 1174" hidden="1"/>
        <xdr:cNvPicPr preferRelativeResize="1">
          <a:picLocks noChangeAspect="0"/>
        </xdr:cNvPicPr>
      </xdr:nvPicPr>
      <xdr:blipFill>
        <a:blip r:embed="rId48"/>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8" name="Picture 1175" hidden="1"/>
        <xdr:cNvPicPr preferRelativeResize="1">
          <a:picLocks noChangeAspect="0"/>
        </xdr:cNvPicPr>
      </xdr:nvPicPr>
      <xdr:blipFill>
        <a:blip r:embed="rId49"/>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59" name="Picture 1176" hidden="1"/>
        <xdr:cNvPicPr preferRelativeResize="1">
          <a:picLocks noChangeAspect="0"/>
        </xdr:cNvPicPr>
      </xdr:nvPicPr>
      <xdr:blipFill>
        <a:blip r:embed="rId16"/>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0" name="Picture 1177" hidden="1"/>
        <xdr:cNvPicPr preferRelativeResize="1">
          <a:picLocks noChangeAspect="0"/>
        </xdr:cNvPicPr>
      </xdr:nvPicPr>
      <xdr:blipFill>
        <a:blip r:embed="rId50"/>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1" name="Picture 1178" hidden="1"/>
        <xdr:cNvPicPr preferRelativeResize="1">
          <a:picLocks noChangeAspect="0"/>
        </xdr:cNvPicPr>
      </xdr:nvPicPr>
      <xdr:blipFill>
        <a:blip r:embed="rId16"/>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2" name="Picture 1179" hidden="1"/>
        <xdr:cNvPicPr preferRelativeResize="1">
          <a:picLocks noChangeAspect="0"/>
        </xdr:cNvPicPr>
      </xdr:nvPicPr>
      <xdr:blipFill>
        <a:blip r:embed="rId51"/>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3" name="Picture 1180" hidden="1"/>
        <xdr:cNvPicPr preferRelativeResize="1">
          <a:picLocks noChangeAspect="0"/>
        </xdr:cNvPicPr>
      </xdr:nvPicPr>
      <xdr:blipFill>
        <a:blip r:embed="rId52"/>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4" name="Picture 1181" hidden="1"/>
        <xdr:cNvPicPr preferRelativeResize="1">
          <a:picLocks noChangeAspect="0"/>
        </xdr:cNvPicPr>
      </xdr:nvPicPr>
      <xdr:blipFill>
        <a:blip r:embed="rId53"/>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5" name="Picture 1182" hidden="1"/>
        <xdr:cNvPicPr preferRelativeResize="1">
          <a:picLocks noChangeAspect="0"/>
        </xdr:cNvPicPr>
      </xdr:nvPicPr>
      <xdr:blipFill>
        <a:blip r:embed="rId16"/>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6" name="Picture 1183" hidden="1"/>
        <xdr:cNvPicPr preferRelativeResize="1">
          <a:picLocks noChangeAspect="0"/>
        </xdr:cNvPicPr>
      </xdr:nvPicPr>
      <xdr:blipFill>
        <a:blip r:embed="rId54"/>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7" name="Picture 1184" hidden="1"/>
        <xdr:cNvPicPr preferRelativeResize="1">
          <a:picLocks noChangeAspect="0"/>
        </xdr:cNvPicPr>
      </xdr:nvPicPr>
      <xdr:blipFill>
        <a:blip r:embed="rId55"/>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8" name="Picture 1185" hidden="1"/>
        <xdr:cNvPicPr preferRelativeResize="1">
          <a:picLocks noChangeAspect="0"/>
        </xdr:cNvPicPr>
      </xdr:nvPicPr>
      <xdr:blipFill>
        <a:blip r:embed="rId56"/>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69" name="Picture 1186" hidden="1"/>
        <xdr:cNvPicPr preferRelativeResize="1">
          <a:picLocks noChangeAspect="0"/>
        </xdr:cNvPicPr>
      </xdr:nvPicPr>
      <xdr:blipFill>
        <a:blip r:embed="rId57"/>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70" name="Picture 1187" hidden="1"/>
        <xdr:cNvPicPr preferRelativeResize="1">
          <a:picLocks noChangeAspect="0"/>
        </xdr:cNvPicPr>
      </xdr:nvPicPr>
      <xdr:blipFill>
        <a:blip r:embed="rId58"/>
        <a:stretch>
          <a:fillRect/>
        </a:stretch>
      </xdr:blipFill>
      <xdr:spPr>
        <a:xfrm>
          <a:off x="6572250" y="7467600"/>
          <a:ext cx="800100" cy="200025"/>
        </a:xfrm>
        <a:prstGeom prst="rect">
          <a:avLst/>
        </a:prstGeom>
        <a:noFill/>
        <a:ln w="9525" cmpd="sng">
          <a:noFill/>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71" name="Picture 1188" hidden="1"/>
        <xdr:cNvPicPr preferRelativeResize="1">
          <a:picLocks noChangeAspect="0"/>
        </xdr:cNvPicPr>
      </xdr:nvPicPr>
      <xdr:blipFill>
        <a:blip r:embed="rId59"/>
        <a:stretch>
          <a:fillRect/>
        </a:stretch>
      </xdr:blipFill>
      <xdr:spPr>
        <a:xfrm>
          <a:off x="6572250" y="7467600"/>
          <a:ext cx="800100" cy="200025"/>
        </a:xfrm>
        <a:prstGeom prst="rect">
          <a:avLst/>
        </a:prstGeom>
        <a:noFill/>
        <a:ln w="9525" cmpd="sng">
          <a:noFill/>
        </a:ln>
      </xdr:spPr>
    </xdr:pic>
    <xdr:clientData/>
  </xdr:twoCellAnchor>
  <xdr:twoCellAnchor>
    <xdr:from>
      <xdr:col>8</xdr:col>
      <xdr:colOff>133350</xdr:colOff>
      <xdr:row>35</xdr:row>
      <xdr:rowOff>66675</xdr:rowOff>
    </xdr:from>
    <xdr:to>
      <xdr:col>15</xdr:col>
      <xdr:colOff>133350</xdr:colOff>
      <xdr:row>44</xdr:row>
      <xdr:rowOff>85725</xdr:rowOff>
    </xdr:to>
    <xdr:sp>
      <xdr:nvSpPr>
        <xdr:cNvPr id="72" name="Rectangle 1201"/>
        <xdr:cNvSpPr>
          <a:spLocks/>
        </xdr:cNvSpPr>
      </xdr:nvSpPr>
      <xdr:spPr>
        <a:xfrm>
          <a:off x="3829050" y="7134225"/>
          <a:ext cx="5314950" cy="18192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0</xdr:colOff>
      <xdr:row>8</xdr:row>
      <xdr:rowOff>104775</xdr:rowOff>
    </xdr:from>
    <xdr:to>
      <xdr:col>10</xdr:col>
      <xdr:colOff>552450</xdr:colOff>
      <xdr:row>23</xdr:row>
      <xdr:rowOff>28575</xdr:rowOff>
    </xdr:to>
    <xdr:pic>
      <xdr:nvPicPr>
        <xdr:cNvPr id="73" name="bigimage" descr="Hyatt Grand Champions Resort Villas &amp; Spa Palm Springs Exterior"/>
        <xdr:cNvPicPr preferRelativeResize="1">
          <a:picLocks noChangeAspect="1"/>
        </xdr:cNvPicPr>
      </xdr:nvPicPr>
      <xdr:blipFill>
        <a:blip r:embed="rId60"/>
        <a:stretch>
          <a:fillRect/>
        </a:stretch>
      </xdr:blipFill>
      <xdr:spPr>
        <a:xfrm>
          <a:off x="1866900" y="1771650"/>
          <a:ext cx="4648200" cy="2924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180975</xdr:rowOff>
    </xdr:from>
    <xdr:to>
      <xdr:col>16</xdr:col>
      <xdr:colOff>590550</xdr:colOff>
      <xdr:row>31</xdr:row>
      <xdr:rowOff>9525</xdr:rowOff>
    </xdr:to>
    <xdr:sp>
      <xdr:nvSpPr>
        <xdr:cNvPr id="1" name="Rectangle 2"/>
        <xdr:cNvSpPr>
          <a:spLocks/>
        </xdr:cNvSpPr>
      </xdr:nvSpPr>
      <xdr:spPr>
        <a:xfrm>
          <a:off x="1276350" y="180975"/>
          <a:ext cx="7743825" cy="60293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As a Courtesy To Others  …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DD0806"/>
              </a:solidFill>
              <a:latin typeface="Arial"/>
              <a:ea typeface="Arial"/>
              <a:cs typeface="Arial"/>
            </a:rPr>
            <a:t>"Our thanks to all those people who now use Headsets !”</a:t>
          </a:r>
          <a:r>
            <a:rPr lang="en-US" cap="none" sz="1600" b="0" i="0" u="none" baseline="0">
              <a:solidFill>
                <a:srgbClr val="DD0806"/>
              </a:solidFill>
              <a:latin typeface="Arial"/>
              <a:ea typeface="Arial"/>
              <a:cs typeface="Arial"/>
            </a:rPr>
            <a:t>
</a:t>
          </a:r>
          <a:r>
            <a:rPr lang="en-US" cap="none" sz="1600" b="0" i="0" u="none" baseline="0">
              <a:solidFill>
                <a:srgbClr val="DD0806"/>
              </a:solidFill>
              <a:latin typeface="Arial"/>
              <a:ea typeface="Arial"/>
              <a:cs typeface="Arial"/>
            </a:rPr>
            <a:t>
</a:t>
          </a:r>
          <a:r>
            <a:rPr lang="en-US" cap="none" sz="1200" b="1" i="0" u="none" baseline="0">
              <a:solidFill>
                <a:srgbClr val="000000"/>
              </a:solidFill>
              <a:latin typeface="Arial"/>
              <a:ea typeface="Arial"/>
              <a:cs typeface="Arial"/>
            </a:rPr>
            <a:t>The 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802.11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802.11 WG Policies and Procedures. This is mandated by the IEEE-SASB in the OpManual - 5.3.3.5. </a:t>
          </a:r>
          <a:r>
            <a:rPr lang="en-US" cap="none" sz="1200" b="1" i="0" u="none" baseline="0">
              <a:solidFill>
                <a:srgbClr val="000000"/>
              </a:solidFill>
              <a:latin typeface="Arial"/>
              <a:ea typeface="Arial"/>
              <a:cs typeface="Arial"/>
            </a:rPr>
            <a:t>Still photography is only permitted by a public request and </a:t>
          </a:r>
          <a:r>
            <a:rPr lang="en-US" cap="none" sz="1200" b="1" i="0" u="none" baseline="0">
              <a:solidFill>
                <a:srgbClr val="000000"/>
              </a:solidFill>
              <a:latin typeface="Arial"/>
              <a:ea typeface="Arial"/>
              <a:cs typeface="Arial"/>
            </a:rPr>
            <a:t>permission of the meeting membership via the WG Chair, and is not for commercial purposes, also mandated by IEEE-SASB in the OpManual - 5.3.3.4.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Still Camera</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2" name="Picture 4" descr="an03500_">
          <a:hlinkClick r:id="rId3"/>
        </xdr:cNvPr>
        <xdr:cNvPicPr preferRelativeResize="1">
          <a:picLocks noChangeAspect="1"/>
        </xdr:cNvPicPr>
      </xdr:nvPicPr>
      <xdr:blipFill>
        <a:blip r:embed="rId1"/>
        <a:stretch>
          <a:fillRect/>
        </a:stretch>
      </xdr:blipFill>
      <xdr:spPr>
        <a:xfrm>
          <a:off x="6915150" y="190500"/>
          <a:ext cx="2038350" cy="2495550"/>
        </a:xfrm>
        <a:prstGeom prst="rect">
          <a:avLst/>
        </a:prstGeom>
        <a:noFill/>
        <a:ln w="9525" cmpd="sng">
          <a:noFill/>
        </a:ln>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3" name="Picture 19"/>
        <xdr:cNvPicPr preferRelativeResize="1">
          <a:picLocks noChangeAspect="1"/>
        </xdr:cNvPicPr>
      </xdr:nvPicPr>
      <xdr:blipFill>
        <a:blip r:embed="rId4"/>
        <a:stretch>
          <a:fillRect/>
        </a:stretch>
      </xdr:blipFill>
      <xdr:spPr>
        <a:xfrm>
          <a:off x="1809750" y="6353175"/>
          <a:ext cx="4524375" cy="3400425"/>
        </a:xfrm>
        <a:prstGeom prst="rect">
          <a:avLst/>
        </a:prstGeom>
        <a:noFill/>
        <a:ln w="9525" cmpd="sng">
          <a:noFill/>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 name="Picture 20"/>
        <xdr:cNvPicPr preferRelativeResize="1">
          <a:picLocks noChangeAspect="1"/>
        </xdr:cNvPicPr>
      </xdr:nvPicPr>
      <xdr:blipFill>
        <a:blip r:embed="rId5"/>
        <a:stretch>
          <a:fillRect/>
        </a:stretch>
      </xdr:blipFill>
      <xdr:spPr>
        <a:xfrm>
          <a:off x="9906000" y="3990975"/>
          <a:ext cx="4933950" cy="3648075"/>
        </a:xfrm>
        <a:prstGeom prst="rect">
          <a:avLst/>
        </a:prstGeom>
        <a:noFill/>
        <a:ln w="9525" cmpd="sng">
          <a:noFill/>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5" name="Picture 21"/>
        <xdr:cNvPicPr preferRelativeResize="1">
          <a:picLocks noChangeAspect="1"/>
        </xdr:cNvPicPr>
      </xdr:nvPicPr>
      <xdr:blipFill>
        <a:blip r:embed="rId6"/>
        <a:stretch>
          <a:fillRect/>
        </a:stretch>
      </xdr:blipFill>
      <xdr:spPr>
        <a:xfrm>
          <a:off x="9248775" y="238125"/>
          <a:ext cx="4924425" cy="3714750"/>
        </a:xfrm>
        <a:prstGeom prst="rect">
          <a:avLst/>
        </a:prstGeom>
        <a:noFill/>
        <a:ln w="9525" cmpd="sng">
          <a:noFill/>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6" name="Group 31"/>
        <xdr:cNvGrpSpPr>
          <a:grpSpLocks/>
        </xdr:cNvGrpSpPr>
      </xdr:nvGrpSpPr>
      <xdr:grpSpPr>
        <a:xfrm>
          <a:off x="3886200" y="7848600"/>
          <a:ext cx="1809750" cy="1619250"/>
          <a:chOff x="331" y="588"/>
          <a:chExt cx="96" cy="81"/>
        </a:xfrm>
        <a:solidFill>
          <a:srgbClr val="FFFFFF"/>
        </a:solidFill>
      </xdr:grpSpPr>
      <xdr:sp>
        <xdr:nvSpPr>
          <xdr:cNvPr id="7"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3"/>
          <xdr:cNvSpPr>
            <a:spLocks/>
          </xdr:cNvSpPr>
        </xdr:nvSpPr>
        <xdr:spPr>
          <a:xfrm flipH="1">
            <a:off x="331" y="588"/>
            <a:ext cx="96" cy="81"/>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9" name="Picture 35"/>
        <xdr:cNvPicPr preferRelativeResize="1">
          <a:picLocks noChangeAspect="1"/>
        </xdr:cNvPicPr>
      </xdr:nvPicPr>
      <xdr:blipFill>
        <a:blip r:embed="rId7"/>
        <a:stretch>
          <a:fillRect/>
        </a:stretch>
      </xdr:blipFill>
      <xdr:spPr>
        <a:xfrm rot="1189476">
          <a:off x="7677150" y="6505575"/>
          <a:ext cx="4533900" cy="3362325"/>
        </a:xfrm>
        <a:prstGeom prst="rect">
          <a:avLst/>
        </a:prstGeom>
        <a:noFill/>
        <a:ln w="9525" cmpd="sng">
          <a:noFill/>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10" name="Picture 36" descr="ieee802-11-tm-logo"/>
        <xdr:cNvPicPr preferRelativeResize="1">
          <a:picLocks noChangeAspect="1"/>
        </xdr:cNvPicPr>
      </xdr:nvPicPr>
      <xdr:blipFill>
        <a:blip r:embed="rId8"/>
        <a:stretch>
          <a:fillRect/>
        </a:stretch>
      </xdr:blipFill>
      <xdr:spPr>
        <a:xfrm>
          <a:off x="1971675" y="552450"/>
          <a:ext cx="2724150" cy="1600200"/>
        </a:xfrm>
        <a:prstGeom prst="rect">
          <a:avLst/>
        </a:prstGeom>
        <a:noFill/>
        <a:ln w="9525" cmpd="sng">
          <a:noFill/>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11" name="Group 31"/>
        <xdr:cNvGrpSpPr>
          <a:grpSpLocks/>
        </xdr:cNvGrpSpPr>
      </xdr:nvGrpSpPr>
      <xdr:grpSpPr>
        <a:xfrm>
          <a:off x="10887075" y="5067300"/>
          <a:ext cx="1809750" cy="1619250"/>
          <a:chOff x="331" y="588"/>
          <a:chExt cx="96" cy="81"/>
        </a:xfrm>
        <a:solidFill>
          <a:srgbClr val="FFFFFF"/>
        </a:solidFill>
      </xdr:grpSpPr>
      <xdr:sp>
        <xdr:nvSpPr>
          <xdr:cNvPr id="12"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33"/>
          <xdr:cNvSpPr>
            <a:spLocks/>
          </xdr:cNvSpPr>
        </xdr:nvSpPr>
        <xdr:spPr>
          <a:xfrm flipH="1">
            <a:off x="331" y="588"/>
            <a:ext cx="96" cy="81"/>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14" name="Group 31"/>
        <xdr:cNvGrpSpPr>
          <a:grpSpLocks/>
        </xdr:cNvGrpSpPr>
      </xdr:nvGrpSpPr>
      <xdr:grpSpPr>
        <a:xfrm>
          <a:off x="11106150" y="1171575"/>
          <a:ext cx="1809750" cy="1619250"/>
          <a:chOff x="331" y="588"/>
          <a:chExt cx="96" cy="81"/>
        </a:xfrm>
        <a:solidFill>
          <a:srgbClr val="FFFFFF"/>
        </a:solidFill>
      </xdr:grpSpPr>
      <xdr:sp>
        <xdr:nvSpPr>
          <xdr:cNvPr id="15"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3"/>
          <xdr:cNvSpPr>
            <a:spLocks/>
          </xdr:cNvSpPr>
        </xdr:nvSpPr>
        <xdr:spPr>
          <a:xfrm flipH="1">
            <a:off x="331" y="588"/>
            <a:ext cx="96" cy="81"/>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17" name="Group 31"/>
        <xdr:cNvGrpSpPr>
          <a:grpSpLocks/>
        </xdr:cNvGrpSpPr>
      </xdr:nvGrpSpPr>
      <xdr:grpSpPr>
        <a:xfrm>
          <a:off x="8162925" y="6972300"/>
          <a:ext cx="1809750" cy="1619250"/>
          <a:chOff x="331" y="588"/>
          <a:chExt cx="96" cy="81"/>
        </a:xfrm>
        <a:solidFill>
          <a:srgbClr val="FFFFFF"/>
        </a:solidFill>
      </xdr:grpSpPr>
      <xdr:sp>
        <xdr:nvSpPr>
          <xdr:cNvPr id="18"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3"/>
          <xdr:cNvSpPr>
            <a:spLocks/>
          </xdr:cNvSpPr>
        </xdr:nvSpPr>
        <xdr:spPr>
          <a:xfrm flipH="1">
            <a:off x="331" y="588"/>
            <a:ext cx="96" cy="81"/>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5</xdr:col>
      <xdr:colOff>752475</xdr:colOff>
      <xdr:row>6</xdr:row>
      <xdr:rowOff>57150</xdr:rowOff>
    </xdr:to>
    <xdr:pic>
      <xdr:nvPicPr>
        <xdr:cNvPr id="1" name="Picture 30" descr="ieee802-11-tm-logo"/>
        <xdr:cNvPicPr preferRelativeResize="1">
          <a:picLocks noChangeAspect="1"/>
        </xdr:cNvPicPr>
      </xdr:nvPicPr>
      <xdr:blipFill>
        <a:blip r:embed="rId1"/>
        <a:stretch>
          <a:fillRect/>
        </a:stretch>
      </xdr:blipFill>
      <xdr:spPr>
        <a:xfrm>
          <a:off x="1257300" y="466725"/>
          <a:ext cx="3190875" cy="2276475"/>
        </a:xfrm>
        <a:prstGeom prst="rect">
          <a:avLst/>
        </a:prstGeom>
        <a:noFill/>
        <a:ln w="9525" cmpd="sng">
          <a:solidFill>
            <a:srgbClr val="000000"/>
          </a:solidFill>
          <a:headEnd type="none"/>
          <a:tailEnd type="none"/>
        </a:ln>
      </xdr:spPr>
    </xdr:pic>
    <xdr:clientData/>
  </xdr:twoCellAnchor>
  <xdr:twoCellAnchor>
    <xdr:from>
      <xdr:col>7</xdr:col>
      <xdr:colOff>1009650</xdr:colOff>
      <xdr:row>29</xdr:row>
      <xdr:rowOff>419100</xdr:rowOff>
    </xdr:from>
    <xdr:to>
      <xdr:col>28</xdr:col>
      <xdr:colOff>923925</xdr:colOff>
      <xdr:row>30</xdr:row>
      <xdr:rowOff>0</xdr:rowOff>
    </xdr:to>
    <xdr:sp>
      <xdr:nvSpPr>
        <xdr:cNvPr id="2" name="Line 35"/>
        <xdr:cNvSpPr>
          <a:spLocks/>
        </xdr:cNvSpPr>
      </xdr:nvSpPr>
      <xdr:spPr>
        <a:xfrm>
          <a:off x="8248650" y="13620750"/>
          <a:ext cx="230600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38</xdr:row>
      <xdr:rowOff>228600</xdr:rowOff>
    </xdr:from>
    <xdr:to>
      <xdr:col>23</xdr:col>
      <xdr:colOff>942975</xdr:colOff>
      <xdr:row>40</xdr:row>
      <xdr:rowOff>333375</xdr:rowOff>
    </xdr:to>
    <xdr:sp>
      <xdr:nvSpPr>
        <xdr:cNvPr id="3" name="AutoShape 36"/>
        <xdr:cNvSpPr>
          <a:spLocks/>
        </xdr:cNvSpPr>
      </xdr:nvSpPr>
      <xdr:spPr>
        <a:xfrm>
          <a:off x="14030325" y="17545050"/>
          <a:ext cx="11715750" cy="1019175"/>
        </a:xfrm>
        <a:prstGeom prst="wedgeRoundRectCallout">
          <a:avLst>
            <a:gd name="adj1" fmla="val -19814"/>
            <a:gd name="adj2" fmla="val -102337"/>
          </a:avLst>
        </a:prstGeom>
        <a:solidFill>
          <a:srgbClr val="00008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xdr:nvSpPr>
        <xdr:cNvPr id="4" name="Line 37"/>
        <xdr:cNvSpPr>
          <a:spLocks/>
        </xdr:cNvSpPr>
      </xdr:nvSpPr>
      <xdr:spPr>
        <a:xfrm>
          <a:off x="8248650" y="13735050"/>
          <a:ext cx="11849100" cy="0"/>
        </a:xfrm>
        <a:prstGeom prst="line">
          <a:avLst/>
        </a:prstGeom>
        <a:noFill/>
        <a:ln w="1270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990600</xdr:colOff>
      <xdr:row>38</xdr:row>
      <xdr:rowOff>428625</xdr:rowOff>
    </xdr:from>
    <xdr:to>
      <xdr:col>13</xdr:col>
      <xdr:colOff>114300</xdr:colOff>
      <xdr:row>38</xdr:row>
      <xdr:rowOff>428625</xdr:rowOff>
    </xdr:to>
    <xdr:sp>
      <xdr:nvSpPr>
        <xdr:cNvPr id="5" name="Line 38"/>
        <xdr:cNvSpPr>
          <a:spLocks/>
        </xdr:cNvSpPr>
      </xdr:nvSpPr>
      <xdr:spPr>
        <a:xfrm>
          <a:off x="8248650" y="17745075"/>
          <a:ext cx="5353050" cy="0"/>
        </a:xfrm>
        <a:prstGeom prst="line">
          <a:avLst/>
        </a:prstGeom>
        <a:noFill/>
        <a:ln w="1270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30</xdr:row>
      <xdr:rowOff>28575</xdr:rowOff>
    </xdr:from>
    <xdr:to>
      <xdr:col>19</xdr:col>
      <xdr:colOff>0</xdr:colOff>
      <xdr:row>36</xdr:row>
      <xdr:rowOff>371475</xdr:rowOff>
    </xdr:to>
    <xdr:sp>
      <xdr:nvSpPr>
        <xdr:cNvPr id="6" name="Line 40"/>
        <xdr:cNvSpPr>
          <a:spLocks/>
        </xdr:cNvSpPr>
      </xdr:nvSpPr>
      <xdr:spPr>
        <a:xfrm rot="16200000">
          <a:off x="20164425" y="13687425"/>
          <a:ext cx="0" cy="3086100"/>
        </a:xfrm>
        <a:prstGeom prst="line">
          <a:avLst/>
        </a:prstGeom>
        <a:noFill/>
        <a:ln w="1270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7" name="Line 5"/>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981075</xdr:colOff>
      <xdr:row>29</xdr:row>
      <xdr:rowOff>409575</xdr:rowOff>
    </xdr:from>
    <xdr:to>
      <xdr:col>29</xdr:col>
      <xdr:colOff>114300</xdr:colOff>
      <xdr:row>29</xdr:row>
      <xdr:rowOff>419100</xdr:rowOff>
    </xdr:to>
    <xdr:sp>
      <xdr:nvSpPr>
        <xdr:cNvPr id="8" name="Line 6"/>
        <xdr:cNvSpPr>
          <a:spLocks/>
        </xdr:cNvSpPr>
      </xdr:nvSpPr>
      <xdr:spPr>
        <a:xfrm>
          <a:off x="25784175" y="13611225"/>
          <a:ext cx="587692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542925</xdr:colOff>
      <xdr:row>9</xdr:row>
      <xdr:rowOff>438150</xdr:rowOff>
    </xdr:from>
    <xdr:to>
      <xdr:col>34</xdr:col>
      <xdr:colOff>0</xdr:colOff>
      <xdr:row>10</xdr:row>
      <xdr:rowOff>38100</xdr:rowOff>
    </xdr:to>
    <xdr:sp>
      <xdr:nvSpPr>
        <xdr:cNvPr id="9" name="Line 23"/>
        <xdr:cNvSpPr>
          <a:spLocks/>
        </xdr:cNvSpPr>
      </xdr:nvSpPr>
      <xdr:spPr>
        <a:xfrm>
          <a:off x="14030325" y="4495800"/>
          <a:ext cx="2261235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1</xdr:row>
      <xdr:rowOff>9525</xdr:rowOff>
    </xdr:from>
    <xdr:to>
      <xdr:col>5</xdr:col>
      <xdr:colOff>752475</xdr:colOff>
      <xdr:row>6</xdr:row>
      <xdr:rowOff>57150</xdr:rowOff>
    </xdr:to>
    <xdr:pic>
      <xdr:nvPicPr>
        <xdr:cNvPr id="10" name="Picture 51" descr="ieee802-11-tm-logo"/>
        <xdr:cNvPicPr preferRelativeResize="1">
          <a:picLocks noChangeAspect="1"/>
        </xdr:cNvPicPr>
      </xdr:nvPicPr>
      <xdr:blipFill>
        <a:blip r:embed="rId1"/>
        <a:stretch>
          <a:fillRect/>
        </a:stretch>
      </xdr:blipFill>
      <xdr:spPr>
        <a:xfrm>
          <a:off x="1257300" y="466725"/>
          <a:ext cx="3190875" cy="2276475"/>
        </a:xfrm>
        <a:prstGeom prst="rect">
          <a:avLst/>
        </a:prstGeom>
        <a:noFill/>
        <a:ln w="9525" cmpd="sng">
          <a:solidFill>
            <a:srgbClr val="000000"/>
          </a:solidFill>
          <a:headEnd type="none"/>
          <a:tailEnd type="none"/>
        </a:ln>
      </xdr:spPr>
    </xdr:pic>
    <xdr:clientData/>
  </xdr:twoCellAnchor>
  <xdr:twoCellAnchor>
    <xdr:from>
      <xdr:col>13</xdr:col>
      <xdr:colOff>542925</xdr:colOff>
      <xdr:row>9</xdr:row>
      <xdr:rowOff>438150</xdr:rowOff>
    </xdr:from>
    <xdr:to>
      <xdr:col>34</xdr:col>
      <xdr:colOff>0</xdr:colOff>
      <xdr:row>10</xdr:row>
      <xdr:rowOff>38100</xdr:rowOff>
    </xdr:to>
    <xdr:sp>
      <xdr:nvSpPr>
        <xdr:cNvPr id="11" name="Line 60"/>
        <xdr:cNvSpPr>
          <a:spLocks/>
        </xdr:cNvSpPr>
      </xdr:nvSpPr>
      <xdr:spPr>
        <a:xfrm>
          <a:off x="14030325" y="4495800"/>
          <a:ext cx="2261235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266700</xdr:colOff>
      <xdr:row>31</xdr:row>
      <xdr:rowOff>266700</xdr:rowOff>
    </xdr:from>
    <xdr:to>
      <xdr:col>33</xdr:col>
      <xdr:colOff>914400</xdr:colOff>
      <xdr:row>33</xdr:row>
      <xdr:rowOff>342900</xdr:rowOff>
    </xdr:to>
    <xdr:sp>
      <xdr:nvSpPr>
        <xdr:cNvPr id="12" name="AutoShape 61"/>
        <xdr:cNvSpPr>
          <a:spLocks/>
        </xdr:cNvSpPr>
      </xdr:nvSpPr>
      <xdr:spPr>
        <a:xfrm>
          <a:off x="31813500" y="14382750"/>
          <a:ext cx="4724400" cy="990600"/>
        </a:xfrm>
        <a:prstGeom prst="wedgeRoundRectCallout">
          <a:avLst>
            <a:gd name="adj1" fmla="val -53069"/>
            <a:gd name="adj2" fmla="val -324287"/>
          </a:avLst>
        </a:prstGeom>
        <a:solidFill>
          <a:srgbClr val="FF000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xdr:nvSpPr>
        <xdr:cNvPr id="13" name="Line 64"/>
        <xdr:cNvSpPr>
          <a:spLocks/>
        </xdr:cNvSpPr>
      </xdr:nvSpPr>
      <xdr:spPr>
        <a:xfrm flipV="1">
          <a:off x="13830300" y="4514850"/>
          <a:ext cx="23717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1095375</xdr:colOff>
      <xdr:row>30</xdr:row>
      <xdr:rowOff>142875</xdr:rowOff>
    </xdr:from>
    <xdr:to>
      <xdr:col>7</xdr:col>
      <xdr:colOff>1095375</xdr:colOff>
      <xdr:row>38</xdr:row>
      <xdr:rowOff>400050</xdr:rowOff>
    </xdr:to>
    <xdr:sp>
      <xdr:nvSpPr>
        <xdr:cNvPr id="14" name="Line 70"/>
        <xdr:cNvSpPr>
          <a:spLocks/>
        </xdr:cNvSpPr>
      </xdr:nvSpPr>
      <xdr:spPr>
        <a:xfrm>
          <a:off x="8248650" y="13801725"/>
          <a:ext cx="0" cy="3914775"/>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37</xdr:row>
      <xdr:rowOff>0</xdr:rowOff>
    </xdr:from>
    <xdr:to>
      <xdr:col>19</xdr:col>
      <xdr:colOff>28575</xdr:colOff>
      <xdr:row>37</xdr:row>
      <xdr:rowOff>0</xdr:rowOff>
    </xdr:to>
    <xdr:sp>
      <xdr:nvSpPr>
        <xdr:cNvPr id="15" name="Line 72"/>
        <xdr:cNvSpPr>
          <a:spLocks/>
        </xdr:cNvSpPr>
      </xdr:nvSpPr>
      <xdr:spPr>
        <a:xfrm>
          <a:off x="13544550" y="16859250"/>
          <a:ext cx="6648450" cy="0"/>
        </a:xfrm>
        <a:prstGeom prst="line">
          <a:avLst/>
        </a:prstGeom>
        <a:noFill/>
        <a:ln w="1270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36</xdr:row>
      <xdr:rowOff>371475</xdr:rowOff>
    </xdr:from>
    <xdr:to>
      <xdr:col>13</xdr:col>
      <xdr:colOff>85725</xdr:colOff>
      <xdr:row>39</xdr:row>
      <xdr:rowOff>28575</xdr:rowOff>
    </xdr:to>
    <xdr:sp>
      <xdr:nvSpPr>
        <xdr:cNvPr id="16" name="Line 73"/>
        <xdr:cNvSpPr>
          <a:spLocks/>
        </xdr:cNvSpPr>
      </xdr:nvSpPr>
      <xdr:spPr>
        <a:xfrm>
          <a:off x="13573125" y="16773525"/>
          <a:ext cx="0" cy="1028700"/>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1133475</xdr:colOff>
      <xdr:row>16</xdr:row>
      <xdr:rowOff>428625</xdr:rowOff>
    </xdr:from>
    <xdr:to>
      <xdr:col>7</xdr:col>
      <xdr:colOff>1162050</xdr:colOff>
      <xdr:row>30</xdr:row>
      <xdr:rowOff>28575</xdr:rowOff>
    </xdr:to>
    <xdr:sp>
      <xdr:nvSpPr>
        <xdr:cNvPr id="17" name="Line 8"/>
        <xdr:cNvSpPr>
          <a:spLocks/>
        </xdr:cNvSpPr>
      </xdr:nvSpPr>
      <xdr:spPr>
        <a:xfrm flipV="1">
          <a:off x="8248650" y="7686675"/>
          <a:ext cx="0" cy="6000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1009650</xdr:colOff>
      <xdr:row>29</xdr:row>
      <xdr:rowOff>419100</xdr:rowOff>
    </xdr:from>
    <xdr:to>
      <xdr:col>28</xdr:col>
      <xdr:colOff>923925</xdr:colOff>
      <xdr:row>30</xdr:row>
      <xdr:rowOff>0</xdr:rowOff>
    </xdr:to>
    <xdr:sp>
      <xdr:nvSpPr>
        <xdr:cNvPr id="18" name="Line 42"/>
        <xdr:cNvSpPr>
          <a:spLocks/>
        </xdr:cNvSpPr>
      </xdr:nvSpPr>
      <xdr:spPr>
        <a:xfrm>
          <a:off x="8248650" y="13620750"/>
          <a:ext cx="230600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38</xdr:row>
      <xdr:rowOff>228600</xdr:rowOff>
    </xdr:from>
    <xdr:to>
      <xdr:col>23</xdr:col>
      <xdr:colOff>942975</xdr:colOff>
      <xdr:row>40</xdr:row>
      <xdr:rowOff>333375</xdr:rowOff>
    </xdr:to>
    <xdr:sp>
      <xdr:nvSpPr>
        <xdr:cNvPr id="19" name="AutoShape 43"/>
        <xdr:cNvSpPr>
          <a:spLocks/>
        </xdr:cNvSpPr>
      </xdr:nvSpPr>
      <xdr:spPr>
        <a:xfrm>
          <a:off x="14030325" y="17545050"/>
          <a:ext cx="11715750" cy="1019175"/>
        </a:xfrm>
        <a:prstGeom prst="wedgeRoundRectCallout">
          <a:avLst>
            <a:gd name="adj1" fmla="val -19814"/>
            <a:gd name="adj2" fmla="val -102337"/>
          </a:avLst>
        </a:prstGeom>
        <a:solidFill>
          <a:srgbClr val="00008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xdr:nvSpPr>
        <xdr:cNvPr id="20" name="Line 44"/>
        <xdr:cNvSpPr>
          <a:spLocks/>
        </xdr:cNvSpPr>
      </xdr:nvSpPr>
      <xdr:spPr>
        <a:xfrm>
          <a:off x="8248650" y="13735050"/>
          <a:ext cx="11849100" cy="0"/>
        </a:xfrm>
        <a:prstGeom prst="line">
          <a:avLst/>
        </a:prstGeom>
        <a:noFill/>
        <a:ln w="12700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990600</xdr:colOff>
      <xdr:row>38</xdr:row>
      <xdr:rowOff>428625</xdr:rowOff>
    </xdr:from>
    <xdr:to>
      <xdr:col>13</xdr:col>
      <xdr:colOff>114300</xdr:colOff>
      <xdr:row>38</xdr:row>
      <xdr:rowOff>428625</xdr:rowOff>
    </xdr:to>
    <xdr:sp>
      <xdr:nvSpPr>
        <xdr:cNvPr id="21" name="Line 45"/>
        <xdr:cNvSpPr>
          <a:spLocks/>
        </xdr:cNvSpPr>
      </xdr:nvSpPr>
      <xdr:spPr>
        <a:xfrm>
          <a:off x="8248650" y="17745075"/>
          <a:ext cx="5353050" cy="0"/>
        </a:xfrm>
        <a:prstGeom prst="line">
          <a:avLst/>
        </a:prstGeom>
        <a:noFill/>
        <a:ln w="12700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30</xdr:row>
      <xdr:rowOff>28575</xdr:rowOff>
    </xdr:from>
    <xdr:to>
      <xdr:col>19</xdr:col>
      <xdr:colOff>0</xdr:colOff>
      <xdr:row>36</xdr:row>
      <xdr:rowOff>371475</xdr:rowOff>
    </xdr:to>
    <xdr:sp>
      <xdr:nvSpPr>
        <xdr:cNvPr id="22" name="Line 46"/>
        <xdr:cNvSpPr>
          <a:spLocks/>
        </xdr:cNvSpPr>
      </xdr:nvSpPr>
      <xdr:spPr>
        <a:xfrm rot="16200000">
          <a:off x="20164425" y="13687425"/>
          <a:ext cx="0" cy="3086100"/>
        </a:xfrm>
        <a:prstGeom prst="line">
          <a:avLst/>
        </a:prstGeom>
        <a:noFill/>
        <a:ln w="127000" cmpd="sng">
          <a:solidFill>
            <a:srgbClr val="00009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23" name="Line 3"/>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24" name="Line 5"/>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981075</xdr:colOff>
      <xdr:row>29</xdr:row>
      <xdr:rowOff>409575</xdr:rowOff>
    </xdr:from>
    <xdr:to>
      <xdr:col>29</xdr:col>
      <xdr:colOff>114300</xdr:colOff>
      <xdr:row>29</xdr:row>
      <xdr:rowOff>419100</xdr:rowOff>
    </xdr:to>
    <xdr:sp>
      <xdr:nvSpPr>
        <xdr:cNvPr id="25" name="Line 6"/>
        <xdr:cNvSpPr>
          <a:spLocks/>
        </xdr:cNvSpPr>
      </xdr:nvSpPr>
      <xdr:spPr>
        <a:xfrm>
          <a:off x="25784175" y="13611225"/>
          <a:ext cx="587692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26" name="Line 17"/>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27" name="Line 18"/>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28" name="Line 20"/>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29" name="Line 21"/>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542925</xdr:colOff>
      <xdr:row>9</xdr:row>
      <xdr:rowOff>438150</xdr:rowOff>
    </xdr:from>
    <xdr:to>
      <xdr:col>34</xdr:col>
      <xdr:colOff>0</xdr:colOff>
      <xdr:row>10</xdr:row>
      <xdr:rowOff>38100</xdr:rowOff>
    </xdr:to>
    <xdr:sp>
      <xdr:nvSpPr>
        <xdr:cNvPr id="30" name="Line 23"/>
        <xdr:cNvSpPr>
          <a:spLocks/>
        </xdr:cNvSpPr>
      </xdr:nvSpPr>
      <xdr:spPr>
        <a:xfrm>
          <a:off x="14030325" y="4495800"/>
          <a:ext cx="2261235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31" name="Line 55"/>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32" name="Line 56"/>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33" name="Line 57"/>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34" name="Line 58"/>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952500</xdr:colOff>
      <xdr:row>18</xdr:row>
      <xdr:rowOff>419100</xdr:rowOff>
    </xdr:from>
    <xdr:to>
      <xdr:col>34</xdr:col>
      <xdr:colOff>0</xdr:colOff>
      <xdr:row>18</xdr:row>
      <xdr:rowOff>419100</xdr:rowOff>
    </xdr:to>
    <xdr:sp>
      <xdr:nvSpPr>
        <xdr:cNvPr id="35" name="Line 59"/>
        <xdr:cNvSpPr>
          <a:spLocks/>
        </xdr:cNvSpPr>
      </xdr:nvSpPr>
      <xdr:spPr>
        <a:xfrm flipV="1">
          <a:off x="31337250" y="8591550"/>
          <a:ext cx="5305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xdr:colOff>
      <xdr:row>18</xdr:row>
      <xdr:rowOff>361950</xdr:rowOff>
    </xdr:from>
    <xdr:to>
      <xdr:col>29</xdr:col>
      <xdr:colOff>38100</xdr:colOff>
      <xdr:row>30</xdr:row>
      <xdr:rowOff>38100</xdr:rowOff>
    </xdr:to>
    <xdr:sp>
      <xdr:nvSpPr>
        <xdr:cNvPr id="36" name="Line 60"/>
        <xdr:cNvSpPr>
          <a:spLocks/>
        </xdr:cNvSpPr>
      </xdr:nvSpPr>
      <xdr:spPr>
        <a:xfrm flipH="1">
          <a:off x="31584900" y="853440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542925</xdr:colOff>
      <xdr:row>9</xdr:row>
      <xdr:rowOff>438150</xdr:rowOff>
    </xdr:from>
    <xdr:to>
      <xdr:col>34</xdr:col>
      <xdr:colOff>0</xdr:colOff>
      <xdr:row>10</xdr:row>
      <xdr:rowOff>38100</xdr:rowOff>
    </xdr:to>
    <xdr:sp>
      <xdr:nvSpPr>
        <xdr:cNvPr id="37" name="Line 61"/>
        <xdr:cNvSpPr>
          <a:spLocks/>
        </xdr:cNvSpPr>
      </xdr:nvSpPr>
      <xdr:spPr>
        <a:xfrm>
          <a:off x="14030325" y="4495800"/>
          <a:ext cx="2261235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266700</xdr:colOff>
      <xdr:row>31</xdr:row>
      <xdr:rowOff>266700</xdr:rowOff>
    </xdr:from>
    <xdr:to>
      <xdr:col>33</xdr:col>
      <xdr:colOff>914400</xdr:colOff>
      <xdr:row>33</xdr:row>
      <xdr:rowOff>342900</xdr:rowOff>
    </xdr:to>
    <xdr:sp>
      <xdr:nvSpPr>
        <xdr:cNvPr id="38" name="AutoShape 62"/>
        <xdr:cNvSpPr>
          <a:spLocks/>
        </xdr:cNvSpPr>
      </xdr:nvSpPr>
      <xdr:spPr>
        <a:xfrm>
          <a:off x="31813500" y="14382750"/>
          <a:ext cx="4724400" cy="990600"/>
        </a:xfrm>
        <a:prstGeom prst="wedgeRoundRectCallout">
          <a:avLst>
            <a:gd name="adj1" fmla="val -53069"/>
            <a:gd name="adj2" fmla="val -324287"/>
          </a:avLst>
        </a:prstGeom>
        <a:solidFill>
          <a:srgbClr val="FF000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802.11  Session  Attendance Base Slot Counts</a:t>
          </a:r>
        </a:p>
      </xdr:txBody>
    </xdr:sp>
    <xdr:clientData/>
  </xdr:twoCellAnchor>
  <xdr:twoCellAnchor>
    <xdr:from>
      <xdr:col>7</xdr:col>
      <xdr:colOff>1038225</xdr:colOff>
      <xdr:row>9</xdr:row>
      <xdr:rowOff>428625</xdr:rowOff>
    </xdr:from>
    <xdr:to>
      <xdr:col>13</xdr:col>
      <xdr:colOff>371475</xdr:colOff>
      <xdr:row>10</xdr:row>
      <xdr:rowOff>47625</xdr:rowOff>
    </xdr:to>
    <xdr:sp>
      <xdr:nvSpPr>
        <xdr:cNvPr id="39" name="Line 7"/>
        <xdr:cNvSpPr>
          <a:spLocks/>
        </xdr:cNvSpPr>
      </xdr:nvSpPr>
      <xdr:spPr>
        <a:xfrm flipV="1">
          <a:off x="8248650" y="4486275"/>
          <a:ext cx="5610225" cy="76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10</xdr:row>
      <xdr:rowOff>0</xdr:rowOff>
    </xdr:from>
    <xdr:to>
      <xdr:col>15</xdr:col>
      <xdr:colOff>733425</xdr:colOff>
      <xdr:row>10</xdr:row>
      <xdr:rowOff>0</xdr:rowOff>
    </xdr:to>
    <xdr:sp>
      <xdr:nvSpPr>
        <xdr:cNvPr id="40" name="Line 64"/>
        <xdr:cNvSpPr>
          <a:spLocks/>
        </xdr:cNvSpPr>
      </xdr:nvSpPr>
      <xdr:spPr>
        <a:xfrm flipV="1">
          <a:off x="13820775" y="4514850"/>
          <a:ext cx="23812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1152525</xdr:colOff>
      <xdr:row>16</xdr:row>
      <xdr:rowOff>400050</xdr:rowOff>
    </xdr:from>
    <xdr:to>
      <xdr:col>7</xdr:col>
      <xdr:colOff>1152525</xdr:colOff>
      <xdr:row>29</xdr:row>
      <xdr:rowOff>390525</xdr:rowOff>
    </xdr:to>
    <xdr:sp>
      <xdr:nvSpPr>
        <xdr:cNvPr id="41" name="Line 65"/>
        <xdr:cNvSpPr>
          <a:spLocks/>
        </xdr:cNvSpPr>
      </xdr:nvSpPr>
      <xdr:spPr>
        <a:xfrm rot="16200000" flipV="1">
          <a:off x="8248650" y="7658100"/>
          <a:ext cx="0" cy="59340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1123950</xdr:colOff>
      <xdr:row>30</xdr:row>
      <xdr:rowOff>142875</xdr:rowOff>
    </xdr:from>
    <xdr:to>
      <xdr:col>7</xdr:col>
      <xdr:colOff>1123950</xdr:colOff>
      <xdr:row>38</xdr:row>
      <xdr:rowOff>400050</xdr:rowOff>
    </xdr:to>
    <xdr:sp>
      <xdr:nvSpPr>
        <xdr:cNvPr id="42" name="Line 69"/>
        <xdr:cNvSpPr>
          <a:spLocks/>
        </xdr:cNvSpPr>
      </xdr:nvSpPr>
      <xdr:spPr>
        <a:xfrm>
          <a:off x="8248650" y="13801725"/>
          <a:ext cx="0" cy="3914775"/>
        </a:xfrm>
        <a:prstGeom prst="line">
          <a:avLst/>
        </a:prstGeom>
        <a:noFill/>
        <a:ln w="7620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xdr:colOff>
      <xdr:row>37</xdr:row>
      <xdr:rowOff>0</xdr:rowOff>
    </xdr:from>
    <xdr:to>
      <xdr:col>19</xdr:col>
      <xdr:colOff>28575</xdr:colOff>
      <xdr:row>37</xdr:row>
      <xdr:rowOff>0</xdr:rowOff>
    </xdr:to>
    <xdr:sp>
      <xdr:nvSpPr>
        <xdr:cNvPr id="43" name="Line 71"/>
        <xdr:cNvSpPr>
          <a:spLocks/>
        </xdr:cNvSpPr>
      </xdr:nvSpPr>
      <xdr:spPr>
        <a:xfrm>
          <a:off x="13544550" y="16859250"/>
          <a:ext cx="6648450" cy="0"/>
        </a:xfrm>
        <a:prstGeom prst="line">
          <a:avLst/>
        </a:prstGeom>
        <a:noFill/>
        <a:ln w="12700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36</xdr:row>
      <xdr:rowOff>371475</xdr:rowOff>
    </xdr:from>
    <xdr:to>
      <xdr:col>13</xdr:col>
      <xdr:colOff>85725</xdr:colOff>
      <xdr:row>39</xdr:row>
      <xdr:rowOff>28575</xdr:rowOff>
    </xdr:to>
    <xdr:sp>
      <xdr:nvSpPr>
        <xdr:cNvPr id="44" name="Line 72"/>
        <xdr:cNvSpPr>
          <a:spLocks/>
        </xdr:cNvSpPr>
      </xdr:nvSpPr>
      <xdr:spPr>
        <a:xfrm>
          <a:off x="13573125" y="16773525"/>
          <a:ext cx="0" cy="1028700"/>
        </a:xfrm>
        <a:prstGeom prst="line">
          <a:avLst/>
        </a:prstGeom>
        <a:noFill/>
        <a:ln w="76200" cmpd="sng">
          <a:solidFill>
            <a:srgbClr val="0000D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981075</xdr:colOff>
      <xdr:row>29</xdr:row>
      <xdr:rowOff>409575</xdr:rowOff>
    </xdr:from>
    <xdr:to>
      <xdr:col>29</xdr:col>
      <xdr:colOff>114300</xdr:colOff>
      <xdr:row>29</xdr:row>
      <xdr:rowOff>419100</xdr:rowOff>
    </xdr:to>
    <xdr:sp>
      <xdr:nvSpPr>
        <xdr:cNvPr id="45" name="Line 6"/>
        <xdr:cNvSpPr>
          <a:spLocks/>
        </xdr:cNvSpPr>
      </xdr:nvSpPr>
      <xdr:spPr>
        <a:xfrm>
          <a:off x="25784175" y="13611225"/>
          <a:ext cx="587692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990600</xdr:colOff>
      <xdr:row>38</xdr:row>
      <xdr:rowOff>428625</xdr:rowOff>
    </xdr:from>
    <xdr:to>
      <xdr:col>13</xdr:col>
      <xdr:colOff>114300</xdr:colOff>
      <xdr:row>38</xdr:row>
      <xdr:rowOff>428625</xdr:rowOff>
    </xdr:to>
    <xdr:sp>
      <xdr:nvSpPr>
        <xdr:cNvPr id="46" name="Line 38"/>
        <xdr:cNvSpPr>
          <a:spLocks/>
        </xdr:cNvSpPr>
      </xdr:nvSpPr>
      <xdr:spPr>
        <a:xfrm>
          <a:off x="8248650" y="17745075"/>
          <a:ext cx="5353050" cy="0"/>
        </a:xfrm>
        <a:prstGeom prst="line">
          <a:avLst/>
        </a:prstGeom>
        <a:noFill/>
        <a:ln w="1270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38100</xdr:rowOff>
    </xdr:from>
    <xdr:to>
      <xdr:col>5</xdr:col>
      <xdr:colOff>3933825</xdr:colOff>
      <xdr:row>23</xdr:row>
      <xdr:rowOff>114300</xdr:rowOff>
    </xdr:to>
    <xdr:sp>
      <xdr:nvSpPr>
        <xdr:cNvPr id="47" name="AutoShape 67"/>
        <xdr:cNvSpPr>
          <a:spLocks/>
        </xdr:cNvSpPr>
      </xdr:nvSpPr>
      <xdr:spPr>
        <a:xfrm>
          <a:off x="3695700" y="9582150"/>
          <a:ext cx="3933825" cy="990600"/>
        </a:xfrm>
        <a:prstGeom prst="wedgeRoundRectCallout">
          <a:avLst>
            <a:gd name="adj1" fmla="val 65532"/>
            <a:gd name="adj2" fmla="val 473078"/>
          </a:avLst>
        </a:prstGeom>
        <a:solidFill>
          <a:srgbClr val="FF0000"/>
        </a:solidFill>
        <a:ln w="9525" cmpd="sng">
          <a:solidFill>
            <a:srgbClr val="000000"/>
          </a:solidFill>
          <a:headEnd type="none"/>
          <a:tailEnd type="none"/>
        </a:ln>
      </xdr:spPr>
      <xdr:txBody>
        <a:bodyPr vertOverflow="clip" wrap="square" lIns="54864" tIns="50292" rIns="54864" bIns="0"/>
        <a:p>
          <a:pPr algn="ctr">
            <a:defRPr/>
          </a:pPr>
          <a:r>
            <a:rPr lang="en-US" cap="none" sz="2600" b="1" i="0" u="none" baseline="0">
              <a:solidFill>
                <a:srgbClr val="FFFFFF"/>
              </a:solidFill>
              <a:latin typeface="Arial"/>
              <a:ea typeface="Arial"/>
              <a:cs typeface="Arial"/>
            </a:rPr>
            <a:t>802.11  Session  
</a:t>
          </a:r>
          <a:r>
            <a:rPr lang="en-US" cap="none" sz="2600" b="1" i="0" u="none" baseline="0">
              <a:solidFill>
                <a:srgbClr val="FFFFFF"/>
              </a:solidFill>
              <a:latin typeface="Arial"/>
              <a:ea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xdr:nvSpPr>
        <xdr:cNvPr id="48" name="Line 70"/>
        <xdr:cNvSpPr>
          <a:spLocks/>
        </xdr:cNvSpPr>
      </xdr:nvSpPr>
      <xdr:spPr>
        <a:xfrm>
          <a:off x="8248650" y="13801725"/>
          <a:ext cx="0" cy="3914775"/>
        </a:xfrm>
        <a:prstGeom prst="line">
          <a:avLst/>
        </a:prstGeom>
        <a:noFill/>
        <a:ln w="762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1133475</xdr:colOff>
      <xdr:row>9</xdr:row>
      <xdr:rowOff>381000</xdr:rowOff>
    </xdr:from>
    <xdr:to>
      <xdr:col>7</xdr:col>
      <xdr:colOff>1181100</xdr:colOff>
      <xdr:row>30</xdr:row>
      <xdr:rowOff>28575</xdr:rowOff>
    </xdr:to>
    <xdr:sp>
      <xdr:nvSpPr>
        <xdr:cNvPr id="49" name="Line 8"/>
        <xdr:cNvSpPr>
          <a:spLocks/>
        </xdr:cNvSpPr>
      </xdr:nvSpPr>
      <xdr:spPr>
        <a:xfrm flipV="1">
          <a:off x="8248650" y="4438650"/>
          <a:ext cx="0" cy="9248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1028700</xdr:colOff>
      <xdr:row>32</xdr:row>
      <xdr:rowOff>381000</xdr:rowOff>
    </xdr:from>
    <xdr:to>
      <xdr:col>7</xdr:col>
      <xdr:colOff>1028700</xdr:colOff>
      <xdr:row>37</xdr:row>
      <xdr:rowOff>66675</xdr:rowOff>
    </xdr:to>
    <xdr:sp>
      <xdr:nvSpPr>
        <xdr:cNvPr id="50" name="Line 85"/>
        <xdr:cNvSpPr>
          <a:spLocks/>
        </xdr:cNvSpPr>
      </xdr:nvSpPr>
      <xdr:spPr>
        <a:xfrm rot="16200000">
          <a:off x="8248650" y="14954250"/>
          <a:ext cx="0" cy="1971675"/>
        </a:xfrm>
        <a:prstGeom prst="line">
          <a:avLst/>
        </a:prstGeom>
        <a:noFill/>
        <a:ln w="127000" cmpd="sng">
          <a:solidFill>
            <a:srgbClr val="00009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10</xdr:row>
      <xdr:rowOff>76200</xdr:rowOff>
    </xdr:from>
    <xdr:to>
      <xdr:col>6</xdr:col>
      <xdr:colOff>495300</xdr:colOff>
      <xdr:row>29</xdr:row>
      <xdr:rowOff>381000</xdr:rowOff>
    </xdr:to>
    <xdr:sp>
      <xdr:nvSpPr>
        <xdr:cNvPr id="51" name="Line 86"/>
        <xdr:cNvSpPr>
          <a:spLocks/>
        </xdr:cNvSpPr>
      </xdr:nvSpPr>
      <xdr:spPr>
        <a:xfrm flipH="1">
          <a:off x="8229600" y="4591050"/>
          <a:ext cx="0" cy="8991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11</xdr:row>
      <xdr:rowOff>47625</xdr:rowOff>
    </xdr:from>
    <xdr:to>
      <xdr:col>12</xdr:col>
      <xdr:colOff>523875</xdr:colOff>
      <xdr:row>26</xdr:row>
      <xdr:rowOff>47625</xdr:rowOff>
    </xdr:to>
    <xdr:sp>
      <xdr:nvSpPr>
        <xdr:cNvPr id="1" name="WordArt 2"/>
        <xdr:cNvSpPr>
          <a:spLocks/>
        </xdr:cNvSpPr>
      </xdr:nvSpPr>
      <xdr:spPr>
        <a:xfrm>
          <a:off x="1685925" y="2352675"/>
          <a:ext cx="6076950" cy="291465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Meeting in MayMeetings resume in July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11/" TargetMode="External" /><Relationship Id="rId2" Type="http://schemas.openxmlformats.org/officeDocument/2006/relationships/hyperlink" Target="mailto:bkraemer@ieee.org" TargetMode="External" /><Relationship Id="rId3" Type="http://schemas.openxmlformats.org/officeDocument/2006/relationships/hyperlink" Target="http://www.ieee.org/web/membership/ethics/code_ethics.html" TargetMode="External" /><Relationship Id="rId4" Type="http://schemas.openxmlformats.org/officeDocument/2006/relationships/hyperlink" Target="http://standards.ieee.org/resources/antitrust-guidelines.pdf" TargetMode="External" /><Relationship Id="rId5" Type="http://schemas.openxmlformats.org/officeDocument/2006/relationships/hyperlink" Target="http://standards.ieee.org/board/pat/index.html" TargetMode="External" /><Relationship Id="rId6" Type="http://schemas.openxmlformats.org/officeDocument/2006/relationships/hyperlink" Target="http://grouper.ieee.org/groups/802/11/Photographs/officers.htm" TargetMode="External" /><Relationship Id="rId7" Type="http://schemas.openxmlformats.org/officeDocument/2006/relationships/hyperlink" Target="http://standards.ieee.org/board/pat/pat-slideset.ppt" TargetMode="External" /><Relationship Id="rId8" Type="http://schemas.openxmlformats.org/officeDocument/2006/relationships/hyperlink" Target="http://standards.ieee.org/board/pat/faq.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loa.pdf" TargetMode="External" /><Relationship Id="rId11" Type="http://schemas.openxmlformats.org/officeDocument/2006/relationships/hyperlink" Target="http://grouper.ieee.org/groups/802/11/" TargetMode="External" /><Relationship Id="rId12" Type="http://schemas.openxmlformats.org/officeDocument/2006/relationships/hyperlink" Target="http://grouper.ieee.org/groups/802/11" TargetMode="External" /><Relationship Id="rId13" Type="http://schemas.openxmlformats.org/officeDocument/2006/relationships/drawing" Target="../drawings/drawing2.xml" /><Relationship Id="rId1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ieee802.org/11/Reflector.html" TargetMode="External" /><Relationship Id="rId2" Type="http://schemas.openxmlformats.org/officeDocument/2006/relationships/hyperlink" Target="http://www.ieee802.org/11/" TargetMode="External" /><Relationship Id="rId3" Type="http://schemas.openxmlformats.org/officeDocument/2006/relationships/hyperlink" Target="http://www.802wirelessworld.com/" TargetMode="External" /><Relationship Id="rId4" Type="http://schemas.openxmlformats.org/officeDocument/2006/relationships/hyperlink" Target="mailto:stds-802-11-tgaa@listsev.ieee.org" TargetMode="External" /><Relationship Id="rId5" Type="http://schemas.openxmlformats.org/officeDocument/2006/relationships/hyperlink" Target="mailto:stds-802-11-tgac@listsev.ieee.org" TargetMode="External" /><Relationship Id="rId6" Type="http://schemas.openxmlformats.org/officeDocument/2006/relationships/hyperlink" Target="mailto:stds-802-11-tgad@listsev.ieee.org" TargetMode="External" /><Relationship Id="rId7" Type="http://schemas.openxmlformats.org/officeDocument/2006/relationships/hyperlink" Target="mailto:stds-802-11-tgae@listsev.ieee.org" TargetMode="External" /><Relationship Id="rId8" Type="http://schemas.openxmlformats.org/officeDocument/2006/relationships/hyperlink" Target="mailto:stds-802-11-tgaf@listsev.ieee.org" TargetMode="External" /><Relationship Id="rId9" Type="http://schemas.openxmlformats.org/officeDocument/2006/relationships/hyperlink" Target="mailto:stds-802-11-tgah@listsev.ieee.org" TargetMode="External" /><Relationship Id="rId10" Type="http://schemas.openxmlformats.org/officeDocument/2006/relationships/hyperlink" Target="mailto:stds-802-11-tgai@listsev.ieee.org" TargetMode="External" /><Relationship Id="rId11" Type="http://schemas.openxmlformats.org/officeDocument/2006/relationships/hyperlink" Target="http://www.ieee.org/web/membership/ethics/code_ethics.html" TargetMode="External" /><Relationship Id="rId12" Type="http://schemas.openxmlformats.org/officeDocument/2006/relationships/hyperlink" Target="http://standards.ieee.org/resources/antitrust-guidelines.pdf" TargetMode="External" /><Relationship Id="rId13" Type="http://schemas.openxmlformats.org/officeDocument/2006/relationships/hyperlink" Target="http://standards.ieee.org/board/pat/index.html" TargetMode="External" /><Relationship Id="rId14" Type="http://schemas.openxmlformats.org/officeDocument/2006/relationships/hyperlink" Target="http://grouper.ieee.org/groups/802/11/Photographs/officers.htm" TargetMode="External" /><Relationship Id="rId15" Type="http://schemas.openxmlformats.org/officeDocument/2006/relationships/hyperlink" Target="http://standards.ieee.org/board/pat/pat-slideset.ppt" TargetMode="External" /><Relationship Id="rId16" Type="http://schemas.openxmlformats.org/officeDocument/2006/relationships/hyperlink" Target="http://standards.ieee.org/board/pat/faq.pdf" TargetMode="External" /><Relationship Id="rId17" Type="http://schemas.openxmlformats.org/officeDocument/2006/relationships/hyperlink" Target="http://standards.ieee.org/faqs/affiliationFAQ.html" TargetMode="External" /><Relationship Id="rId18" Type="http://schemas.openxmlformats.org/officeDocument/2006/relationships/hyperlink" Target="http://standards.ieee.org/board/pat/loa.pdf" TargetMode="External" /><Relationship Id="rId19" Type="http://schemas.openxmlformats.org/officeDocument/2006/relationships/hyperlink" Target="http://grouper.ieee.org/groups/802/11/" TargetMode="External" /><Relationship Id="rId20" Type="http://schemas.openxmlformats.org/officeDocument/2006/relationships/hyperlink" Target="http://grouper.ieee.org/groups/802/11" TargetMode="External" /><Relationship Id="rId2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drawing" Target="../drawings/drawing4.xm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eee802.org/11/adminCalendar.html" TargetMode="External" /><Relationship Id="rId2" Type="http://schemas.openxmlformats.org/officeDocument/2006/relationships/hyperlink" Target="http://www.ieee.org/web/membership/ethics/code_ethics.html" TargetMode="External" /><Relationship Id="rId3" Type="http://schemas.openxmlformats.org/officeDocument/2006/relationships/hyperlink" Target="https://mentor.ieee.org/802.11/public/07/11-07-0360-04-0000-802-11-policies-and-procedures.doc" TargetMode="External" /><Relationship Id="rId4" Type="http://schemas.openxmlformats.org/officeDocument/2006/relationships/hyperlink" Target="http://standards.ieee.org/board/aud/LMSC.pdf" TargetMode="External" /><Relationship Id="rId5" Type="http://schemas.openxmlformats.org/officeDocument/2006/relationships/hyperlink" Target="http://standards.ieee.org/db/patents/pat802_11.html" TargetMode="External" /><Relationship Id="rId6" Type="http://schemas.openxmlformats.org/officeDocument/2006/relationships/hyperlink" Target="http://grouper.ieee.org/groups/802/11/Reports/802.11_Timelines.htm" TargetMode="External" /><Relationship Id="rId7" Type="http://schemas.openxmlformats.org/officeDocument/2006/relationships/hyperlink" Target="http://standards.ieee.org/board/pat/faq.pdf" TargetMode="External" /><Relationship Id="rId8" Type="http://schemas.openxmlformats.org/officeDocument/2006/relationships/hyperlink" Target="http://standards.ieee.org/board/pat/pat-slideset.ppt" TargetMode="External" /><Relationship Id="rId9" Type="http://schemas.openxmlformats.org/officeDocument/2006/relationships/hyperlink" Target="http://standards.ieee.org/board/pat/loa.pdf" TargetMode="External" /><Relationship Id="rId10" Type="http://schemas.openxmlformats.org/officeDocument/2006/relationships/hyperlink" Target="http://standards.ieee.org/resources/antitrust-guidelines.pdf" TargetMode="External" /><Relationship Id="rId11" Type="http://schemas.openxmlformats.org/officeDocument/2006/relationships/hyperlink" Target="http://standards.ieee.org/faqs/affiliationFAQ.html" TargetMode="External" /><Relationship Id="rId12" Type="http://schemas.openxmlformats.org/officeDocument/2006/relationships/hyperlink" Target="http://standards.ieee.org/board/pat/index.html" TargetMode="External" /><Relationship Id="rId13" Type="http://schemas.openxmlformats.org/officeDocument/2006/relationships/hyperlink" Target="https://mentor.ieee.org/802.11/public/07/11-07-1942-10-0000-802-11-wg-assigned-numbers.xls" TargetMode="External" /><Relationship Id="rId14" Type="http://schemas.openxmlformats.org/officeDocument/2006/relationships/hyperlink" Target="http://www.ieee.org/web/membership/ethics/code_ethics.html" TargetMode="External" /><Relationship Id="rId15" Type="http://schemas.openxmlformats.org/officeDocument/2006/relationships/hyperlink" Target="http://standards.ieee.org/resources/antitrust-guidelines.pdf" TargetMode="External" /><Relationship Id="rId16" Type="http://schemas.openxmlformats.org/officeDocument/2006/relationships/hyperlink" Target="http://standards.ieee.org/board/pat/index.html" TargetMode="External" /><Relationship Id="rId17" Type="http://schemas.openxmlformats.org/officeDocument/2006/relationships/hyperlink" Target="http://grouper.ieee.org/groups/802/11/Photographs/officers.htm" TargetMode="External" /><Relationship Id="rId18" Type="http://schemas.openxmlformats.org/officeDocument/2006/relationships/hyperlink" Target="http://standards.ieee.org/board/pat/pat-slideset.ppt" TargetMode="External" /><Relationship Id="rId19" Type="http://schemas.openxmlformats.org/officeDocument/2006/relationships/hyperlink" Target="http://standards.ieee.org/board/pat/faq.pdf" TargetMode="External" /><Relationship Id="rId20" Type="http://schemas.openxmlformats.org/officeDocument/2006/relationships/hyperlink" Target="http://standards.ieee.org/faqs/affiliationFAQ.html" TargetMode="External" /><Relationship Id="rId21" Type="http://schemas.openxmlformats.org/officeDocument/2006/relationships/hyperlink" Target="http://standards.ieee.org/board/pat/loa.pdf" TargetMode="External" /><Relationship Id="rId22" Type="http://schemas.openxmlformats.org/officeDocument/2006/relationships/hyperlink" Target="http://grouper.ieee.org/groups/802/11/" TargetMode="External" /><Relationship Id="rId23" Type="http://schemas.openxmlformats.org/officeDocument/2006/relationships/hyperlink" Target="http://grouper.ieee.org/groups/802/11" TargetMode="External" /><Relationship Id="rId2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drawing" Target="../drawings/drawing5.xml" /><Relationship Id="rId1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tandards.ieee.org/resources/antitrust-guidelines.pdf" TargetMode="External" /><Relationship Id="rId3" Type="http://schemas.openxmlformats.org/officeDocument/2006/relationships/hyperlink" Target="http://standards.ieee.org/board/pat/index.html" TargetMode="External" /><Relationship Id="rId4" Type="http://schemas.openxmlformats.org/officeDocument/2006/relationships/hyperlink" Target="http://grouper.ieee.org/groups/802/11/Photographs/officers.htm" TargetMode="External" /><Relationship Id="rId5" Type="http://schemas.openxmlformats.org/officeDocument/2006/relationships/hyperlink" Target="http://standards.ieee.org/board/pat/pat-slideset.ppt" TargetMode="External" /><Relationship Id="rId6" Type="http://schemas.openxmlformats.org/officeDocument/2006/relationships/hyperlink" Target="http://standards.ieee.org/board/pat/faq.pdf" TargetMode="External" /><Relationship Id="rId7" Type="http://schemas.openxmlformats.org/officeDocument/2006/relationships/hyperlink" Target="http://standards.ieee.org/faqs/affiliationFAQ.html" TargetMode="External" /><Relationship Id="rId8" Type="http://schemas.openxmlformats.org/officeDocument/2006/relationships/hyperlink" Target="http://standards.ieee.org/board/pat/loa.pdf" TargetMode="External" /><Relationship Id="rId9" Type="http://schemas.openxmlformats.org/officeDocument/2006/relationships/hyperlink" Target="http://grouper.ieee.org/groups/802/11/" TargetMode="External" /><Relationship Id="rId10" Type="http://schemas.openxmlformats.org/officeDocument/2006/relationships/hyperlink" Target="http://grouper.ieee.org/groups/802/11"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455"/>
  <sheetViews>
    <sheetView showGridLines="0" zoomScale="66" zoomScaleNormal="66" zoomScalePageLayoutView="0" workbookViewId="0" topLeftCell="A60">
      <selection activeCell="B63" sqref="B63"/>
    </sheetView>
  </sheetViews>
  <sheetFormatPr defaultColWidth="9.140625" defaultRowHeight="15.75" customHeight="1"/>
  <cols>
    <col min="1" max="1" width="1.421875" style="58" customWidth="1"/>
    <col min="2" max="2" width="14.140625" style="60" customWidth="1"/>
    <col min="3" max="3" width="1.421875" style="59" customWidth="1"/>
    <col min="4" max="4" width="1.421875" style="65" customWidth="1"/>
    <col min="5" max="5" width="12.00390625" style="53" customWidth="1"/>
    <col min="6" max="16384" width="9.140625" style="40" customWidth="1"/>
  </cols>
  <sheetData>
    <row r="1" spans="1:4" s="37" customFormat="1" ht="15.75" customHeight="1">
      <c r="A1" s="1094"/>
      <c r="B1" s="1095" t="s">
        <v>102</v>
      </c>
      <c r="C1" s="57"/>
      <c r="D1" s="64"/>
    </row>
    <row r="2" spans="1:6" ht="15.75" customHeight="1" thickBot="1">
      <c r="A2" s="1096"/>
      <c r="B2" s="908"/>
      <c r="F2" s="41" t="s">
        <v>434</v>
      </c>
    </row>
    <row r="3" spans="1:6" ht="15.75" customHeight="1" thickBot="1">
      <c r="A3" s="1096"/>
      <c r="B3" s="395" t="s">
        <v>276</v>
      </c>
      <c r="F3" s="41" t="s">
        <v>435</v>
      </c>
    </row>
    <row r="4" spans="1:6" ht="15.75" customHeight="1">
      <c r="A4" s="1096"/>
      <c r="B4" s="1156" t="s">
        <v>750</v>
      </c>
      <c r="E4" s="53" t="s">
        <v>436</v>
      </c>
      <c r="F4" s="41" t="s">
        <v>708</v>
      </c>
    </row>
    <row r="5" spans="1:10" ht="15.75" customHeight="1">
      <c r="A5" s="1096"/>
      <c r="B5" s="1157"/>
      <c r="E5" s="53" t="s">
        <v>437</v>
      </c>
      <c r="F5" s="1041" t="s">
        <v>706</v>
      </c>
      <c r="J5" s="42"/>
    </row>
    <row r="6" spans="1:6" ht="15.75" customHeight="1" thickBot="1">
      <c r="A6" s="1096"/>
      <c r="B6" s="1158"/>
      <c r="E6" s="53" t="s">
        <v>438</v>
      </c>
      <c r="F6" s="43" t="s">
        <v>557</v>
      </c>
    </row>
    <row r="7" spans="1:5" s="44" customFormat="1" ht="15.75" customHeight="1" thickBot="1">
      <c r="A7" s="1096"/>
      <c r="B7" s="60"/>
      <c r="C7" s="909"/>
      <c r="D7" s="66"/>
      <c r="E7" s="54"/>
    </row>
    <row r="8" spans="1:6" s="45" customFormat="1" ht="15.75" customHeight="1">
      <c r="A8" s="1096"/>
      <c r="B8" s="831" t="s">
        <v>348</v>
      </c>
      <c r="C8" s="832"/>
      <c r="D8" s="65"/>
      <c r="E8" s="55" t="s">
        <v>439</v>
      </c>
      <c r="F8" s="46" t="s">
        <v>707</v>
      </c>
    </row>
    <row r="9" spans="1:6" ht="15.75" customHeight="1">
      <c r="A9" s="1096"/>
      <c r="B9" s="833" t="s">
        <v>377</v>
      </c>
      <c r="C9" s="832"/>
      <c r="E9" s="53" t="s">
        <v>440</v>
      </c>
      <c r="F9" s="101" t="s">
        <v>739</v>
      </c>
    </row>
    <row r="10" spans="5:13" ht="15.75" customHeight="1">
      <c r="E10" s="53" t="s">
        <v>441</v>
      </c>
      <c r="F10" s="43" t="s">
        <v>558</v>
      </c>
      <c r="G10" s="43"/>
      <c r="H10" s="43"/>
      <c r="I10" s="43"/>
      <c r="J10" s="43"/>
      <c r="K10" s="43"/>
      <c r="L10" s="43" t="s">
        <v>325</v>
      </c>
      <c r="M10" s="43"/>
    </row>
    <row r="11" spans="1:13" ht="15.75" customHeight="1">
      <c r="A11" s="1096"/>
      <c r="B11" s="834" t="s">
        <v>403</v>
      </c>
      <c r="C11" s="832"/>
      <c r="F11" s="43" t="s">
        <v>442</v>
      </c>
      <c r="G11" s="43"/>
      <c r="H11" s="43"/>
      <c r="I11" s="43"/>
      <c r="J11" s="43"/>
      <c r="K11" s="43"/>
      <c r="L11" s="43" t="s">
        <v>326</v>
      </c>
      <c r="M11" s="43"/>
    </row>
    <row r="12" spans="2:13" ht="15.75" customHeight="1" thickBot="1">
      <c r="B12" s="846" t="s">
        <v>517</v>
      </c>
      <c r="C12" s="832"/>
      <c r="F12" s="43" t="s">
        <v>445</v>
      </c>
      <c r="G12" s="43" t="s">
        <v>560</v>
      </c>
      <c r="H12" s="43"/>
      <c r="I12" s="43"/>
      <c r="J12" s="43"/>
      <c r="K12" s="43"/>
      <c r="L12" s="43" t="s">
        <v>327</v>
      </c>
      <c r="M12" s="43"/>
    </row>
    <row r="13" spans="6:13" ht="15.75" customHeight="1">
      <c r="F13" s="43" t="s">
        <v>446</v>
      </c>
      <c r="G13" s="43" t="s">
        <v>559</v>
      </c>
      <c r="H13" s="43"/>
      <c r="I13" s="43"/>
      <c r="J13" s="43"/>
      <c r="K13" s="43"/>
      <c r="L13" s="43" t="s">
        <v>328</v>
      </c>
      <c r="M13" s="43"/>
    </row>
    <row r="14" spans="1:13" ht="15.75" customHeight="1">
      <c r="A14" s="1096"/>
      <c r="B14" s="835" t="s">
        <v>513</v>
      </c>
      <c r="C14" s="832"/>
      <c r="F14" s="43" t="s">
        <v>447</v>
      </c>
      <c r="G14" s="43" t="s">
        <v>559</v>
      </c>
      <c r="H14" s="43"/>
      <c r="I14" s="43"/>
      <c r="J14" s="43"/>
      <c r="K14" s="43"/>
      <c r="L14" s="43"/>
      <c r="M14" s="43"/>
    </row>
    <row r="15" spans="1:13" ht="15.75" customHeight="1">
      <c r="A15" s="1096"/>
      <c r="B15" s="836" t="s">
        <v>495</v>
      </c>
      <c r="C15" s="832"/>
      <c r="F15" s="43" t="s">
        <v>518</v>
      </c>
      <c r="G15" s="43"/>
      <c r="H15" s="43"/>
      <c r="I15" s="43"/>
      <c r="J15" s="43"/>
      <c r="K15" s="43"/>
      <c r="L15" s="43"/>
      <c r="M15" s="43"/>
    </row>
    <row r="16" spans="2:5" ht="15.75" customHeight="1">
      <c r="B16" s="837" t="s">
        <v>554</v>
      </c>
      <c r="C16" s="832"/>
      <c r="E16" s="53" t="s">
        <v>448</v>
      </c>
    </row>
    <row r="17" spans="2:3" ht="15.75" customHeight="1">
      <c r="B17" s="838" t="s">
        <v>574</v>
      </c>
      <c r="C17" s="832"/>
    </row>
    <row r="18" spans="2:3" ht="15.75" customHeight="1">
      <c r="B18" s="839" t="s">
        <v>573</v>
      </c>
      <c r="C18" s="832"/>
    </row>
    <row r="19" spans="2:3" ht="15.75" customHeight="1">
      <c r="B19" s="840" t="s">
        <v>663</v>
      </c>
      <c r="C19" s="832"/>
    </row>
    <row r="20" spans="2:3" ht="15.75" customHeight="1">
      <c r="B20" s="841" t="s">
        <v>664</v>
      </c>
      <c r="C20" s="832"/>
    </row>
    <row r="21" spans="2:3" ht="15.75" customHeight="1">
      <c r="B21" s="922" t="s">
        <v>185</v>
      </c>
      <c r="C21" s="832"/>
    </row>
    <row r="22" spans="2:3" ht="15.75" customHeight="1">
      <c r="B22" s="1093" t="s">
        <v>177</v>
      </c>
      <c r="C22" s="832"/>
    </row>
    <row r="27" spans="2:3" ht="15.75" customHeight="1">
      <c r="B27" s="843" t="s">
        <v>555</v>
      </c>
      <c r="C27" s="832"/>
    </row>
    <row r="28" spans="2:9" ht="15.75" customHeight="1">
      <c r="B28" s="844" t="s">
        <v>661</v>
      </c>
      <c r="C28" s="845"/>
      <c r="E28" s="56"/>
      <c r="F28" s="1160"/>
      <c r="G28" s="1160"/>
      <c r="H28" s="1160"/>
      <c r="I28" s="1160"/>
    </row>
    <row r="29" spans="2:9" ht="15.75" customHeight="1">
      <c r="B29" s="842" t="s">
        <v>688</v>
      </c>
      <c r="C29" s="750"/>
      <c r="E29" s="55"/>
      <c r="F29" s="47"/>
      <c r="G29" s="47"/>
      <c r="H29" s="47"/>
      <c r="I29" s="47"/>
    </row>
    <row r="30" spans="3:9" ht="15.75" customHeight="1">
      <c r="C30" s="750"/>
      <c r="E30" s="55"/>
      <c r="F30" s="1159"/>
      <c r="G30" s="1159"/>
      <c r="H30" s="1159"/>
      <c r="I30" s="1159"/>
    </row>
    <row r="31" spans="5:9" ht="15.75" customHeight="1">
      <c r="E31" s="55"/>
      <c r="F31" s="47"/>
      <c r="G31" s="47"/>
      <c r="H31" s="47"/>
      <c r="I31" s="47"/>
    </row>
    <row r="32" spans="5:9" ht="15.75" customHeight="1">
      <c r="E32" s="55"/>
      <c r="F32" s="1159"/>
      <c r="G32" s="1159"/>
      <c r="H32" s="1159"/>
      <c r="I32" s="1159"/>
    </row>
    <row r="33" spans="6:9" ht="15.75" customHeight="1">
      <c r="F33" s="1159"/>
      <c r="G33" s="1159"/>
      <c r="H33" s="1159"/>
      <c r="I33" s="1159"/>
    </row>
    <row r="34" ht="15.75" customHeight="1" thickBot="1"/>
    <row r="35" spans="2:3" ht="15.75" customHeight="1">
      <c r="B35" s="1016" t="s">
        <v>579</v>
      </c>
      <c r="C35" s="847"/>
    </row>
    <row r="36" spans="2:3" ht="15.75" customHeight="1">
      <c r="B36" s="1017" t="s">
        <v>526</v>
      </c>
      <c r="C36" s="847"/>
    </row>
    <row r="37" spans="2:3" ht="15.75" customHeight="1">
      <c r="B37" s="848" t="s">
        <v>502</v>
      </c>
      <c r="C37" s="847"/>
    </row>
    <row r="38" spans="2:3" ht="15.75" customHeight="1">
      <c r="B38" s="849" t="s">
        <v>349</v>
      </c>
      <c r="C38" s="847"/>
    </row>
    <row r="39" spans="2:3" ht="15.75" customHeight="1">
      <c r="B39" s="850" t="s">
        <v>350</v>
      </c>
      <c r="C39" s="847"/>
    </row>
    <row r="40" spans="2:3" ht="15.75" customHeight="1">
      <c r="B40" s="851" t="s">
        <v>347</v>
      </c>
      <c r="C40" s="847"/>
    </row>
    <row r="41" spans="2:3" ht="15.75" customHeight="1">
      <c r="B41" s="852" t="s">
        <v>522</v>
      </c>
      <c r="C41" s="847"/>
    </row>
    <row r="42" spans="2:3" ht="15.75" customHeight="1">
      <c r="B42" s="852" t="s">
        <v>523</v>
      </c>
      <c r="C42" s="847"/>
    </row>
    <row r="43" spans="2:3" ht="15.75" customHeight="1">
      <c r="B43" s="852" t="s">
        <v>381</v>
      </c>
      <c r="C43" s="847"/>
    </row>
    <row r="44" spans="2:3" ht="15.75" customHeight="1">
      <c r="B44" s="852" t="s">
        <v>528</v>
      </c>
      <c r="C44" s="847"/>
    </row>
    <row r="45" spans="2:3" ht="15.75" customHeight="1">
      <c r="B45" s="852" t="s">
        <v>524</v>
      </c>
      <c r="C45" s="847"/>
    </row>
    <row r="46" spans="2:3" ht="15.75" customHeight="1">
      <c r="B46" s="852" t="s">
        <v>380</v>
      </c>
      <c r="C46" s="847"/>
    </row>
    <row r="47" spans="2:3" ht="15.75" customHeight="1">
      <c r="B47" s="852" t="s">
        <v>525</v>
      </c>
      <c r="C47" s="847"/>
    </row>
    <row r="48" spans="2:3" ht="15.75" customHeight="1" thickBot="1">
      <c r="B48" s="853" t="s">
        <v>351</v>
      </c>
      <c r="C48" s="847"/>
    </row>
    <row r="50" spans="1:3" ht="15.75" customHeight="1" thickBot="1">
      <c r="A50" s="1097"/>
      <c r="B50" s="1098" t="s">
        <v>102</v>
      </c>
      <c r="C50" s="1099"/>
    </row>
    <row r="51" spans="1:3" ht="15.75" customHeight="1">
      <c r="A51"/>
      <c r="B51"/>
      <c r="C51"/>
    </row>
    <row r="52" spans="1:3" ht="15.75" customHeight="1">
      <c r="A52"/>
      <c r="B52"/>
      <c r="C52"/>
    </row>
    <row r="53" spans="1:3" ht="15.75" customHeight="1">
      <c r="A53"/>
      <c r="B53"/>
      <c r="C53"/>
    </row>
    <row r="54" spans="1:3" ht="15.75" customHeight="1">
      <c r="A54"/>
      <c r="B54"/>
      <c r="C54"/>
    </row>
    <row r="55" spans="1:3" ht="15.75" customHeight="1">
      <c r="A55"/>
      <c r="B55"/>
      <c r="C55"/>
    </row>
    <row r="56" spans="1:3" ht="15.75" customHeight="1">
      <c r="A56"/>
      <c r="B56"/>
      <c r="C56"/>
    </row>
    <row r="57" spans="1:3" ht="15.75" customHeight="1">
      <c r="A57"/>
      <c r="B57"/>
      <c r="C57"/>
    </row>
    <row r="58" spans="1:3" ht="15.75" customHeight="1">
      <c r="A58"/>
      <c r="B58"/>
      <c r="C58"/>
    </row>
    <row r="59" spans="1:3" ht="15.75" customHeight="1">
      <c r="A59"/>
      <c r="B59"/>
      <c r="C59"/>
    </row>
    <row r="60" spans="1:3" ht="15.75" customHeight="1">
      <c r="A60"/>
      <c r="B60"/>
      <c r="C60"/>
    </row>
    <row r="61" spans="1:3" ht="15.75" customHeight="1">
      <c r="A61"/>
      <c r="B61"/>
      <c r="C61"/>
    </row>
    <row r="62" spans="1:3" ht="15.75" customHeight="1">
      <c r="A62"/>
      <c r="B62"/>
      <c r="C62"/>
    </row>
    <row r="63" spans="1:3" ht="15.75" customHeight="1">
      <c r="A63"/>
      <c r="B63"/>
      <c r="C63"/>
    </row>
    <row r="64" spans="1:3"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row r="455" spans="1:3" ht="15.75" customHeight="1">
      <c r="A455"/>
      <c r="B455"/>
      <c r="C455"/>
    </row>
  </sheetData>
  <sheetProtection/>
  <mergeCells count="4">
    <mergeCell ref="B4:B6"/>
    <mergeCell ref="F30:I30"/>
    <mergeCell ref="F28:I28"/>
    <mergeCell ref="F32:I33"/>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horizontalCentered="1"/>
  <pageMargins left="0.75" right="0.75" top="1" bottom="1" header="0.5" footer="0.5"/>
  <pageSetup fitToHeight="2" fitToWidth="1" horizontalDpi="600" verticalDpi="600" orientation="portrait" scale="79" r:id="rId12"/>
  <drawing r:id="rId11"/>
</worksheet>
</file>

<file path=xl/worksheets/sheet10.xml><?xml version="1.0" encoding="utf-8"?>
<worksheet xmlns="http://schemas.openxmlformats.org/spreadsheetml/2006/main" xmlns:r="http://schemas.openxmlformats.org/officeDocument/2006/relationships">
  <sheetPr>
    <tabColor theme="2" tint="-0.4999699890613556"/>
    <pageSetUpPr fitToPage="1"/>
  </sheetPr>
  <dimension ref="A1:L67"/>
  <sheetViews>
    <sheetView showGridLines="0" zoomScale="66" zoomScaleNormal="66" zoomScalePageLayoutView="0" workbookViewId="0" topLeftCell="A3">
      <selection activeCell="A3" sqref="A3:C63"/>
    </sheetView>
  </sheetViews>
  <sheetFormatPr defaultColWidth="9.140625" defaultRowHeight="15.75" customHeight="1"/>
  <cols>
    <col min="1" max="1" width="1.421875" style="0" customWidth="1"/>
    <col min="2" max="2" width="12.421875" style="0" customWidth="1"/>
    <col min="3" max="5" width="1.421875" style="0" customWidth="1"/>
    <col min="6" max="6" width="6.57421875" style="0" customWidth="1"/>
    <col min="7" max="7" width="8.57421875" style="0" customWidth="1"/>
    <col min="8" max="8" width="73.421875" style="0" customWidth="1"/>
    <col min="9" max="9" width="5.57421875" style="0" customWidth="1"/>
    <col min="10" max="10" width="9.57421875" style="0" customWidth="1"/>
    <col min="11" max="11" width="5.8515625" style="0" customWidth="1"/>
    <col min="12" max="12" width="9.8515625" style="0" customWidth="1"/>
    <col min="13" max="13" width="10.8515625" style="0" customWidth="1"/>
  </cols>
  <sheetData>
    <row r="1" spans="1:12" ht="15.75" customHeight="1">
      <c r="A1" s="1094"/>
      <c r="B1" s="1095" t="s">
        <v>178</v>
      </c>
      <c r="C1" s="57"/>
      <c r="E1" s="784"/>
      <c r="F1" s="784"/>
      <c r="G1" s="784"/>
      <c r="H1" s="784"/>
      <c r="I1" s="784"/>
      <c r="J1" s="784"/>
      <c r="K1" s="784"/>
      <c r="L1" s="785"/>
    </row>
    <row r="2" spans="1:12" ht="15.75" customHeight="1" thickBot="1">
      <c r="A2" s="1096"/>
      <c r="B2" s="908"/>
      <c r="C2" s="59"/>
      <c r="E2" s="1417" t="s">
        <v>242</v>
      </c>
      <c r="F2" s="1417"/>
      <c r="G2" s="1417"/>
      <c r="H2" s="1417"/>
      <c r="I2" s="1417"/>
      <c r="J2" s="1417"/>
      <c r="K2" s="1417"/>
      <c r="L2" s="1417"/>
    </row>
    <row r="3" spans="1:12" ht="15.75" customHeight="1">
      <c r="A3" s="1094"/>
      <c r="B3" s="1095" t="s">
        <v>102</v>
      </c>
      <c r="C3" s="57"/>
      <c r="E3" s="1418" t="s">
        <v>630</v>
      </c>
      <c r="F3" s="1418"/>
      <c r="G3" s="1418"/>
      <c r="H3" s="1418"/>
      <c r="I3" s="1418"/>
      <c r="J3" s="1418"/>
      <c r="K3" s="1418"/>
      <c r="L3" s="1418"/>
    </row>
    <row r="4" spans="1:12" ht="15.75" customHeight="1" thickBot="1">
      <c r="A4" s="1096"/>
      <c r="B4" s="908"/>
      <c r="C4" s="59"/>
      <c r="E4" s="1419" t="s">
        <v>282</v>
      </c>
      <c r="F4" s="1419"/>
      <c r="G4" s="1419"/>
      <c r="H4" s="1419"/>
      <c r="I4" s="1419"/>
      <c r="J4" s="1419"/>
      <c r="K4" s="1419"/>
      <c r="L4" s="1419"/>
    </row>
    <row r="5" spans="1:12" ht="15.75" customHeight="1" thickBot="1">
      <c r="A5" s="1096"/>
      <c r="B5" s="395" t="s">
        <v>276</v>
      </c>
      <c r="C5" s="59"/>
      <c r="E5" s="571" t="s">
        <v>208</v>
      </c>
      <c r="F5" s="572" t="s">
        <v>15</v>
      </c>
      <c r="G5" s="573"/>
      <c r="H5" s="574"/>
      <c r="I5" s="574"/>
      <c r="J5" s="574"/>
      <c r="K5" s="574"/>
      <c r="L5" s="575"/>
    </row>
    <row r="6" spans="1:12" ht="15.75" customHeight="1">
      <c r="A6" s="1096"/>
      <c r="B6" s="1156" t="str">
        <f>Title!$B$4</f>
        <v>R6</v>
      </c>
      <c r="C6" s="59"/>
      <c r="E6" s="571" t="s">
        <v>208</v>
      </c>
      <c r="F6" s="572" t="s">
        <v>16</v>
      </c>
      <c r="G6" s="573"/>
      <c r="H6" s="574"/>
      <c r="I6" s="574"/>
      <c r="J6" s="574"/>
      <c r="K6" s="574"/>
      <c r="L6" s="575"/>
    </row>
    <row r="7" spans="1:12" ht="15.75" customHeight="1">
      <c r="A7" s="1096"/>
      <c r="B7" s="1157"/>
      <c r="C7" s="59"/>
      <c r="E7" s="571" t="s">
        <v>208</v>
      </c>
      <c r="F7" s="572" t="s">
        <v>17</v>
      </c>
      <c r="G7" s="573"/>
      <c r="H7" s="574"/>
      <c r="I7" s="574"/>
      <c r="J7" s="574"/>
      <c r="K7" s="574"/>
      <c r="L7" s="575"/>
    </row>
    <row r="8" spans="1:12" ht="15.75" customHeight="1" thickBot="1">
      <c r="A8" s="1096"/>
      <c r="B8" s="1158"/>
      <c r="C8" s="59"/>
      <c r="E8" s="607"/>
      <c r="F8" s="1415"/>
      <c r="G8" s="1415"/>
      <c r="H8" s="1415"/>
      <c r="I8" s="1415"/>
      <c r="J8" s="1415"/>
      <c r="K8" s="1415"/>
      <c r="L8" s="1415"/>
    </row>
    <row r="9" spans="1:12" ht="15.75" customHeight="1" thickBot="1">
      <c r="A9" s="1096"/>
      <c r="B9" s="60"/>
      <c r="C9" s="909"/>
      <c r="E9" s="607"/>
      <c r="F9" s="1416" t="s">
        <v>18</v>
      </c>
      <c r="G9" s="1416"/>
      <c r="H9" s="1416"/>
      <c r="I9" s="1416"/>
      <c r="J9" s="1416"/>
      <c r="K9" s="1416"/>
      <c r="L9" s="1416"/>
    </row>
    <row r="10" spans="1:12" ht="15.75" customHeight="1">
      <c r="A10" s="1096"/>
      <c r="B10" s="831" t="s">
        <v>348</v>
      </c>
      <c r="C10" s="832"/>
      <c r="E10" s="432"/>
      <c r="F10" s="582"/>
      <c r="G10" s="582"/>
      <c r="H10" s="582"/>
      <c r="I10" s="582"/>
      <c r="J10" s="582"/>
      <c r="K10" s="582"/>
      <c r="L10" s="583"/>
    </row>
    <row r="11" spans="1:12" ht="15.75" customHeight="1">
      <c r="A11" s="1096"/>
      <c r="B11" s="833" t="s">
        <v>377</v>
      </c>
      <c r="C11" s="832"/>
      <c r="E11" s="584"/>
      <c r="F11" s="587">
        <v>1</v>
      </c>
      <c r="G11" s="586" t="s">
        <v>206</v>
      </c>
      <c r="H11" s="587" t="s">
        <v>614</v>
      </c>
      <c r="I11" s="587" t="s">
        <v>422</v>
      </c>
      <c r="J11" s="587" t="s">
        <v>200</v>
      </c>
      <c r="K11" s="588">
        <v>1</v>
      </c>
      <c r="L11" s="589">
        <f>TIME(18,0,0)</f>
        <v>0.75</v>
      </c>
    </row>
    <row r="12" spans="1:12" ht="15.75" customHeight="1">
      <c r="A12" s="58"/>
      <c r="B12" s="60"/>
      <c r="C12" s="59"/>
      <c r="E12" s="432"/>
      <c r="F12" s="777">
        <f aca="true" t="shared" si="0" ref="F12:F18">F11+1</f>
        <v>2</v>
      </c>
      <c r="G12" s="543" t="s">
        <v>206</v>
      </c>
      <c r="H12" s="549" t="s">
        <v>283</v>
      </c>
      <c r="I12" s="540" t="s">
        <v>422</v>
      </c>
      <c r="J12" s="540" t="s">
        <v>200</v>
      </c>
      <c r="K12" s="545">
        <v>5</v>
      </c>
      <c r="L12" s="591">
        <f aca="true" t="shared" si="1" ref="L12:L18">L11+TIME(0,K11,0)</f>
        <v>0.7506944444444444</v>
      </c>
    </row>
    <row r="13" spans="1:12" ht="15.75" customHeight="1">
      <c r="A13" s="1096"/>
      <c r="B13" s="834" t="s">
        <v>403</v>
      </c>
      <c r="C13" s="832"/>
      <c r="E13" s="114"/>
      <c r="F13" s="780">
        <f t="shared" si="0"/>
        <v>3</v>
      </c>
      <c r="G13" s="593" t="s">
        <v>284</v>
      </c>
      <c r="H13" s="594" t="s">
        <v>616</v>
      </c>
      <c r="I13" s="587" t="s">
        <v>422</v>
      </c>
      <c r="J13" s="587" t="s">
        <v>200</v>
      </c>
      <c r="K13" s="588">
        <v>1</v>
      </c>
      <c r="L13" s="589">
        <f t="shared" si="1"/>
        <v>0.7541666666666667</v>
      </c>
    </row>
    <row r="14" spans="1:12" ht="15.75" customHeight="1" thickBot="1">
      <c r="A14" s="58"/>
      <c r="B14" s="846" t="s">
        <v>517</v>
      </c>
      <c r="C14" s="832"/>
      <c r="E14" s="432"/>
      <c r="F14" s="777">
        <f t="shared" si="0"/>
        <v>4</v>
      </c>
      <c r="G14" s="602" t="s">
        <v>238</v>
      </c>
      <c r="H14" s="549" t="s">
        <v>19</v>
      </c>
      <c r="I14" s="602" t="s">
        <v>422</v>
      </c>
      <c r="J14" s="602" t="s">
        <v>203</v>
      </c>
      <c r="K14" s="601">
        <v>10</v>
      </c>
      <c r="L14" s="591">
        <f t="shared" si="1"/>
        <v>0.7548611111111111</v>
      </c>
    </row>
    <row r="15" spans="1:12" ht="15.75" customHeight="1">
      <c r="A15" s="58"/>
      <c r="B15" s="60"/>
      <c r="C15" s="59"/>
      <c r="E15" s="114"/>
      <c r="F15" s="780">
        <f t="shared" si="0"/>
        <v>5</v>
      </c>
      <c r="G15" s="604" t="s">
        <v>238</v>
      </c>
      <c r="H15" s="605" t="s">
        <v>132</v>
      </c>
      <c r="I15" s="596" t="s">
        <v>422</v>
      </c>
      <c r="J15" s="604" t="s">
        <v>203</v>
      </c>
      <c r="K15" s="588">
        <v>10</v>
      </c>
      <c r="L15" s="589">
        <f t="shared" si="1"/>
        <v>0.7618055555555555</v>
      </c>
    </row>
    <row r="16" spans="1:12" ht="15.75" customHeight="1">
      <c r="A16" s="1096"/>
      <c r="B16" s="835" t="s">
        <v>513</v>
      </c>
      <c r="C16" s="832"/>
      <c r="E16" s="432"/>
      <c r="F16" s="777">
        <f t="shared" si="0"/>
        <v>6</v>
      </c>
      <c r="G16" s="602" t="s">
        <v>238</v>
      </c>
      <c r="H16" s="600" t="s">
        <v>20</v>
      </c>
      <c r="I16" s="602" t="s">
        <v>422</v>
      </c>
      <c r="J16" s="602" t="s">
        <v>203</v>
      </c>
      <c r="K16" s="601">
        <v>10</v>
      </c>
      <c r="L16" s="781">
        <f t="shared" si="1"/>
        <v>0.7687499999999999</v>
      </c>
    </row>
    <row r="17" spans="1:12" ht="15.75" customHeight="1">
      <c r="A17" s="1096"/>
      <c r="B17" s="836" t="s">
        <v>495</v>
      </c>
      <c r="C17" s="832"/>
      <c r="E17" s="114"/>
      <c r="F17" s="780">
        <f t="shared" si="0"/>
        <v>7</v>
      </c>
      <c r="G17" s="604" t="s">
        <v>238</v>
      </c>
      <c r="H17" s="605" t="s">
        <v>135</v>
      </c>
      <c r="I17" s="596" t="s">
        <v>422</v>
      </c>
      <c r="J17" s="604" t="s">
        <v>203</v>
      </c>
      <c r="K17" s="588">
        <v>83</v>
      </c>
      <c r="L17" s="589">
        <f t="shared" si="1"/>
        <v>0.7756944444444444</v>
      </c>
    </row>
    <row r="18" spans="1:12" ht="15.75" customHeight="1">
      <c r="A18" s="58"/>
      <c r="B18" s="837" t="s">
        <v>554</v>
      </c>
      <c r="C18" s="832"/>
      <c r="E18" s="432"/>
      <c r="F18" s="777">
        <f t="shared" si="0"/>
        <v>8</v>
      </c>
      <c r="G18" s="602" t="s">
        <v>206</v>
      </c>
      <c r="H18" s="600" t="s">
        <v>21</v>
      </c>
      <c r="I18" s="602" t="s">
        <v>422</v>
      </c>
      <c r="J18" s="602" t="s">
        <v>203</v>
      </c>
      <c r="K18" s="601">
        <v>0</v>
      </c>
      <c r="L18" s="781">
        <f t="shared" si="1"/>
        <v>0.8333333333333333</v>
      </c>
    </row>
    <row r="19" spans="1:12" ht="15.75" customHeight="1">
      <c r="A19" s="58"/>
      <c r="B19" s="838" t="s">
        <v>574</v>
      </c>
      <c r="C19" s="832"/>
      <c r="E19" s="114"/>
      <c r="F19" s="780"/>
      <c r="G19" s="604"/>
      <c r="H19" s="605"/>
      <c r="I19" s="596"/>
      <c r="J19" s="604"/>
      <c r="K19" s="588"/>
      <c r="L19" s="589"/>
    </row>
    <row r="20" spans="1:12" ht="15.75" customHeight="1">
      <c r="A20" s="58"/>
      <c r="B20" s="839" t="s">
        <v>573</v>
      </c>
      <c r="C20" s="832"/>
      <c r="E20" s="607"/>
      <c r="F20" s="1415"/>
      <c r="G20" s="1415"/>
      <c r="H20" s="1415"/>
      <c r="I20" s="1415"/>
      <c r="J20" s="1415"/>
      <c r="K20" s="1415"/>
      <c r="L20" s="1415"/>
    </row>
    <row r="21" spans="1:12" ht="15.75" customHeight="1">
      <c r="A21" s="58"/>
      <c r="B21" s="840" t="s">
        <v>663</v>
      </c>
      <c r="C21" s="832"/>
      <c r="E21" s="607"/>
      <c r="F21" s="1416" t="s">
        <v>22</v>
      </c>
      <c r="G21" s="1416"/>
      <c r="H21" s="1416"/>
      <c r="I21" s="1416"/>
      <c r="J21" s="1416"/>
      <c r="K21" s="1416"/>
      <c r="L21" s="1416"/>
    </row>
    <row r="22" spans="1:12" ht="15.75" customHeight="1">
      <c r="A22" s="58"/>
      <c r="B22" s="841" t="s">
        <v>664</v>
      </c>
      <c r="C22" s="832"/>
      <c r="E22" s="432"/>
      <c r="F22" s="582"/>
      <c r="G22" s="582"/>
      <c r="H22" s="582"/>
      <c r="I22" s="582"/>
      <c r="J22" s="582"/>
      <c r="K22" s="582"/>
      <c r="L22" s="583"/>
    </row>
    <row r="23" spans="1:12" ht="15.75" customHeight="1">
      <c r="A23" s="58"/>
      <c r="B23" s="922" t="s">
        <v>185</v>
      </c>
      <c r="C23" s="832"/>
      <c r="E23" s="584"/>
      <c r="F23" s="587">
        <f>F18+1</f>
        <v>9</v>
      </c>
      <c r="G23" s="586" t="s">
        <v>206</v>
      </c>
      <c r="H23" s="587" t="s">
        <v>614</v>
      </c>
      <c r="I23" s="587" t="s">
        <v>422</v>
      </c>
      <c r="J23" s="587" t="s">
        <v>200</v>
      </c>
      <c r="K23" s="588">
        <v>1</v>
      </c>
      <c r="L23" s="589">
        <f>TIME(19,30,0)</f>
        <v>0.8125</v>
      </c>
    </row>
    <row r="24" spans="1:12" ht="15.75" customHeight="1">
      <c r="A24" s="58"/>
      <c r="B24" s="1093" t="s">
        <v>177</v>
      </c>
      <c r="C24" s="832"/>
      <c r="E24" s="432"/>
      <c r="F24" s="777">
        <f>F23+1</f>
        <v>10</v>
      </c>
      <c r="G24" s="602" t="s">
        <v>238</v>
      </c>
      <c r="H24" s="549" t="s">
        <v>135</v>
      </c>
      <c r="I24" s="602" t="s">
        <v>422</v>
      </c>
      <c r="J24" s="602" t="s">
        <v>203</v>
      </c>
      <c r="K24" s="601">
        <v>119</v>
      </c>
      <c r="L24" s="591">
        <f>L23+TIME(0,K23,0)</f>
        <v>0.8131944444444444</v>
      </c>
    </row>
    <row r="25" spans="1:12" ht="15.75" customHeight="1">
      <c r="A25" s="58"/>
      <c r="B25" s="60"/>
      <c r="C25" s="59"/>
      <c r="E25" s="114"/>
      <c r="F25" s="780">
        <f>F24+1</f>
        <v>11</v>
      </c>
      <c r="G25" s="604" t="s">
        <v>206</v>
      </c>
      <c r="H25" s="605" t="s">
        <v>243</v>
      </c>
      <c r="I25" s="596" t="s">
        <v>422</v>
      </c>
      <c r="J25" s="604" t="s">
        <v>203</v>
      </c>
      <c r="K25" s="588">
        <v>0</v>
      </c>
      <c r="L25" s="589">
        <f>L24+TIME(0,K24,0)</f>
        <v>0.8958333333333334</v>
      </c>
    </row>
    <row r="26" spans="1:12" ht="15.75" customHeight="1">
      <c r="A26" s="58"/>
      <c r="B26" s="60"/>
      <c r="C26" s="59"/>
      <c r="E26" s="432"/>
      <c r="F26" s="777"/>
      <c r="G26" s="602"/>
      <c r="H26" s="600"/>
      <c r="I26" s="602"/>
      <c r="J26" s="602"/>
      <c r="K26" s="601"/>
      <c r="L26" s="781"/>
    </row>
    <row r="27" spans="1:12" ht="15.75" customHeight="1">
      <c r="A27" s="58"/>
      <c r="B27" s="60"/>
      <c r="C27" s="59"/>
      <c r="E27" s="607"/>
      <c r="F27" s="1415"/>
      <c r="G27" s="1415"/>
      <c r="H27" s="1415"/>
      <c r="I27" s="1415"/>
      <c r="J27" s="1415"/>
      <c r="K27" s="1415"/>
      <c r="L27" s="1415"/>
    </row>
    <row r="28" spans="1:12" ht="15.75" customHeight="1">
      <c r="A28" s="58"/>
      <c r="B28" s="60"/>
      <c r="C28" s="59"/>
      <c r="E28" s="607"/>
      <c r="F28" s="1416" t="s">
        <v>23</v>
      </c>
      <c r="G28" s="1416"/>
      <c r="H28" s="1416"/>
      <c r="I28" s="1416"/>
      <c r="J28" s="1416"/>
      <c r="K28" s="1416"/>
      <c r="L28" s="1416"/>
    </row>
    <row r="29" spans="1:12" ht="15.75" customHeight="1">
      <c r="A29" s="58"/>
      <c r="B29" s="843" t="s">
        <v>555</v>
      </c>
      <c r="C29" s="832"/>
      <c r="E29" s="432"/>
      <c r="F29" s="582"/>
      <c r="G29" s="582"/>
      <c r="H29" s="582"/>
      <c r="I29" s="582"/>
      <c r="J29" s="582"/>
      <c r="K29" s="582"/>
      <c r="L29" s="583"/>
    </row>
    <row r="30" spans="1:12" ht="15.75" customHeight="1">
      <c r="A30" s="58"/>
      <c r="B30" s="844" t="s">
        <v>661</v>
      </c>
      <c r="C30" s="845"/>
      <c r="E30" s="584"/>
      <c r="F30" s="587">
        <f>F25+1</f>
        <v>12</v>
      </c>
      <c r="G30" s="586" t="s">
        <v>206</v>
      </c>
      <c r="H30" s="587" t="s">
        <v>614</v>
      </c>
      <c r="I30" s="587" t="s">
        <v>422</v>
      </c>
      <c r="J30" s="587" t="s">
        <v>200</v>
      </c>
      <c r="K30" s="588">
        <v>1</v>
      </c>
      <c r="L30" s="589">
        <f>TIME(16,0,0)</f>
        <v>0.6666666666666666</v>
      </c>
    </row>
    <row r="31" spans="1:12" ht="15.75" customHeight="1">
      <c r="A31" s="58"/>
      <c r="B31" s="842" t="s">
        <v>688</v>
      </c>
      <c r="C31" s="750"/>
      <c r="E31" s="432"/>
      <c r="F31" s="777">
        <f>F30+1</f>
        <v>13</v>
      </c>
      <c r="G31" s="602" t="s">
        <v>238</v>
      </c>
      <c r="H31" s="549" t="s">
        <v>136</v>
      </c>
      <c r="I31" s="602" t="s">
        <v>422</v>
      </c>
      <c r="J31" s="602" t="s">
        <v>203</v>
      </c>
      <c r="K31" s="601">
        <v>119</v>
      </c>
      <c r="L31" s="591">
        <f>L30+TIME(0,K30,0)</f>
        <v>0.6673611111111111</v>
      </c>
    </row>
    <row r="32" spans="1:12" ht="15.75" customHeight="1">
      <c r="A32" s="58"/>
      <c r="B32" s="60"/>
      <c r="C32" s="750"/>
      <c r="E32" s="114"/>
      <c r="F32" s="780">
        <f>F31+1</f>
        <v>14</v>
      </c>
      <c r="G32" s="604" t="s">
        <v>206</v>
      </c>
      <c r="H32" s="605" t="s">
        <v>133</v>
      </c>
      <c r="I32" s="596" t="s">
        <v>422</v>
      </c>
      <c r="J32" s="604" t="s">
        <v>203</v>
      </c>
      <c r="K32" s="588">
        <v>0</v>
      </c>
      <c r="L32" s="589">
        <f>L31+TIME(0,K31,0)</f>
        <v>0.75</v>
      </c>
    </row>
    <row r="33" spans="1:12" ht="15.75" customHeight="1">
      <c r="A33" s="58"/>
      <c r="B33" s="60"/>
      <c r="C33" s="59"/>
      <c r="E33" s="432"/>
      <c r="F33" s="777"/>
      <c r="G33" s="602"/>
      <c r="H33" s="600"/>
      <c r="I33" s="602"/>
      <c r="J33" s="602"/>
      <c r="K33" s="601"/>
      <c r="L33" s="781"/>
    </row>
    <row r="34" spans="1:12" ht="15.75" customHeight="1">
      <c r="A34" s="58"/>
      <c r="B34" s="60"/>
      <c r="C34" s="59"/>
      <c r="E34" s="576"/>
      <c r="F34" s="577"/>
      <c r="G34" s="578"/>
      <c r="H34" s="578"/>
      <c r="I34" s="578"/>
      <c r="J34" s="578"/>
      <c r="K34" s="578"/>
      <c r="L34" s="578"/>
    </row>
    <row r="35" spans="1:12" ht="15.75" customHeight="1">
      <c r="A35" s="58"/>
      <c r="B35" s="60"/>
      <c r="C35" s="59"/>
      <c r="E35" s="609"/>
      <c r="F35" s="1416" t="s">
        <v>24</v>
      </c>
      <c r="G35" s="1416"/>
      <c r="H35" s="1416"/>
      <c r="I35" s="1416"/>
      <c r="J35" s="1416"/>
      <c r="K35" s="1416"/>
      <c r="L35" s="1416"/>
    </row>
    <row r="36" spans="1:12" ht="15.75" customHeight="1" thickBot="1">
      <c r="A36" s="58"/>
      <c r="B36" s="60"/>
      <c r="C36" s="59"/>
      <c r="E36" s="580"/>
      <c r="F36" s="581"/>
      <c r="G36" s="582"/>
      <c r="H36" s="582"/>
      <c r="I36" s="582"/>
      <c r="J36" s="582"/>
      <c r="K36" s="582"/>
      <c r="L36" s="583"/>
    </row>
    <row r="37" spans="1:12" ht="15.75" customHeight="1">
      <c r="A37" s="58"/>
      <c r="B37" s="1016" t="s">
        <v>579</v>
      </c>
      <c r="C37" s="847"/>
      <c r="E37" s="584"/>
      <c r="F37" s="587">
        <f>F25+1</f>
        <v>12</v>
      </c>
      <c r="G37" s="586" t="s">
        <v>206</v>
      </c>
      <c r="H37" s="587" t="s">
        <v>614</v>
      </c>
      <c r="I37" s="587" t="s">
        <v>422</v>
      </c>
      <c r="J37" s="587" t="s">
        <v>200</v>
      </c>
      <c r="K37" s="588">
        <v>1</v>
      </c>
      <c r="L37" s="589">
        <f>TIME(19,30,0)</f>
        <v>0.8125</v>
      </c>
    </row>
    <row r="38" spans="1:12" ht="15.75" customHeight="1">
      <c r="A38" s="58"/>
      <c r="B38" s="1017" t="s">
        <v>526</v>
      </c>
      <c r="C38" s="847"/>
      <c r="E38" s="432"/>
      <c r="F38" s="539">
        <f>SUM(F37,1)</f>
        <v>13</v>
      </c>
      <c r="G38" s="543" t="s">
        <v>238</v>
      </c>
      <c r="H38" s="549" t="s">
        <v>136</v>
      </c>
      <c r="I38" s="540" t="s">
        <v>422</v>
      </c>
      <c r="J38" s="540" t="s">
        <v>203</v>
      </c>
      <c r="K38" s="545">
        <v>119</v>
      </c>
      <c r="L38" s="591">
        <f>L37+TIME(0,K37,0)</f>
        <v>0.8131944444444444</v>
      </c>
    </row>
    <row r="39" spans="1:12" ht="15.75" customHeight="1">
      <c r="A39" s="58"/>
      <c r="B39" s="848" t="s">
        <v>502</v>
      </c>
      <c r="C39" s="847"/>
      <c r="E39" s="584"/>
      <c r="F39" s="587">
        <f>F38+1</f>
        <v>14</v>
      </c>
      <c r="G39" s="586" t="s">
        <v>206</v>
      </c>
      <c r="H39" s="587" t="s">
        <v>244</v>
      </c>
      <c r="I39" s="587" t="s">
        <v>422</v>
      </c>
      <c r="J39" s="587" t="s">
        <v>203</v>
      </c>
      <c r="K39" s="588">
        <v>0</v>
      </c>
      <c r="L39" s="589">
        <f>L38+TIME(0,K38,0)</f>
        <v>0.8958333333333334</v>
      </c>
    </row>
    <row r="40" spans="1:12" ht="15.75" customHeight="1">
      <c r="A40" s="58"/>
      <c r="B40" s="849" t="s">
        <v>349</v>
      </c>
      <c r="C40" s="847"/>
      <c r="E40" s="512"/>
      <c r="F40" s="777"/>
      <c r="G40" s="782"/>
      <c r="H40" s="783"/>
      <c r="I40" s="540"/>
      <c r="J40" s="599"/>
      <c r="K40" s="545"/>
      <c r="L40" s="591"/>
    </row>
    <row r="41" spans="1:12" ht="15.75" customHeight="1">
      <c r="A41" s="58"/>
      <c r="B41" s="850" t="s">
        <v>350</v>
      </c>
      <c r="C41" s="847"/>
      <c r="E41" s="576"/>
      <c r="F41" s="577"/>
      <c r="G41" s="578"/>
      <c r="H41" s="578"/>
      <c r="I41" s="578"/>
      <c r="J41" s="578"/>
      <c r="K41" s="578"/>
      <c r="L41" s="578"/>
    </row>
    <row r="42" spans="1:12" ht="15.75" customHeight="1">
      <c r="A42" s="58"/>
      <c r="B42" s="851" t="s">
        <v>347</v>
      </c>
      <c r="C42" s="847"/>
      <c r="E42" s="609"/>
      <c r="F42" s="1416" t="s">
        <v>25</v>
      </c>
      <c r="G42" s="1416"/>
      <c r="H42" s="1416"/>
      <c r="I42" s="1416"/>
      <c r="J42" s="1416"/>
      <c r="K42" s="1416"/>
      <c r="L42" s="1416"/>
    </row>
    <row r="43" spans="1:12" ht="15.75" customHeight="1">
      <c r="A43" s="58"/>
      <c r="B43" s="852" t="s">
        <v>522</v>
      </c>
      <c r="C43" s="847"/>
      <c r="E43" s="580"/>
      <c r="F43" s="581"/>
      <c r="G43" s="582"/>
      <c r="H43" s="582"/>
      <c r="I43" s="582"/>
      <c r="J43" s="582"/>
      <c r="K43" s="582"/>
      <c r="L43" s="583"/>
    </row>
    <row r="44" spans="1:12" ht="15.75" customHeight="1">
      <c r="A44" s="58"/>
      <c r="B44" s="852" t="s">
        <v>523</v>
      </c>
      <c r="C44" s="847"/>
      <c r="E44" s="584"/>
      <c r="F44" s="587">
        <f>F39+1</f>
        <v>15</v>
      </c>
      <c r="G44" s="586" t="s">
        <v>206</v>
      </c>
      <c r="H44" s="587" t="s">
        <v>614</v>
      </c>
      <c r="I44" s="587" t="s">
        <v>422</v>
      </c>
      <c r="J44" s="587" t="s">
        <v>200</v>
      </c>
      <c r="K44" s="588">
        <v>1</v>
      </c>
      <c r="L44" s="589">
        <f>TIME(8,0,0)</f>
        <v>0.3333333333333333</v>
      </c>
    </row>
    <row r="45" spans="1:12" ht="15.75" customHeight="1">
      <c r="A45" s="58"/>
      <c r="B45" s="852" t="s">
        <v>381</v>
      </c>
      <c r="C45" s="847"/>
      <c r="E45" s="432"/>
      <c r="F45" s="539">
        <f>SUM(F44,1)</f>
        <v>16</v>
      </c>
      <c r="G45" s="543" t="s">
        <v>238</v>
      </c>
      <c r="H45" s="549" t="s">
        <v>625</v>
      </c>
      <c r="I45" s="540" t="s">
        <v>422</v>
      </c>
      <c r="J45" s="540" t="s">
        <v>203</v>
      </c>
      <c r="K45" s="545">
        <v>119</v>
      </c>
      <c r="L45" s="591">
        <f>L44+TIME(0,K44,0)</f>
        <v>0.33402777777777776</v>
      </c>
    </row>
    <row r="46" spans="1:12" ht="15.75" customHeight="1">
      <c r="A46" s="58"/>
      <c r="B46" s="852" t="s">
        <v>528</v>
      </c>
      <c r="C46" s="847"/>
      <c r="E46" s="114"/>
      <c r="F46" s="680">
        <f>SUM(F45,1)</f>
        <v>17</v>
      </c>
      <c r="G46" s="593" t="s">
        <v>206</v>
      </c>
      <c r="H46" s="594" t="s">
        <v>134</v>
      </c>
      <c r="I46" s="596" t="s">
        <v>422</v>
      </c>
      <c r="J46" s="596" t="s">
        <v>203</v>
      </c>
      <c r="K46" s="597">
        <v>0</v>
      </c>
      <c r="L46" s="589">
        <f>L45+TIME(0,K45,0)</f>
        <v>0.41666666666666663</v>
      </c>
    </row>
    <row r="47" spans="1:12" ht="15.75" customHeight="1">
      <c r="A47" s="58"/>
      <c r="B47" s="852" t="s">
        <v>524</v>
      </c>
      <c r="C47" s="847"/>
      <c r="E47" s="512"/>
      <c r="F47" s="539"/>
      <c r="G47" s="782"/>
      <c r="H47" s="783"/>
      <c r="I47" s="540"/>
      <c r="J47" s="599"/>
      <c r="K47" s="545"/>
      <c r="L47" s="591"/>
    </row>
    <row r="48" spans="1:12" ht="15.75" customHeight="1">
      <c r="A48" s="58"/>
      <c r="B48" s="852" t="s">
        <v>380</v>
      </c>
      <c r="C48" s="847"/>
      <c r="E48" s="576"/>
      <c r="F48" s="577"/>
      <c r="G48" s="578"/>
      <c r="H48" s="578"/>
      <c r="I48" s="578"/>
      <c r="J48" s="578"/>
      <c r="K48" s="578"/>
      <c r="L48" s="578"/>
    </row>
    <row r="49" spans="1:12" ht="15.75" customHeight="1">
      <c r="A49" s="58"/>
      <c r="B49" s="852" t="s">
        <v>525</v>
      </c>
      <c r="C49" s="847"/>
      <c r="E49" s="609"/>
      <c r="F49" s="1416" t="s">
        <v>26</v>
      </c>
      <c r="G49" s="1416"/>
      <c r="H49" s="1416"/>
      <c r="I49" s="1416"/>
      <c r="J49" s="1416"/>
      <c r="K49" s="1416"/>
      <c r="L49" s="1416"/>
    </row>
    <row r="50" spans="1:12" ht="15.75" customHeight="1" thickBot="1">
      <c r="A50" s="58"/>
      <c r="B50" s="853" t="s">
        <v>351</v>
      </c>
      <c r="C50" s="847"/>
      <c r="E50" s="580"/>
      <c r="F50" s="581"/>
      <c r="G50" s="582"/>
      <c r="H50" s="582"/>
      <c r="I50" s="582"/>
      <c r="J50" s="582"/>
      <c r="K50" s="582"/>
      <c r="L50" s="583"/>
    </row>
    <row r="51" spans="1:12" ht="15.75" customHeight="1">
      <c r="A51" s="58"/>
      <c r="B51" s="60"/>
      <c r="C51" s="59"/>
      <c r="E51" s="584"/>
      <c r="F51" s="587">
        <f>F46+1</f>
        <v>18</v>
      </c>
      <c r="G51" s="586" t="s">
        <v>206</v>
      </c>
      <c r="H51" s="587" t="s">
        <v>614</v>
      </c>
      <c r="I51" s="587" t="s">
        <v>422</v>
      </c>
      <c r="J51" s="587" t="s">
        <v>200</v>
      </c>
      <c r="K51" s="588">
        <v>1</v>
      </c>
      <c r="L51" s="589">
        <f>TIME(10,30,0)</f>
        <v>0.4375</v>
      </c>
    </row>
    <row r="52" spans="1:12" ht="15.75" customHeight="1" thickBot="1">
      <c r="A52" s="1097"/>
      <c r="B52" s="1098" t="s">
        <v>102</v>
      </c>
      <c r="C52" s="1099"/>
      <c r="E52" s="432"/>
      <c r="F52" s="777">
        <f>SUM(F51,1)</f>
        <v>19</v>
      </c>
      <c r="G52" s="543" t="s">
        <v>210</v>
      </c>
      <c r="H52" s="549" t="s">
        <v>137</v>
      </c>
      <c r="I52" s="540" t="s">
        <v>422</v>
      </c>
      <c r="J52" s="540" t="s">
        <v>203</v>
      </c>
      <c r="K52" s="545">
        <v>90</v>
      </c>
      <c r="L52" s="591">
        <f>L51+TIME(0,K51,0)</f>
        <v>0.43819444444444444</v>
      </c>
    </row>
    <row r="53" spans="5:12" ht="15.75" customHeight="1">
      <c r="E53" s="114"/>
      <c r="F53" s="780">
        <f>SUM(F52,1)</f>
        <v>20</v>
      </c>
      <c r="G53" s="604" t="s">
        <v>201</v>
      </c>
      <c r="H53" s="605" t="s">
        <v>285</v>
      </c>
      <c r="I53" s="604" t="s">
        <v>422</v>
      </c>
      <c r="J53" s="604" t="s">
        <v>203</v>
      </c>
      <c r="K53" s="588">
        <v>10</v>
      </c>
      <c r="L53" s="589">
        <f>L52+TIME(0,K52,0)</f>
        <v>0.5006944444444444</v>
      </c>
    </row>
    <row r="54" spans="5:12" ht="15.75" customHeight="1">
      <c r="E54" s="432"/>
      <c r="F54" s="777">
        <f>SUM(F53,1)</f>
        <v>21</v>
      </c>
      <c r="G54" s="543" t="s">
        <v>238</v>
      </c>
      <c r="H54" s="549" t="s">
        <v>27</v>
      </c>
      <c r="I54" s="540" t="s">
        <v>422</v>
      </c>
      <c r="J54" s="540" t="s">
        <v>203</v>
      </c>
      <c r="K54" s="545">
        <v>2</v>
      </c>
      <c r="L54" s="591">
        <f>L53+TIME(0,K53,0)</f>
        <v>0.5076388888888889</v>
      </c>
    </row>
    <row r="55" spans="5:12" ht="15.75" customHeight="1">
      <c r="E55" s="114"/>
      <c r="F55" s="780">
        <f>SUM(F54,1)</f>
        <v>22</v>
      </c>
      <c r="G55" s="604" t="s">
        <v>238</v>
      </c>
      <c r="H55" s="605" t="s">
        <v>286</v>
      </c>
      <c r="I55" s="604" t="s">
        <v>422</v>
      </c>
      <c r="J55" s="604" t="s">
        <v>200</v>
      </c>
      <c r="K55" s="588">
        <v>17</v>
      </c>
      <c r="L55" s="589">
        <f>L54+TIME(0,K54,0)</f>
        <v>0.5090277777777777</v>
      </c>
    </row>
    <row r="56" spans="5:12" ht="15.75" customHeight="1">
      <c r="E56" s="432"/>
      <c r="F56" s="777">
        <f>SUM(F55,1)</f>
        <v>23</v>
      </c>
      <c r="G56" s="543" t="s">
        <v>206</v>
      </c>
      <c r="H56" s="549" t="s">
        <v>425</v>
      </c>
      <c r="I56" s="540" t="s">
        <v>422</v>
      </c>
      <c r="J56" s="540" t="s">
        <v>203</v>
      </c>
      <c r="K56" s="545">
        <v>0</v>
      </c>
      <c r="L56" s="591">
        <f>L55+TIME(0,K55,0)</f>
        <v>0.5208333333333333</v>
      </c>
    </row>
    <row r="57" spans="5:12" ht="15.75" customHeight="1">
      <c r="E57" s="114"/>
      <c r="F57" s="780"/>
      <c r="G57" s="604"/>
      <c r="H57" s="605"/>
      <c r="I57" s="604"/>
      <c r="J57" s="604"/>
      <c r="K57" s="588"/>
      <c r="L57" s="589"/>
    </row>
    <row r="58" spans="5:12" ht="15.75" customHeight="1">
      <c r="E58" s="432"/>
      <c r="F58" s="582"/>
      <c r="G58" s="582"/>
      <c r="H58" s="582"/>
      <c r="I58" s="582"/>
      <c r="J58" s="582"/>
      <c r="K58" s="582"/>
      <c r="L58" s="583"/>
    </row>
    <row r="59" spans="5:12" ht="15.75" customHeight="1">
      <c r="E59" s="114"/>
      <c r="F59" s="595"/>
      <c r="G59" s="596"/>
      <c r="H59" s="594"/>
      <c r="I59" s="596"/>
      <c r="J59" s="596"/>
      <c r="K59" s="597"/>
      <c r="L59" s="613"/>
    </row>
    <row r="60" spans="5:12" ht="15.75" customHeight="1">
      <c r="E60" s="432"/>
      <c r="F60" s="614"/>
      <c r="G60" s="614" t="s">
        <v>607</v>
      </c>
      <c r="H60" s="615"/>
      <c r="I60" s="615"/>
      <c r="J60" s="615"/>
      <c r="K60" s="616"/>
      <c r="L60" s="617"/>
    </row>
    <row r="61" spans="5:12" ht="15.75" customHeight="1">
      <c r="E61" s="590"/>
      <c r="F61" s="9"/>
      <c r="G61" s="618" t="s">
        <v>608</v>
      </c>
      <c r="H61" s="596"/>
      <c r="I61" s="596"/>
      <c r="J61" s="596"/>
      <c r="K61" s="597"/>
      <c r="L61" s="613"/>
    </row>
    <row r="62" spans="5:12" ht="15.75" customHeight="1">
      <c r="E62" s="570"/>
      <c r="F62" s="614" t="s">
        <v>207</v>
      </c>
      <c r="G62" s="619" t="s">
        <v>609</v>
      </c>
      <c r="H62" s="614"/>
      <c r="I62" s="614"/>
      <c r="J62" s="620"/>
      <c r="K62" s="620"/>
      <c r="L62" s="621"/>
    </row>
    <row r="63" spans="5:12" ht="15.75" customHeight="1">
      <c r="E63" s="590"/>
      <c r="F63" s="622"/>
      <c r="G63" s="622" t="s">
        <v>610</v>
      </c>
      <c r="H63" s="9"/>
      <c r="I63" s="618"/>
      <c r="J63" s="623"/>
      <c r="K63" s="624"/>
      <c r="L63" s="625"/>
    </row>
    <row r="64" spans="5:12" ht="15.75" customHeight="1">
      <c r="E64" s="570"/>
      <c r="F64" s="626"/>
      <c r="G64" s="619" t="s">
        <v>606</v>
      </c>
      <c r="H64" s="614" t="s">
        <v>207</v>
      </c>
      <c r="I64" s="619"/>
      <c r="J64" s="627"/>
      <c r="K64" s="620"/>
      <c r="L64" s="621"/>
    </row>
    <row r="65" spans="5:12" ht="15.75" customHeight="1">
      <c r="E65" s="590"/>
      <c r="F65" s="628"/>
      <c r="G65" s="622" t="s">
        <v>582</v>
      </c>
      <c r="H65" s="622"/>
      <c r="I65" s="622"/>
      <c r="J65" s="629"/>
      <c r="K65" s="629"/>
      <c r="L65" s="630"/>
    </row>
    <row r="66" spans="5:12" ht="15.75" customHeight="1">
      <c r="E66" s="570"/>
      <c r="F66" s="626"/>
      <c r="G66" s="619" t="s">
        <v>583</v>
      </c>
      <c r="H66" s="626"/>
      <c r="I66" s="619"/>
      <c r="J66" s="631"/>
      <c r="K66" s="631"/>
      <c r="L66" s="632"/>
    </row>
    <row r="67" spans="5:12" ht="15.75" customHeight="1">
      <c r="E67" s="590"/>
      <c r="F67" s="633"/>
      <c r="G67" s="633"/>
      <c r="H67" s="633"/>
      <c r="I67" s="633"/>
      <c r="J67" s="633"/>
      <c r="K67" s="633"/>
      <c r="L67" s="634"/>
    </row>
  </sheetData>
  <sheetProtection/>
  <mergeCells count="13">
    <mergeCell ref="B6:B8"/>
    <mergeCell ref="F49:L49"/>
    <mergeCell ref="F27:L27"/>
    <mergeCell ref="E2:L2"/>
    <mergeCell ref="E3:L3"/>
    <mergeCell ref="E4:L4"/>
    <mergeCell ref="F42:L42"/>
    <mergeCell ref="F28:L28"/>
    <mergeCell ref="F21:L21"/>
    <mergeCell ref="F35:L35"/>
    <mergeCell ref="F8:L8"/>
    <mergeCell ref="F9:L9"/>
    <mergeCell ref="F20:L20"/>
  </mergeCells>
  <hyperlinks>
    <hyperlink ref="B11" location="'802.11 WG Agenda'!A1" tooltip="802.11 WG Agenda" display="WG"/>
    <hyperlink ref="B13" location="'WNG SC Agenda'!A1" tooltip="Wireless LANs Next Generation SC Agenda" display="WNG SC"/>
    <hyperlink ref="B17" location="'TGS Agenda'!A1" tooltip="Task Group s Agenda" display="TGS"/>
    <hyperlink ref="B10" location="'802.11 WLAN Graphic'!A1" tooltip="802.11 Session Graphic" display="Graphic"/>
    <hyperlink ref="B16" location="'TGMB Agenda'!A1" tooltip="Task Group mb Agenda" display="TGMB"/>
    <hyperlink ref="B40" location="'Courtesy Notice'!A1" tooltip="Courtesy Notice for Session Attendees" display="Notice"/>
    <hyperlink ref="B42" location="Title!A1" tooltip="Document Title" display="Title"/>
    <hyperlink ref="B45" r:id="rId1" tooltip="Code of Ethics" display="Ethics"/>
    <hyperlink ref="B50" location="References!A1" tooltip="802.11 WG Communication References" display="Reference"/>
    <hyperlink ref="B39" location="'802.11 Cover'!A1" tooltip="Cover Page" display="Cover"/>
    <hyperlink ref="B44" r:id="rId2" tooltip="Antitrust and Competition Policy" display="Antitrust"/>
    <hyperlink ref="B47" r:id="rId3" tooltip="IEEE-SA PatCom" display="PatCom"/>
    <hyperlink ref="B41" r:id="rId4" tooltip="WG Officers and Contact Details" display="Officers"/>
    <hyperlink ref="B48" r:id="rId5" tooltip="Patent Policy" display="Patents"/>
    <hyperlink ref="B49" r:id="rId6" tooltip="Patent FAQ" display="Patent FAQ"/>
    <hyperlink ref="B43" r:id="rId7" tooltip="Affiliation FAQ" display="Affiliation"/>
    <hyperlink ref="B46" r:id="rId8" tooltip="IEEE-SA Letter of Assurance Form" display="LOA Form"/>
    <hyperlink ref="B29" location="JTC1!A1" tooltip="JTC1 AdHoc Agenda" display="JTC1"/>
    <hyperlink ref="B14" location="'ARC SC'!A1" tooltip="Architecture Standing Committee Agenda" display="ARC"/>
    <hyperlink ref="B20" location="'TGad Agenda'!A1" tooltip="Task Group AD Agenda" display="TGad"/>
    <hyperlink ref="B30" location="REG!A1" tooltip="Regulatory ad hoc" display="REG"/>
    <hyperlink ref="B21" location="'TGAE Agenda'!A1" tooltip="Task Group AE QosMan" display="TGae"/>
    <hyperlink ref="B22" location="'TGAF Agenda'!A1" tooltip="Task Group AF TV11 White Space" display="TGaf"/>
    <hyperlink ref="B31" location="'Smart Grid'!A1" tooltip="SMART GRID ad hoc" display="Smt Grid"/>
    <hyperlink ref="B23" location="TGAH!A1" tooltip="Sub-1GHz " display="TGah"/>
    <hyperlink ref="B38" r:id="rId9" tooltip="Teleconference Calendar" display="Calendar"/>
    <hyperlink ref="B37" r:id="rId10" tooltip="WG11 Home Page" display="Home Page"/>
    <hyperlink ref="B24" location="TGAI!A1" tooltip="TGai- Fast Initial Link Setup" display="TGai "/>
  </hyperlinks>
  <printOptions/>
  <pageMargins left="0.7" right="0.7" top="0.75" bottom="0.75" header="0.3" footer="0.3"/>
  <pageSetup fitToHeight="1" fitToWidth="1" horizontalDpi="300" verticalDpi="300" orientation="portrait" scale="64" r:id="rId11"/>
</worksheet>
</file>

<file path=xl/worksheets/sheet11.xml><?xml version="1.0" encoding="utf-8"?>
<worksheet xmlns="http://schemas.openxmlformats.org/spreadsheetml/2006/main" xmlns:r="http://schemas.openxmlformats.org/officeDocument/2006/relationships">
  <sheetPr>
    <tabColor indexed="11"/>
  </sheetPr>
  <dimension ref="A1:M106"/>
  <sheetViews>
    <sheetView zoomScale="66" zoomScaleNormal="66" zoomScalePageLayoutView="0" workbookViewId="0" topLeftCell="A1">
      <selection activeCell="A1" sqref="A1:C61"/>
    </sheetView>
  </sheetViews>
  <sheetFormatPr defaultColWidth="9.140625" defaultRowHeight="15.75" customHeight="1"/>
  <cols>
    <col min="1" max="1" width="1.421875" style="0" customWidth="1"/>
    <col min="2" max="2" width="12.421875" style="0" customWidth="1"/>
    <col min="3" max="3" width="1.421875" style="0" customWidth="1"/>
    <col min="4" max="4" width="2.140625" style="0" customWidth="1"/>
    <col min="5" max="5" width="1.421875" style="727" customWidth="1"/>
    <col min="6" max="6" width="3.7109375" style="727" customWidth="1"/>
    <col min="7" max="7" width="6.00390625" style="727" customWidth="1"/>
    <col min="8" max="8" width="2.421875" style="727" customWidth="1"/>
    <col min="9" max="9" width="94.7109375" style="727" customWidth="1"/>
    <col min="10" max="10" width="3.140625" style="727" customWidth="1"/>
    <col min="11" max="11" width="15.57421875" style="727" customWidth="1"/>
    <col min="12" max="12" width="12.8515625" style="727" customWidth="1"/>
    <col min="13" max="13" width="12.57421875" style="727" customWidth="1"/>
  </cols>
  <sheetData>
    <row r="1" spans="1:13" ht="15.75" customHeight="1">
      <c r="A1" s="1094"/>
      <c r="B1" s="1095" t="s">
        <v>102</v>
      </c>
      <c r="C1" s="57"/>
      <c r="E1" s="880"/>
      <c r="F1" s="880"/>
      <c r="G1" s="880"/>
      <c r="H1" s="880"/>
      <c r="I1" s="880"/>
      <c r="J1" s="880"/>
      <c r="K1" s="880"/>
      <c r="L1" s="880"/>
      <c r="M1" s="881"/>
    </row>
    <row r="2" spans="1:13" ht="15.75" customHeight="1" thickBot="1">
      <c r="A2" s="1096"/>
      <c r="B2" s="908"/>
      <c r="C2" s="59"/>
      <c r="E2" s="882"/>
      <c r="F2" s="1420" t="s">
        <v>640</v>
      </c>
      <c r="G2" s="1420"/>
      <c r="H2" s="1420"/>
      <c r="I2" s="1420"/>
      <c r="J2" s="1420"/>
      <c r="K2" s="1420"/>
      <c r="L2" s="1420"/>
      <c r="M2" s="1420"/>
    </row>
    <row r="3" spans="1:13" ht="15.75" customHeight="1" thickBot="1">
      <c r="A3" s="1096"/>
      <c r="B3" s="395" t="s">
        <v>276</v>
      </c>
      <c r="C3" s="59"/>
      <c r="E3" s="883"/>
      <c r="F3" s="1421" t="s">
        <v>300</v>
      </c>
      <c r="G3" s="1421"/>
      <c r="H3" s="1421"/>
      <c r="I3" s="1421"/>
      <c r="J3" s="1421"/>
      <c r="K3" s="1421"/>
      <c r="L3" s="1421"/>
      <c r="M3" s="1421"/>
    </row>
    <row r="4" spans="1:13" ht="15.75" customHeight="1">
      <c r="A4" s="1096"/>
      <c r="B4" s="1156" t="str">
        <f>Title!$B$4</f>
        <v>R6</v>
      </c>
      <c r="C4" s="59"/>
      <c r="E4" s="879"/>
      <c r="F4" s="1422" t="s">
        <v>641</v>
      </c>
      <c r="G4" s="1422"/>
      <c r="H4" s="1422"/>
      <c r="I4" s="1422"/>
      <c r="J4" s="1422"/>
      <c r="K4" s="1422"/>
      <c r="L4" s="1422"/>
      <c r="M4" s="1422"/>
    </row>
    <row r="5" spans="1:13" ht="15.75" customHeight="1">
      <c r="A5" s="1096"/>
      <c r="B5" s="1157"/>
      <c r="C5" s="59"/>
      <c r="E5" s="820"/>
      <c r="F5" s="401" t="s">
        <v>208</v>
      </c>
      <c r="G5" s="714" t="s">
        <v>147</v>
      </c>
      <c r="H5" s="714"/>
      <c r="I5" s="714"/>
      <c r="J5" s="714"/>
      <c r="K5" s="714"/>
      <c r="L5" s="714"/>
      <c r="M5" s="714"/>
    </row>
    <row r="6" spans="1:13" ht="15.75" customHeight="1" thickBot="1">
      <c r="A6" s="1096"/>
      <c r="B6" s="1158"/>
      <c r="C6" s="59"/>
      <c r="E6" s="820"/>
      <c r="F6" s="401" t="s">
        <v>208</v>
      </c>
      <c r="G6" s="714" t="s">
        <v>262</v>
      </c>
      <c r="H6" s="714"/>
      <c r="I6" s="714"/>
      <c r="J6" s="714"/>
      <c r="K6" s="714"/>
      <c r="L6" s="714"/>
      <c r="M6" s="714"/>
    </row>
    <row r="7" spans="1:13" ht="15.75" customHeight="1" thickBot="1">
      <c r="A7" s="1096"/>
      <c r="B7" s="60"/>
      <c r="C7" s="909"/>
      <c r="E7" s="820"/>
      <c r="F7" s="401" t="s">
        <v>208</v>
      </c>
      <c r="G7" s="714" t="s">
        <v>263</v>
      </c>
      <c r="H7" s="714"/>
      <c r="I7" s="714"/>
      <c r="J7" s="714"/>
      <c r="K7" s="714"/>
      <c r="L7" s="714"/>
      <c r="M7" s="714"/>
    </row>
    <row r="8" spans="1:13" ht="15.75" customHeight="1">
      <c r="A8" s="1096"/>
      <c r="B8" s="831" t="s">
        <v>348</v>
      </c>
      <c r="C8" s="832"/>
      <c r="E8" s="820"/>
      <c r="F8" s="401" t="s">
        <v>208</v>
      </c>
      <c r="G8" s="714" t="s">
        <v>264</v>
      </c>
      <c r="H8" s="714"/>
      <c r="I8" s="714"/>
      <c r="J8" s="714"/>
      <c r="K8" s="714"/>
      <c r="L8" s="714"/>
      <c r="M8" s="714"/>
    </row>
    <row r="9" spans="1:13" ht="15.75" customHeight="1">
      <c r="A9" s="1096"/>
      <c r="B9" s="833" t="s">
        <v>377</v>
      </c>
      <c r="C9" s="832"/>
      <c r="E9" s="820"/>
      <c r="F9" s="401" t="s">
        <v>208</v>
      </c>
      <c r="G9" s="714" t="s">
        <v>140</v>
      </c>
      <c r="H9" s="714"/>
      <c r="I9" s="714"/>
      <c r="J9" s="714"/>
      <c r="K9" s="714"/>
      <c r="L9" s="714"/>
      <c r="M9" s="714"/>
    </row>
    <row r="10" spans="1:13" ht="15.75" customHeight="1">
      <c r="A10" s="58"/>
      <c r="B10" s="60"/>
      <c r="C10" s="59"/>
      <c r="E10" s="403"/>
      <c r="F10" s="403"/>
      <c r="G10" s="403"/>
      <c r="H10" s="403"/>
      <c r="I10" s="403"/>
      <c r="J10" s="403"/>
      <c r="K10" s="716"/>
      <c r="L10" s="403"/>
      <c r="M10" s="403"/>
    </row>
    <row r="11" spans="1:13" ht="15.75" customHeight="1">
      <c r="A11" s="1096"/>
      <c r="B11" s="834" t="s">
        <v>403</v>
      </c>
      <c r="C11" s="832"/>
      <c r="E11" s="1047"/>
      <c r="F11" s="1388" t="s">
        <v>28</v>
      </c>
      <c r="G11" s="1388"/>
      <c r="H11" s="1388"/>
      <c r="I11" s="1388"/>
      <c r="J11" s="1388"/>
      <c r="K11" s="1388"/>
      <c r="L11" s="1388"/>
      <c r="M11" s="1388"/>
    </row>
    <row r="12" spans="1:13" ht="15.75" customHeight="1" thickBot="1">
      <c r="A12" s="58"/>
      <c r="B12" s="846" t="s">
        <v>517</v>
      </c>
      <c r="C12" s="832"/>
      <c r="E12" s="1048"/>
      <c r="F12" s="163"/>
      <c r="G12" s="717"/>
      <c r="H12" s="163"/>
      <c r="I12" s="1110"/>
      <c r="J12" s="718"/>
      <c r="K12" s="163"/>
      <c r="L12" s="163"/>
      <c r="M12" s="163"/>
    </row>
    <row r="13" spans="1:13" ht="22.5" customHeight="1">
      <c r="A13" s="58"/>
      <c r="B13" s="60"/>
      <c r="C13" s="59"/>
      <c r="E13"/>
      <c r="F13" s="715"/>
      <c r="G13" s="172">
        <v>1</v>
      </c>
      <c r="H13" s="622"/>
      <c r="I13" s="622" t="s">
        <v>354</v>
      </c>
      <c r="J13" s="1111" t="s">
        <v>422</v>
      </c>
      <c r="K13" s="9" t="s">
        <v>301</v>
      </c>
      <c r="L13" s="1112">
        <v>0</v>
      </c>
      <c r="M13" s="1113">
        <f>TIME(4+12+0,0,0)</f>
        <v>0.6666666666666666</v>
      </c>
    </row>
    <row r="14" spans="1:13" ht="27" customHeight="1">
      <c r="A14" s="1096"/>
      <c r="B14" s="835" t="s">
        <v>513</v>
      </c>
      <c r="C14" s="832"/>
      <c r="E14"/>
      <c r="F14" s="719"/>
      <c r="G14" s="2">
        <f>G13+1</f>
        <v>2</v>
      </c>
      <c r="H14" s="2"/>
      <c r="I14" s="720" t="s">
        <v>265</v>
      </c>
      <c r="J14" s="7" t="s">
        <v>422</v>
      </c>
      <c r="K14" s="2" t="s">
        <v>301</v>
      </c>
      <c r="L14" s="1114">
        <v>15</v>
      </c>
      <c r="M14" s="1115">
        <f>M13+TIME(0,L13,0)</f>
        <v>0.6666666666666666</v>
      </c>
    </row>
    <row r="15" spans="1:13" ht="15.75" customHeight="1">
      <c r="A15" s="1096"/>
      <c r="B15" s="836" t="s">
        <v>495</v>
      </c>
      <c r="C15" s="832"/>
      <c r="E15"/>
      <c r="F15" s="721"/>
      <c r="G15" s="9">
        <f>G14+1</f>
        <v>3</v>
      </c>
      <c r="H15" s="9"/>
      <c r="I15" s="722" t="s">
        <v>29</v>
      </c>
      <c r="J15" s="1111" t="s">
        <v>422</v>
      </c>
      <c r="K15" s="9" t="s">
        <v>203</v>
      </c>
      <c r="L15" s="1112">
        <v>5</v>
      </c>
      <c r="M15" s="1113">
        <f>M14+TIME(0,L14,0)</f>
        <v>0.6770833333333333</v>
      </c>
    </row>
    <row r="16" spans="1:13" ht="15.75" customHeight="1">
      <c r="A16" s="58"/>
      <c r="B16" s="837" t="s">
        <v>554</v>
      </c>
      <c r="C16" s="832"/>
      <c r="E16"/>
      <c r="F16" s="163"/>
      <c r="G16" s="2">
        <v>4</v>
      </c>
      <c r="H16" s="24"/>
      <c r="I16" s="24" t="s">
        <v>627</v>
      </c>
      <c r="J16" s="7" t="s">
        <v>422</v>
      </c>
      <c r="K16" s="2" t="s">
        <v>203</v>
      </c>
      <c r="L16" s="1114">
        <v>70</v>
      </c>
      <c r="M16" s="1115">
        <f>M15+TIME(0,L15,0)</f>
        <v>0.6805555555555555</v>
      </c>
    </row>
    <row r="17" spans="1:13" ht="15.75" customHeight="1">
      <c r="A17" s="58"/>
      <c r="B17" s="838" t="s">
        <v>574</v>
      </c>
      <c r="C17" s="832"/>
      <c r="E17"/>
      <c r="F17" s="715"/>
      <c r="G17" s="9">
        <v>5</v>
      </c>
      <c r="H17" s="622"/>
      <c r="I17" s="622" t="s">
        <v>141</v>
      </c>
      <c r="J17" s="1111" t="s">
        <v>208</v>
      </c>
      <c r="K17" s="9" t="s">
        <v>203</v>
      </c>
      <c r="L17" s="1112">
        <v>30</v>
      </c>
      <c r="M17" s="1113">
        <f>M16+TIME(0,L16,0)</f>
        <v>0.7291666666666666</v>
      </c>
    </row>
    <row r="18" spans="1:13" ht="15.75" customHeight="1">
      <c r="A18" s="58"/>
      <c r="B18" s="839" t="s">
        <v>573</v>
      </c>
      <c r="C18" s="832"/>
      <c r="E18"/>
      <c r="F18" s="163"/>
      <c r="G18" s="2">
        <v>6</v>
      </c>
      <c r="H18" s="24"/>
      <c r="I18" s="24" t="s">
        <v>593</v>
      </c>
      <c r="J18" s="7" t="s">
        <v>208</v>
      </c>
      <c r="K18" s="2" t="s">
        <v>301</v>
      </c>
      <c r="L18" s="1114">
        <v>0</v>
      </c>
      <c r="M18" s="1115">
        <f>M17+TIME(0,L17,0)</f>
        <v>0.75</v>
      </c>
    </row>
    <row r="19" spans="1:13" ht="15.75" customHeight="1">
      <c r="A19" s="58"/>
      <c r="B19" s="840" t="s">
        <v>663</v>
      </c>
      <c r="C19" s="832"/>
      <c r="E19"/>
      <c r="F19" s="403"/>
      <c r="G19" s="403"/>
      <c r="H19" s="403"/>
      <c r="I19" s="403"/>
      <c r="J19" s="403"/>
      <c r="K19" s="716"/>
      <c r="L19" s="403"/>
      <c r="M19" s="403"/>
    </row>
    <row r="20" spans="1:13" ht="15.75" customHeight="1">
      <c r="A20" s="58"/>
      <c r="B20" s="841" t="s">
        <v>664</v>
      </c>
      <c r="C20" s="832"/>
      <c r="E20"/>
      <c r="F20" s="1388" t="s">
        <v>30</v>
      </c>
      <c r="G20" s="1388"/>
      <c r="H20" s="1388"/>
      <c r="I20" s="1388"/>
      <c r="J20" s="1388"/>
      <c r="K20" s="1388"/>
      <c r="L20" s="1388"/>
      <c r="M20" s="1388"/>
    </row>
    <row r="21" spans="1:13" ht="15.75" customHeight="1">
      <c r="A21" s="58"/>
      <c r="B21" s="922" t="s">
        <v>185</v>
      </c>
      <c r="C21" s="832"/>
      <c r="E21"/>
      <c r="F21" s="715"/>
      <c r="G21" s="172">
        <v>7</v>
      </c>
      <c r="H21" s="622"/>
      <c r="I21" s="622" t="s">
        <v>354</v>
      </c>
      <c r="J21" s="1111" t="s">
        <v>422</v>
      </c>
      <c r="K21" s="9" t="s">
        <v>193</v>
      </c>
      <c r="L21" s="1112">
        <v>0</v>
      </c>
      <c r="M21" s="1113">
        <f>TIME(7+12,30,0)</f>
        <v>0.8125</v>
      </c>
    </row>
    <row r="22" spans="1:13" ht="15.75" customHeight="1">
      <c r="A22" s="58"/>
      <c r="B22" s="1093" t="s">
        <v>177</v>
      </c>
      <c r="C22" s="832"/>
      <c r="E22"/>
      <c r="F22" s="163"/>
      <c r="G22" s="2">
        <v>8</v>
      </c>
      <c r="H22" s="24"/>
      <c r="I22" s="24" t="s">
        <v>265</v>
      </c>
      <c r="J22" s="7" t="s">
        <v>208</v>
      </c>
      <c r="K22" s="2" t="s">
        <v>193</v>
      </c>
      <c r="L22" s="1114">
        <v>15</v>
      </c>
      <c r="M22" s="1115">
        <f>M21+TIME(0,L21,0)</f>
        <v>0.8125</v>
      </c>
    </row>
    <row r="23" spans="1:13" ht="15.75" customHeight="1">
      <c r="A23" s="58"/>
      <c r="B23" s="60"/>
      <c r="C23" s="59"/>
      <c r="E23"/>
      <c r="F23" s="715"/>
      <c r="G23" s="9">
        <v>9</v>
      </c>
      <c r="H23" s="622"/>
      <c r="I23" s="622" t="s">
        <v>149</v>
      </c>
      <c r="J23" s="1111" t="s">
        <v>208</v>
      </c>
      <c r="K23" s="9" t="s">
        <v>203</v>
      </c>
      <c r="L23" s="1112">
        <v>105</v>
      </c>
      <c r="M23" s="1113">
        <f>M22+TIME(0,L22,0)</f>
        <v>0.8229166666666666</v>
      </c>
    </row>
    <row r="24" spans="1:13" ht="15.75" customHeight="1">
      <c r="A24" s="58"/>
      <c r="B24" s="60"/>
      <c r="C24" s="59"/>
      <c r="E24"/>
      <c r="F24" s="405"/>
      <c r="G24" s="2">
        <v>10</v>
      </c>
      <c r="H24" s="2"/>
      <c r="I24" s="1116" t="s">
        <v>138</v>
      </c>
      <c r="J24" s="1117" t="s">
        <v>208</v>
      </c>
      <c r="K24" s="2" t="s">
        <v>193</v>
      </c>
      <c r="L24" s="1114">
        <v>0</v>
      </c>
      <c r="M24" s="1115">
        <f>M23+TIME(0,L23,0)</f>
        <v>0.8958333333333333</v>
      </c>
    </row>
    <row r="25" spans="1:13" ht="15.75" customHeight="1">
      <c r="A25" s="58"/>
      <c r="B25" s="60"/>
      <c r="C25" s="59"/>
      <c r="E25"/>
      <c r="I25" s="786"/>
      <c r="J25" s="787" t="s">
        <v>208</v>
      </c>
      <c r="K25" s="786"/>
      <c r="L25" s="788">
        <v>0</v>
      </c>
      <c r="M25" s="789">
        <f>M24+TIME(0,L24,0)</f>
        <v>0.8958333333333333</v>
      </c>
    </row>
    <row r="26" spans="1:13" ht="15.75" customHeight="1">
      <c r="A26" s="58"/>
      <c r="B26" s="60"/>
      <c r="C26" s="59"/>
      <c r="E26"/>
      <c r="F26" s="403"/>
      <c r="G26" s="403"/>
      <c r="H26" s="403"/>
      <c r="I26" s="403"/>
      <c r="J26" s="403"/>
      <c r="K26" s="716"/>
      <c r="L26" s="403"/>
      <c r="M26" s="403"/>
    </row>
    <row r="27" spans="1:13" ht="15.75" customHeight="1">
      <c r="A27" s="58"/>
      <c r="B27" s="843" t="s">
        <v>555</v>
      </c>
      <c r="C27" s="832"/>
      <c r="E27"/>
      <c r="F27" s="1388" t="s">
        <v>31</v>
      </c>
      <c r="G27" s="1388"/>
      <c r="H27" s="1388"/>
      <c r="I27" s="1388"/>
      <c r="J27" s="1388"/>
      <c r="K27" s="1388"/>
      <c r="L27" s="1388"/>
      <c r="M27" s="1388"/>
    </row>
    <row r="28" spans="1:13" ht="15.75" customHeight="1">
      <c r="A28" s="58"/>
      <c r="B28" s="844" t="s">
        <v>661</v>
      </c>
      <c r="C28" s="845"/>
      <c r="E28"/>
      <c r="F28" s="163"/>
      <c r="G28" s="717"/>
      <c r="H28" s="163"/>
      <c r="I28" s="1110"/>
      <c r="J28" s="163"/>
      <c r="K28" s="163"/>
      <c r="L28" s="163"/>
      <c r="M28" s="163"/>
    </row>
    <row r="29" spans="1:13" ht="15.75" customHeight="1">
      <c r="A29" s="58"/>
      <c r="B29" s="842" t="s">
        <v>688</v>
      </c>
      <c r="C29" s="750"/>
      <c r="E29"/>
      <c r="F29" s="715"/>
      <c r="G29" s="172">
        <v>11</v>
      </c>
      <c r="H29" s="622"/>
      <c r="I29" s="622" t="s">
        <v>354</v>
      </c>
      <c r="J29" s="1111" t="s">
        <v>422</v>
      </c>
      <c r="K29" s="9" t="s">
        <v>193</v>
      </c>
      <c r="L29" s="1112">
        <v>0</v>
      </c>
      <c r="M29" s="1113">
        <f>TIME(8+0,0,0)</f>
        <v>0.3333333333333333</v>
      </c>
    </row>
    <row r="30" spans="1:13" ht="15.75" customHeight="1">
      <c r="A30" s="58"/>
      <c r="B30" s="60"/>
      <c r="C30" s="750"/>
      <c r="E30"/>
      <c r="F30" s="163"/>
      <c r="G30" s="717">
        <v>12</v>
      </c>
      <c r="H30" s="163"/>
      <c r="I30" s="24" t="s">
        <v>266</v>
      </c>
      <c r="J30" s="718" t="s">
        <v>208</v>
      </c>
      <c r="K30" s="163" t="s">
        <v>203</v>
      </c>
      <c r="L30" s="1114">
        <v>0</v>
      </c>
      <c r="M30" s="1115">
        <f>M29+TIME(0,L30,0)</f>
        <v>0.3333333333333333</v>
      </c>
    </row>
    <row r="31" spans="1:13" ht="15.75" customHeight="1">
      <c r="A31" s="58"/>
      <c r="B31" s="60"/>
      <c r="C31" s="59"/>
      <c r="E31"/>
      <c r="F31" s="715"/>
      <c r="G31" s="9">
        <v>13</v>
      </c>
      <c r="H31" s="622"/>
      <c r="I31" s="622" t="s">
        <v>148</v>
      </c>
      <c r="J31" s="1111" t="s">
        <v>208</v>
      </c>
      <c r="K31" s="9" t="s">
        <v>193</v>
      </c>
      <c r="L31" s="1112">
        <v>120</v>
      </c>
      <c r="M31" s="1113">
        <f>M30+TIME(0,L31,0)</f>
        <v>0.41666666666666663</v>
      </c>
    </row>
    <row r="32" spans="1:13" ht="15.75" customHeight="1">
      <c r="A32" s="58"/>
      <c r="B32" s="60"/>
      <c r="C32" s="59"/>
      <c r="E32"/>
      <c r="F32" s="163"/>
      <c r="G32" s="2">
        <v>14</v>
      </c>
      <c r="H32" s="24"/>
      <c r="I32" s="24" t="s">
        <v>593</v>
      </c>
      <c r="J32" s="7" t="s">
        <v>208</v>
      </c>
      <c r="K32" s="2" t="s">
        <v>193</v>
      </c>
      <c r="L32" s="1114">
        <v>0</v>
      </c>
      <c r="M32" s="1115">
        <f>M31+TIME(0,L32,0)</f>
        <v>0.41666666666666663</v>
      </c>
    </row>
    <row r="33" spans="1:13" ht="15.75" customHeight="1">
      <c r="A33" s="58"/>
      <c r="B33" s="60"/>
      <c r="C33" s="59"/>
      <c r="E33"/>
      <c r="F33" s="403"/>
      <c r="G33" s="403"/>
      <c r="H33" s="403"/>
      <c r="I33" s="403"/>
      <c r="J33" s="403"/>
      <c r="K33" s="716"/>
      <c r="L33" s="403"/>
      <c r="M33" s="403"/>
    </row>
    <row r="34" spans="1:13" ht="15.75" customHeight="1" thickBot="1">
      <c r="A34" s="58"/>
      <c r="B34" s="60"/>
      <c r="C34" s="59"/>
      <c r="E34"/>
      <c r="F34" s="1389" t="s">
        <v>32</v>
      </c>
      <c r="G34" s="1389"/>
      <c r="H34" s="1389"/>
      <c r="I34" s="1389"/>
      <c r="J34" s="1389"/>
      <c r="K34" s="1389"/>
      <c r="L34" s="1389"/>
      <c r="M34" s="1389"/>
    </row>
    <row r="35" spans="1:13" ht="15.75" customHeight="1">
      <c r="A35" s="58"/>
      <c r="B35" s="1016" t="s">
        <v>579</v>
      </c>
      <c r="C35" s="847"/>
      <c r="E35"/>
      <c r="F35" s="551"/>
      <c r="G35" s="551"/>
      <c r="H35" s="551"/>
      <c r="I35" s="551"/>
      <c r="J35" s="551"/>
      <c r="K35" s="551"/>
      <c r="L35" s="551"/>
      <c r="M35" s="723"/>
    </row>
    <row r="36" spans="1:13" ht="15.75" customHeight="1">
      <c r="A36" s="58"/>
      <c r="B36" s="1017" t="s">
        <v>526</v>
      </c>
      <c r="C36" s="847"/>
      <c r="E36"/>
      <c r="F36" s="715"/>
      <c r="G36" s="9">
        <v>15</v>
      </c>
      <c r="H36" s="622"/>
      <c r="I36" s="622" t="s">
        <v>354</v>
      </c>
      <c r="J36" s="1111" t="s">
        <v>422</v>
      </c>
      <c r="K36" s="9" t="s">
        <v>193</v>
      </c>
      <c r="L36" s="1112">
        <v>0</v>
      </c>
      <c r="M36" s="1113">
        <f>TIME(10+0,30,0)</f>
        <v>0.4375</v>
      </c>
    </row>
    <row r="37" spans="1:13" ht="15.75" customHeight="1">
      <c r="A37" s="58"/>
      <c r="B37" s="848" t="s">
        <v>502</v>
      </c>
      <c r="C37" s="847"/>
      <c r="E37"/>
      <c r="F37" s="163"/>
      <c r="G37" s="2">
        <v>16</v>
      </c>
      <c r="H37" s="24"/>
      <c r="I37" s="24" t="s">
        <v>139</v>
      </c>
      <c r="J37" s="7" t="s">
        <v>208</v>
      </c>
      <c r="K37" s="2" t="s">
        <v>203</v>
      </c>
      <c r="L37" s="1114">
        <v>0</v>
      </c>
      <c r="M37" s="1115">
        <f>M36+TIME(0,L36,0)</f>
        <v>0.4375</v>
      </c>
    </row>
    <row r="38" spans="1:13" ht="15.75" customHeight="1">
      <c r="A38" s="58"/>
      <c r="B38" s="849" t="s">
        <v>349</v>
      </c>
      <c r="C38" s="847"/>
      <c r="E38"/>
      <c r="F38" s="715"/>
      <c r="G38" s="9">
        <v>17</v>
      </c>
      <c r="H38" s="622"/>
      <c r="I38" s="622" t="s">
        <v>150</v>
      </c>
      <c r="J38" s="1111" t="s">
        <v>208</v>
      </c>
      <c r="K38" s="9" t="s">
        <v>193</v>
      </c>
      <c r="L38" s="1112">
        <v>120</v>
      </c>
      <c r="M38" s="1113">
        <f>M37+TIME(0,L38,0)</f>
        <v>0.5208333333333334</v>
      </c>
    </row>
    <row r="39" spans="1:13" ht="15.75" customHeight="1">
      <c r="A39" s="58"/>
      <c r="B39" s="850" t="s">
        <v>350</v>
      </c>
      <c r="C39" s="847"/>
      <c r="E39"/>
      <c r="F39" s="724"/>
      <c r="G39" s="1050">
        <v>18</v>
      </c>
      <c r="H39" s="724"/>
      <c r="I39" s="1051" t="s">
        <v>593</v>
      </c>
      <c r="J39" s="1052" t="s">
        <v>208</v>
      </c>
      <c r="K39" s="1051" t="s">
        <v>193</v>
      </c>
      <c r="L39" s="1053">
        <v>0</v>
      </c>
      <c r="M39" s="1054">
        <f>M38+TIME(0,L39,0)</f>
        <v>0.5208333333333334</v>
      </c>
    </row>
    <row r="40" spans="1:13" ht="15.75" customHeight="1">
      <c r="A40" s="58"/>
      <c r="B40" s="851" t="s">
        <v>347</v>
      </c>
      <c r="C40" s="847"/>
      <c r="E40"/>
      <c r="F40" s="403"/>
      <c r="G40" s="403"/>
      <c r="H40" s="403"/>
      <c r="I40" s="403"/>
      <c r="J40" s="403"/>
      <c r="K40" s="716"/>
      <c r="L40" s="403"/>
      <c r="M40" s="403"/>
    </row>
    <row r="41" spans="1:13" ht="15.75" customHeight="1">
      <c r="A41" s="58"/>
      <c r="B41" s="852" t="s">
        <v>522</v>
      </c>
      <c r="C41" s="847"/>
      <c r="E41"/>
      <c r="F41" s="1389" t="s">
        <v>33</v>
      </c>
      <c r="G41" s="1389"/>
      <c r="H41" s="1389"/>
      <c r="I41" s="1389"/>
      <c r="J41" s="1389"/>
      <c r="K41" s="1389"/>
      <c r="L41" s="1389"/>
      <c r="M41" s="1389"/>
    </row>
    <row r="42" spans="1:13" ht="15.75" customHeight="1">
      <c r="A42" s="58"/>
      <c r="B42" s="852" t="s">
        <v>523</v>
      </c>
      <c r="C42" s="847"/>
      <c r="E42"/>
      <c r="F42" s="551"/>
      <c r="G42" s="551"/>
      <c r="H42" s="551"/>
      <c r="I42" s="551"/>
      <c r="J42" s="551"/>
      <c r="K42" s="551"/>
      <c r="L42" s="551"/>
      <c r="M42" s="723"/>
    </row>
    <row r="43" spans="1:13" ht="15.75" customHeight="1">
      <c r="A43" s="58"/>
      <c r="B43" s="852" t="s">
        <v>381</v>
      </c>
      <c r="C43" s="847"/>
      <c r="E43"/>
      <c r="F43" s="715"/>
      <c r="G43" s="9">
        <v>19</v>
      </c>
      <c r="H43" s="622"/>
      <c r="I43" s="622" t="s">
        <v>354</v>
      </c>
      <c r="J43" s="1111" t="s">
        <v>422</v>
      </c>
      <c r="K43" s="9" t="s">
        <v>301</v>
      </c>
      <c r="L43" s="1112">
        <v>0</v>
      </c>
      <c r="M43" s="1113">
        <f>TIME(8+0,0,0)</f>
        <v>0.3333333333333333</v>
      </c>
    </row>
    <row r="44" spans="1:13" ht="15.75" customHeight="1">
      <c r="A44" s="58"/>
      <c r="B44" s="852" t="s">
        <v>528</v>
      </c>
      <c r="C44" s="847"/>
      <c r="E44"/>
      <c r="F44" s="163"/>
      <c r="G44" s="2">
        <v>20</v>
      </c>
      <c r="H44" s="24"/>
      <c r="I44" s="24" t="s">
        <v>143</v>
      </c>
      <c r="J44" s="7" t="s">
        <v>208</v>
      </c>
      <c r="K44" s="2" t="s">
        <v>203</v>
      </c>
      <c r="L44" s="1114">
        <v>0</v>
      </c>
      <c r="M44" s="1115">
        <f>M43+TIME(0,L43,0)</f>
        <v>0.3333333333333333</v>
      </c>
    </row>
    <row r="45" spans="1:13" ht="15.75" customHeight="1">
      <c r="A45" s="58"/>
      <c r="B45" s="852" t="s">
        <v>524</v>
      </c>
      <c r="C45" s="847"/>
      <c r="E45"/>
      <c r="F45" s="715"/>
      <c r="G45" s="9">
        <v>21</v>
      </c>
      <c r="H45" s="622"/>
      <c r="I45" s="622" t="s">
        <v>142</v>
      </c>
      <c r="J45" s="1111" t="s">
        <v>208</v>
      </c>
      <c r="K45" s="9" t="s">
        <v>203</v>
      </c>
      <c r="L45" s="1112">
        <v>120</v>
      </c>
      <c r="M45" s="1113">
        <f>M44+TIME(0,L45,0)</f>
        <v>0.41666666666666663</v>
      </c>
    </row>
    <row r="46" spans="1:13" ht="15.75" customHeight="1">
      <c r="A46" s="58"/>
      <c r="B46" s="852" t="s">
        <v>380</v>
      </c>
      <c r="C46" s="847"/>
      <c r="E46"/>
      <c r="F46" s="724"/>
      <c r="G46" s="1050">
        <v>22</v>
      </c>
      <c r="H46" s="724"/>
      <c r="I46" s="1051" t="s">
        <v>593</v>
      </c>
      <c r="J46" s="718" t="s">
        <v>208</v>
      </c>
      <c r="K46" s="1051" t="s">
        <v>301</v>
      </c>
      <c r="L46" s="724">
        <v>0</v>
      </c>
      <c r="M46" s="1054">
        <f>M45+TIME(0,L46,0)</f>
        <v>0.41666666666666663</v>
      </c>
    </row>
    <row r="47" spans="1:13" ht="15.75" customHeight="1">
      <c r="A47" s="58"/>
      <c r="B47" s="852" t="s">
        <v>525</v>
      </c>
      <c r="C47" s="847"/>
      <c r="E47"/>
      <c r="F47" s="403"/>
      <c r="G47" s="403"/>
      <c r="H47" s="403"/>
      <c r="I47" s="403"/>
      <c r="J47" s="403"/>
      <c r="K47" s="716"/>
      <c r="L47" s="403"/>
      <c r="M47" s="403"/>
    </row>
    <row r="48" spans="1:13" ht="15.75" customHeight="1" thickBot="1">
      <c r="A48" s="58"/>
      <c r="B48" s="853" t="s">
        <v>351</v>
      </c>
      <c r="C48" s="847"/>
      <c r="E48"/>
      <c r="F48" s="1389" t="s">
        <v>34</v>
      </c>
      <c r="G48" s="1389"/>
      <c r="H48" s="1389"/>
      <c r="I48" s="1389"/>
      <c r="J48" s="1389"/>
      <c r="K48" s="1389"/>
      <c r="L48" s="1389"/>
      <c r="M48" s="1389"/>
    </row>
    <row r="49" spans="1:13" ht="15.75" customHeight="1">
      <c r="A49" s="58"/>
      <c r="B49" s="60"/>
      <c r="C49" s="59"/>
      <c r="E49"/>
      <c r="F49" s="551"/>
      <c r="G49" s="551"/>
      <c r="H49" s="551"/>
      <c r="I49" s="551"/>
      <c r="J49" s="551"/>
      <c r="K49" s="551"/>
      <c r="L49" s="551"/>
      <c r="M49" s="723"/>
    </row>
    <row r="50" spans="1:13" ht="15.75" customHeight="1" thickBot="1">
      <c r="A50" s="1097"/>
      <c r="B50" s="1098" t="s">
        <v>102</v>
      </c>
      <c r="C50" s="1099"/>
      <c r="E50"/>
      <c r="F50" s="715"/>
      <c r="G50" s="9">
        <v>23</v>
      </c>
      <c r="H50" s="622"/>
      <c r="I50" s="622" t="s">
        <v>354</v>
      </c>
      <c r="J50" s="1111" t="s">
        <v>422</v>
      </c>
      <c r="K50" s="9" t="s">
        <v>193</v>
      </c>
      <c r="L50" s="1112">
        <v>0</v>
      </c>
      <c r="M50" s="1113">
        <f>TIME(1+12,30,0)</f>
        <v>0.5625</v>
      </c>
    </row>
    <row r="51" spans="5:13" ht="15.75" customHeight="1">
      <c r="E51"/>
      <c r="F51" s="163"/>
      <c r="G51" s="2">
        <v>24</v>
      </c>
      <c r="H51" s="24"/>
      <c r="I51" s="24" t="s">
        <v>194</v>
      </c>
      <c r="J51" s="7" t="s">
        <v>208</v>
      </c>
      <c r="K51" s="2" t="s">
        <v>203</v>
      </c>
      <c r="L51" s="1114">
        <v>0</v>
      </c>
      <c r="M51" s="1115">
        <f>M50+TIME(0,L50,0)</f>
        <v>0.5625</v>
      </c>
    </row>
    <row r="52" spans="5:13" ht="15.75" customHeight="1">
      <c r="E52"/>
      <c r="F52" s="715"/>
      <c r="G52" s="9">
        <v>25</v>
      </c>
      <c r="H52" s="622"/>
      <c r="I52" s="622" t="s">
        <v>151</v>
      </c>
      <c r="J52" s="1111" t="s">
        <v>208</v>
      </c>
      <c r="K52" s="9" t="s">
        <v>203</v>
      </c>
      <c r="L52" s="1112">
        <v>120</v>
      </c>
      <c r="M52" s="1113">
        <f>M51+TIME(0,L51,0)</f>
        <v>0.5625</v>
      </c>
    </row>
    <row r="53" spans="5:13" ht="15.75" customHeight="1">
      <c r="E53"/>
      <c r="F53" s="724"/>
      <c r="G53" s="725">
        <v>26</v>
      </c>
      <c r="H53" s="724"/>
      <c r="I53" s="1051" t="s">
        <v>593</v>
      </c>
      <c r="J53" s="726" t="s">
        <v>208</v>
      </c>
      <c r="K53" s="1051" t="s">
        <v>146</v>
      </c>
      <c r="L53" s="724">
        <v>0</v>
      </c>
      <c r="M53" s="1115">
        <f>M52+TIME(0,L52,0)</f>
        <v>0.6458333333333334</v>
      </c>
    </row>
    <row r="54" spans="5:13" ht="15.75" customHeight="1">
      <c r="E54"/>
      <c r="F54" s="715"/>
      <c r="G54" s="9"/>
      <c r="H54" s="622"/>
      <c r="I54" s="622"/>
      <c r="J54" s="1111" t="s">
        <v>208</v>
      </c>
      <c r="K54" s="9"/>
      <c r="L54" s="1112">
        <v>0</v>
      </c>
      <c r="M54" s="1113">
        <f>M53+TIME(0,L53,0)</f>
        <v>0.6458333333333334</v>
      </c>
    </row>
    <row r="55" spans="5:13" ht="15.75" customHeight="1">
      <c r="E55"/>
      <c r="F55" s="403"/>
      <c r="G55" s="403"/>
      <c r="H55" s="403"/>
      <c r="I55" s="403"/>
      <c r="J55" s="403"/>
      <c r="K55" s="716"/>
      <c r="L55" s="403"/>
      <c r="M55" s="403"/>
    </row>
    <row r="56" spans="5:13" ht="15.75" customHeight="1">
      <c r="E56" s="1048"/>
      <c r="F56" s="1389" t="s">
        <v>35</v>
      </c>
      <c r="G56" s="1389"/>
      <c r="H56" s="1389"/>
      <c r="I56" s="1389"/>
      <c r="J56" s="1389"/>
      <c r="K56" s="1389"/>
      <c r="L56" s="1389"/>
      <c r="M56" s="1389"/>
    </row>
    <row r="57" spans="5:13" ht="15.75" customHeight="1">
      <c r="E57" s="1049"/>
      <c r="F57" s="551"/>
      <c r="G57" s="551"/>
      <c r="H57" s="551"/>
      <c r="I57" s="551"/>
      <c r="J57" s="551"/>
      <c r="K57" s="551"/>
      <c r="L57" s="551"/>
      <c r="M57" s="723"/>
    </row>
    <row r="58" spans="5:13" ht="15.75" customHeight="1">
      <c r="E58" s="1055"/>
      <c r="F58" s="715"/>
      <c r="G58" s="9">
        <v>27</v>
      </c>
      <c r="H58" s="622"/>
      <c r="I58" s="622" t="s">
        <v>354</v>
      </c>
      <c r="J58" s="1111" t="s">
        <v>422</v>
      </c>
      <c r="K58" s="9" t="s">
        <v>193</v>
      </c>
      <c r="L58" s="1112">
        <v>0</v>
      </c>
      <c r="M58" s="1113">
        <f>TIME(10+0,30,0)</f>
        <v>0.4375</v>
      </c>
    </row>
    <row r="59" spans="5:13" ht="15.75" customHeight="1">
      <c r="E59" s="1049"/>
      <c r="F59" s="163"/>
      <c r="G59" s="2">
        <v>28</v>
      </c>
      <c r="H59" s="24"/>
      <c r="I59" s="24" t="s">
        <v>144</v>
      </c>
      <c r="J59" s="7" t="s">
        <v>208</v>
      </c>
      <c r="K59" s="2" t="s">
        <v>203</v>
      </c>
      <c r="L59" s="1114">
        <v>0</v>
      </c>
      <c r="M59" s="1115">
        <f>M58+TIME(0,L58,0)</f>
        <v>0.4375</v>
      </c>
    </row>
    <row r="60" spans="5:13" ht="15.75" customHeight="1">
      <c r="E60" s="1055"/>
      <c r="F60" s="715"/>
      <c r="G60" s="9">
        <v>29</v>
      </c>
      <c r="H60" s="622"/>
      <c r="I60" s="622" t="s">
        <v>145</v>
      </c>
      <c r="J60" s="1111" t="s">
        <v>208</v>
      </c>
      <c r="K60" s="9" t="s">
        <v>203</v>
      </c>
      <c r="L60" s="1112">
        <v>120</v>
      </c>
      <c r="M60" s="1113">
        <f>M59+TIME(0,L59,0)</f>
        <v>0.4375</v>
      </c>
    </row>
    <row r="61" spans="6:13" ht="15.75" customHeight="1">
      <c r="F61" s="724"/>
      <c r="G61" s="725">
        <v>30</v>
      </c>
      <c r="H61" s="724"/>
      <c r="I61" s="1051" t="s">
        <v>593</v>
      </c>
      <c r="J61" s="726" t="s">
        <v>208</v>
      </c>
      <c r="K61" s="1051" t="s">
        <v>193</v>
      </c>
      <c r="L61" s="724">
        <v>0</v>
      </c>
      <c r="M61" s="1115">
        <f>M60+TIME(0,L60,0)</f>
        <v>0.5208333333333334</v>
      </c>
    </row>
    <row r="62" spans="5:13" ht="15.75" customHeight="1">
      <c r="E62" s="1056"/>
      <c r="F62" s="715"/>
      <c r="G62" s="9">
        <v>31</v>
      </c>
      <c r="H62" s="622"/>
      <c r="I62" s="622"/>
      <c r="J62" s="1111" t="s">
        <v>208</v>
      </c>
      <c r="K62" s="9"/>
      <c r="L62" s="1112">
        <v>0</v>
      </c>
      <c r="M62" s="1113">
        <f>M61+TIME(0,L61,0)</f>
        <v>0.5208333333333334</v>
      </c>
    </row>
    <row r="63" spans="5:13" ht="15.75" customHeight="1">
      <c r="E63" s="1049"/>
      <c r="F63" s="403"/>
      <c r="G63" s="403"/>
      <c r="H63" s="403"/>
      <c r="I63" s="403"/>
      <c r="J63" s="403"/>
      <c r="K63" s="716"/>
      <c r="L63" s="403"/>
      <c r="M63" s="403"/>
    </row>
    <row r="64" spans="5:13" ht="15.75" customHeight="1">
      <c r="E64" s="1048"/>
      <c r="F64" s="1389" t="s">
        <v>36</v>
      </c>
      <c r="G64" s="1389"/>
      <c r="H64" s="1389"/>
      <c r="I64" s="1389"/>
      <c r="J64" s="1389"/>
      <c r="K64" s="1389"/>
      <c r="L64" s="1389"/>
      <c r="M64" s="1389"/>
    </row>
    <row r="65" spans="5:13" ht="15.75" customHeight="1">
      <c r="E65" s="1049"/>
      <c r="F65" s="551"/>
      <c r="G65" s="551"/>
      <c r="H65" s="551"/>
      <c r="I65" s="551"/>
      <c r="J65" s="551"/>
      <c r="K65" s="551"/>
      <c r="L65" s="551"/>
      <c r="M65" s="723"/>
    </row>
    <row r="66" spans="5:13" ht="15.75" customHeight="1">
      <c r="E66" s="1055"/>
      <c r="F66" s="715"/>
      <c r="G66" s="9">
        <v>32</v>
      </c>
      <c r="H66" s="622"/>
      <c r="I66" s="622" t="s">
        <v>354</v>
      </c>
      <c r="J66" s="1111" t="s">
        <v>422</v>
      </c>
      <c r="K66" s="9" t="s">
        <v>301</v>
      </c>
      <c r="L66" s="1112">
        <v>0</v>
      </c>
      <c r="M66" s="1113">
        <f>TIME(4+12,0,0)</f>
        <v>0.6666666666666666</v>
      </c>
    </row>
    <row r="67" spans="5:13" ht="15.75" customHeight="1">
      <c r="E67" s="1049"/>
      <c r="F67" s="163"/>
      <c r="G67" s="2">
        <v>33</v>
      </c>
      <c r="H67" s="24"/>
      <c r="I67" s="24" t="s">
        <v>287</v>
      </c>
      <c r="J67" s="7" t="s">
        <v>208</v>
      </c>
      <c r="K67" s="2" t="s">
        <v>203</v>
      </c>
      <c r="L67" s="1114">
        <v>80</v>
      </c>
      <c r="M67" s="1115">
        <f>M66+TIME(0,L66,0)</f>
        <v>0.6666666666666666</v>
      </c>
    </row>
    <row r="68" spans="5:13" ht="15.75" customHeight="1">
      <c r="E68" s="1055"/>
      <c r="F68" s="715"/>
      <c r="G68" s="9">
        <v>34</v>
      </c>
      <c r="H68" s="622"/>
      <c r="I68" s="622" t="s">
        <v>302</v>
      </c>
      <c r="J68" s="1111" t="s">
        <v>208</v>
      </c>
      <c r="K68" s="9" t="s">
        <v>203</v>
      </c>
      <c r="L68" s="1112">
        <v>30</v>
      </c>
      <c r="M68" s="1113">
        <f>M67+TIME(0,L67,0)</f>
        <v>0.7222222222222222</v>
      </c>
    </row>
    <row r="69" spans="6:13" ht="15.75" customHeight="1">
      <c r="F69" s="724"/>
      <c r="G69" s="725">
        <v>35</v>
      </c>
      <c r="H69" s="724"/>
      <c r="I69" s="724" t="s">
        <v>303</v>
      </c>
      <c r="J69" s="726" t="s">
        <v>208</v>
      </c>
      <c r="K69" s="724" t="s">
        <v>203</v>
      </c>
      <c r="L69" s="724">
        <v>10</v>
      </c>
      <c r="M69" s="1115">
        <f>M68+TIME(0,L68,0)</f>
        <v>0.7430555555555556</v>
      </c>
    </row>
    <row r="70" spans="5:13" ht="15.75" customHeight="1">
      <c r="E70" s="1056"/>
      <c r="F70" s="715"/>
      <c r="G70" s="9">
        <v>36</v>
      </c>
      <c r="H70" s="622"/>
      <c r="I70" s="622" t="s">
        <v>642</v>
      </c>
      <c r="J70" s="1111" t="s">
        <v>208</v>
      </c>
      <c r="K70" s="9" t="s">
        <v>301</v>
      </c>
      <c r="L70" s="1112">
        <v>0</v>
      </c>
      <c r="M70" s="1113">
        <f>M69+TIME(0,L69,0)</f>
        <v>0.75</v>
      </c>
    </row>
    <row r="71" spans="5:13" ht="15.75" customHeight="1">
      <c r="E71" s="1049"/>
      <c r="F71" s="403"/>
      <c r="G71" s="403"/>
      <c r="H71" s="403"/>
      <c r="I71" s="403"/>
      <c r="J71" s="403"/>
      <c r="K71" s="716"/>
      <c r="L71" s="403"/>
      <c r="M71" s="403"/>
    </row>
    <row r="72" spans="5:13" ht="15.75" customHeight="1">
      <c r="E72" s="1048"/>
      <c r="F72" s="1389"/>
      <c r="G72" s="1389"/>
      <c r="H72" s="1389"/>
      <c r="I72" s="1389"/>
      <c r="J72" s="1389"/>
      <c r="K72" s="1389"/>
      <c r="L72" s="1389"/>
      <c r="M72" s="1389"/>
    </row>
    <row r="73" ht="15.75" customHeight="1">
      <c r="E73"/>
    </row>
    <row r="74" ht="15.75" customHeight="1">
      <c r="E74"/>
    </row>
    <row r="75" ht="15.75" customHeight="1">
      <c r="E75"/>
    </row>
    <row r="76" ht="15.75" customHeight="1">
      <c r="E76"/>
    </row>
    <row r="77" ht="15.75" customHeight="1">
      <c r="E77"/>
    </row>
    <row r="78" ht="15.75" customHeight="1">
      <c r="E78"/>
    </row>
    <row r="79" ht="15.75" customHeight="1">
      <c r="E79"/>
    </row>
    <row r="80" ht="15.75" customHeight="1">
      <c r="E80"/>
    </row>
    <row r="81" ht="15.75" customHeight="1">
      <c r="E81"/>
    </row>
    <row r="82" ht="15.75" customHeight="1">
      <c r="E82"/>
    </row>
    <row r="83" ht="15.75" customHeight="1">
      <c r="E83"/>
    </row>
    <row r="84" ht="15.75" customHeight="1">
      <c r="E84"/>
    </row>
    <row r="85" ht="15.75" customHeight="1">
      <c r="E85"/>
    </row>
    <row r="99" ht="15.75" customHeight="1">
      <c r="E99"/>
    </row>
    <row r="100" ht="15.75" customHeight="1">
      <c r="E100"/>
    </row>
    <row r="101" ht="15.75" customHeight="1">
      <c r="E101"/>
    </row>
    <row r="102" ht="15.75" customHeight="1">
      <c r="E102"/>
    </row>
    <row r="103" ht="15.75" customHeight="1">
      <c r="E103"/>
    </row>
    <row r="104" ht="15.75" customHeight="1">
      <c r="E104"/>
    </row>
    <row r="105" ht="15.75" customHeight="1">
      <c r="E105"/>
    </row>
    <row r="106" ht="15.75" customHeight="1">
      <c r="E106"/>
    </row>
  </sheetData>
  <sheetProtection/>
  <mergeCells count="13">
    <mergeCell ref="F72:M72"/>
    <mergeCell ref="F27:M27"/>
    <mergeCell ref="B4:B6"/>
    <mergeCell ref="F20:M20"/>
    <mergeCell ref="F64:M64"/>
    <mergeCell ref="F34:M34"/>
    <mergeCell ref="F41:M41"/>
    <mergeCell ref="F48:M48"/>
    <mergeCell ref="F56:M56"/>
    <mergeCell ref="F2:M2"/>
    <mergeCell ref="F3:M3"/>
    <mergeCell ref="F4:M4"/>
    <mergeCell ref="F11:M11"/>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1200" verticalDpi="1200" orientation="portrait" scale="65" r:id="rId11"/>
</worksheet>
</file>

<file path=xl/worksheets/sheet12.xml><?xml version="1.0" encoding="utf-8"?>
<worksheet xmlns="http://schemas.openxmlformats.org/spreadsheetml/2006/main" xmlns:r="http://schemas.openxmlformats.org/officeDocument/2006/relationships">
  <sheetPr>
    <tabColor indexed="20"/>
  </sheetPr>
  <dimension ref="A1:M81"/>
  <sheetViews>
    <sheetView zoomScale="66" zoomScaleNormal="66" zoomScalePageLayoutView="0" workbookViewId="0" topLeftCell="A1">
      <selection activeCell="A1" sqref="A1:C61"/>
    </sheetView>
  </sheetViews>
  <sheetFormatPr defaultColWidth="9.140625" defaultRowHeight="12.75"/>
  <cols>
    <col min="1" max="1" width="1.421875" style="0" customWidth="1"/>
    <col min="2" max="2" width="12.421875" style="0" customWidth="1"/>
    <col min="3" max="3" width="1.421875" style="0" customWidth="1"/>
    <col min="4" max="4" width="0.9921875" style="0" customWidth="1"/>
    <col min="5" max="5" width="1.421875" style="0" customWidth="1"/>
    <col min="6" max="6" width="3.7109375" style="0" customWidth="1"/>
    <col min="7" max="7" width="8.421875" style="0" customWidth="1"/>
    <col min="8" max="8" width="6.421875" style="0" customWidth="1"/>
    <col min="9" max="9" width="75.7109375" style="0" customWidth="1"/>
    <col min="10" max="10" width="3.421875" style="0" customWidth="1"/>
    <col min="11" max="11" width="24.28125" style="0" customWidth="1"/>
    <col min="12" max="12" width="5.7109375" style="0" customWidth="1"/>
    <col min="13" max="13" width="11.421875" style="0" customWidth="1"/>
  </cols>
  <sheetData>
    <row r="1" spans="1:13" ht="15.75">
      <c r="A1" s="1094"/>
      <c r="B1" s="1095" t="s">
        <v>102</v>
      </c>
      <c r="C1" s="57"/>
      <c r="E1" s="934"/>
      <c r="F1" s="934"/>
      <c r="G1" s="934"/>
      <c r="H1" s="934"/>
      <c r="I1" s="934"/>
      <c r="J1" s="934"/>
      <c r="K1" s="934"/>
      <c r="L1" s="934"/>
      <c r="M1" s="935"/>
    </row>
    <row r="2" spans="1:13" ht="18.75" thickBot="1">
      <c r="A2" s="1096"/>
      <c r="B2" s="908"/>
      <c r="C2" s="59"/>
      <c r="E2" s="936"/>
      <c r="F2" s="1423" t="s">
        <v>634</v>
      </c>
      <c r="G2" s="1423"/>
      <c r="H2" s="1423"/>
      <c r="I2" s="1423"/>
      <c r="J2" s="1423"/>
      <c r="K2" s="1423"/>
      <c r="L2" s="1423"/>
      <c r="M2" s="1423"/>
    </row>
    <row r="3" spans="1:13" ht="18.75" thickBot="1">
      <c r="A3" s="1096"/>
      <c r="B3" s="395" t="s">
        <v>276</v>
      </c>
      <c r="C3" s="59"/>
      <c r="E3" s="411"/>
      <c r="F3" s="1406" t="s">
        <v>635</v>
      </c>
      <c r="G3" s="1406"/>
      <c r="H3" s="1406"/>
      <c r="I3" s="1406"/>
      <c r="J3" s="1406"/>
      <c r="K3" s="1406"/>
      <c r="L3" s="1406"/>
      <c r="M3" s="1406"/>
    </row>
    <row r="4" spans="1:13" ht="15.75" customHeight="1">
      <c r="A4" s="1096"/>
      <c r="B4" s="1156" t="str">
        <f>Title!$B$4</f>
        <v>R6</v>
      </c>
      <c r="C4" s="59"/>
      <c r="E4" s="412"/>
      <c r="F4" s="1407" t="s">
        <v>241</v>
      </c>
      <c r="G4" s="1407"/>
      <c r="H4" s="1407"/>
      <c r="I4" s="1407"/>
      <c r="J4" s="1407"/>
      <c r="K4" s="1407"/>
      <c r="L4" s="1407"/>
      <c r="M4" s="1407"/>
    </row>
    <row r="5" spans="1:13" ht="15.75">
      <c r="A5" s="1096"/>
      <c r="B5" s="1157"/>
      <c r="C5" s="59"/>
      <c r="E5" s="637"/>
      <c r="F5" s="571" t="s">
        <v>208</v>
      </c>
      <c r="G5" s="638" t="s">
        <v>37</v>
      </c>
      <c r="H5" s="416"/>
      <c r="I5" s="417"/>
      <c r="J5" s="417"/>
      <c r="K5" s="417"/>
      <c r="L5" s="417"/>
      <c r="M5" s="538"/>
    </row>
    <row r="6" spans="1:13" ht="16.5" thickBot="1">
      <c r="A6" s="1096"/>
      <c r="B6" s="1158"/>
      <c r="C6" s="59"/>
      <c r="E6" s="637"/>
      <c r="F6" s="571" t="s">
        <v>208</v>
      </c>
      <c r="G6" s="638" t="s">
        <v>27</v>
      </c>
      <c r="H6" s="416"/>
      <c r="I6" s="417"/>
      <c r="J6" s="417"/>
      <c r="K6" s="417"/>
      <c r="L6" s="417"/>
      <c r="M6" s="538"/>
    </row>
    <row r="7" spans="1:13" ht="16.5" thickBot="1">
      <c r="A7" s="1096"/>
      <c r="B7" s="60"/>
      <c r="C7" s="909"/>
      <c r="E7" s="607"/>
      <c r="F7" s="607"/>
      <c r="G7" s="639"/>
      <c r="H7" s="640"/>
      <c r="I7" s="641"/>
      <c r="J7" s="640"/>
      <c r="K7" s="640"/>
      <c r="L7" s="642"/>
      <c r="M7" s="643"/>
    </row>
    <row r="8" spans="1:13" ht="18" customHeight="1">
      <c r="A8" s="1096"/>
      <c r="B8" s="831" t="s">
        <v>348</v>
      </c>
      <c r="C8" s="832"/>
      <c r="E8" s="607"/>
      <c r="F8" s="607"/>
      <c r="G8" s="1416" t="s">
        <v>38</v>
      </c>
      <c r="H8" s="1416"/>
      <c r="I8" s="1416"/>
      <c r="J8" s="1416"/>
      <c r="K8" s="1416"/>
      <c r="L8" s="1416"/>
      <c r="M8" s="1416"/>
    </row>
    <row r="9" spans="1:13" ht="18" customHeight="1">
      <c r="A9" s="1096"/>
      <c r="B9" s="833" t="s">
        <v>377</v>
      </c>
      <c r="C9" s="832"/>
      <c r="E9" s="556"/>
      <c r="F9" s="556"/>
      <c r="G9" s="644"/>
      <c r="H9" s="644"/>
      <c r="I9" s="644"/>
      <c r="J9" s="644"/>
      <c r="K9" s="644"/>
      <c r="L9" s="644"/>
      <c r="M9" s="645"/>
    </row>
    <row r="10" spans="1:13" ht="15.75">
      <c r="A10" s="58"/>
      <c r="B10" s="60"/>
      <c r="C10" s="59"/>
      <c r="E10" s="426"/>
      <c r="F10" s="426"/>
      <c r="G10" s="652">
        <f>1</f>
        <v>1</v>
      </c>
      <c r="H10" s="542" t="s">
        <v>206</v>
      </c>
      <c r="I10" s="651" t="s">
        <v>354</v>
      </c>
      <c r="J10" s="542" t="s">
        <v>422</v>
      </c>
      <c r="K10" s="542" t="s">
        <v>200</v>
      </c>
      <c r="L10" s="547">
        <v>0</v>
      </c>
      <c r="M10" s="548">
        <v>0.4375</v>
      </c>
    </row>
    <row r="11" spans="1:13" ht="15.75">
      <c r="A11" s="1096"/>
      <c r="B11" s="834" t="s">
        <v>403</v>
      </c>
      <c r="C11" s="832"/>
      <c r="E11" s="556"/>
      <c r="F11" s="556"/>
      <c r="G11" s="653">
        <f aca="true" t="shared" si="0" ref="G11:G19">G10+1</f>
        <v>2</v>
      </c>
      <c r="H11" s="647" t="s">
        <v>206</v>
      </c>
      <c r="I11" s="702" t="s">
        <v>631</v>
      </c>
      <c r="J11" s="647" t="s">
        <v>422</v>
      </c>
      <c r="K11" s="647" t="s">
        <v>200</v>
      </c>
      <c r="L11" s="649">
        <v>5</v>
      </c>
      <c r="M11" s="650">
        <f aca="true" t="shared" si="1" ref="M11:M16">M10+TIME(0,L10,)</f>
        <v>0.4375</v>
      </c>
    </row>
    <row r="12" spans="1:13" ht="16.5" thickBot="1">
      <c r="A12" s="58"/>
      <c r="B12" s="846" t="s">
        <v>517</v>
      </c>
      <c r="C12" s="832"/>
      <c r="E12" s="426"/>
      <c r="F12" s="426"/>
      <c r="G12" s="703">
        <f t="shared" si="0"/>
        <v>3</v>
      </c>
      <c r="H12" s="546" t="s">
        <v>206</v>
      </c>
      <c r="I12" s="651" t="s">
        <v>632</v>
      </c>
      <c r="J12" s="542" t="s">
        <v>422</v>
      </c>
      <c r="K12" s="547" t="s">
        <v>200</v>
      </c>
      <c r="L12" s="547">
        <v>5</v>
      </c>
      <c r="M12" s="548">
        <f t="shared" si="1"/>
        <v>0.4409722222222222</v>
      </c>
    </row>
    <row r="13" spans="1:13" ht="15.75">
      <c r="A13" s="58"/>
      <c r="B13" s="60"/>
      <c r="C13" s="59"/>
      <c r="E13" s="556"/>
      <c r="F13" s="556"/>
      <c r="G13" s="653">
        <f t="shared" si="0"/>
        <v>4</v>
      </c>
      <c r="H13" s="647" t="s">
        <v>201</v>
      </c>
      <c r="I13" s="702" t="s">
        <v>202</v>
      </c>
      <c r="J13" s="647" t="s">
        <v>422</v>
      </c>
      <c r="K13" s="657" t="s">
        <v>203</v>
      </c>
      <c r="L13" s="649">
        <v>5</v>
      </c>
      <c r="M13" s="650">
        <f t="shared" si="1"/>
        <v>0.4444444444444444</v>
      </c>
    </row>
    <row r="14" spans="1:13" ht="15.75">
      <c r="A14" s="1096"/>
      <c r="B14" s="835" t="s">
        <v>513</v>
      </c>
      <c r="C14" s="832"/>
      <c r="E14" s="426"/>
      <c r="F14" s="426"/>
      <c r="G14" s="703">
        <f t="shared" si="0"/>
        <v>5</v>
      </c>
      <c r="H14" s="652" t="s">
        <v>206</v>
      </c>
      <c r="I14" s="652" t="s">
        <v>633</v>
      </c>
      <c r="J14" s="652" t="s">
        <v>422</v>
      </c>
      <c r="K14" s="652" t="s">
        <v>200</v>
      </c>
      <c r="L14" s="547">
        <v>15</v>
      </c>
      <c r="M14" s="548">
        <f t="shared" si="1"/>
        <v>0.44791666666666663</v>
      </c>
    </row>
    <row r="15" spans="1:13" ht="15.75">
      <c r="A15" s="1096"/>
      <c r="B15" s="836" t="s">
        <v>495</v>
      </c>
      <c r="C15" s="832"/>
      <c r="E15" s="556"/>
      <c r="F15" s="653"/>
      <c r="G15" s="653">
        <f t="shared" si="0"/>
        <v>6</v>
      </c>
      <c r="H15" s="653" t="s">
        <v>210</v>
      </c>
      <c r="I15" s="653" t="s">
        <v>39</v>
      </c>
      <c r="J15" s="653" t="s">
        <v>422</v>
      </c>
      <c r="K15" s="653" t="s">
        <v>203</v>
      </c>
      <c r="L15" s="649">
        <v>15</v>
      </c>
      <c r="M15" s="650">
        <f t="shared" si="1"/>
        <v>0.4583333333333333</v>
      </c>
    </row>
    <row r="16" spans="1:13" ht="15.75">
      <c r="A16" s="58"/>
      <c r="B16" s="837" t="s">
        <v>554</v>
      </c>
      <c r="C16" s="832"/>
      <c r="E16" s="556"/>
      <c r="F16" s="426"/>
      <c r="G16" s="703">
        <f t="shared" si="0"/>
        <v>7</v>
      </c>
      <c r="H16" s="652" t="s">
        <v>201</v>
      </c>
      <c r="I16" s="652" t="s">
        <v>40</v>
      </c>
      <c r="J16" s="652" t="s">
        <v>422</v>
      </c>
      <c r="K16" s="652" t="s">
        <v>203</v>
      </c>
      <c r="L16" s="547">
        <v>5</v>
      </c>
      <c r="M16" s="548">
        <f t="shared" si="1"/>
        <v>0.46875</v>
      </c>
    </row>
    <row r="17" spans="1:13" ht="15.75">
      <c r="A17" s="58"/>
      <c r="B17" s="838" t="s">
        <v>574</v>
      </c>
      <c r="C17" s="832"/>
      <c r="E17" s="654"/>
      <c r="F17" s="653"/>
      <c r="G17" s="653"/>
      <c r="H17" s="653"/>
      <c r="I17" s="653"/>
      <c r="J17" s="653"/>
      <c r="K17" s="653"/>
      <c r="L17" s="649"/>
      <c r="M17" s="650"/>
    </row>
    <row r="18" spans="1:13" ht="15.75">
      <c r="A18" s="58"/>
      <c r="B18" s="839" t="s">
        <v>573</v>
      </c>
      <c r="C18" s="832"/>
      <c r="E18" s="654"/>
      <c r="F18" s="426"/>
      <c r="G18" s="703">
        <f>G16+1</f>
        <v>8</v>
      </c>
      <c r="H18" s="652" t="s">
        <v>206</v>
      </c>
      <c r="I18" s="652" t="s">
        <v>627</v>
      </c>
      <c r="J18" s="652" t="s">
        <v>422</v>
      </c>
      <c r="K18" s="652" t="s">
        <v>203</v>
      </c>
      <c r="L18" s="547">
        <v>70</v>
      </c>
      <c r="M18" s="548">
        <f>M16+TIME(0,L16,)</f>
        <v>0.4722222222222222</v>
      </c>
    </row>
    <row r="19" spans="1:13" ht="15.75">
      <c r="A19" s="58"/>
      <c r="B19" s="840" t="s">
        <v>663</v>
      </c>
      <c r="C19" s="832"/>
      <c r="E19" s="556"/>
      <c r="F19" s="653"/>
      <c r="G19" s="653">
        <f t="shared" si="0"/>
        <v>9</v>
      </c>
      <c r="H19" s="653" t="s">
        <v>206</v>
      </c>
      <c r="I19" s="653" t="s">
        <v>593</v>
      </c>
      <c r="J19" s="653" t="s">
        <v>422</v>
      </c>
      <c r="K19" s="653" t="s">
        <v>203</v>
      </c>
      <c r="L19" s="649">
        <v>0</v>
      </c>
      <c r="M19" s="650">
        <f>M18+TIME(0,L18,)</f>
        <v>0.5208333333333334</v>
      </c>
    </row>
    <row r="20" spans="1:13" ht="15.75">
      <c r="A20" s="58"/>
      <c r="B20" s="841" t="s">
        <v>664</v>
      </c>
      <c r="C20" s="832"/>
      <c r="E20" s="556"/>
      <c r="F20" s="426"/>
      <c r="G20" s="703"/>
      <c r="H20" s="652"/>
      <c r="I20" s="652"/>
      <c r="J20" s="652"/>
      <c r="K20" s="652"/>
      <c r="L20" s="547"/>
      <c r="M20" s="548"/>
    </row>
    <row r="21" spans="1:13" ht="18" customHeight="1">
      <c r="A21" s="58"/>
      <c r="B21" s="922" t="s">
        <v>185</v>
      </c>
      <c r="C21" s="832"/>
      <c r="E21" s="607"/>
      <c r="F21" s="607"/>
      <c r="G21" s="639"/>
      <c r="H21" s="640"/>
      <c r="I21" s="641"/>
      <c r="J21" s="640"/>
      <c r="K21" s="640"/>
      <c r="L21" s="642"/>
      <c r="M21" s="643"/>
    </row>
    <row r="22" spans="1:13" ht="18" customHeight="1">
      <c r="A22" s="58"/>
      <c r="B22" s="1093" t="s">
        <v>177</v>
      </c>
      <c r="C22" s="832"/>
      <c r="E22" s="607"/>
      <c r="F22" s="607"/>
      <c r="G22" s="1416" t="s">
        <v>41</v>
      </c>
      <c r="H22" s="1416"/>
      <c r="I22" s="1416"/>
      <c r="J22" s="1416"/>
      <c r="K22" s="1416"/>
      <c r="L22" s="1416"/>
      <c r="M22" s="1416"/>
    </row>
    <row r="23" spans="1:13" ht="18">
      <c r="A23" s="58"/>
      <c r="B23" s="60"/>
      <c r="C23" s="59"/>
      <c r="E23" s="556"/>
      <c r="F23" s="556"/>
      <c r="G23" s="644"/>
      <c r="H23" s="644"/>
      <c r="I23" s="644"/>
      <c r="J23" s="644"/>
      <c r="K23" s="644"/>
      <c r="L23" s="644"/>
      <c r="M23" s="645"/>
    </row>
    <row r="24" spans="1:13" ht="15.75">
      <c r="A24" s="58"/>
      <c r="B24" s="60"/>
      <c r="C24" s="59"/>
      <c r="E24" s="426"/>
      <c r="F24" s="426"/>
      <c r="G24" s="652">
        <f>G19+1</f>
        <v>10</v>
      </c>
      <c r="H24" s="542" t="s">
        <v>206</v>
      </c>
      <c r="I24" s="651" t="s">
        <v>354</v>
      </c>
      <c r="J24" s="542" t="s">
        <v>422</v>
      </c>
      <c r="K24" s="542" t="s">
        <v>200</v>
      </c>
      <c r="L24" s="547">
        <v>0</v>
      </c>
      <c r="M24" s="548">
        <v>0.5625</v>
      </c>
    </row>
    <row r="25" spans="1:13" ht="15.75">
      <c r="A25" s="58"/>
      <c r="B25" s="60"/>
      <c r="C25" s="59"/>
      <c r="E25" s="556"/>
      <c r="F25" s="556"/>
      <c r="G25" s="653">
        <f>G24+1</f>
        <v>11</v>
      </c>
      <c r="H25" s="647" t="s">
        <v>206</v>
      </c>
      <c r="I25" s="702" t="s">
        <v>631</v>
      </c>
      <c r="J25" s="647" t="s">
        <v>422</v>
      </c>
      <c r="K25" s="647" t="s">
        <v>200</v>
      </c>
      <c r="L25" s="649">
        <v>1</v>
      </c>
      <c r="M25" s="650">
        <f>M24+TIME(0,L24,)</f>
        <v>0.5625</v>
      </c>
    </row>
    <row r="26" spans="1:13" ht="15.75">
      <c r="A26" s="58"/>
      <c r="B26" s="60"/>
      <c r="C26" s="59"/>
      <c r="E26" s="426"/>
      <c r="F26" s="426"/>
      <c r="G26" s="703">
        <f>G25+1</f>
        <v>12</v>
      </c>
      <c r="H26" s="658" t="s">
        <v>201</v>
      </c>
      <c r="I26" s="651" t="s">
        <v>202</v>
      </c>
      <c r="J26" s="542" t="s">
        <v>422</v>
      </c>
      <c r="K26" s="547" t="s">
        <v>203</v>
      </c>
      <c r="L26" s="547">
        <v>5</v>
      </c>
      <c r="M26" s="548">
        <f>M25+TIME(0,L25,)</f>
        <v>0.5631944444444444</v>
      </c>
    </row>
    <row r="27" spans="1:13" ht="15.75">
      <c r="A27" s="58"/>
      <c r="B27" s="843" t="s">
        <v>555</v>
      </c>
      <c r="C27" s="832"/>
      <c r="E27" s="556"/>
      <c r="F27" s="556"/>
      <c r="G27" s="653">
        <f>G26+1</f>
        <v>13</v>
      </c>
      <c r="H27" s="648" t="s">
        <v>267</v>
      </c>
      <c r="I27" s="646" t="s">
        <v>627</v>
      </c>
      <c r="J27" s="657" t="s">
        <v>422</v>
      </c>
      <c r="K27" s="647" t="s">
        <v>203</v>
      </c>
      <c r="L27" s="649">
        <v>114</v>
      </c>
      <c r="M27" s="650">
        <f>M26+TIME(0,L26,)</f>
        <v>0.5666666666666667</v>
      </c>
    </row>
    <row r="28" spans="1:13" ht="15.75">
      <c r="A28" s="58"/>
      <c r="B28" s="844" t="s">
        <v>661</v>
      </c>
      <c r="C28" s="845"/>
      <c r="E28" s="426"/>
      <c r="F28" s="426"/>
      <c r="G28" s="703">
        <f>G27+1</f>
        <v>14</v>
      </c>
      <c r="H28" s="546" t="s">
        <v>206</v>
      </c>
      <c r="I28" s="651" t="s">
        <v>593</v>
      </c>
      <c r="J28" s="542" t="s">
        <v>422</v>
      </c>
      <c r="K28" s="547" t="s">
        <v>203</v>
      </c>
      <c r="L28" s="547">
        <v>0</v>
      </c>
      <c r="M28" s="548">
        <f>M27+TIME(0,L27,)</f>
        <v>0.6458333333333333</v>
      </c>
    </row>
    <row r="29" spans="1:13" ht="15.75">
      <c r="A29" s="58"/>
      <c r="B29" s="842" t="s">
        <v>688</v>
      </c>
      <c r="C29" s="750"/>
      <c r="E29" s="660"/>
      <c r="F29" s="661"/>
      <c r="G29" s="703"/>
      <c r="H29" s="19"/>
      <c r="I29" s="652"/>
      <c r="J29" s="555"/>
      <c r="K29" s="555"/>
      <c r="L29" s="656"/>
      <c r="M29" s="548"/>
    </row>
    <row r="30" spans="1:13" ht="18" customHeight="1">
      <c r="A30" s="58"/>
      <c r="B30" s="60"/>
      <c r="C30" s="750"/>
      <c r="E30" s="607"/>
      <c r="F30" s="607"/>
      <c r="G30" s="639"/>
      <c r="H30" s="640"/>
      <c r="I30" s="641"/>
      <c r="J30" s="640"/>
      <c r="K30" s="640"/>
      <c r="L30" s="642"/>
      <c r="M30" s="643"/>
    </row>
    <row r="31" spans="1:13" ht="18" customHeight="1">
      <c r="A31" s="58"/>
      <c r="B31" s="60"/>
      <c r="C31" s="59"/>
      <c r="E31" s="607"/>
      <c r="F31" s="607"/>
      <c r="G31" s="1416" t="s">
        <v>42</v>
      </c>
      <c r="H31" s="1416"/>
      <c r="I31" s="1416"/>
      <c r="J31" s="1416"/>
      <c r="K31" s="1416"/>
      <c r="L31" s="1416"/>
      <c r="M31" s="1416"/>
    </row>
    <row r="32" spans="1:13" ht="18" customHeight="1">
      <c r="A32" s="58"/>
      <c r="B32" s="60"/>
      <c r="C32" s="59"/>
      <c r="E32" s="556"/>
      <c r="F32" s="556"/>
      <c r="G32" s="644"/>
      <c r="H32" s="644"/>
      <c r="I32" s="644"/>
      <c r="J32" s="644"/>
      <c r="K32" s="644"/>
      <c r="L32" s="644"/>
      <c r="M32" s="645"/>
    </row>
    <row r="33" spans="1:13" ht="15.75">
      <c r="A33" s="58"/>
      <c r="B33" s="60"/>
      <c r="C33" s="59"/>
      <c r="E33" s="426"/>
      <c r="F33" s="426"/>
      <c r="G33" s="652">
        <f>G28+1</f>
        <v>15</v>
      </c>
      <c r="H33" s="542" t="s">
        <v>206</v>
      </c>
      <c r="I33" s="651" t="s">
        <v>354</v>
      </c>
      <c r="J33" s="542" t="s">
        <v>422</v>
      </c>
      <c r="K33" s="542" t="s">
        <v>200</v>
      </c>
      <c r="L33" s="547">
        <v>0</v>
      </c>
      <c r="M33" s="548">
        <v>0.5625</v>
      </c>
    </row>
    <row r="34" spans="1:13" ht="16.5" thickBot="1">
      <c r="A34" s="58"/>
      <c r="B34" s="60"/>
      <c r="C34" s="59"/>
      <c r="E34" s="556"/>
      <c r="F34" s="556"/>
      <c r="G34" s="653">
        <f>G33+1</f>
        <v>16</v>
      </c>
      <c r="H34" s="647" t="s">
        <v>206</v>
      </c>
      <c r="I34" s="702" t="s">
        <v>631</v>
      </c>
      <c r="J34" s="647" t="s">
        <v>422</v>
      </c>
      <c r="K34" s="647" t="s">
        <v>200</v>
      </c>
      <c r="L34" s="649">
        <v>1</v>
      </c>
      <c r="M34" s="650">
        <f>M33+TIME(0,L33,)</f>
        <v>0.5625</v>
      </c>
    </row>
    <row r="35" spans="1:13" ht="15.75">
      <c r="A35" s="58"/>
      <c r="B35" s="1016" t="s">
        <v>579</v>
      </c>
      <c r="C35" s="847"/>
      <c r="E35" s="426"/>
      <c r="F35" s="426"/>
      <c r="G35" s="703">
        <f>G34+1</f>
        <v>17</v>
      </c>
      <c r="H35" s="658" t="s">
        <v>201</v>
      </c>
      <c r="I35" s="651" t="s">
        <v>202</v>
      </c>
      <c r="J35" s="542" t="s">
        <v>422</v>
      </c>
      <c r="K35" s="547" t="s">
        <v>203</v>
      </c>
      <c r="L35" s="547">
        <v>5</v>
      </c>
      <c r="M35" s="548">
        <f>M34+TIME(0,L34,)</f>
        <v>0.5631944444444444</v>
      </c>
    </row>
    <row r="36" spans="1:13" ht="15.75">
      <c r="A36" s="58"/>
      <c r="B36" s="1017" t="s">
        <v>526</v>
      </c>
      <c r="C36" s="847"/>
      <c r="E36" s="556"/>
      <c r="F36" s="556"/>
      <c r="G36" s="653">
        <f>G35+1</f>
        <v>18</v>
      </c>
      <c r="H36" s="648" t="s">
        <v>267</v>
      </c>
      <c r="I36" s="646" t="s">
        <v>627</v>
      </c>
      <c r="J36" s="657" t="s">
        <v>422</v>
      </c>
      <c r="K36" s="647" t="s">
        <v>203</v>
      </c>
      <c r="L36" s="649">
        <v>114</v>
      </c>
      <c r="M36" s="650">
        <f>M35+TIME(0,L35,)</f>
        <v>0.5666666666666667</v>
      </c>
    </row>
    <row r="37" spans="1:13" ht="15.75">
      <c r="A37" s="58"/>
      <c r="B37" s="848" t="s">
        <v>502</v>
      </c>
      <c r="C37" s="847"/>
      <c r="E37" s="426"/>
      <c r="F37" s="426"/>
      <c r="G37" s="703">
        <f>G36+1</f>
        <v>19</v>
      </c>
      <c r="H37" s="546" t="s">
        <v>206</v>
      </c>
      <c r="I37" s="651" t="s">
        <v>593</v>
      </c>
      <c r="J37" s="542" t="s">
        <v>422</v>
      </c>
      <c r="K37" s="547" t="s">
        <v>203</v>
      </c>
      <c r="L37" s="547">
        <v>0</v>
      </c>
      <c r="M37" s="548">
        <f>M36+TIME(0,L36,)</f>
        <v>0.6458333333333333</v>
      </c>
    </row>
    <row r="38" spans="1:13" ht="15.75">
      <c r="A38" s="58"/>
      <c r="B38" s="849" t="s">
        <v>349</v>
      </c>
      <c r="C38" s="847"/>
      <c r="E38" s="426"/>
      <c r="F38" s="426"/>
      <c r="G38" s="654"/>
      <c r="H38" s="555"/>
      <c r="I38" s="655"/>
      <c r="J38" s="704"/>
      <c r="K38" s="704"/>
      <c r="L38" s="656"/>
      <c r="M38" s="548"/>
    </row>
    <row r="39" spans="1:13" ht="15.75">
      <c r="A39" s="58"/>
      <c r="B39" s="850" t="s">
        <v>350</v>
      </c>
      <c r="C39" s="847"/>
      <c r="E39" s="607"/>
      <c r="F39" s="607"/>
      <c r="G39" s="639"/>
      <c r="H39" s="640"/>
      <c r="I39" s="641"/>
      <c r="J39" s="640"/>
      <c r="K39" s="640"/>
      <c r="L39" s="642"/>
      <c r="M39" s="643"/>
    </row>
    <row r="40" spans="1:13" ht="18" customHeight="1">
      <c r="A40" s="58"/>
      <c r="B40" s="851" t="s">
        <v>347</v>
      </c>
      <c r="C40" s="847"/>
      <c r="E40" s="607"/>
      <c r="F40" s="607"/>
      <c r="G40" s="1416" t="s">
        <v>43</v>
      </c>
      <c r="H40" s="1416"/>
      <c r="I40" s="1416"/>
      <c r="J40" s="1416"/>
      <c r="K40" s="1416"/>
      <c r="L40" s="1416"/>
      <c r="M40" s="1416"/>
    </row>
    <row r="41" spans="1:13" ht="18.75" customHeight="1">
      <c r="A41" s="58"/>
      <c r="B41" s="852" t="s">
        <v>522</v>
      </c>
      <c r="C41" s="847"/>
      <c r="E41" s="556"/>
      <c r="F41" s="556"/>
      <c r="G41" s="644"/>
      <c r="H41" s="644"/>
      <c r="I41" s="644"/>
      <c r="J41" s="644"/>
      <c r="K41" s="644"/>
      <c r="L41" s="644"/>
      <c r="M41" s="645"/>
    </row>
    <row r="42" spans="1:13" ht="15.75">
      <c r="A42" s="58"/>
      <c r="B42" s="852" t="s">
        <v>523</v>
      </c>
      <c r="C42" s="847"/>
      <c r="E42" s="426"/>
      <c r="F42" s="426"/>
      <c r="G42" s="652">
        <f>G37+1</f>
        <v>20</v>
      </c>
      <c r="H42" s="542" t="s">
        <v>206</v>
      </c>
      <c r="I42" s="651" t="s">
        <v>354</v>
      </c>
      <c r="J42" s="542" t="s">
        <v>422</v>
      </c>
      <c r="K42" s="542" t="s">
        <v>200</v>
      </c>
      <c r="L42" s="547">
        <v>0</v>
      </c>
      <c r="M42" s="548">
        <v>0.6666666666666666</v>
      </c>
    </row>
    <row r="43" spans="1:13" ht="15.75">
      <c r="A43" s="58"/>
      <c r="B43" s="852" t="s">
        <v>381</v>
      </c>
      <c r="C43" s="847"/>
      <c r="E43" s="556"/>
      <c r="F43" s="556"/>
      <c r="G43" s="653">
        <f>G42+1</f>
        <v>21</v>
      </c>
      <c r="H43" s="647" t="s">
        <v>206</v>
      </c>
      <c r="I43" s="702" t="s">
        <v>631</v>
      </c>
      <c r="J43" s="647" t="s">
        <v>422</v>
      </c>
      <c r="K43" s="647" t="s">
        <v>200</v>
      </c>
      <c r="L43" s="649">
        <v>1</v>
      </c>
      <c r="M43" s="650">
        <f>M42+TIME(0,L42,)</f>
        <v>0.6666666666666666</v>
      </c>
    </row>
    <row r="44" spans="1:13" ht="15.75">
      <c r="A44" s="58"/>
      <c r="B44" s="852" t="s">
        <v>528</v>
      </c>
      <c r="C44" s="847"/>
      <c r="E44" s="426"/>
      <c r="F44" s="426"/>
      <c r="G44" s="703">
        <f>G43+1</f>
        <v>22</v>
      </c>
      <c r="H44" s="658" t="s">
        <v>201</v>
      </c>
      <c r="I44" s="651" t="s">
        <v>318</v>
      </c>
      <c r="J44" s="542" t="s">
        <v>422</v>
      </c>
      <c r="K44" s="547" t="s">
        <v>203</v>
      </c>
      <c r="L44" s="547">
        <v>5</v>
      </c>
      <c r="M44" s="548">
        <f>M43+TIME(0,L43,)</f>
        <v>0.6673611111111111</v>
      </c>
    </row>
    <row r="45" spans="1:13" ht="15.75">
      <c r="A45" s="58"/>
      <c r="B45" s="852" t="s">
        <v>524</v>
      </c>
      <c r="C45" s="847"/>
      <c r="E45" s="556"/>
      <c r="F45" s="556"/>
      <c r="G45" s="653">
        <f>G44+1</f>
        <v>23</v>
      </c>
      <c r="H45" s="648" t="s">
        <v>267</v>
      </c>
      <c r="I45" s="646" t="s">
        <v>627</v>
      </c>
      <c r="J45" s="657" t="s">
        <v>422</v>
      </c>
      <c r="K45" s="647" t="s">
        <v>203</v>
      </c>
      <c r="L45" s="649">
        <v>114</v>
      </c>
      <c r="M45" s="650">
        <f>M44+TIME(0,L44,)</f>
        <v>0.6708333333333333</v>
      </c>
    </row>
    <row r="46" spans="1:13" ht="15.75">
      <c r="A46" s="58"/>
      <c r="B46" s="852" t="s">
        <v>380</v>
      </c>
      <c r="C46" s="847"/>
      <c r="E46" s="426"/>
      <c r="F46" s="426"/>
      <c r="G46" s="703">
        <f>G45+1</f>
        <v>24</v>
      </c>
      <c r="H46" s="546" t="s">
        <v>206</v>
      </c>
      <c r="I46" s="651" t="s">
        <v>593</v>
      </c>
      <c r="J46" s="542" t="s">
        <v>422</v>
      </c>
      <c r="K46" s="547" t="s">
        <v>203</v>
      </c>
      <c r="L46" s="547">
        <v>0</v>
      </c>
      <c r="M46" s="548">
        <f>M45+TIME(0,L45,)</f>
        <v>0.75</v>
      </c>
    </row>
    <row r="47" spans="1:13" ht="15.75">
      <c r="A47" s="58"/>
      <c r="B47" s="852" t="s">
        <v>525</v>
      </c>
      <c r="C47" s="847"/>
      <c r="E47" s="426"/>
      <c r="F47" s="426"/>
      <c r="G47" s="654"/>
      <c r="H47" s="555"/>
      <c r="I47" s="655"/>
      <c r="J47" s="704"/>
      <c r="K47" s="704"/>
      <c r="L47" s="656"/>
      <c r="M47" s="548"/>
    </row>
    <row r="48" spans="1:13" ht="16.5" thickBot="1">
      <c r="A48" s="58"/>
      <c r="B48" s="853" t="s">
        <v>351</v>
      </c>
      <c r="C48" s="847"/>
      <c r="E48" s="607"/>
      <c r="F48" s="607"/>
      <c r="G48" s="639"/>
      <c r="H48" s="640"/>
      <c r="I48" s="641"/>
      <c r="J48" s="640"/>
      <c r="K48" s="640"/>
      <c r="L48" s="642"/>
      <c r="M48" s="643"/>
    </row>
    <row r="49" spans="1:13" ht="18" customHeight="1">
      <c r="A49" s="58"/>
      <c r="B49" s="60"/>
      <c r="C49" s="59"/>
      <c r="E49" s="607"/>
      <c r="F49" s="607"/>
      <c r="G49" s="1416" t="s">
        <v>44</v>
      </c>
      <c r="H49" s="1416"/>
      <c r="I49" s="1416"/>
      <c r="J49" s="1416"/>
      <c r="K49" s="1416"/>
      <c r="L49" s="1416"/>
      <c r="M49" s="1416"/>
    </row>
    <row r="50" spans="1:13" ht="18" customHeight="1" thickBot="1">
      <c r="A50" s="1097"/>
      <c r="B50" s="1098" t="s">
        <v>102</v>
      </c>
      <c r="C50" s="1099"/>
      <c r="E50" s="556"/>
      <c r="F50" s="556"/>
      <c r="G50" s="644"/>
      <c r="H50" s="644"/>
      <c r="I50" s="644"/>
      <c r="J50" s="644"/>
      <c r="K50" s="644"/>
      <c r="L50" s="644"/>
      <c r="M50" s="645"/>
    </row>
    <row r="51" spans="5:13" ht="18" customHeight="1">
      <c r="E51" s="426"/>
      <c r="F51" s="426"/>
      <c r="G51" s="652">
        <f>G46+1</f>
        <v>25</v>
      </c>
      <c r="H51" s="542" t="s">
        <v>206</v>
      </c>
      <c r="I51" s="651" t="s">
        <v>354</v>
      </c>
      <c r="J51" s="542" t="s">
        <v>422</v>
      </c>
      <c r="K51" s="542" t="s">
        <v>200</v>
      </c>
      <c r="L51" s="547">
        <v>0</v>
      </c>
      <c r="M51" s="548">
        <v>0.6666666666666666</v>
      </c>
    </row>
    <row r="52" spans="5:13" ht="15.75">
      <c r="E52" s="556"/>
      <c r="F52" s="556"/>
      <c r="G52" s="653">
        <f>G51+1</f>
        <v>26</v>
      </c>
      <c r="H52" s="647" t="s">
        <v>206</v>
      </c>
      <c r="I52" s="702" t="s">
        <v>631</v>
      </c>
      <c r="J52" s="647" t="s">
        <v>422</v>
      </c>
      <c r="K52" s="647" t="s">
        <v>200</v>
      </c>
      <c r="L52" s="649">
        <v>1</v>
      </c>
      <c r="M52" s="650">
        <f>M51+TIME(0,L51,)</f>
        <v>0.6666666666666666</v>
      </c>
    </row>
    <row r="53" spans="5:13" ht="15.75">
      <c r="E53" s="426"/>
      <c r="F53" s="426"/>
      <c r="G53" s="703">
        <f>G52+1</f>
        <v>27</v>
      </c>
      <c r="H53" s="658" t="s">
        <v>201</v>
      </c>
      <c r="I53" s="651" t="s">
        <v>318</v>
      </c>
      <c r="J53" s="542" t="s">
        <v>422</v>
      </c>
      <c r="K53" s="547" t="s">
        <v>203</v>
      </c>
      <c r="L53" s="547">
        <v>5</v>
      </c>
      <c r="M53" s="548">
        <f>M52+TIME(0,L52,)</f>
        <v>0.6673611111111111</v>
      </c>
    </row>
    <row r="54" spans="5:13" ht="15.75">
      <c r="E54" s="556"/>
      <c r="F54" s="556"/>
      <c r="G54" s="653">
        <f>G53+1</f>
        <v>28</v>
      </c>
      <c r="H54" s="648" t="s">
        <v>267</v>
      </c>
      <c r="I54" s="646" t="s">
        <v>627</v>
      </c>
      <c r="J54" s="657" t="s">
        <v>422</v>
      </c>
      <c r="K54" s="647" t="s">
        <v>203</v>
      </c>
      <c r="L54" s="649">
        <v>114</v>
      </c>
      <c r="M54" s="650">
        <f>M53+TIME(0,L53,)</f>
        <v>0.6708333333333333</v>
      </c>
    </row>
    <row r="55" spans="5:13" ht="15.75">
      <c r="E55" s="426"/>
      <c r="F55" s="426"/>
      <c r="G55" s="703">
        <f>G54+1</f>
        <v>29</v>
      </c>
      <c r="H55" s="546" t="s">
        <v>206</v>
      </c>
      <c r="I55" s="651" t="s">
        <v>593</v>
      </c>
      <c r="J55" s="542" t="s">
        <v>422</v>
      </c>
      <c r="K55" s="547" t="s">
        <v>203</v>
      </c>
      <c r="L55" s="547">
        <v>0</v>
      </c>
      <c r="M55" s="548">
        <f>M54+TIME(0,L54,)</f>
        <v>0.75</v>
      </c>
    </row>
    <row r="56" spans="5:13" ht="15.75">
      <c r="E56" s="426"/>
      <c r="F56" s="426"/>
      <c r="G56" s="703"/>
      <c r="H56" s="546"/>
      <c r="I56" s="651"/>
      <c r="J56" s="542"/>
      <c r="K56" s="547"/>
      <c r="L56" s="547"/>
      <c r="M56" s="548"/>
    </row>
    <row r="57" spans="5:13" ht="15.75">
      <c r="E57" s="607"/>
      <c r="F57" s="607"/>
      <c r="G57" s="639"/>
      <c r="H57" s="640"/>
      <c r="I57" s="641"/>
      <c r="J57" s="640"/>
      <c r="K57" s="640"/>
      <c r="L57" s="642"/>
      <c r="M57" s="643"/>
    </row>
    <row r="58" spans="5:13" ht="18" customHeight="1">
      <c r="E58" s="607"/>
      <c r="F58" s="607"/>
      <c r="G58" s="1416" t="s">
        <v>45</v>
      </c>
      <c r="H58" s="1416"/>
      <c r="I58" s="1416"/>
      <c r="J58" s="1416"/>
      <c r="K58" s="1416"/>
      <c r="L58" s="1416"/>
      <c r="M58" s="1416"/>
    </row>
    <row r="59" spans="5:13" ht="18" customHeight="1">
      <c r="E59" s="556"/>
      <c r="F59" s="556"/>
      <c r="G59" s="644"/>
      <c r="H59" s="644"/>
      <c r="I59" s="644"/>
      <c r="J59" s="644"/>
      <c r="K59" s="644"/>
      <c r="L59" s="644"/>
      <c r="M59" s="645"/>
    </row>
    <row r="60" spans="5:13" ht="15.75">
      <c r="E60" s="426"/>
      <c r="F60" s="426"/>
      <c r="G60" s="703">
        <f>G55+1</f>
        <v>30</v>
      </c>
      <c r="H60" s="542" t="s">
        <v>206</v>
      </c>
      <c r="I60" s="651" t="s">
        <v>354</v>
      </c>
      <c r="J60" s="542" t="s">
        <v>422</v>
      </c>
      <c r="K60" s="542" t="s">
        <v>200</v>
      </c>
      <c r="L60" s="547">
        <v>0</v>
      </c>
      <c r="M60" s="548">
        <v>0.5625</v>
      </c>
    </row>
    <row r="61" spans="5:13" ht="18" customHeight="1">
      <c r="E61" s="556"/>
      <c r="F61" s="556"/>
      <c r="G61" s="653">
        <f>G60+1</f>
        <v>31</v>
      </c>
      <c r="H61" s="647" t="s">
        <v>206</v>
      </c>
      <c r="I61" s="702" t="s">
        <v>631</v>
      </c>
      <c r="J61" s="647" t="s">
        <v>422</v>
      </c>
      <c r="K61" s="647" t="s">
        <v>200</v>
      </c>
      <c r="L61" s="649">
        <v>5</v>
      </c>
      <c r="M61" s="650">
        <f aca="true" t="shared" si="2" ref="M61:M67">M60+TIME(0,L60,)</f>
        <v>0.5625</v>
      </c>
    </row>
    <row r="62" spans="5:13" ht="15.75">
      <c r="E62" s="426"/>
      <c r="F62" s="426"/>
      <c r="G62" s="703">
        <f>G61+1</f>
        <v>32</v>
      </c>
      <c r="H62" s="658" t="s">
        <v>201</v>
      </c>
      <c r="I62" s="651" t="s">
        <v>318</v>
      </c>
      <c r="J62" s="542" t="s">
        <v>422</v>
      </c>
      <c r="K62" s="547" t="s">
        <v>203</v>
      </c>
      <c r="L62" s="547">
        <v>5</v>
      </c>
      <c r="M62" s="548">
        <f t="shared" si="2"/>
        <v>0.5659722222222222</v>
      </c>
    </row>
    <row r="63" spans="5:13" ht="15.75">
      <c r="E63" s="556"/>
      <c r="F63" s="556"/>
      <c r="G63" s="653">
        <f>G62+1</f>
        <v>33</v>
      </c>
      <c r="H63" s="647" t="s">
        <v>206</v>
      </c>
      <c r="I63" s="657" t="s">
        <v>633</v>
      </c>
      <c r="J63" s="657" t="s">
        <v>422</v>
      </c>
      <c r="K63" s="647" t="s">
        <v>200</v>
      </c>
      <c r="L63" s="649">
        <v>5</v>
      </c>
      <c r="M63" s="650">
        <f t="shared" si="2"/>
        <v>0.5694444444444444</v>
      </c>
    </row>
    <row r="64" spans="5:13" ht="15.75">
      <c r="E64" s="426"/>
      <c r="F64" s="426"/>
      <c r="G64" s="703">
        <f>G63+1</f>
        <v>34</v>
      </c>
      <c r="H64" s="546" t="s">
        <v>206</v>
      </c>
      <c r="I64" s="651" t="s">
        <v>627</v>
      </c>
      <c r="J64" s="542" t="s">
        <v>422</v>
      </c>
      <c r="K64" s="547" t="s">
        <v>203</v>
      </c>
      <c r="L64" s="547">
        <v>80</v>
      </c>
      <c r="M64" s="548">
        <f t="shared" si="2"/>
        <v>0.5729166666666666</v>
      </c>
    </row>
    <row r="65" spans="5:13" ht="15.75">
      <c r="E65" s="556"/>
      <c r="F65" s="556"/>
      <c r="G65" s="653">
        <f>G64+1</f>
        <v>35</v>
      </c>
      <c r="H65" s="646" t="s">
        <v>204</v>
      </c>
      <c r="I65" s="646" t="s">
        <v>46</v>
      </c>
      <c r="J65" s="657" t="s">
        <v>422</v>
      </c>
      <c r="K65" s="657" t="s">
        <v>203</v>
      </c>
      <c r="L65" s="649">
        <v>15</v>
      </c>
      <c r="M65" s="650">
        <f t="shared" si="2"/>
        <v>0.6284722222222222</v>
      </c>
    </row>
    <row r="66" spans="5:13" ht="15">
      <c r="E66" s="660"/>
      <c r="F66" s="661"/>
      <c r="G66" s="703">
        <f>G63+1</f>
        <v>34</v>
      </c>
      <c r="H66" s="555" t="s">
        <v>238</v>
      </c>
      <c r="I66" s="651" t="s">
        <v>636</v>
      </c>
      <c r="J66" s="555" t="s">
        <v>422</v>
      </c>
      <c r="K66" s="555" t="s">
        <v>203</v>
      </c>
      <c r="L66" s="547">
        <v>10</v>
      </c>
      <c r="M66" s="548">
        <f t="shared" si="2"/>
        <v>0.6388888888888888</v>
      </c>
    </row>
    <row r="67" spans="5:13" ht="18" customHeight="1">
      <c r="E67" s="556"/>
      <c r="F67" s="556"/>
      <c r="G67" s="653">
        <f>G66+1</f>
        <v>35</v>
      </c>
      <c r="H67" s="647" t="s">
        <v>206</v>
      </c>
      <c r="I67" s="702" t="s">
        <v>425</v>
      </c>
      <c r="J67" s="559"/>
      <c r="K67" s="559" t="s">
        <v>203</v>
      </c>
      <c r="L67" s="649">
        <v>0</v>
      </c>
      <c r="M67" s="650">
        <f t="shared" si="2"/>
        <v>0.6458333333333333</v>
      </c>
    </row>
    <row r="68" spans="5:13" ht="15">
      <c r="E68" s="660"/>
      <c r="F68" s="661"/>
      <c r="G68" s="703"/>
      <c r="H68" s="19"/>
      <c r="I68" s="652"/>
      <c r="J68" s="555"/>
      <c r="K68" s="555"/>
      <c r="L68" s="656"/>
      <c r="M68" s="548"/>
    </row>
    <row r="69" spans="5:13" ht="15.75">
      <c r="E69" s="607"/>
      <c r="F69" s="607"/>
      <c r="G69" s="639"/>
      <c r="H69" s="640"/>
      <c r="I69" s="641"/>
      <c r="J69" s="640"/>
      <c r="K69" s="640"/>
      <c r="L69" s="642"/>
      <c r="M69" s="643"/>
    </row>
    <row r="70" spans="5:13" ht="18">
      <c r="E70" s="607"/>
      <c r="F70" s="607"/>
      <c r="G70" s="1416"/>
      <c r="H70" s="1416"/>
      <c r="I70" s="1416"/>
      <c r="J70" s="1416"/>
      <c r="K70" s="1416"/>
      <c r="L70" s="1416"/>
      <c r="M70" s="1416"/>
    </row>
    <row r="71" spans="5:13" ht="15">
      <c r="E71" s="660"/>
      <c r="F71" s="661"/>
      <c r="G71" s="19"/>
      <c r="H71" s="19"/>
      <c r="I71" s="25"/>
      <c r="J71" s="19"/>
      <c r="K71" s="19"/>
      <c r="L71" s="662"/>
      <c r="M71" s="663"/>
    </row>
    <row r="72" spans="5:13" ht="15">
      <c r="E72" s="563"/>
      <c r="F72" s="564"/>
      <c r="G72" s="565"/>
      <c r="H72" s="565"/>
      <c r="I72" s="565"/>
      <c r="J72" s="557"/>
      <c r="K72" s="558"/>
      <c r="L72" s="566"/>
      <c r="M72" s="567"/>
    </row>
    <row r="73" spans="5:13" ht="15">
      <c r="E73" s="660"/>
      <c r="F73" s="664"/>
      <c r="G73" s="665"/>
      <c r="H73" s="665"/>
      <c r="I73" s="554" t="s">
        <v>607</v>
      </c>
      <c r="J73" s="19"/>
      <c r="K73" s="25"/>
      <c r="L73" s="660"/>
      <c r="M73" s="663"/>
    </row>
    <row r="74" spans="5:13" ht="15.75">
      <c r="E74" s="504"/>
      <c r="F74" s="504"/>
      <c r="G74" s="666"/>
      <c r="H74" s="666"/>
      <c r="I74" s="558" t="s">
        <v>608</v>
      </c>
      <c r="J74" s="565"/>
      <c r="K74" s="565"/>
      <c r="L74" s="504"/>
      <c r="M74" s="506"/>
    </row>
    <row r="75" spans="5:13" ht="15.75">
      <c r="E75" s="499"/>
      <c r="F75" s="499"/>
      <c r="G75" s="665"/>
      <c r="H75" s="665"/>
      <c r="I75" s="25"/>
      <c r="J75" s="665"/>
      <c r="K75" s="25"/>
      <c r="L75" s="499"/>
      <c r="M75" s="667"/>
    </row>
    <row r="76" spans="5:13" ht="18" customHeight="1">
      <c r="E76" s="504"/>
      <c r="F76" s="705"/>
      <c r="G76" s="504"/>
      <c r="H76" s="666"/>
      <c r="I76" s="565" t="s">
        <v>609</v>
      </c>
      <c r="J76" s="666"/>
      <c r="K76" s="565"/>
      <c r="L76" s="504"/>
      <c r="M76" s="506"/>
    </row>
    <row r="77" spans="5:13" ht="15.75">
      <c r="E77" s="499"/>
      <c r="F77" s="499"/>
      <c r="G77" s="665"/>
      <c r="H77" s="665"/>
      <c r="I77" s="25" t="s">
        <v>610</v>
      </c>
      <c r="J77" s="665"/>
      <c r="K77" s="25"/>
      <c r="L77" s="499"/>
      <c r="M77" s="667"/>
    </row>
    <row r="78" spans="5:13" ht="15.75">
      <c r="E78" s="504"/>
      <c r="F78" s="705"/>
      <c r="G78" s="504"/>
      <c r="H78" s="666"/>
      <c r="I78" s="565"/>
      <c r="J78" s="666"/>
      <c r="K78" s="565"/>
      <c r="L78" s="504"/>
      <c r="M78" s="506"/>
    </row>
    <row r="79" spans="5:13" ht="15.75">
      <c r="E79" s="499"/>
      <c r="F79" s="499"/>
      <c r="G79" s="665"/>
      <c r="H79" s="665"/>
      <c r="I79" s="25" t="s">
        <v>582</v>
      </c>
      <c r="J79" s="665"/>
      <c r="K79" s="25"/>
      <c r="L79" s="499"/>
      <c r="M79" s="667"/>
    </row>
    <row r="80" spans="5:13" ht="15.75">
      <c r="E80" s="504"/>
      <c r="F80" s="705"/>
      <c r="G80" s="504"/>
      <c r="H80" s="666"/>
      <c r="I80" s="565" t="s">
        <v>583</v>
      </c>
      <c r="J80" s="666"/>
      <c r="K80" s="565"/>
      <c r="L80" s="504"/>
      <c r="M80" s="506"/>
    </row>
    <row r="81" spans="5:13" ht="12.75">
      <c r="E81" s="455"/>
      <c r="F81" s="455"/>
      <c r="G81" s="455"/>
      <c r="H81" s="455"/>
      <c r="I81" s="455"/>
      <c r="J81" s="455"/>
      <c r="K81" s="455"/>
      <c r="L81" s="455"/>
      <c r="M81" s="569"/>
    </row>
  </sheetData>
  <sheetProtection/>
  <mergeCells count="11">
    <mergeCell ref="G70:M70"/>
    <mergeCell ref="G22:M22"/>
    <mergeCell ref="B4:B6"/>
    <mergeCell ref="G40:M40"/>
    <mergeCell ref="G31:M31"/>
    <mergeCell ref="G49:M49"/>
    <mergeCell ref="G58:M58"/>
    <mergeCell ref="F2:M2"/>
    <mergeCell ref="F3:M3"/>
    <mergeCell ref="F4:M4"/>
    <mergeCell ref="G8:M8"/>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5" bottom="0.75" header="0.5" footer="0.5"/>
  <pageSetup horizontalDpi="1200" verticalDpi="1200" orientation="portrait" scale="70" r:id="rId11"/>
</worksheet>
</file>

<file path=xl/worksheets/sheet13.xml><?xml version="1.0" encoding="utf-8"?>
<worksheet xmlns="http://schemas.openxmlformats.org/spreadsheetml/2006/main" xmlns:r="http://schemas.openxmlformats.org/officeDocument/2006/relationships">
  <sheetPr>
    <tabColor indexed="51"/>
  </sheetPr>
  <dimension ref="A1:M54"/>
  <sheetViews>
    <sheetView zoomScale="66" zoomScaleNormal="66" zoomScalePageLayoutView="0" workbookViewId="0" topLeftCell="A1">
      <selection activeCell="A1" sqref="A1:C61"/>
    </sheetView>
  </sheetViews>
  <sheetFormatPr defaultColWidth="9.140625" defaultRowHeight="18" customHeight="1"/>
  <cols>
    <col min="1" max="1" width="1.421875" style="0" customWidth="1"/>
    <col min="2" max="2" width="12.421875" style="0" customWidth="1"/>
    <col min="3" max="3" width="1.421875" style="0" customWidth="1"/>
    <col min="4" max="4" width="2.7109375" style="0" customWidth="1"/>
    <col min="5" max="5" width="3.421875" style="0" customWidth="1"/>
    <col min="6" max="6" width="6.7109375" style="0" customWidth="1"/>
    <col min="7" max="7" width="5.8515625" style="0" customWidth="1"/>
    <col min="8" max="8" width="91.7109375" style="0" customWidth="1"/>
    <col min="9" max="9" width="3.8515625" style="0" customWidth="1"/>
    <col min="10" max="10" width="9.57421875" style="0" customWidth="1"/>
  </cols>
  <sheetData>
    <row r="1" spans="1:12" ht="18" customHeight="1">
      <c r="A1" s="1094"/>
      <c r="B1" s="1095" t="s">
        <v>102</v>
      </c>
      <c r="C1" s="57"/>
      <c r="E1" s="793"/>
      <c r="F1" s="793"/>
      <c r="G1" s="793"/>
      <c r="H1" s="793"/>
      <c r="I1" s="793"/>
      <c r="J1" s="793"/>
      <c r="K1" s="793"/>
      <c r="L1" s="794"/>
    </row>
    <row r="2" spans="1:12" ht="18" customHeight="1" thickBot="1">
      <c r="A2" s="1096"/>
      <c r="B2" s="908"/>
      <c r="C2" s="59"/>
      <c r="E2" s="1424" t="s">
        <v>288</v>
      </c>
      <c r="F2" s="1424"/>
      <c r="G2" s="1424"/>
      <c r="H2" s="1424"/>
      <c r="I2" s="1424"/>
      <c r="J2" s="1424"/>
      <c r="K2" s="1424"/>
      <c r="L2" s="1424"/>
    </row>
    <row r="3" spans="1:12" ht="18" customHeight="1" thickBot="1">
      <c r="A3" s="1096"/>
      <c r="B3" s="395" t="s">
        <v>276</v>
      </c>
      <c r="C3" s="59"/>
      <c r="E3" s="1425" t="s">
        <v>289</v>
      </c>
      <c r="F3" s="1425"/>
      <c r="G3" s="1425"/>
      <c r="H3" s="1425"/>
      <c r="I3" s="1425"/>
      <c r="J3" s="1425"/>
      <c r="K3" s="1425"/>
      <c r="L3" s="1425"/>
    </row>
    <row r="4" spans="1:12" ht="18" customHeight="1">
      <c r="A4" s="1096"/>
      <c r="B4" s="1156" t="str">
        <f>Title!$B$4</f>
        <v>R6</v>
      </c>
      <c r="C4" s="59"/>
      <c r="E4" s="1426" t="s">
        <v>310</v>
      </c>
      <c r="F4" s="1426"/>
      <c r="G4" s="1426"/>
      <c r="H4" s="1426"/>
      <c r="I4" s="1426"/>
      <c r="J4" s="1426"/>
      <c r="K4" s="1426"/>
      <c r="L4" s="1426"/>
    </row>
    <row r="5" spans="1:12" ht="18" customHeight="1">
      <c r="A5" s="1096"/>
      <c r="B5" s="1157"/>
      <c r="C5" s="59"/>
      <c r="E5" s="792" t="s">
        <v>208</v>
      </c>
      <c r="F5" s="572" t="s">
        <v>47</v>
      </c>
      <c r="G5" s="573"/>
      <c r="H5" s="574"/>
      <c r="I5" s="574"/>
      <c r="J5" s="574"/>
      <c r="K5" s="574"/>
      <c r="L5" s="575"/>
    </row>
    <row r="6" spans="1:12" ht="18" customHeight="1" thickBot="1">
      <c r="A6" s="1096"/>
      <c r="B6" s="1158"/>
      <c r="C6" s="59"/>
      <c r="E6" s="792" t="s">
        <v>208</v>
      </c>
      <c r="F6" s="572" t="s">
        <v>48</v>
      </c>
      <c r="G6" s="573"/>
      <c r="H6" s="574"/>
      <c r="I6" s="574"/>
      <c r="J6" s="574"/>
      <c r="K6" s="574"/>
      <c r="L6" s="575"/>
    </row>
    <row r="7" spans="1:13" ht="18" customHeight="1" thickBot="1">
      <c r="A7" s="1096"/>
      <c r="B7" s="60"/>
      <c r="C7" s="909"/>
      <c r="E7" s="576"/>
      <c r="F7" s="1416" t="s">
        <v>49</v>
      </c>
      <c r="G7" s="1416"/>
      <c r="H7" s="1416"/>
      <c r="I7" s="1416"/>
      <c r="J7" s="1416"/>
      <c r="K7" s="1416"/>
      <c r="L7" s="1416"/>
      <c r="M7" s="1416"/>
    </row>
    <row r="8" spans="1:12" ht="18" customHeight="1">
      <c r="A8" s="1096"/>
      <c r="B8" s="831" t="s">
        <v>348</v>
      </c>
      <c r="C8" s="832"/>
      <c r="E8" s="580"/>
      <c r="F8" s="581"/>
      <c r="G8" s="582"/>
      <c r="H8" s="582"/>
      <c r="I8" s="582"/>
      <c r="J8" s="582"/>
      <c r="K8" s="582"/>
      <c r="L8" s="583"/>
    </row>
    <row r="9" spans="1:12" ht="18" customHeight="1">
      <c r="A9" s="1096"/>
      <c r="B9" s="833" t="s">
        <v>377</v>
      </c>
      <c r="C9" s="832"/>
      <c r="E9" s="584"/>
      <c r="F9" s="585">
        <v>1</v>
      </c>
      <c r="G9" s="586" t="s">
        <v>206</v>
      </c>
      <c r="H9" s="587" t="s">
        <v>614</v>
      </c>
      <c r="I9" s="587" t="s">
        <v>422</v>
      </c>
      <c r="J9" s="587" t="s">
        <v>200</v>
      </c>
      <c r="K9" s="588">
        <v>1</v>
      </c>
      <c r="L9" s="589">
        <v>0.4375</v>
      </c>
    </row>
    <row r="10" spans="1:12" ht="18" customHeight="1">
      <c r="A10" s="58"/>
      <c r="B10" s="60"/>
      <c r="C10" s="59"/>
      <c r="E10" s="432"/>
      <c r="F10" s="539">
        <v>2</v>
      </c>
      <c r="G10" s="543" t="s">
        <v>206</v>
      </c>
      <c r="H10" s="549" t="s">
        <v>152</v>
      </c>
      <c r="I10" s="540" t="s">
        <v>422</v>
      </c>
      <c r="J10" s="540" t="s">
        <v>200</v>
      </c>
      <c r="K10" s="545">
        <v>10</v>
      </c>
      <c r="L10" s="591">
        <f>L9+TIME(0,K9,0)</f>
        <v>0.43819444444444444</v>
      </c>
    </row>
    <row r="11" spans="1:12" ht="18" customHeight="1">
      <c r="A11" s="1096"/>
      <c r="B11" s="834" t="s">
        <v>403</v>
      </c>
      <c r="C11" s="832"/>
      <c r="E11" s="114"/>
      <c r="F11" s="592">
        <v>3</v>
      </c>
      <c r="G11" s="593" t="s">
        <v>206</v>
      </c>
      <c r="H11" s="594" t="s">
        <v>617</v>
      </c>
      <c r="I11" s="587" t="s">
        <v>422</v>
      </c>
      <c r="J11" s="587" t="s">
        <v>200</v>
      </c>
      <c r="K11" s="588">
        <v>1</v>
      </c>
      <c r="L11" s="589">
        <f>L10+TIME(0,K10,0)</f>
        <v>0.44513888888888886</v>
      </c>
    </row>
    <row r="12" spans="1:12" ht="18" customHeight="1" thickBot="1">
      <c r="A12" s="58"/>
      <c r="B12" s="846" t="s">
        <v>517</v>
      </c>
      <c r="C12" s="832"/>
      <c r="E12" s="432"/>
      <c r="F12" s="539">
        <v>4</v>
      </c>
      <c r="G12" s="543" t="s">
        <v>201</v>
      </c>
      <c r="H12" s="549" t="s">
        <v>618</v>
      </c>
      <c r="I12" s="540" t="s">
        <v>422</v>
      </c>
      <c r="J12" s="540" t="s">
        <v>200</v>
      </c>
      <c r="K12" s="545">
        <v>4</v>
      </c>
      <c r="L12" s="591">
        <f>L11+TIME(0,K11,0)</f>
        <v>0.4458333333333333</v>
      </c>
    </row>
    <row r="13" spans="1:12" ht="18" customHeight="1">
      <c r="A13" s="58"/>
      <c r="B13" s="60"/>
      <c r="C13" s="59"/>
      <c r="E13" s="426"/>
      <c r="F13" s="652">
        <v>5</v>
      </c>
      <c r="G13" s="542" t="s">
        <v>238</v>
      </c>
      <c r="H13" s="651" t="s">
        <v>625</v>
      </c>
      <c r="I13" s="542" t="s">
        <v>422</v>
      </c>
      <c r="J13" s="542" t="s">
        <v>203</v>
      </c>
      <c r="K13" s="547">
        <v>104</v>
      </c>
      <c r="L13" s="1057">
        <f>L12+TIME(0,K12,0)</f>
        <v>0.44861111111111107</v>
      </c>
    </row>
    <row r="14" spans="1:12" ht="18" customHeight="1">
      <c r="A14" s="1096"/>
      <c r="B14" s="835" t="s">
        <v>513</v>
      </c>
      <c r="C14" s="832"/>
      <c r="E14" s="432"/>
      <c r="F14" s="598">
        <v>6</v>
      </c>
      <c r="G14" s="599" t="s">
        <v>206</v>
      </c>
      <c r="H14" s="600" t="s">
        <v>311</v>
      </c>
      <c r="I14" s="599" t="s">
        <v>422</v>
      </c>
      <c r="J14" s="599" t="s">
        <v>200</v>
      </c>
      <c r="K14" s="601">
        <v>0</v>
      </c>
      <c r="L14" s="591">
        <f>L13+TIME(0,K13,0)</f>
        <v>0.5208333333333333</v>
      </c>
    </row>
    <row r="15" spans="1:12" ht="18" customHeight="1">
      <c r="A15" s="1096"/>
      <c r="B15" s="836" t="s">
        <v>495</v>
      </c>
      <c r="C15" s="832"/>
      <c r="E15" s="114"/>
      <c r="F15" s="603"/>
      <c r="G15" s="604"/>
      <c r="H15" s="605"/>
      <c r="I15" s="604"/>
      <c r="J15" s="604"/>
      <c r="K15" s="588"/>
      <c r="L15" s="589"/>
    </row>
    <row r="16" spans="1:12" ht="18" customHeight="1">
      <c r="A16" s="58"/>
      <c r="B16" s="837" t="s">
        <v>554</v>
      </c>
      <c r="C16" s="832"/>
      <c r="E16" s="609"/>
      <c r="F16" s="1416" t="s">
        <v>50</v>
      </c>
      <c r="G16" s="1416"/>
      <c r="H16" s="1416"/>
      <c r="I16" s="1416"/>
      <c r="J16" s="1416"/>
      <c r="K16" s="1416"/>
      <c r="L16" s="1416"/>
    </row>
    <row r="17" spans="1:12" ht="18" customHeight="1">
      <c r="A17" s="58"/>
      <c r="B17" s="838" t="s">
        <v>574</v>
      </c>
      <c r="C17" s="832"/>
      <c r="E17" s="432"/>
      <c r="F17" s="582"/>
      <c r="G17" s="582"/>
      <c r="H17" s="582"/>
      <c r="I17" s="582"/>
      <c r="J17" s="582"/>
      <c r="K17" s="582"/>
      <c r="L17" s="583"/>
    </row>
    <row r="18" spans="1:12" ht="18" customHeight="1">
      <c r="A18" s="58"/>
      <c r="B18" s="839" t="s">
        <v>573</v>
      </c>
      <c r="C18" s="832"/>
      <c r="E18" s="114"/>
      <c r="F18" s="592">
        <v>7</v>
      </c>
      <c r="G18" s="593" t="s">
        <v>206</v>
      </c>
      <c r="H18" s="594" t="s">
        <v>354</v>
      </c>
      <c r="I18" s="587" t="s">
        <v>422</v>
      </c>
      <c r="J18" s="587" t="s">
        <v>200</v>
      </c>
      <c r="K18" s="588">
        <v>1</v>
      </c>
      <c r="L18" s="589">
        <v>0.3333333333333333</v>
      </c>
    </row>
    <row r="19" spans="1:12" ht="18" customHeight="1">
      <c r="A19" s="58"/>
      <c r="B19" s="840" t="s">
        <v>663</v>
      </c>
      <c r="C19" s="832"/>
      <c r="E19" s="432"/>
      <c r="F19" s="598">
        <v>8</v>
      </c>
      <c r="G19" s="599" t="s">
        <v>201</v>
      </c>
      <c r="H19" s="600" t="s">
        <v>618</v>
      </c>
      <c r="I19" s="599" t="s">
        <v>422</v>
      </c>
      <c r="J19" s="599" t="s">
        <v>203</v>
      </c>
      <c r="K19" s="601">
        <v>1</v>
      </c>
      <c r="L19" s="591">
        <f>L18+TIME(0,K18,0)</f>
        <v>0.33402777777777776</v>
      </c>
    </row>
    <row r="20" spans="1:12" ht="18" customHeight="1">
      <c r="A20" s="58"/>
      <c r="B20" s="841" t="s">
        <v>664</v>
      </c>
      <c r="C20" s="832"/>
      <c r="E20" s="584"/>
      <c r="F20" s="610">
        <v>9</v>
      </c>
      <c r="G20" s="587" t="s">
        <v>238</v>
      </c>
      <c r="H20" s="605" t="s">
        <v>625</v>
      </c>
      <c r="I20" s="587" t="s">
        <v>208</v>
      </c>
      <c r="J20" s="587" t="s">
        <v>203</v>
      </c>
      <c r="K20" s="588">
        <v>118</v>
      </c>
      <c r="L20" s="589">
        <f>L19+TIME(0,K19,0)</f>
        <v>0.3347222222222222</v>
      </c>
    </row>
    <row r="21" spans="1:12" ht="18" customHeight="1">
      <c r="A21" s="58"/>
      <c r="B21" s="922" t="s">
        <v>185</v>
      </c>
      <c r="C21" s="832"/>
      <c r="E21" s="1059"/>
      <c r="F21" s="1060">
        <v>10</v>
      </c>
      <c r="G21" s="647" t="s">
        <v>206</v>
      </c>
      <c r="H21" s="1061" t="s">
        <v>311</v>
      </c>
      <c r="I21" s="647" t="s">
        <v>208</v>
      </c>
      <c r="J21" s="647" t="s">
        <v>200</v>
      </c>
      <c r="K21" s="649">
        <v>0</v>
      </c>
      <c r="L21" s="1062">
        <f>L20+TIME(0,K20,0)</f>
        <v>0.41666666666666663</v>
      </c>
    </row>
    <row r="22" spans="1:12" ht="18" customHeight="1">
      <c r="A22" s="58"/>
      <c r="B22" s="1093" t="s">
        <v>177</v>
      </c>
      <c r="C22" s="832"/>
      <c r="E22" s="1058"/>
      <c r="F22" s="654"/>
      <c r="G22" s="555"/>
      <c r="H22" s="655"/>
      <c r="I22" s="555"/>
      <c r="J22" s="555"/>
      <c r="K22" s="656"/>
      <c r="L22" s="1057"/>
    </row>
    <row r="23" spans="1:12" ht="18" customHeight="1">
      <c r="A23" s="58"/>
      <c r="B23" s="60"/>
      <c r="C23" s="59"/>
      <c r="E23" s="609"/>
      <c r="F23" s="1416" t="s">
        <v>51</v>
      </c>
      <c r="G23" s="1416"/>
      <c r="H23" s="1416"/>
      <c r="I23" s="1416"/>
      <c r="J23" s="1416"/>
      <c r="K23" s="1416"/>
      <c r="L23" s="1416"/>
    </row>
    <row r="24" spans="1:12" ht="18" customHeight="1">
      <c r="A24" s="58"/>
      <c r="B24" s="60"/>
      <c r="C24" s="59"/>
      <c r="E24" s="432"/>
      <c r="F24" s="582"/>
      <c r="G24" s="582"/>
      <c r="H24" s="582"/>
      <c r="I24" s="582"/>
      <c r="J24" s="582"/>
      <c r="K24" s="582"/>
      <c r="L24" s="583"/>
    </row>
    <row r="25" spans="1:12" ht="18" customHeight="1">
      <c r="A25" s="58"/>
      <c r="B25" s="60"/>
      <c r="C25" s="59"/>
      <c r="E25" s="114"/>
      <c r="F25" s="592">
        <v>11</v>
      </c>
      <c r="G25" s="593" t="s">
        <v>206</v>
      </c>
      <c r="H25" s="594" t="s">
        <v>354</v>
      </c>
      <c r="I25" s="587" t="s">
        <v>422</v>
      </c>
      <c r="J25" s="587" t="s">
        <v>200</v>
      </c>
      <c r="K25" s="588">
        <v>1</v>
      </c>
      <c r="L25" s="589">
        <v>0.4375</v>
      </c>
    </row>
    <row r="26" spans="1:12" ht="18" customHeight="1">
      <c r="A26" s="58"/>
      <c r="B26" s="60"/>
      <c r="C26" s="59"/>
      <c r="E26" s="432"/>
      <c r="F26" s="598">
        <v>12</v>
      </c>
      <c r="G26" s="599" t="s">
        <v>201</v>
      </c>
      <c r="H26" s="600" t="s">
        <v>618</v>
      </c>
      <c r="I26" s="599" t="s">
        <v>422</v>
      </c>
      <c r="J26" s="599" t="s">
        <v>203</v>
      </c>
      <c r="K26" s="601">
        <v>1</v>
      </c>
      <c r="L26" s="591">
        <f>L25+TIME(0,K25,0)</f>
        <v>0.43819444444444444</v>
      </c>
    </row>
    <row r="27" spans="1:12" ht="18" customHeight="1">
      <c r="A27" s="58"/>
      <c r="B27" s="843" t="s">
        <v>555</v>
      </c>
      <c r="C27" s="832"/>
      <c r="E27" s="584"/>
      <c r="F27" s="610">
        <v>13</v>
      </c>
      <c r="G27" s="587" t="s">
        <v>238</v>
      </c>
      <c r="H27" s="605" t="s">
        <v>625</v>
      </c>
      <c r="I27" s="587" t="s">
        <v>208</v>
      </c>
      <c r="J27" s="587" t="s">
        <v>203</v>
      </c>
      <c r="K27" s="588">
        <v>118</v>
      </c>
      <c r="L27" s="589">
        <f>L26+TIME(0,K26,0)</f>
        <v>0.4388888888888889</v>
      </c>
    </row>
    <row r="28" spans="1:12" ht="18" customHeight="1">
      <c r="A28" s="58"/>
      <c r="B28" s="844" t="s">
        <v>661</v>
      </c>
      <c r="C28" s="845"/>
      <c r="E28" s="1059"/>
      <c r="F28" s="1060">
        <v>14</v>
      </c>
      <c r="G28" s="647" t="s">
        <v>206</v>
      </c>
      <c r="H28" s="1061" t="s">
        <v>311</v>
      </c>
      <c r="I28" s="647" t="s">
        <v>208</v>
      </c>
      <c r="J28" s="647" t="s">
        <v>200</v>
      </c>
      <c r="K28" s="649">
        <v>0</v>
      </c>
      <c r="L28" s="1062">
        <f>L27+TIME(0,K27,0)</f>
        <v>0.5208333333333334</v>
      </c>
    </row>
    <row r="29" spans="1:12" ht="18" customHeight="1">
      <c r="A29" s="58"/>
      <c r="B29" s="842" t="s">
        <v>688</v>
      </c>
      <c r="C29" s="750"/>
      <c r="E29" s="1058"/>
      <c r="F29" s="654"/>
      <c r="G29" s="555"/>
      <c r="H29" s="655"/>
      <c r="I29" s="555"/>
      <c r="J29" s="555"/>
      <c r="K29" s="656"/>
      <c r="L29" s="1057"/>
    </row>
    <row r="30" spans="1:12" ht="18" customHeight="1">
      <c r="A30" s="58"/>
      <c r="B30" s="60"/>
      <c r="C30" s="750"/>
      <c r="E30" s="609"/>
      <c r="F30" s="1416" t="s">
        <v>52</v>
      </c>
      <c r="G30" s="1416"/>
      <c r="H30" s="1416"/>
      <c r="I30" s="1416"/>
      <c r="J30" s="1416"/>
      <c r="K30" s="1416"/>
      <c r="L30" s="1416"/>
    </row>
    <row r="31" spans="1:12" ht="18" customHeight="1">
      <c r="A31" s="58"/>
      <c r="B31" s="60"/>
      <c r="C31" s="59"/>
      <c r="E31" s="432"/>
      <c r="F31" s="582"/>
      <c r="G31" s="582"/>
      <c r="H31" s="582"/>
      <c r="I31" s="582"/>
      <c r="J31" s="582"/>
      <c r="K31" s="582"/>
      <c r="L31" s="583"/>
    </row>
    <row r="32" spans="1:12" ht="18" customHeight="1">
      <c r="A32" s="58"/>
      <c r="B32" s="60"/>
      <c r="C32" s="59"/>
      <c r="E32" s="114"/>
      <c r="F32" s="592">
        <v>15</v>
      </c>
      <c r="G32" s="593" t="s">
        <v>206</v>
      </c>
      <c r="H32" s="594" t="s">
        <v>153</v>
      </c>
      <c r="I32" s="587" t="s">
        <v>422</v>
      </c>
      <c r="J32" s="587" t="s">
        <v>200</v>
      </c>
      <c r="K32" s="588">
        <v>1</v>
      </c>
      <c r="L32" s="589">
        <v>0.3333333333333333</v>
      </c>
    </row>
    <row r="33" spans="1:12" ht="18" customHeight="1">
      <c r="A33" s="58"/>
      <c r="B33" s="60"/>
      <c r="C33" s="59"/>
      <c r="E33" s="432"/>
      <c r="F33" s="598">
        <v>16</v>
      </c>
      <c r="G33" s="599" t="s">
        <v>201</v>
      </c>
      <c r="H33" s="600" t="s">
        <v>618</v>
      </c>
      <c r="I33" s="599" t="s">
        <v>422</v>
      </c>
      <c r="J33" s="599" t="s">
        <v>203</v>
      </c>
      <c r="K33" s="601">
        <v>1</v>
      </c>
      <c r="L33" s="591">
        <f>L32+TIME(0,K32,0)</f>
        <v>0.33402777777777776</v>
      </c>
    </row>
    <row r="34" spans="1:12" ht="18" customHeight="1" thickBot="1">
      <c r="A34" s="58"/>
      <c r="B34" s="60"/>
      <c r="C34" s="59"/>
      <c r="E34" s="584"/>
      <c r="F34" s="610">
        <v>17</v>
      </c>
      <c r="G34" s="587" t="s">
        <v>238</v>
      </c>
      <c r="H34" s="605" t="s">
        <v>625</v>
      </c>
      <c r="I34" s="587" t="s">
        <v>208</v>
      </c>
      <c r="J34" s="587" t="s">
        <v>203</v>
      </c>
      <c r="K34" s="588">
        <v>118</v>
      </c>
      <c r="L34" s="589">
        <f>L33+TIME(0,K33,0)</f>
        <v>0.3347222222222222</v>
      </c>
    </row>
    <row r="35" spans="1:12" ht="18" customHeight="1">
      <c r="A35" s="58"/>
      <c r="B35" s="1016" t="s">
        <v>579</v>
      </c>
      <c r="C35" s="847"/>
      <c r="E35" s="1059"/>
      <c r="F35" s="1060">
        <v>18</v>
      </c>
      <c r="G35" s="647" t="s">
        <v>206</v>
      </c>
      <c r="H35" s="1061" t="s">
        <v>311</v>
      </c>
      <c r="I35" s="647" t="s">
        <v>208</v>
      </c>
      <c r="J35" s="647" t="s">
        <v>200</v>
      </c>
      <c r="K35" s="649">
        <v>0</v>
      </c>
      <c r="L35" s="1062">
        <f>L34+TIME(0,K34,0)</f>
        <v>0.41666666666666663</v>
      </c>
    </row>
    <row r="36" spans="1:12" ht="18" customHeight="1">
      <c r="A36" s="58"/>
      <c r="B36" s="1017" t="s">
        <v>526</v>
      </c>
      <c r="C36" s="847"/>
      <c r="E36" s="1058"/>
      <c r="F36" s="654"/>
      <c r="G36" s="555"/>
      <c r="H36" s="655"/>
      <c r="I36" s="555"/>
      <c r="J36" s="555"/>
      <c r="K36" s="656"/>
      <c r="L36" s="1057"/>
    </row>
    <row r="37" spans="1:12" ht="18" customHeight="1">
      <c r="A37" s="58"/>
      <c r="B37" s="848" t="s">
        <v>502</v>
      </c>
      <c r="C37" s="847"/>
      <c r="E37" s="609"/>
      <c r="F37" s="1416" t="s">
        <v>53</v>
      </c>
      <c r="G37" s="1416"/>
      <c r="H37" s="1416"/>
      <c r="I37" s="1416"/>
      <c r="J37" s="1416"/>
      <c r="K37" s="1416"/>
      <c r="L37" s="1416"/>
    </row>
    <row r="38" spans="1:12" ht="18" customHeight="1">
      <c r="A38" s="58"/>
      <c r="B38" s="849" t="s">
        <v>349</v>
      </c>
      <c r="C38" s="847"/>
      <c r="E38" s="432"/>
      <c r="F38" s="582"/>
      <c r="G38" s="582"/>
      <c r="H38" s="582"/>
      <c r="I38" s="582"/>
      <c r="J38" s="582"/>
      <c r="K38" s="582"/>
      <c r="L38" s="583"/>
    </row>
    <row r="39" spans="1:12" ht="18" customHeight="1">
      <c r="A39" s="58"/>
      <c r="B39" s="850" t="s">
        <v>350</v>
      </c>
      <c r="C39" s="847"/>
      <c r="E39" s="114"/>
      <c r="F39" s="592">
        <v>19</v>
      </c>
      <c r="G39" s="593" t="s">
        <v>206</v>
      </c>
      <c r="H39" s="594" t="s">
        <v>354</v>
      </c>
      <c r="I39" s="587" t="s">
        <v>422</v>
      </c>
      <c r="J39" s="587" t="s">
        <v>200</v>
      </c>
      <c r="K39" s="588">
        <v>1</v>
      </c>
      <c r="L39" s="589">
        <v>0.4375</v>
      </c>
    </row>
    <row r="40" spans="1:12" ht="18" customHeight="1">
      <c r="A40" s="58"/>
      <c r="B40" s="851" t="s">
        <v>347</v>
      </c>
      <c r="C40" s="847"/>
      <c r="E40" s="432"/>
      <c r="F40" s="598">
        <v>20</v>
      </c>
      <c r="G40" s="599" t="s">
        <v>201</v>
      </c>
      <c r="H40" s="600" t="s">
        <v>618</v>
      </c>
      <c r="I40" s="599" t="s">
        <v>422</v>
      </c>
      <c r="J40" s="599" t="s">
        <v>203</v>
      </c>
      <c r="K40" s="601">
        <v>1</v>
      </c>
      <c r="L40" s="591">
        <f>L39+TIME(0,K39,0)</f>
        <v>0.43819444444444444</v>
      </c>
    </row>
    <row r="41" spans="1:12" ht="18" customHeight="1">
      <c r="A41" s="58"/>
      <c r="B41" s="852" t="s">
        <v>522</v>
      </c>
      <c r="C41" s="847"/>
      <c r="E41" s="584"/>
      <c r="F41" s="610">
        <v>21</v>
      </c>
      <c r="G41" s="587" t="s">
        <v>238</v>
      </c>
      <c r="H41" s="605" t="s">
        <v>625</v>
      </c>
      <c r="I41" s="587" t="s">
        <v>208</v>
      </c>
      <c r="J41" s="587" t="s">
        <v>203</v>
      </c>
      <c r="K41" s="588">
        <v>118</v>
      </c>
      <c r="L41" s="589">
        <f>L40+TIME(0,K40,0)</f>
        <v>0.4388888888888889</v>
      </c>
    </row>
    <row r="42" spans="1:12" ht="18" customHeight="1">
      <c r="A42" s="58"/>
      <c r="B42" s="852" t="s">
        <v>523</v>
      </c>
      <c r="C42" s="847"/>
      <c r="E42" s="1059"/>
      <c r="F42" s="1060">
        <v>22</v>
      </c>
      <c r="G42" s="647" t="s">
        <v>206</v>
      </c>
      <c r="H42" s="1061" t="s">
        <v>311</v>
      </c>
      <c r="I42" s="647" t="s">
        <v>208</v>
      </c>
      <c r="J42" s="647" t="s">
        <v>200</v>
      </c>
      <c r="K42" s="649">
        <v>0</v>
      </c>
      <c r="L42" s="1062">
        <f>L41+TIME(0,K41,0)</f>
        <v>0.5208333333333334</v>
      </c>
    </row>
    <row r="43" spans="1:12" ht="18" customHeight="1">
      <c r="A43" s="58"/>
      <c r="B43" s="852" t="s">
        <v>381</v>
      </c>
      <c r="C43" s="847"/>
      <c r="E43" s="1058"/>
      <c r="F43" s="654"/>
      <c r="G43" s="555"/>
      <c r="H43" s="655"/>
      <c r="I43" s="555"/>
      <c r="J43" s="555"/>
      <c r="K43" s="656"/>
      <c r="L43" s="1057"/>
    </row>
    <row r="44" spans="1:12" ht="18" customHeight="1">
      <c r="A44" s="58"/>
      <c r="B44" s="852" t="s">
        <v>528</v>
      </c>
      <c r="C44" s="847"/>
      <c r="E44" s="609"/>
      <c r="F44" s="1416" t="s">
        <v>54</v>
      </c>
      <c r="G44" s="1416"/>
      <c r="H44" s="1416"/>
      <c r="I44" s="1416"/>
      <c r="J44" s="1416"/>
      <c r="K44" s="1416"/>
      <c r="L44" s="1416"/>
    </row>
    <row r="45" spans="1:12" ht="18" customHeight="1">
      <c r="A45" s="58"/>
      <c r="B45" s="852" t="s">
        <v>524</v>
      </c>
      <c r="C45" s="847"/>
      <c r="E45" s="432"/>
      <c r="F45" s="582"/>
      <c r="G45" s="582"/>
      <c r="H45" s="582"/>
      <c r="I45" s="582"/>
      <c r="J45" s="582"/>
      <c r="K45" s="582"/>
      <c r="L45" s="583"/>
    </row>
    <row r="46" spans="1:12" ht="18" customHeight="1">
      <c r="A46" s="58"/>
      <c r="B46" s="852" t="s">
        <v>380</v>
      </c>
      <c r="C46" s="847"/>
      <c r="E46" s="114"/>
      <c r="F46" s="592">
        <v>23</v>
      </c>
      <c r="G46" s="593" t="s">
        <v>206</v>
      </c>
      <c r="H46" s="594" t="s">
        <v>354</v>
      </c>
      <c r="I46" s="587" t="s">
        <v>422</v>
      </c>
      <c r="J46" s="587" t="s">
        <v>200</v>
      </c>
      <c r="K46" s="588">
        <v>1</v>
      </c>
      <c r="L46" s="589">
        <v>0.5833333333333334</v>
      </c>
    </row>
    <row r="47" spans="1:12" ht="18" customHeight="1">
      <c r="A47" s="58"/>
      <c r="B47" s="852" t="s">
        <v>525</v>
      </c>
      <c r="C47" s="847"/>
      <c r="E47" s="432"/>
      <c r="F47" s="598">
        <v>24</v>
      </c>
      <c r="G47" s="599" t="s">
        <v>201</v>
      </c>
      <c r="H47" s="600" t="s">
        <v>618</v>
      </c>
      <c r="I47" s="599" t="s">
        <v>422</v>
      </c>
      <c r="J47" s="599" t="s">
        <v>203</v>
      </c>
      <c r="K47" s="601">
        <v>1</v>
      </c>
      <c r="L47" s="591">
        <f aca="true" t="shared" si="0" ref="L47:L52">L46+TIME(0,K46,0)</f>
        <v>0.5840277777777778</v>
      </c>
    </row>
    <row r="48" spans="1:12" ht="18" customHeight="1" thickBot="1">
      <c r="A48" s="58"/>
      <c r="B48" s="853" t="s">
        <v>351</v>
      </c>
      <c r="C48" s="847"/>
      <c r="E48" s="584"/>
      <c r="F48" s="610">
        <v>25</v>
      </c>
      <c r="G48" s="587" t="s">
        <v>238</v>
      </c>
      <c r="H48" s="605" t="s">
        <v>625</v>
      </c>
      <c r="I48" s="587" t="s">
        <v>208</v>
      </c>
      <c r="J48" s="587" t="s">
        <v>203</v>
      </c>
      <c r="K48" s="588">
        <v>96</v>
      </c>
      <c r="L48" s="589">
        <f t="shared" si="0"/>
        <v>0.5847222222222223</v>
      </c>
    </row>
    <row r="49" spans="1:12" ht="18" customHeight="1">
      <c r="A49" s="58"/>
      <c r="B49" s="60"/>
      <c r="C49" s="59"/>
      <c r="E49" s="432"/>
      <c r="F49" s="598">
        <v>26</v>
      </c>
      <c r="G49" s="599" t="s">
        <v>238</v>
      </c>
      <c r="H49" s="600" t="s">
        <v>14</v>
      </c>
      <c r="I49" s="599" t="s">
        <v>422</v>
      </c>
      <c r="J49" s="599" t="s">
        <v>203</v>
      </c>
      <c r="K49" s="601">
        <v>20</v>
      </c>
      <c r="L49" s="591">
        <f t="shared" si="0"/>
        <v>0.6513888888888889</v>
      </c>
    </row>
    <row r="50" spans="1:12" ht="18" customHeight="1" thickBot="1">
      <c r="A50" s="1097"/>
      <c r="B50" s="1098" t="s">
        <v>102</v>
      </c>
      <c r="C50" s="1099"/>
      <c r="E50" s="584"/>
      <c r="F50" s="610">
        <v>27</v>
      </c>
      <c r="G50" s="587" t="s">
        <v>206</v>
      </c>
      <c r="H50" s="605" t="s">
        <v>622</v>
      </c>
      <c r="I50" s="587" t="s">
        <v>208</v>
      </c>
      <c r="J50" s="587" t="s">
        <v>203</v>
      </c>
      <c r="K50" s="588">
        <v>1</v>
      </c>
      <c r="L50" s="589">
        <f t="shared" si="0"/>
        <v>0.6652777777777777</v>
      </c>
    </row>
    <row r="51" spans="5:12" ht="18" customHeight="1">
      <c r="E51" s="432"/>
      <c r="F51" s="598">
        <v>28</v>
      </c>
      <c r="G51" s="599" t="s">
        <v>206</v>
      </c>
      <c r="H51" s="600" t="s">
        <v>623</v>
      </c>
      <c r="I51" s="599" t="s">
        <v>422</v>
      </c>
      <c r="J51" s="599" t="s">
        <v>200</v>
      </c>
      <c r="K51" s="601">
        <v>1</v>
      </c>
      <c r="L51" s="591">
        <f t="shared" si="0"/>
        <v>0.6659722222222222</v>
      </c>
    </row>
    <row r="52" spans="5:12" ht="18" customHeight="1">
      <c r="E52" s="584"/>
      <c r="F52" s="610">
        <v>29</v>
      </c>
      <c r="G52" s="587" t="s">
        <v>201</v>
      </c>
      <c r="H52" s="605" t="s">
        <v>624</v>
      </c>
      <c r="I52" s="587" t="s">
        <v>422</v>
      </c>
      <c r="J52" s="587" t="s">
        <v>200</v>
      </c>
      <c r="K52" s="588">
        <v>0</v>
      </c>
      <c r="L52" s="589">
        <f t="shared" si="0"/>
        <v>0.6666666666666666</v>
      </c>
    </row>
    <row r="53" spans="5:12" ht="18" customHeight="1">
      <c r="E53" s="635"/>
      <c r="F53" s="635"/>
      <c r="G53" s="635"/>
      <c r="H53" s="635"/>
      <c r="I53" s="635"/>
      <c r="J53" s="635"/>
      <c r="K53" s="635"/>
      <c r="L53" s="636"/>
    </row>
    <row r="54" spans="5:12" ht="18" customHeight="1">
      <c r="E54" s="633"/>
      <c r="F54" s="633"/>
      <c r="G54" s="633"/>
      <c r="H54" s="633"/>
      <c r="I54" s="633"/>
      <c r="J54" s="633"/>
      <c r="K54" s="633"/>
      <c r="L54" s="634"/>
    </row>
  </sheetData>
  <sheetProtection/>
  <mergeCells count="10">
    <mergeCell ref="B4:B6"/>
    <mergeCell ref="F44:L44"/>
    <mergeCell ref="F30:L30"/>
    <mergeCell ref="E2:L2"/>
    <mergeCell ref="E3:L3"/>
    <mergeCell ref="E4:L4"/>
    <mergeCell ref="F37:L37"/>
    <mergeCell ref="F7:M7"/>
    <mergeCell ref="F16:L16"/>
    <mergeCell ref="F23:L23"/>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600" verticalDpi="600" orientation="portrait" scale="65" r:id="rId11"/>
  <headerFooter alignWithMargins="0">
    <oddFooter>&amp;L&amp;A&amp;C&amp;P  of &amp;N&amp;R&amp;D    &amp;T</oddFooter>
  </headerFooter>
</worksheet>
</file>

<file path=xl/worksheets/sheet14.xml><?xml version="1.0" encoding="utf-8"?>
<worksheet xmlns="http://schemas.openxmlformats.org/spreadsheetml/2006/main" xmlns:r="http://schemas.openxmlformats.org/officeDocument/2006/relationships">
  <sheetPr>
    <tabColor indexed="9"/>
  </sheetPr>
  <dimension ref="A1:M84"/>
  <sheetViews>
    <sheetView zoomScale="66" zoomScaleNormal="66" zoomScalePageLayoutView="0" workbookViewId="0" topLeftCell="A1">
      <selection activeCell="O27" sqref="O27"/>
    </sheetView>
  </sheetViews>
  <sheetFormatPr defaultColWidth="9.140625" defaultRowHeight="12.75"/>
  <cols>
    <col min="1" max="1" width="1.421875" style="0" customWidth="1"/>
    <col min="2" max="2" width="12.421875" style="0" customWidth="1"/>
    <col min="3" max="3" width="1.421875" style="0" customWidth="1"/>
    <col min="4" max="4" width="4.421875" style="0" customWidth="1"/>
    <col min="5" max="5" width="2.28125" style="0" customWidth="1"/>
    <col min="6" max="6" width="3.8515625" style="0" customWidth="1"/>
    <col min="7" max="8" width="5.421875" style="0" customWidth="1"/>
    <col min="9" max="9" width="71.140625" style="0" customWidth="1"/>
    <col min="10" max="10" width="3.28125" style="0" customWidth="1"/>
    <col min="11" max="11" width="7.7109375" style="0" customWidth="1"/>
  </cols>
  <sheetData>
    <row r="1" spans="1:13" ht="15.75">
      <c r="A1" s="1094"/>
      <c r="B1" s="1095" t="s">
        <v>102</v>
      </c>
      <c r="C1" s="57"/>
      <c r="E1" s="795"/>
      <c r="F1" s="795"/>
      <c r="G1" s="795"/>
      <c r="H1" s="795"/>
      <c r="I1" s="795"/>
      <c r="J1" s="795"/>
      <c r="K1" s="795"/>
      <c r="L1" s="795"/>
      <c r="M1" s="796"/>
    </row>
    <row r="2" spans="1:13" ht="18.75" thickBot="1">
      <c r="A2" s="1096"/>
      <c r="B2" s="908"/>
      <c r="C2" s="59"/>
      <c r="E2" s="797"/>
      <c r="F2" s="1427" t="s">
        <v>290</v>
      </c>
      <c r="G2" s="1427"/>
      <c r="H2" s="1427"/>
      <c r="I2" s="1427"/>
      <c r="J2" s="1427"/>
      <c r="K2" s="1427"/>
      <c r="L2" s="1427"/>
      <c r="M2" s="1427"/>
    </row>
    <row r="3" spans="1:13" ht="18.75" thickBot="1">
      <c r="A3" s="1096"/>
      <c r="B3" s="395" t="s">
        <v>276</v>
      </c>
      <c r="C3" s="59"/>
      <c r="E3" s="798"/>
      <c r="F3" s="1428" t="s">
        <v>291</v>
      </c>
      <c r="G3" s="1428"/>
      <c r="H3" s="1428"/>
      <c r="I3" s="1428"/>
      <c r="J3" s="1428"/>
      <c r="K3" s="1428"/>
      <c r="L3" s="1428"/>
      <c r="M3" s="1428"/>
    </row>
    <row r="4" spans="1:13" ht="15.75" customHeight="1">
      <c r="A4" s="1096"/>
      <c r="B4" s="1156" t="str">
        <f>Title!$B$4</f>
        <v>R6</v>
      </c>
      <c r="C4" s="59"/>
      <c r="E4" s="799"/>
      <c r="F4" s="1429" t="s">
        <v>292</v>
      </c>
      <c r="G4" s="1429"/>
      <c r="H4" s="1429"/>
      <c r="I4" s="1429"/>
      <c r="J4" s="1429"/>
      <c r="K4" s="1429"/>
      <c r="L4" s="1429"/>
      <c r="M4" s="1429"/>
    </row>
    <row r="5" spans="1:13" ht="15.75">
      <c r="A5" s="1096"/>
      <c r="B5" s="1157"/>
      <c r="C5" s="59"/>
      <c r="E5" s="637"/>
      <c r="F5" s="571" t="s">
        <v>208</v>
      </c>
      <c r="G5" s="638" t="s">
        <v>55</v>
      </c>
      <c r="H5" s="416"/>
      <c r="I5" s="417"/>
      <c r="J5" s="417"/>
      <c r="K5" s="417"/>
      <c r="L5" s="417"/>
      <c r="M5" s="538"/>
    </row>
    <row r="6" spans="1:13" ht="18.75" customHeight="1" thickBot="1">
      <c r="A6" s="1096"/>
      <c r="B6" s="1158"/>
      <c r="C6" s="59"/>
      <c r="E6" s="637"/>
      <c r="F6" s="571" t="s">
        <v>208</v>
      </c>
      <c r="G6" s="638" t="s">
        <v>56</v>
      </c>
      <c r="H6" s="416"/>
      <c r="I6" s="417"/>
      <c r="J6" s="417"/>
      <c r="K6" s="417"/>
      <c r="L6" s="417"/>
      <c r="M6" s="538"/>
    </row>
    <row r="7" spans="1:13" ht="16.5" thickBot="1">
      <c r="A7" s="1096"/>
      <c r="B7" s="60"/>
      <c r="C7" s="909"/>
      <c r="E7" s="607"/>
      <c r="F7" s="607"/>
      <c r="G7" s="639"/>
      <c r="H7" s="640"/>
      <c r="I7" s="641"/>
      <c r="J7" s="640"/>
      <c r="K7" s="640"/>
      <c r="L7" s="642"/>
      <c r="M7" s="643"/>
    </row>
    <row r="8" spans="1:13" ht="18" customHeight="1">
      <c r="A8" s="1096"/>
      <c r="B8" s="831" t="s">
        <v>348</v>
      </c>
      <c r="C8" s="832"/>
      <c r="E8" s="607"/>
      <c r="F8" s="607"/>
      <c r="G8" s="1416" t="s">
        <v>57</v>
      </c>
      <c r="H8" s="1416"/>
      <c r="I8" s="1416"/>
      <c r="J8" s="1416"/>
      <c r="K8" s="1416"/>
      <c r="L8" s="1416"/>
      <c r="M8" s="1416"/>
    </row>
    <row r="9" spans="1:13" ht="18">
      <c r="A9" s="1096"/>
      <c r="B9" s="833" t="s">
        <v>377</v>
      </c>
      <c r="C9" s="832"/>
      <c r="E9" s="556"/>
      <c r="F9" s="556"/>
      <c r="G9" s="644"/>
      <c r="H9" s="644"/>
      <c r="I9" s="644"/>
      <c r="J9" s="644"/>
      <c r="K9" s="644"/>
      <c r="L9" s="644"/>
      <c r="M9" s="645"/>
    </row>
    <row r="10" spans="1:13" ht="15.75">
      <c r="A10" s="58"/>
      <c r="B10" s="60"/>
      <c r="C10" s="59"/>
      <c r="E10" s="426"/>
      <c r="F10" s="426"/>
      <c r="G10" s="652">
        <v>1</v>
      </c>
      <c r="H10" s="542" t="s">
        <v>206</v>
      </c>
      <c r="I10" s="651" t="s">
        <v>354</v>
      </c>
      <c r="J10" s="542" t="s">
        <v>422</v>
      </c>
      <c r="K10" s="542" t="s">
        <v>200</v>
      </c>
      <c r="L10" s="547">
        <v>0</v>
      </c>
      <c r="M10" s="548">
        <v>0.4375</v>
      </c>
    </row>
    <row r="11" spans="1:13" ht="15.75">
      <c r="A11" s="1096"/>
      <c r="B11" s="834" t="s">
        <v>403</v>
      </c>
      <c r="C11" s="832"/>
      <c r="E11" s="556"/>
      <c r="F11" s="556"/>
      <c r="G11" s="653">
        <f aca="true" t="shared" si="0" ref="G11:G20">G10+1</f>
        <v>2</v>
      </c>
      <c r="H11" s="647" t="s">
        <v>206</v>
      </c>
      <c r="I11" s="702" t="s">
        <v>632</v>
      </c>
      <c r="J11" s="647" t="s">
        <v>422</v>
      </c>
      <c r="K11" s="647" t="s">
        <v>200</v>
      </c>
      <c r="L11" s="649">
        <v>5</v>
      </c>
      <c r="M11" s="650">
        <f aca="true" t="shared" si="1" ref="M11:M18">M10+TIME(0,L10,)</f>
        <v>0.4375</v>
      </c>
    </row>
    <row r="12" spans="1:13" ht="16.5" thickBot="1">
      <c r="A12" s="58"/>
      <c r="B12" s="846" t="s">
        <v>517</v>
      </c>
      <c r="C12" s="832"/>
      <c r="E12" s="426"/>
      <c r="F12" s="426"/>
      <c r="G12" s="703">
        <f t="shared" si="0"/>
        <v>3</v>
      </c>
      <c r="H12" s="658" t="s">
        <v>201</v>
      </c>
      <c r="I12" s="651" t="s">
        <v>202</v>
      </c>
      <c r="J12" s="542" t="s">
        <v>422</v>
      </c>
      <c r="K12" s="547" t="s">
        <v>203</v>
      </c>
      <c r="L12" s="547">
        <v>5</v>
      </c>
      <c r="M12" s="548">
        <f t="shared" si="1"/>
        <v>0.4409722222222222</v>
      </c>
    </row>
    <row r="13" spans="1:13" ht="15.75">
      <c r="A13" s="58"/>
      <c r="B13" s="60"/>
      <c r="C13" s="59"/>
      <c r="E13" s="556"/>
      <c r="F13" s="556"/>
      <c r="G13" s="653">
        <f t="shared" si="0"/>
        <v>4</v>
      </c>
      <c r="H13" s="647" t="s">
        <v>201</v>
      </c>
      <c r="I13" s="702" t="s">
        <v>268</v>
      </c>
      <c r="J13" s="657" t="s">
        <v>422</v>
      </c>
      <c r="K13" s="647" t="s">
        <v>203</v>
      </c>
      <c r="L13" s="649">
        <v>10</v>
      </c>
      <c r="M13" s="650">
        <f t="shared" si="1"/>
        <v>0.4444444444444444</v>
      </c>
    </row>
    <row r="14" spans="1:13" ht="15.75">
      <c r="A14" s="1096"/>
      <c r="B14" s="835" t="s">
        <v>513</v>
      </c>
      <c r="C14" s="832"/>
      <c r="E14" s="426"/>
      <c r="F14" s="426"/>
      <c r="G14" s="703">
        <f t="shared" si="0"/>
        <v>5</v>
      </c>
      <c r="H14" s="658" t="s">
        <v>238</v>
      </c>
      <c r="I14" s="652" t="s">
        <v>205</v>
      </c>
      <c r="J14" s="542" t="s">
        <v>422</v>
      </c>
      <c r="K14" s="547" t="s">
        <v>203</v>
      </c>
      <c r="L14" s="547">
        <v>10</v>
      </c>
      <c r="M14" s="548">
        <f t="shared" si="1"/>
        <v>0.45138888888888884</v>
      </c>
    </row>
    <row r="15" spans="1:13" ht="15.75">
      <c r="A15" s="1096"/>
      <c r="B15" s="836" t="s">
        <v>495</v>
      </c>
      <c r="C15" s="832"/>
      <c r="E15" s="556"/>
      <c r="F15" s="556"/>
      <c r="G15" s="559">
        <f t="shared" si="0"/>
        <v>6</v>
      </c>
      <c r="H15" s="559" t="s">
        <v>238</v>
      </c>
      <c r="I15" s="653" t="s">
        <v>255</v>
      </c>
      <c r="J15" s="657" t="s">
        <v>422</v>
      </c>
      <c r="K15" s="647" t="s">
        <v>203</v>
      </c>
      <c r="L15" s="649">
        <v>5</v>
      </c>
      <c r="M15" s="650">
        <f t="shared" si="1"/>
        <v>0.45833333333333326</v>
      </c>
    </row>
    <row r="16" spans="1:13" ht="15.75">
      <c r="A16" s="58"/>
      <c r="B16" s="837" t="s">
        <v>554</v>
      </c>
      <c r="C16" s="832"/>
      <c r="E16" s="426"/>
      <c r="F16" s="426"/>
      <c r="G16" s="703">
        <f t="shared" si="0"/>
        <v>7</v>
      </c>
      <c r="H16" s="658" t="s">
        <v>238</v>
      </c>
      <c r="I16" s="652" t="s">
        <v>58</v>
      </c>
      <c r="J16" s="542" t="s">
        <v>422</v>
      </c>
      <c r="K16" s="547" t="s">
        <v>203</v>
      </c>
      <c r="L16" s="547">
        <v>15</v>
      </c>
      <c r="M16" s="548">
        <f t="shared" si="1"/>
        <v>0.46180555555555547</v>
      </c>
    </row>
    <row r="17" spans="1:13" ht="15.75">
      <c r="A17" s="58"/>
      <c r="B17" s="838" t="s">
        <v>574</v>
      </c>
      <c r="C17" s="832"/>
      <c r="E17" s="556"/>
      <c r="F17" s="556"/>
      <c r="G17" s="559">
        <f t="shared" si="0"/>
        <v>8</v>
      </c>
      <c r="H17" s="559" t="s">
        <v>238</v>
      </c>
      <c r="I17" s="653" t="s">
        <v>59</v>
      </c>
      <c r="J17" s="657" t="s">
        <v>422</v>
      </c>
      <c r="K17" s="647" t="s">
        <v>203</v>
      </c>
      <c r="L17" s="649">
        <v>70</v>
      </c>
      <c r="M17" s="650">
        <f t="shared" si="1"/>
        <v>0.47222222222222215</v>
      </c>
    </row>
    <row r="18" spans="1:13" ht="18" customHeight="1">
      <c r="A18" s="58"/>
      <c r="B18" s="839" t="s">
        <v>573</v>
      </c>
      <c r="C18" s="832"/>
      <c r="E18" s="426"/>
      <c r="F18" s="426"/>
      <c r="G18" s="555">
        <f t="shared" si="0"/>
        <v>9</v>
      </c>
      <c r="H18" s="555" t="s">
        <v>238</v>
      </c>
      <c r="I18" s="1118" t="s">
        <v>60</v>
      </c>
      <c r="J18" s="542" t="s">
        <v>422</v>
      </c>
      <c r="K18" s="547" t="s">
        <v>203</v>
      </c>
      <c r="L18" s="656">
        <v>60</v>
      </c>
      <c r="M18" s="548">
        <f t="shared" si="1"/>
        <v>0.5208333333333333</v>
      </c>
    </row>
    <row r="19" spans="1:13" ht="15.75">
      <c r="A19" s="58"/>
      <c r="B19" s="840" t="s">
        <v>663</v>
      </c>
      <c r="C19" s="832"/>
      <c r="E19" s="556"/>
      <c r="F19" s="556"/>
      <c r="G19" s="559">
        <f t="shared" si="0"/>
        <v>10</v>
      </c>
      <c r="H19" s="559" t="s">
        <v>238</v>
      </c>
      <c r="I19" s="653" t="s">
        <v>61</v>
      </c>
      <c r="J19" s="657" t="s">
        <v>422</v>
      </c>
      <c r="K19" s="647" t="s">
        <v>203</v>
      </c>
      <c r="L19" s="649">
        <v>120</v>
      </c>
      <c r="M19" s="650">
        <f>M18+TIME(0,L18,)</f>
        <v>0.5624999999999999</v>
      </c>
    </row>
    <row r="20" spans="1:13" ht="18" customHeight="1">
      <c r="A20" s="58"/>
      <c r="B20" s="841" t="s">
        <v>664</v>
      </c>
      <c r="C20" s="832"/>
      <c r="E20" s="426"/>
      <c r="F20" s="426"/>
      <c r="G20" s="555">
        <f t="shared" si="0"/>
        <v>11</v>
      </c>
      <c r="H20" s="555" t="s">
        <v>238</v>
      </c>
      <c r="I20" s="655" t="s">
        <v>593</v>
      </c>
      <c r="J20" s="542" t="s">
        <v>422</v>
      </c>
      <c r="K20" s="547" t="s">
        <v>203</v>
      </c>
      <c r="L20" s="656"/>
      <c r="M20" s="548">
        <f>M19+TIME(0,L19,)</f>
        <v>0.6458333333333333</v>
      </c>
    </row>
    <row r="21" spans="1:13" ht="15.75">
      <c r="A21" s="58"/>
      <c r="B21" s="922" t="s">
        <v>185</v>
      </c>
      <c r="C21" s="832"/>
      <c r="E21" s="607"/>
      <c r="F21" s="607"/>
      <c r="G21" s="639"/>
      <c r="H21" s="640"/>
      <c r="I21" s="641"/>
      <c r="J21" s="640"/>
      <c r="K21" s="640"/>
      <c r="L21" s="642"/>
      <c r="M21" s="643"/>
    </row>
    <row r="22" spans="1:13" ht="18" customHeight="1">
      <c r="A22" s="58"/>
      <c r="B22" s="1093" t="s">
        <v>177</v>
      </c>
      <c r="C22" s="832"/>
      <c r="E22" s="607"/>
      <c r="F22" s="607"/>
      <c r="G22" s="1416" t="s">
        <v>62</v>
      </c>
      <c r="H22" s="1416"/>
      <c r="I22" s="1416"/>
      <c r="J22" s="1416"/>
      <c r="K22" s="1416"/>
      <c r="L22" s="1416"/>
      <c r="M22" s="1416"/>
    </row>
    <row r="23" spans="1:13" ht="18">
      <c r="A23" s="58"/>
      <c r="B23" s="60"/>
      <c r="C23" s="59"/>
      <c r="E23" s="556"/>
      <c r="F23" s="556"/>
      <c r="G23" s="644"/>
      <c r="H23" s="644"/>
      <c r="I23" s="644"/>
      <c r="J23" s="644"/>
      <c r="K23" s="644"/>
      <c r="L23" s="644"/>
      <c r="M23" s="645"/>
    </row>
    <row r="24" spans="1:13" ht="15.75">
      <c r="A24" s="58"/>
      <c r="B24" s="60"/>
      <c r="C24" s="59"/>
      <c r="E24" s="426"/>
      <c r="F24" s="426"/>
      <c r="G24" s="652">
        <v>12</v>
      </c>
      <c r="H24" s="542" t="s">
        <v>206</v>
      </c>
      <c r="I24" s="651" t="s">
        <v>354</v>
      </c>
      <c r="J24" s="542" t="s">
        <v>422</v>
      </c>
      <c r="K24" s="542" t="s">
        <v>200</v>
      </c>
      <c r="L24" s="547">
        <v>0</v>
      </c>
      <c r="M24" s="548">
        <v>0.6666666666666666</v>
      </c>
    </row>
    <row r="25" spans="1:13" ht="15.75">
      <c r="A25" s="58"/>
      <c r="B25" s="60"/>
      <c r="C25" s="59"/>
      <c r="E25" s="556"/>
      <c r="F25" s="556"/>
      <c r="G25" s="653">
        <f aca="true" t="shared" si="2" ref="G25:G30">G24+1</f>
        <v>13</v>
      </c>
      <c r="H25" s="647" t="s">
        <v>206</v>
      </c>
      <c r="I25" s="702" t="s">
        <v>632</v>
      </c>
      <c r="J25" s="647" t="s">
        <v>422</v>
      </c>
      <c r="K25" s="647" t="s">
        <v>200</v>
      </c>
      <c r="L25" s="649">
        <v>5</v>
      </c>
      <c r="M25" s="650">
        <f aca="true" t="shared" si="3" ref="M25:M30">M24+TIME(0,L24,)</f>
        <v>0.6666666666666666</v>
      </c>
    </row>
    <row r="26" spans="1:13" ht="15.75">
      <c r="A26" s="58"/>
      <c r="B26" s="60"/>
      <c r="C26" s="59"/>
      <c r="E26" s="426"/>
      <c r="F26" s="426"/>
      <c r="G26" s="703">
        <f t="shared" si="2"/>
        <v>14</v>
      </c>
      <c r="H26" s="658" t="s">
        <v>201</v>
      </c>
      <c r="I26" s="651" t="s">
        <v>202</v>
      </c>
      <c r="J26" s="542" t="s">
        <v>422</v>
      </c>
      <c r="K26" s="547" t="s">
        <v>203</v>
      </c>
      <c r="L26" s="547">
        <v>5</v>
      </c>
      <c r="M26" s="548">
        <f t="shared" si="3"/>
        <v>0.6701388888888888</v>
      </c>
    </row>
    <row r="27" spans="1:13" ht="15.75">
      <c r="A27" s="58"/>
      <c r="B27" s="843" t="s">
        <v>555</v>
      </c>
      <c r="C27" s="832"/>
      <c r="E27" s="556"/>
      <c r="F27" s="556"/>
      <c r="G27" s="648">
        <f t="shared" si="2"/>
        <v>15</v>
      </c>
      <c r="H27" s="647" t="s">
        <v>238</v>
      </c>
      <c r="I27" s="702" t="s">
        <v>63</v>
      </c>
      <c r="J27" s="648" t="s">
        <v>422</v>
      </c>
      <c r="K27" s="646" t="s">
        <v>203</v>
      </c>
      <c r="L27" s="649">
        <v>110</v>
      </c>
      <c r="M27" s="650">
        <f t="shared" si="3"/>
        <v>0.673611111111111</v>
      </c>
    </row>
    <row r="28" spans="1:13" ht="15.75">
      <c r="A28" s="58"/>
      <c r="B28" s="844" t="s">
        <v>661</v>
      </c>
      <c r="C28" s="845"/>
      <c r="E28" s="426"/>
      <c r="F28" s="426"/>
      <c r="G28" s="703">
        <f t="shared" si="2"/>
        <v>16</v>
      </c>
      <c r="H28" s="652"/>
      <c r="I28" s="1119" t="s">
        <v>64</v>
      </c>
      <c r="J28" s="652" t="s">
        <v>422</v>
      </c>
      <c r="K28" s="652" t="s">
        <v>203</v>
      </c>
      <c r="L28" s="547">
        <v>90</v>
      </c>
      <c r="M28" s="548">
        <f t="shared" si="3"/>
        <v>0.7499999999999999</v>
      </c>
    </row>
    <row r="29" spans="1:13" ht="15.75">
      <c r="A29" s="58"/>
      <c r="B29" s="842" t="s">
        <v>688</v>
      </c>
      <c r="C29" s="750"/>
      <c r="E29" s="1120"/>
      <c r="F29" s="653"/>
      <c r="G29" s="648">
        <f t="shared" si="2"/>
        <v>17</v>
      </c>
      <c r="H29" s="653" t="s">
        <v>238</v>
      </c>
      <c r="I29" s="653" t="s">
        <v>63</v>
      </c>
      <c r="J29" s="653" t="s">
        <v>422</v>
      </c>
      <c r="K29" s="653" t="s">
        <v>203</v>
      </c>
      <c r="L29" s="649">
        <v>120</v>
      </c>
      <c r="M29" s="650">
        <f t="shared" si="3"/>
        <v>0.8124999999999999</v>
      </c>
    </row>
    <row r="30" spans="1:13" ht="18" customHeight="1">
      <c r="A30" s="58"/>
      <c r="B30" s="60"/>
      <c r="C30" s="750"/>
      <c r="E30" s="595"/>
      <c r="F30" s="1121"/>
      <c r="G30" s="703">
        <f t="shared" si="2"/>
        <v>18</v>
      </c>
      <c r="H30" s="1121"/>
      <c r="I30" s="1121" t="s">
        <v>593</v>
      </c>
      <c r="J30" s="1122" t="s">
        <v>422</v>
      </c>
      <c r="K30" s="1121" t="s">
        <v>203</v>
      </c>
      <c r="L30" s="588"/>
      <c r="M30" s="548">
        <f t="shared" si="3"/>
        <v>0.8958333333333333</v>
      </c>
    </row>
    <row r="31" spans="1:13" ht="15.75">
      <c r="A31" s="58"/>
      <c r="B31" s="60"/>
      <c r="C31" s="59"/>
      <c r="E31" s="607"/>
      <c r="F31" s="607"/>
      <c r="G31" s="639"/>
      <c r="H31" s="640"/>
      <c r="I31" s="641"/>
      <c r="J31" s="640"/>
      <c r="K31" s="640"/>
      <c r="L31" s="642"/>
      <c r="M31" s="643"/>
    </row>
    <row r="32" spans="1:13" ht="18" customHeight="1">
      <c r="A32" s="58"/>
      <c r="B32" s="60"/>
      <c r="C32" s="59"/>
      <c r="E32" s="607"/>
      <c r="F32" s="607"/>
      <c r="G32" s="1416" t="s">
        <v>65</v>
      </c>
      <c r="H32" s="1416"/>
      <c r="I32" s="1416"/>
      <c r="J32" s="1416"/>
      <c r="K32" s="1416"/>
      <c r="L32" s="1416"/>
      <c r="M32" s="1416"/>
    </row>
    <row r="33" spans="1:13" ht="18">
      <c r="A33" s="58"/>
      <c r="B33" s="60"/>
      <c r="C33" s="59"/>
      <c r="E33" s="556"/>
      <c r="F33" s="556"/>
      <c r="G33" s="644"/>
      <c r="H33" s="644"/>
      <c r="I33" s="644"/>
      <c r="J33" s="644"/>
      <c r="K33" s="644"/>
      <c r="L33" s="644"/>
      <c r="M33" s="645"/>
    </row>
    <row r="34" spans="1:13" ht="18" customHeight="1" thickBot="1">
      <c r="A34" s="58"/>
      <c r="B34" s="60"/>
      <c r="C34" s="59"/>
      <c r="E34" s="426"/>
      <c r="F34" s="426"/>
      <c r="G34" s="652">
        <v>19</v>
      </c>
      <c r="H34" s="542" t="s">
        <v>206</v>
      </c>
      <c r="I34" s="651" t="s">
        <v>354</v>
      </c>
      <c r="J34" s="542" t="s">
        <v>422</v>
      </c>
      <c r="K34" s="542" t="s">
        <v>200</v>
      </c>
      <c r="L34" s="547">
        <v>0</v>
      </c>
      <c r="M34" s="548">
        <v>0.3333333333333333</v>
      </c>
    </row>
    <row r="35" spans="1:13" ht="15.75">
      <c r="A35" s="58"/>
      <c r="B35" s="1016" t="s">
        <v>579</v>
      </c>
      <c r="C35" s="847"/>
      <c r="E35" s="556"/>
      <c r="F35" s="556"/>
      <c r="G35" s="653">
        <f>G34+1</f>
        <v>20</v>
      </c>
      <c r="H35" s="647" t="s">
        <v>206</v>
      </c>
      <c r="I35" s="702" t="s">
        <v>632</v>
      </c>
      <c r="J35" s="647" t="s">
        <v>422</v>
      </c>
      <c r="K35" s="647" t="s">
        <v>200</v>
      </c>
      <c r="L35" s="649">
        <v>5</v>
      </c>
      <c r="M35" s="650">
        <f>M34+TIME(0,L34,)</f>
        <v>0.3333333333333333</v>
      </c>
    </row>
    <row r="36" spans="1:13" ht="15.75">
      <c r="A36" s="58"/>
      <c r="B36" s="1017" t="s">
        <v>526</v>
      </c>
      <c r="C36" s="847"/>
      <c r="E36" s="426"/>
      <c r="F36" s="426"/>
      <c r="G36" s="703">
        <f>G35+1</f>
        <v>21</v>
      </c>
      <c r="H36" s="658" t="s">
        <v>201</v>
      </c>
      <c r="I36" s="651" t="s">
        <v>202</v>
      </c>
      <c r="J36" s="542" t="s">
        <v>422</v>
      </c>
      <c r="K36" s="547" t="s">
        <v>203</v>
      </c>
      <c r="L36" s="547">
        <v>5</v>
      </c>
      <c r="M36" s="548">
        <f>M35+TIME(0,L35,)</f>
        <v>0.3368055555555555</v>
      </c>
    </row>
    <row r="37" spans="1:13" ht="15.75">
      <c r="A37" s="58"/>
      <c r="B37" s="848" t="s">
        <v>502</v>
      </c>
      <c r="C37" s="847"/>
      <c r="E37" s="556"/>
      <c r="F37" s="556"/>
      <c r="G37" s="648">
        <f>G36+1</f>
        <v>22</v>
      </c>
      <c r="H37" s="647" t="s">
        <v>238</v>
      </c>
      <c r="I37" s="702" t="s">
        <v>260</v>
      </c>
      <c r="J37" s="648" t="s">
        <v>422</v>
      </c>
      <c r="K37" s="646" t="s">
        <v>203</v>
      </c>
      <c r="L37" s="649">
        <v>110</v>
      </c>
      <c r="M37" s="650">
        <f>M36+TIME(0,L36,)</f>
        <v>0.34027777777777773</v>
      </c>
    </row>
    <row r="38" spans="1:13" ht="18" customHeight="1">
      <c r="A38" s="58"/>
      <c r="B38" s="849" t="s">
        <v>349</v>
      </c>
      <c r="C38" s="847"/>
      <c r="E38" s="595"/>
      <c r="F38" s="1121"/>
      <c r="G38" s="703">
        <f>G37+1</f>
        <v>23</v>
      </c>
      <c r="H38" s="1121"/>
      <c r="I38" s="1121" t="s">
        <v>593</v>
      </c>
      <c r="J38" s="1122" t="s">
        <v>422</v>
      </c>
      <c r="K38" s="1121" t="s">
        <v>203</v>
      </c>
      <c r="L38" s="588">
        <v>0</v>
      </c>
      <c r="M38" s="548">
        <f>M37+TIME(0,L37,)</f>
        <v>0.41666666666666663</v>
      </c>
    </row>
    <row r="39" spans="1:13" ht="15.75">
      <c r="A39" s="58"/>
      <c r="B39" s="850" t="s">
        <v>350</v>
      </c>
      <c r="C39" s="847"/>
      <c r="E39" s="607"/>
      <c r="F39" s="607"/>
      <c r="G39" s="639"/>
      <c r="H39" s="640"/>
      <c r="I39" s="641"/>
      <c r="J39" s="640"/>
      <c r="K39" s="640"/>
      <c r="L39" s="642"/>
      <c r="M39" s="643"/>
    </row>
    <row r="40" spans="1:13" ht="18" customHeight="1">
      <c r="A40" s="58"/>
      <c r="B40" s="851" t="s">
        <v>347</v>
      </c>
      <c r="C40" s="847"/>
      <c r="E40" s="607"/>
      <c r="F40" s="607"/>
      <c r="G40" s="1416" t="s">
        <v>733</v>
      </c>
      <c r="H40" s="1416"/>
      <c r="I40" s="1416"/>
      <c r="J40" s="1416"/>
      <c r="K40" s="1416"/>
      <c r="L40" s="1416"/>
      <c r="M40" s="1416"/>
    </row>
    <row r="41" spans="1:13" ht="18">
      <c r="A41" s="58"/>
      <c r="B41" s="852" t="s">
        <v>522</v>
      </c>
      <c r="C41" s="847"/>
      <c r="E41" s="556"/>
      <c r="F41" s="556"/>
      <c r="G41" s="644"/>
      <c r="H41" s="644"/>
      <c r="I41" s="644"/>
      <c r="J41" s="644"/>
      <c r="K41" s="644"/>
      <c r="L41" s="644"/>
      <c r="M41" s="645"/>
    </row>
    <row r="42" spans="1:13" ht="15.75">
      <c r="A42" s="58"/>
      <c r="B42" s="852" t="s">
        <v>523</v>
      </c>
      <c r="C42" s="847"/>
      <c r="E42" s="426"/>
      <c r="F42" s="426"/>
      <c r="G42" s="652">
        <v>24</v>
      </c>
      <c r="H42" s="542" t="s">
        <v>206</v>
      </c>
      <c r="I42" s="651" t="s">
        <v>354</v>
      </c>
      <c r="J42" s="542" t="s">
        <v>422</v>
      </c>
      <c r="K42" s="542" t="s">
        <v>200</v>
      </c>
      <c r="L42" s="547">
        <v>0</v>
      </c>
      <c r="M42" s="548">
        <v>0.6666666666666666</v>
      </c>
    </row>
    <row r="43" spans="1:13" ht="15.75">
      <c r="A43" s="58"/>
      <c r="B43" s="852" t="s">
        <v>381</v>
      </c>
      <c r="C43" s="847"/>
      <c r="E43" s="556"/>
      <c r="F43" s="556"/>
      <c r="G43" s="653">
        <f>G42+1</f>
        <v>25</v>
      </c>
      <c r="H43" s="647" t="s">
        <v>206</v>
      </c>
      <c r="I43" s="702" t="s">
        <v>632</v>
      </c>
      <c r="J43" s="647" t="s">
        <v>422</v>
      </c>
      <c r="K43" s="647" t="s">
        <v>200</v>
      </c>
      <c r="L43" s="649">
        <v>5</v>
      </c>
      <c r="M43" s="650">
        <f aca="true" t="shared" si="4" ref="M43:M48">M42+TIME(0,L42,)</f>
        <v>0.6666666666666666</v>
      </c>
    </row>
    <row r="44" spans="1:13" ht="12.75" customHeight="1">
      <c r="A44" s="58"/>
      <c r="B44" s="852" t="s">
        <v>528</v>
      </c>
      <c r="C44" s="847"/>
      <c r="E44" s="426"/>
      <c r="F44" s="426"/>
      <c r="G44" s="652">
        <f>G43+1</f>
        <v>26</v>
      </c>
      <c r="H44" s="658" t="s">
        <v>201</v>
      </c>
      <c r="I44" s="652" t="s">
        <v>202</v>
      </c>
      <c r="J44" s="542" t="s">
        <v>422</v>
      </c>
      <c r="K44" s="547" t="s">
        <v>203</v>
      </c>
      <c r="L44" s="547">
        <v>5</v>
      </c>
      <c r="M44" s="548">
        <f t="shared" si="4"/>
        <v>0.6701388888888888</v>
      </c>
    </row>
    <row r="45" spans="1:13" ht="15.75">
      <c r="A45" s="58"/>
      <c r="B45" s="852" t="s">
        <v>524</v>
      </c>
      <c r="C45" s="847"/>
      <c r="E45" s="556"/>
      <c r="F45" s="556"/>
      <c r="G45" s="653">
        <f>G44+1</f>
        <v>27</v>
      </c>
      <c r="H45" s="559" t="s">
        <v>238</v>
      </c>
      <c r="I45" s="653" t="s">
        <v>625</v>
      </c>
      <c r="J45" s="657" t="s">
        <v>422</v>
      </c>
      <c r="K45" s="647" t="s">
        <v>203</v>
      </c>
      <c r="L45" s="649">
        <v>100</v>
      </c>
      <c r="M45" s="650">
        <f t="shared" si="4"/>
        <v>0.673611111111111</v>
      </c>
    </row>
    <row r="46" spans="1:13" ht="18" customHeight="1">
      <c r="A46" s="58"/>
      <c r="B46" s="852" t="s">
        <v>380</v>
      </c>
      <c r="C46" s="847"/>
      <c r="E46" s="426"/>
      <c r="F46" s="426"/>
      <c r="G46" s="652">
        <f>G45+1</f>
        <v>28</v>
      </c>
      <c r="H46" s="555" t="s">
        <v>238</v>
      </c>
      <c r="I46" s="655" t="s">
        <v>66</v>
      </c>
      <c r="J46" s="542" t="s">
        <v>422</v>
      </c>
      <c r="K46" s="547" t="s">
        <v>203</v>
      </c>
      <c r="L46" s="656">
        <v>10</v>
      </c>
      <c r="M46" s="548">
        <f t="shared" si="4"/>
        <v>0.7430555555555555</v>
      </c>
    </row>
    <row r="47" spans="1:13" ht="15.75">
      <c r="A47" s="58"/>
      <c r="B47" s="852" t="s">
        <v>525</v>
      </c>
      <c r="C47" s="847"/>
      <c r="E47" s="556"/>
      <c r="F47" s="556"/>
      <c r="G47" s="653">
        <f>G46+1</f>
        <v>29</v>
      </c>
      <c r="H47" s="559"/>
      <c r="I47" s="653" t="s">
        <v>593</v>
      </c>
      <c r="J47" s="657" t="s">
        <v>422</v>
      </c>
      <c r="K47" s="647" t="s">
        <v>203</v>
      </c>
      <c r="L47" s="649">
        <v>0</v>
      </c>
      <c r="M47" s="650">
        <f t="shared" si="4"/>
        <v>0.7499999999999999</v>
      </c>
    </row>
    <row r="48" spans="1:13" ht="16.5" thickBot="1">
      <c r="A48" s="58"/>
      <c r="B48" s="853" t="s">
        <v>351</v>
      </c>
      <c r="C48" s="847"/>
      <c r="E48" s="426"/>
      <c r="F48" s="426"/>
      <c r="G48" s="652"/>
      <c r="H48" s="555"/>
      <c r="I48" s="655"/>
      <c r="J48" s="704" t="s">
        <v>592</v>
      </c>
      <c r="K48" s="704" t="s">
        <v>203</v>
      </c>
      <c r="L48" s="656"/>
      <c r="M48" s="548">
        <f t="shared" si="4"/>
        <v>0.7499999999999999</v>
      </c>
    </row>
    <row r="49" spans="1:13" ht="15.75">
      <c r="A49" s="58"/>
      <c r="B49" s="60"/>
      <c r="C49" s="59"/>
      <c r="E49" s="607"/>
      <c r="F49" s="607"/>
      <c r="G49" s="639"/>
      <c r="H49" s="640"/>
      <c r="I49" s="641"/>
      <c r="J49" s="640"/>
      <c r="K49" s="640"/>
      <c r="L49" s="642"/>
      <c r="M49" s="643"/>
    </row>
    <row r="50" spans="1:13" ht="18.75" customHeight="1" thickBot="1">
      <c r="A50" s="1097"/>
      <c r="B50" s="1098" t="s">
        <v>102</v>
      </c>
      <c r="C50" s="1099"/>
      <c r="E50" s="607"/>
      <c r="F50" s="607"/>
      <c r="G50" s="1416" t="s">
        <v>67</v>
      </c>
      <c r="H50" s="1416"/>
      <c r="I50" s="1416"/>
      <c r="J50" s="1416"/>
      <c r="K50" s="1416"/>
      <c r="L50" s="1416"/>
      <c r="M50" s="1416"/>
    </row>
    <row r="51" spans="5:13" ht="15">
      <c r="E51" s="660"/>
      <c r="F51" s="664"/>
      <c r="G51" s="665"/>
      <c r="H51" s="665"/>
      <c r="I51" s="554"/>
      <c r="J51" s="19"/>
      <c r="K51" s="25"/>
      <c r="L51" s="660"/>
      <c r="M51" s="663"/>
    </row>
    <row r="52" spans="5:13" ht="15.75">
      <c r="E52" s="556"/>
      <c r="F52" s="556"/>
      <c r="G52" s="653">
        <v>30</v>
      </c>
      <c r="H52" s="647" t="s">
        <v>206</v>
      </c>
      <c r="I52" s="702" t="s">
        <v>354</v>
      </c>
      <c r="J52" s="647" t="s">
        <v>422</v>
      </c>
      <c r="K52" s="647" t="s">
        <v>200</v>
      </c>
      <c r="L52" s="649">
        <v>0</v>
      </c>
      <c r="M52" s="650">
        <v>0.4375</v>
      </c>
    </row>
    <row r="53" spans="5:13" ht="15.75">
      <c r="E53" s="426"/>
      <c r="F53" s="426"/>
      <c r="G53" s="703">
        <f aca="true" t="shared" si="5" ref="G53:G58">G52+1</f>
        <v>31</v>
      </c>
      <c r="H53" s="658" t="s">
        <v>206</v>
      </c>
      <c r="I53" s="651" t="s">
        <v>632</v>
      </c>
      <c r="J53" s="542" t="s">
        <v>422</v>
      </c>
      <c r="K53" s="547" t="s">
        <v>200</v>
      </c>
      <c r="L53" s="547">
        <v>5</v>
      </c>
      <c r="M53" s="548">
        <f aca="true" t="shared" si="6" ref="M53:M58">M52+TIME(0,L52,)</f>
        <v>0.4375</v>
      </c>
    </row>
    <row r="54" spans="5:13" ht="18" customHeight="1">
      <c r="E54" s="556"/>
      <c r="F54" s="556"/>
      <c r="G54" s="653">
        <f t="shared" si="5"/>
        <v>32</v>
      </c>
      <c r="H54" s="647" t="s">
        <v>201</v>
      </c>
      <c r="I54" s="702" t="s">
        <v>202</v>
      </c>
      <c r="J54" s="657" t="s">
        <v>422</v>
      </c>
      <c r="K54" s="647" t="s">
        <v>203</v>
      </c>
      <c r="L54" s="649">
        <v>5</v>
      </c>
      <c r="M54" s="650">
        <f t="shared" si="6"/>
        <v>0.4409722222222222</v>
      </c>
    </row>
    <row r="55" spans="5:13" ht="15.75">
      <c r="E55" s="426"/>
      <c r="F55" s="426"/>
      <c r="G55" s="703">
        <f t="shared" si="5"/>
        <v>33</v>
      </c>
      <c r="H55" s="658" t="s">
        <v>204</v>
      </c>
      <c r="I55" s="652" t="s">
        <v>625</v>
      </c>
      <c r="J55" s="542" t="s">
        <v>422</v>
      </c>
      <c r="K55" s="547" t="s">
        <v>200</v>
      </c>
      <c r="L55" s="547">
        <v>45</v>
      </c>
      <c r="M55" s="548">
        <f t="shared" si="6"/>
        <v>0.4444444444444444</v>
      </c>
    </row>
    <row r="56" spans="5:13" ht="15.75">
      <c r="E56" s="556"/>
      <c r="F56" s="556"/>
      <c r="G56" s="559">
        <f t="shared" si="5"/>
        <v>34</v>
      </c>
      <c r="H56" s="559" t="s">
        <v>238</v>
      </c>
      <c r="I56" s="653" t="s">
        <v>68</v>
      </c>
      <c r="J56" s="657" t="s">
        <v>422</v>
      </c>
      <c r="K56" s="647" t="s">
        <v>203</v>
      </c>
      <c r="L56" s="649">
        <v>30</v>
      </c>
      <c r="M56" s="650">
        <f t="shared" si="6"/>
        <v>0.4756944444444444</v>
      </c>
    </row>
    <row r="57" spans="5:13" ht="15.75">
      <c r="E57" s="426"/>
      <c r="F57" s="426"/>
      <c r="G57" s="555">
        <f t="shared" si="5"/>
        <v>35</v>
      </c>
      <c r="H57" s="555" t="s">
        <v>238</v>
      </c>
      <c r="I57" s="655" t="s">
        <v>69</v>
      </c>
      <c r="J57" s="542" t="s">
        <v>422</v>
      </c>
      <c r="K57" s="547" t="s">
        <v>203</v>
      </c>
      <c r="L57" s="656">
        <v>35</v>
      </c>
      <c r="M57" s="548">
        <f t="shared" si="6"/>
        <v>0.49652777777777773</v>
      </c>
    </row>
    <row r="58" spans="5:13" ht="15.75">
      <c r="E58" s="556"/>
      <c r="F58" s="556"/>
      <c r="G58" s="559">
        <f t="shared" si="5"/>
        <v>36</v>
      </c>
      <c r="H58" s="559" t="s">
        <v>238</v>
      </c>
      <c r="I58" s="653" t="s">
        <v>425</v>
      </c>
      <c r="J58" s="657" t="s">
        <v>422</v>
      </c>
      <c r="K58" s="647" t="s">
        <v>203</v>
      </c>
      <c r="L58" s="649">
        <v>0</v>
      </c>
      <c r="M58" s="650">
        <f t="shared" si="6"/>
        <v>0.5208333333333333</v>
      </c>
    </row>
    <row r="59" spans="5:13" ht="15.75">
      <c r="E59" s="426"/>
      <c r="F59" s="426"/>
      <c r="G59" s="555"/>
      <c r="H59" s="555"/>
      <c r="I59" s="655"/>
      <c r="J59" s="704"/>
      <c r="K59" s="704"/>
      <c r="L59" s="656"/>
      <c r="M59" s="548"/>
    </row>
    <row r="60" spans="5:13" ht="15.75">
      <c r="E60" s="607"/>
      <c r="F60" s="607"/>
      <c r="G60" s="639"/>
      <c r="H60" s="640"/>
      <c r="I60" s="641"/>
      <c r="J60" s="640"/>
      <c r="K60" s="640"/>
      <c r="L60" s="642"/>
      <c r="M60" s="643"/>
    </row>
    <row r="61" spans="5:13" ht="18" customHeight="1">
      <c r="E61" s="607"/>
      <c r="F61" s="607"/>
      <c r="G61" s="1416" t="s">
        <v>70</v>
      </c>
      <c r="H61" s="1416"/>
      <c r="I61" s="1416"/>
      <c r="J61" s="1416"/>
      <c r="K61" s="1416"/>
      <c r="L61" s="1416"/>
      <c r="M61" s="1416"/>
    </row>
    <row r="62" spans="5:13" ht="18" customHeight="1">
      <c r="E62" s="660"/>
      <c r="F62" s="664"/>
      <c r="G62" s="665"/>
      <c r="H62" s="665"/>
      <c r="I62" s="554"/>
      <c r="J62" s="19"/>
      <c r="K62" s="25"/>
      <c r="L62" s="660"/>
      <c r="M62" s="663"/>
    </row>
    <row r="63" spans="5:13" ht="15.75">
      <c r="E63" s="556"/>
      <c r="F63" s="556"/>
      <c r="G63" s="653">
        <v>37</v>
      </c>
      <c r="H63" s="647" t="s">
        <v>206</v>
      </c>
      <c r="I63" s="702" t="s">
        <v>354</v>
      </c>
      <c r="J63" s="647" t="s">
        <v>422</v>
      </c>
      <c r="K63" s="647" t="s">
        <v>200</v>
      </c>
      <c r="L63" s="649">
        <v>0</v>
      </c>
      <c r="M63" s="650">
        <v>0.5625</v>
      </c>
    </row>
    <row r="64" spans="5:13" ht="15.75">
      <c r="E64" s="426"/>
      <c r="F64" s="426"/>
      <c r="G64" s="703">
        <f aca="true" t="shared" si="7" ref="G64:G69">G63+1</f>
        <v>38</v>
      </c>
      <c r="H64" s="658" t="s">
        <v>206</v>
      </c>
      <c r="I64" s="651" t="s">
        <v>632</v>
      </c>
      <c r="J64" s="542" t="s">
        <v>422</v>
      </c>
      <c r="K64" s="547" t="s">
        <v>200</v>
      </c>
      <c r="L64" s="547">
        <v>5</v>
      </c>
      <c r="M64" s="548">
        <f aca="true" t="shared" si="8" ref="M64:M69">M63+TIME(0,L63,)</f>
        <v>0.5625</v>
      </c>
    </row>
    <row r="65" spans="5:13" ht="15.75">
      <c r="E65" s="556"/>
      <c r="F65" s="556"/>
      <c r="G65" s="653">
        <f t="shared" si="7"/>
        <v>39</v>
      </c>
      <c r="H65" s="647" t="s">
        <v>201</v>
      </c>
      <c r="I65" s="702" t="s">
        <v>202</v>
      </c>
      <c r="J65" s="657" t="s">
        <v>422</v>
      </c>
      <c r="K65" s="647" t="s">
        <v>203</v>
      </c>
      <c r="L65" s="649">
        <v>5</v>
      </c>
      <c r="M65" s="650">
        <f t="shared" si="8"/>
        <v>0.5659722222222222</v>
      </c>
    </row>
    <row r="66" spans="5:13" ht="15.75">
      <c r="E66" s="426"/>
      <c r="F66" s="426"/>
      <c r="G66" s="703">
        <f t="shared" si="7"/>
        <v>40</v>
      </c>
      <c r="H66" s="658" t="s">
        <v>195</v>
      </c>
      <c r="I66" s="652" t="s">
        <v>71</v>
      </c>
      <c r="J66" s="542" t="s">
        <v>422</v>
      </c>
      <c r="K66" s="547" t="s">
        <v>200</v>
      </c>
      <c r="L66" s="547">
        <v>65</v>
      </c>
      <c r="M66" s="548">
        <f t="shared" si="8"/>
        <v>0.5694444444444444</v>
      </c>
    </row>
    <row r="67" spans="5:13" ht="15.75">
      <c r="E67" s="556"/>
      <c r="F67" s="556"/>
      <c r="G67" s="559">
        <f t="shared" si="7"/>
        <v>41</v>
      </c>
      <c r="H67" s="559" t="s">
        <v>238</v>
      </c>
      <c r="I67" s="653" t="s">
        <v>72</v>
      </c>
      <c r="J67" s="657" t="s">
        <v>422</v>
      </c>
      <c r="K67" s="647" t="s">
        <v>203</v>
      </c>
      <c r="L67" s="649">
        <v>30</v>
      </c>
      <c r="M67" s="650">
        <f t="shared" si="8"/>
        <v>0.6145833333333333</v>
      </c>
    </row>
    <row r="68" spans="5:13" ht="15.75">
      <c r="E68" s="426"/>
      <c r="F68" s="426"/>
      <c r="G68" s="555">
        <f t="shared" si="7"/>
        <v>42</v>
      </c>
      <c r="H68" s="555" t="s">
        <v>238</v>
      </c>
      <c r="I68" s="655" t="s">
        <v>73</v>
      </c>
      <c r="J68" s="542" t="s">
        <v>422</v>
      </c>
      <c r="K68" s="547" t="s">
        <v>203</v>
      </c>
      <c r="L68" s="656">
        <v>15</v>
      </c>
      <c r="M68" s="548">
        <f t="shared" si="8"/>
        <v>0.6354166666666666</v>
      </c>
    </row>
    <row r="69" spans="5:13" ht="15.75">
      <c r="E69" s="556"/>
      <c r="F69" s="556"/>
      <c r="G69" s="559">
        <f t="shared" si="7"/>
        <v>43</v>
      </c>
      <c r="H69" s="559" t="s">
        <v>238</v>
      </c>
      <c r="I69" s="653" t="s">
        <v>425</v>
      </c>
      <c r="J69" s="657" t="s">
        <v>422</v>
      </c>
      <c r="K69" s="647" t="s">
        <v>203</v>
      </c>
      <c r="L69" s="649">
        <v>0</v>
      </c>
      <c r="M69" s="650">
        <f t="shared" si="8"/>
        <v>0.6458333333333333</v>
      </c>
    </row>
    <row r="70" spans="5:13" ht="15.75">
      <c r="E70" s="426"/>
      <c r="F70" s="426"/>
      <c r="G70" s="555"/>
      <c r="H70" s="555"/>
      <c r="I70" s="655"/>
      <c r="J70" s="704"/>
      <c r="K70" s="704"/>
      <c r="L70" s="656"/>
      <c r="M70" s="548"/>
    </row>
    <row r="71" spans="5:13" ht="15.75">
      <c r="E71" s="504"/>
      <c r="F71" s="705"/>
      <c r="G71" s="504"/>
      <c r="H71" s="666"/>
      <c r="I71" s="565" t="s">
        <v>583</v>
      </c>
      <c r="J71" s="666"/>
      <c r="K71" s="565"/>
      <c r="L71" s="504"/>
      <c r="M71" s="506"/>
    </row>
    <row r="73" spans="5:13" ht="15.75">
      <c r="E73" s="607"/>
      <c r="F73" s="607"/>
      <c r="G73" s="639"/>
      <c r="H73" s="640"/>
      <c r="I73" s="641"/>
      <c r="J73" s="640"/>
      <c r="K73" s="640"/>
      <c r="L73" s="642"/>
      <c r="M73" s="643"/>
    </row>
    <row r="74" spans="5:13" ht="18">
      <c r="E74" s="607"/>
      <c r="F74" s="607"/>
      <c r="G74" s="579"/>
      <c r="H74" s="579"/>
      <c r="I74" s="579"/>
      <c r="J74" s="579"/>
      <c r="K74" s="579"/>
      <c r="L74" s="579"/>
      <c r="M74" s="579"/>
    </row>
    <row r="75" spans="5:13" ht="15">
      <c r="E75" s="660"/>
      <c r="F75" s="664"/>
      <c r="G75" s="665"/>
      <c r="H75" s="665"/>
      <c r="I75" s="554"/>
      <c r="J75" s="19"/>
      <c r="K75" s="25"/>
      <c r="L75" s="660"/>
      <c r="M75" s="663"/>
    </row>
    <row r="76" spans="5:13" ht="15.75">
      <c r="E76" s="504"/>
      <c r="F76" s="504"/>
      <c r="G76" s="666"/>
      <c r="H76" s="666"/>
      <c r="I76" s="558"/>
      <c r="J76" s="565"/>
      <c r="K76" s="565"/>
      <c r="L76" s="504"/>
      <c r="M76" s="506"/>
    </row>
    <row r="77" spans="5:13" ht="15">
      <c r="E77" s="660"/>
      <c r="F77" s="664"/>
      <c r="G77" s="665"/>
      <c r="H77" s="665"/>
      <c r="I77" s="554" t="s">
        <v>607</v>
      </c>
      <c r="J77" s="19"/>
      <c r="K77" s="25"/>
      <c r="L77" s="660"/>
      <c r="M77" s="663"/>
    </row>
    <row r="78" spans="5:13" ht="15.75">
      <c r="E78" s="504"/>
      <c r="F78" s="504"/>
      <c r="G78" s="666"/>
      <c r="H78" s="666"/>
      <c r="I78" s="558" t="s">
        <v>608</v>
      </c>
      <c r="J78" s="565"/>
      <c r="K78" s="565"/>
      <c r="L78" s="504"/>
      <c r="M78" s="506"/>
    </row>
    <row r="79" spans="5:13" ht="15.75">
      <c r="E79" s="499"/>
      <c r="F79" s="499"/>
      <c r="G79" s="665"/>
      <c r="H79" s="665"/>
      <c r="I79" s="25"/>
      <c r="J79" s="665"/>
      <c r="K79" s="25"/>
      <c r="L79" s="499"/>
      <c r="M79" s="667"/>
    </row>
    <row r="80" spans="5:13" ht="15.75">
      <c r="E80" s="504"/>
      <c r="F80" s="705"/>
      <c r="G80" s="504"/>
      <c r="H80" s="666"/>
      <c r="I80" s="565" t="s">
        <v>609</v>
      </c>
      <c r="J80" s="666"/>
      <c r="K80" s="565"/>
      <c r="L80" s="504"/>
      <c r="M80" s="506"/>
    </row>
    <row r="81" spans="5:13" ht="15.75">
      <c r="E81" s="499"/>
      <c r="F81" s="499"/>
      <c r="G81" s="665"/>
      <c r="H81" s="665"/>
      <c r="I81" s="25" t="s">
        <v>610</v>
      </c>
      <c r="J81" s="665"/>
      <c r="K81" s="25"/>
      <c r="L81" s="499"/>
      <c r="M81" s="667"/>
    </row>
    <row r="82" spans="5:13" ht="15.75">
      <c r="E82" s="504"/>
      <c r="F82" s="705"/>
      <c r="G82" s="504"/>
      <c r="H82" s="666"/>
      <c r="I82" s="565"/>
      <c r="J82" s="666"/>
      <c r="K82" s="565"/>
      <c r="L82" s="504"/>
      <c r="M82" s="506"/>
    </row>
    <row r="83" spans="5:13" ht="15.75">
      <c r="E83" s="499"/>
      <c r="F83" s="499"/>
      <c r="G83" s="665"/>
      <c r="H83" s="665"/>
      <c r="I83" s="25" t="s">
        <v>582</v>
      </c>
      <c r="J83" s="665"/>
      <c r="K83" s="25"/>
      <c r="L83" s="499"/>
      <c r="M83" s="667"/>
    </row>
    <row r="84" spans="5:13" ht="15.75">
      <c r="E84" s="504"/>
      <c r="F84" s="705"/>
      <c r="G84" s="504"/>
      <c r="H84" s="666"/>
      <c r="I84" s="565" t="s">
        <v>583</v>
      </c>
      <c r="J84" s="666"/>
      <c r="K84" s="565"/>
      <c r="L84" s="504"/>
      <c r="M84" s="506"/>
    </row>
  </sheetData>
  <sheetProtection/>
  <mergeCells count="10">
    <mergeCell ref="G22:M22"/>
    <mergeCell ref="B4:B6"/>
    <mergeCell ref="G32:M32"/>
    <mergeCell ref="G40:M40"/>
    <mergeCell ref="G50:M50"/>
    <mergeCell ref="G61:M61"/>
    <mergeCell ref="F2:M2"/>
    <mergeCell ref="G8:M8"/>
    <mergeCell ref="F3:M3"/>
    <mergeCell ref="F4:M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1200" verticalDpi="1200" orientation="portrait" scale="70" r:id="rId11"/>
  <headerFooter alignWithMargins="0">
    <oddFooter>&amp;L&amp;A&amp;C&amp;P  of &amp;N&amp;R&amp;D   &amp;T</oddFooter>
  </headerFooter>
</worksheet>
</file>

<file path=xl/worksheets/sheet15.xml><?xml version="1.0" encoding="utf-8"?>
<worksheet xmlns="http://schemas.openxmlformats.org/spreadsheetml/2006/main" xmlns:r="http://schemas.openxmlformats.org/officeDocument/2006/relationships">
  <sheetPr>
    <tabColor indexed="53"/>
  </sheetPr>
  <dimension ref="A1:M73"/>
  <sheetViews>
    <sheetView zoomScale="66" zoomScaleNormal="66" zoomScalePageLayoutView="0" workbookViewId="0" topLeftCell="A1">
      <selection activeCell="E5" sqref="E5:M142"/>
    </sheetView>
  </sheetViews>
  <sheetFormatPr defaultColWidth="9.140625" defaultRowHeight="12.75"/>
  <cols>
    <col min="1" max="1" width="1.421875" style="0" customWidth="1"/>
    <col min="2" max="2" width="12.421875" style="0" customWidth="1"/>
    <col min="3" max="3" width="1.421875" style="0" customWidth="1"/>
    <col min="4" max="4" width="4.421875" style="0" customWidth="1"/>
    <col min="5" max="5" width="2.57421875" style="0" customWidth="1"/>
    <col min="6" max="6" width="4.8515625" style="0" customWidth="1"/>
    <col min="9" max="9" width="71.140625" style="0" customWidth="1"/>
  </cols>
  <sheetData>
    <row r="1" spans="1:13" ht="15.75">
      <c r="A1" s="1094"/>
      <c r="B1" s="1095" t="s">
        <v>102</v>
      </c>
      <c r="C1" s="57"/>
      <c r="E1" s="856"/>
      <c r="F1" s="856"/>
      <c r="G1" s="856"/>
      <c r="H1" s="856"/>
      <c r="I1" s="856"/>
      <c r="J1" s="856"/>
      <c r="K1" s="856"/>
      <c r="L1" s="856"/>
      <c r="M1" s="907"/>
    </row>
    <row r="2" spans="1:13" ht="18.75" thickBot="1">
      <c r="A2" s="1096"/>
      <c r="B2" s="908"/>
      <c r="C2" s="59"/>
      <c r="E2" s="1431" t="s">
        <v>181</v>
      </c>
      <c r="F2" s="1431"/>
      <c r="G2" s="1431"/>
      <c r="H2" s="1431"/>
      <c r="I2" s="1431"/>
      <c r="J2" s="1431"/>
      <c r="K2" s="1431"/>
      <c r="L2" s="1431"/>
      <c r="M2" s="1431"/>
    </row>
    <row r="3" spans="1:13" ht="18.75" thickBot="1">
      <c r="A3" s="1096"/>
      <c r="B3" s="395" t="s">
        <v>276</v>
      </c>
      <c r="C3" s="59"/>
      <c r="E3" s="411"/>
      <c r="F3" s="1406"/>
      <c r="G3" s="1406"/>
      <c r="H3" s="1406"/>
      <c r="I3" s="1406"/>
      <c r="J3" s="1406"/>
      <c r="K3" s="1406"/>
      <c r="L3" s="1406"/>
      <c r="M3" s="1406"/>
    </row>
    <row r="4" spans="1:13" ht="15.75" customHeight="1">
      <c r="A4" s="1096"/>
      <c r="B4" s="1156" t="str">
        <f>Title!$B$4</f>
        <v>R6</v>
      </c>
      <c r="C4" s="59"/>
      <c r="E4" s="412"/>
      <c r="F4" s="1407" t="s">
        <v>229</v>
      </c>
      <c r="G4" s="1407"/>
      <c r="H4" s="1407"/>
      <c r="I4" s="1407"/>
      <c r="J4" s="1407"/>
      <c r="K4" s="1407"/>
      <c r="L4" s="1407"/>
      <c r="M4" s="1407"/>
    </row>
    <row r="5" spans="1:13" ht="15.75">
      <c r="A5" s="1096"/>
      <c r="B5" s="1157"/>
      <c r="C5" s="59"/>
      <c r="E5" s="413"/>
      <c r="F5" s="414"/>
      <c r="G5" s="415"/>
      <c r="H5" s="417"/>
      <c r="I5" s="417"/>
      <c r="J5" s="417"/>
      <c r="K5" s="417"/>
      <c r="L5" s="417"/>
      <c r="M5" s="418"/>
    </row>
    <row r="6" spans="1:13" ht="16.5" thickBot="1">
      <c r="A6" s="1096"/>
      <c r="B6" s="1158"/>
      <c r="C6" s="59"/>
      <c r="E6" s="413"/>
      <c r="F6" s="414" t="s">
        <v>208</v>
      </c>
      <c r="G6" s="415" t="s">
        <v>74</v>
      </c>
      <c r="H6" s="417"/>
      <c r="I6" s="417"/>
      <c r="J6" s="417"/>
      <c r="K6" s="417"/>
      <c r="L6" s="417"/>
      <c r="M6" s="418"/>
    </row>
    <row r="7" spans="1:13" ht="16.5" thickBot="1">
      <c r="A7" s="1096"/>
      <c r="B7" s="60"/>
      <c r="C7" s="909"/>
      <c r="E7" s="413"/>
      <c r="F7" s="414" t="s">
        <v>208</v>
      </c>
      <c r="G7" s="415" t="s">
        <v>155</v>
      </c>
      <c r="H7" s="417"/>
      <c r="I7" s="417"/>
      <c r="J7" s="417"/>
      <c r="K7" s="417"/>
      <c r="L7" s="417"/>
      <c r="M7" s="418"/>
    </row>
    <row r="8" spans="1:13" ht="18" customHeight="1">
      <c r="A8" s="1096"/>
      <c r="B8" s="831" t="s">
        <v>348</v>
      </c>
      <c r="C8" s="832"/>
      <c r="E8" s="413"/>
      <c r="F8" s="414"/>
      <c r="G8" s="415"/>
      <c r="H8" s="417"/>
      <c r="I8" s="417"/>
      <c r="J8" s="417"/>
      <c r="K8" s="417"/>
      <c r="L8" s="417"/>
      <c r="M8" s="418"/>
    </row>
    <row r="9" spans="1:13" ht="20.25">
      <c r="A9" s="1096"/>
      <c r="B9" s="833" t="s">
        <v>377</v>
      </c>
      <c r="C9" s="832"/>
      <c r="E9" s="419"/>
      <c r="F9" s="419"/>
      <c r="G9" s="419"/>
      <c r="H9" s="419"/>
      <c r="I9" s="419"/>
      <c r="J9" s="419"/>
      <c r="K9" s="420"/>
      <c r="L9" s="419"/>
      <c r="M9" s="421"/>
    </row>
    <row r="10" spans="1:13" ht="18">
      <c r="A10" s="58"/>
      <c r="B10" s="60"/>
      <c r="C10" s="59"/>
      <c r="E10" s="1432" t="s">
        <v>75</v>
      </c>
      <c r="F10" s="1405"/>
      <c r="G10" s="1405"/>
      <c r="H10" s="1405"/>
      <c r="I10" s="1405"/>
      <c r="J10" s="1405"/>
      <c r="K10" s="1405"/>
      <c r="L10" s="1405"/>
      <c r="M10" s="1405"/>
    </row>
    <row r="11" spans="1:13" ht="18">
      <c r="A11" s="1096"/>
      <c r="B11" s="834" t="s">
        <v>403</v>
      </c>
      <c r="C11" s="832"/>
      <c r="E11" s="422"/>
      <c r="F11" s="423"/>
      <c r="G11" s="424"/>
      <c r="H11" s="424"/>
      <c r="I11" s="424"/>
      <c r="J11" s="424"/>
      <c r="K11" s="424"/>
      <c r="L11" s="424"/>
      <c r="M11" s="425"/>
    </row>
    <row r="12" spans="1:13" ht="16.5" thickBot="1">
      <c r="A12" s="58"/>
      <c r="B12" s="846" t="s">
        <v>517</v>
      </c>
      <c r="C12" s="832"/>
      <c r="E12" s="426"/>
      <c r="F12" s="426"/>
      <c r="G12" s="427">
        <v>1</v>
      </c>
      <c r="H12" s="428" t="s">
        <v>206</v>
      </c>
      <c r="I12" s="429" t="s">
        <v>196</v>
      </c>
      <c r="J12" s="429" t="s">
        <v>422</v>
      </c>
      <c r="K12" s="429" t="s">
        <v>230</v>
      </c>
      <c r="L12" s="430">
        <v>1</v>
      </c>
      <c r="M12" s="431">
        <v>0.5625</v>
      </c>
    </row>
    <row r="13" spans="1:13" ht="15.75">
      <c r="A13" s="58"/>
      <c r="B13" s="60"/>
      <c r="C13" s="59"/>
      <c r="E13" s="432"/>
      <c r="F13" s="432"/>
      <c r="G13" s="433">
        <v>2</v>
      </c>
      <c r="H13" s="434" t="s">
        <v>206</v>
      </c>
      <c r="I13" s="434" t="s">
        <v>231</v>
      </c>
      <c r="J13" s="435" t="s">
        <v>422</v>
      </c>
      <c r="K13" s="435" t="s">
        <v>230</v>
      </c>
      <c r="L13" s="436">
        <v>2</v>
      </c>
      <c r="M13" s="437">
        <f>M12+TIME(0,L12,0)</f>
        <v>0.5631944444444444</v>
      </c>
    </row>
    <row r="14" spans="1:13" ht="15.75">
      <c r="A14" s="1096"/>
      <c r="B14" s="835" t="s">
        <v>513</v>
      </c>
      <c r="C14" s="832"/>
      <c r="E14" s="114"/>
      <c r="F14" s="114"/>
      <c r="G14" s="438">
        <v>3</v>
      </c>
      <c r="H14" s="439" t="s">
        <v>206</v>
      </c>
      <c r="I14" s="439" t="s">
        <v>586</v>
      </c>
      <c r="J14" s="441" t="s">
        <v>422</v>
      </c>
      <c r="K14" s="441" t="s">
        <v>230</v>
      </c>
      <c r="L14" s="442">
        <v>10</v>
      </c>
      <c r="M14" s="443">
        <f aca="true" t="shared" si="0" ref="M14:M19">M13+TIME(0,L13,0)</f>
        <v>0.5645833333333333</v>
      </c>
    </row>
    <row r="15" spans="1:13" ht="15.75">
      <c r="A15" s="1096"/>
      <c r="B15" s="836" t="s">
        <v>495</v>
      </c>
      <c r="C15" s="832"/>
      <c r="E15" s="556"/>
      <c r="F15" s="556"/>
      <c r="G15" s="1123">
        <v>4</v>
      </c>
      <c r="H15" s="1124" t="s">
        <v>206</v>
      </c>
      <c r="I15" s="1125" t="s">
        <v>197</v>
      </c>
      <c r="J15" s="1126" t="s">
        <v>422</v>
      </c>
      <c r="K15" s="1126" t="s">
        <v>230</v>
      </c>
      <c r="L15" s="1134">
        <v>15</v>
      </c>
      <c r="M15" s="1135">
        <f t="shared" si="0"/>
        <v>0.5715277777777777</v>
      </c>
    </row>
    <row r="16" spans="1:13" ht="15.75">
      <c r="A16" s="58"/>
      <c r="B16" s="837" t="s">
        <v>554</v>
      </c>
      <c r="C16" s="832"/>
      <c r="E16" s="114"/>
      <c r="F16" s="114"/>
      <c r="G16" s="761">
        <v>5</v>
      </c>
      <c r="H16" s="439" t="s">
        <v>206</v>
      </c>
      <c r="I16" s="441" t="s">
        <v>588</v>
      </c>
      <c r="J16" s="441" t="s">
        <v>422</v>
      </c>
      <c r="K16" s="441" t="s">
        <v>230</v>
      </c>
      <c r="L16" s="442">
        <v>5</v>
      </c>
      <c r="M16" s="443">
        <f t="shared" si="0"/>
        <v>0.5819444444444444</v>
      </c>
    </row>
    <row r="17" spans="1:13" ht="15.75">
      <c r="A17" s="58"/>
      <c r="B17" s="838" t="s">
        <v>574</v>
      </c>
      <c r="C17" s="832"/>
      <c r="E17" s="556"/>
      <c r="F17" s="556"/>
      <c r="G17" s="1123">
        <v>6</v>
      </c>
      <c r="H17" s="1124" t="s">
        <v>201</v>
      </c>
      <c r="I17" s="1136" t="s">
        <v>76</v>
      </c>
      <c r="J17" s="1126" t="s">
        <v>422</v>
      </c>
      <c r="K17" s="1126" t="s">
        <v>230</v>
      </c>
      <c r="L17" s="1134">
        <v>5</v>
      </c>
      <c r="M17" s="1135">
        <f t="shared" si="0"/>
        <v>0.5854166666666666</v>
      </c>
    </row>
    <row r="18" spans="1:13" ht="15.75">
      <c r="A18" s="58"/>
      <c r="B18" s="839" t="s">
        <v>573</v>
      </c>
      <c r="C18" s="832"/>
      <c r="E18" s="114"/>
      <c r="F18" s="114"/>
      <c r="G18" s="448">
        <v>7</v>
      </c>
      <c r="H18" s="441" t="s">
        <v>204</v>
      </c>
      <c r="I18" s="441" t="s">
        <v>227</v>
      </c>
      <c r="J18" s="441" t="s">
        <v>422</v>
      </c>
      <c r="K18" s="441"/>
      <c r="L18" s="442">
        <v>82</v>
      </c>
      <c r="M18" s="443">
        <f t="shared" si="0"/>
        <v>0.5888888888888888</v>
      </c>
    </row>
    <row r="19" spans="1:13" ht="15.75">
      <c r="A19" s="58"/>
      <c r="B19" s="840" t="s">
        <v>663</v>
      </c>
      <c r="C19" s="832"/>
      <c r="E19" s="556"/>
      <c r="F19" s="556"/>
      <c r="G19" s="1137">
        <v>8</v>
      </c>
      <c r="H19" s="1126"/>
      <c r="I19" s="1125" t="s">
        <v>619</v>
      </c>
      <c r="J19" s="1126" t="s">
        <v>422</v>
      </c>
      <c r="K19" s="1126"/>
      <c r="L19" s="1134">
        <v>0</v>
      </c>
      <c r="M19" s="1135">
        <f t="shared" si="0"/>
        <v>0.6458333333333333</v>
      </c>
    </row>
    <row r="20" spans="1:13" ht="15.75">
      <c r="A20" s="58"/>
      <c r="B20" s="841" t="s">
        <v>664</v>
      </c>
      <c r="C20" s="832"/>
      <c r="E20" s="114"/>
      <c r="F20" s="114"/>
      <c r="G20" s="448"/>
      <c r="H20" s="441"/>
      <c r="I20" s="440"/>
      <c r="J20" s="441" t="s">
        <v>207</v>
      </c>
      <c r="K20" s="441"/>
      <c r="L20" s="442"/>
      <c r="M20" s="443"/>
    </row>
    <row r="21" spans="1:13" ht="15.75">
      <c r="A21" s="58"/>
      <c r="B21" s="922" t="s">
        <v>185</v>
      </c>
      <c r="C21" s="832"/>
      <c r="E21" s="114"/>
      <c r="F21" s="114"/>
      <c r="G21" s="910"/>
      <c r="H21" s="911"/>
      <c r="I21" s="605"/>
      <c r="J21" s="911"/>
      <c r="K21" s="911"/>
      <c r="L21" s="912"/>
      <c r="M21" s="913"/>
    </row>
    <row r="22" spans="1:13" ht="18" customHeight="1">
      <c r="A22" s="58"/>
      <c r="B22" s="1093" t="s">
        <v>177</v>
      </c>
      <c r="C22" s="832"/>
      <c r="E22" s="607"/>
      <c r="F22" s="607"/>
      <c r="G22" s="914"/>
      <c r="H22" s="915"/>
      <c r="I22" s="641"/>
      <c r="J22" s="915"/>
      <c r="K22" s="915"/>
      <c r="L22" s="916"/>
      <c r="M22" s="917"/>
    </row>
    <row r="23" spans="1:13" ht="18">
      <c r="A23" s="58"/>
      <c r="B23" s="60"/>
      <c r="C23" s="59"/>
      <c r="E23" s="1430" t="s">
        <v>77</v>
      </c>
      <c r="F23" s="1430"/>
      <c r="G23" s="1430"/>
      <c r="H23" s="1430"/>
      <c r="I23" s="1430"/>
      <c r="J23" s="1430"/>
      <c r="K23" s="1430"/>
      <c r="L23" s="1430"/>
      <c r="M23" s="1430"/>
    </row>
    <row r="24" spans="1:13" ht="15.75">
      <c r="A24" s="58"/>
      <c r="B24" s="60"/>
      <c r="C24" s="59"/>
      <c r="E24" s="432"/>
      <c r="F24" s="432"/>
      <c r="G24" s="918"/>
      <c r="H24" s="919"/>
      <c r="I24" s="451"/>
      <c r="J24" s="919"/>
      <c r="K24" s="919"/>
      <c r="L24" s="920"/>
      <c r="M24" s="921"/>
    </row>
    <row r="25" spans="1:13" ht="15.75">
      <c r="A25" s="58"/>
      <c r="B25" s="60"/>
      <c r="C25" s="59"/>
      <c r="E25" s="426"/>
      <c r="F25" s="426"/>
      <c r="G25" s="427">
        <v>9</v>
      </c>
      <c r="H25" s="428" t="s">
        <v>206</v>
      </c>
      <c r="I25" s="429" t="s">
        <v>196</v>
      </c>
      <c r="J25" s="429" t="s">
        <v>422</v>
      </c>
      <c r="K25" s="429" t="s">
        <v>230</v>
      </c>
      <c r="L25" s="430">
        <v>1</v>
      </c>
      <c r="M25" s="431">
        <v>0.5625</v>
      </c>
    </row>
    <row r="26" spans="1:13" ht="15.75">
      <c r="A26" s="58"/>
      <c r="B26" s="60"/>
      <c r="C26" s="59"/>
      <c r="E26" s="432"/>
      <c r="F26" s="432"/>
      <c r="G26" s="433">
        <v>10</v>
      </c>
      <c r="H26" s="434" t="s">
        <v>206</v>
      </c>
      <c r="I26" s="434" t="s">
        <v>198</v>
      </c>
      <c r="J26" s="435" t="s">
        <v>422</v>
      </c>
      <c r="K26" s="435" t="s">
        <v>230</v>
      </c>
      <c r="L26" s="436">
        <v>5</v>
      </c>
      <c r="M26" s="437">
        <f>M25+TIME(0,L25,0)</f>
        <v>0.5631944444444444</v>
      </c>
    </row>
    <row r="27" spans="1:13" ht="15.75">
      <c r="A27" s="58"/>
      <c r="B27" s="843" t="s">
        <v>555</v>
      </c>
      <c r="C27" s="832"/>
      <c r="E27" s="426"/>
      <c r="F27" s="426"/>
      <c r="G27" s="923">
        <v>11</v>
      </c>
      <c r="H27" s="429" t="s">
        <v>204</v>
      </c>
      <c r="I27" s="440" t="s">
        <v>227</v>
      </c>
      <c r="J27" s="429" t="s">
        <v>592</v>
      </c>
      <c r="K27" s="489"/>
      <c r="L27" s="430">
        <v>114</v>
      </c>
      <c r="M27" s="443">
        <f>M26+TIME(0,L26,0)</f>
        <v>0.5666666666666667</v>
      </c>
    </row>
    <row r="28" spans="1:13" ht="15.75">
      <c r="A28" s="58"/>
      <c r="B28" s="844" t="s">
        <v>661</v>
      </c>
      <c r="C28" s="845"/>
      <c r="E28" s="432"/>
      <c r="F28" s="432"/>
      <c r="G28" s="447">
        <v>12</v>
      </c>
      <c r="H28" s="435"/>
      <c r="I28" s="435" t="s">
        <v>620</v>
      </c>
      <c r="J28" s="435" t="s">
        <v>422</v>
      </c>
      <c r="K28" s="449" t="s">
        <v>230</v>
      </c>
      <c r="L28" s="436">
        <v>0</v>
      </c>
      <c r="M28" s="437">
        <f>M27+TIME(0,L27,0)</f>
        <v>0.6458333333333333</v>
      </c>
    </row>
    <row r="29" spans="1:13" ht="15.75">
      <c r="A29" s="58"/>
      <c r="B29" s="842" t="s">
        <v>688</v>
      </c>
      <c r="C29" s="750"/>
      <c r="E29" s="426"/>
      <c r="F29" s="426"/>
      <c r="G29" s="427"/>
      <c r="H29" s="429"/>
      <c r="I29" s="550"/>
      <c r="J29" s="429"/>
      <c r="K29" s="429"/>
      <c r="L29" s="430"/>
      <c r="M29" s="431"/>
    </row>
    <row r="30" spans="1:13" ht="18">
      <c r="A30" s="58"/>
      <c r="B30" s="60"/>
      <c r="C30" s="750"/>
      <c r="E30" s="570"/>
      <c r="F30" s="570"/>
      <c r="G30" s="924"/>
      <c r="H30" s="570"/>
      <c r="I30" s="570"/>
      <c r="J30" s="570"/>
      <c r="K30" s="570"/>
      <c r="L30" s="570"/>
      <c r="M30" s="925"/>
    </row>
    <row r="31" spans="1:13" ht="15.75">
      <c r="A31" s="58"/>
      <c r="B31" s="60"/>
      <c r="C31" s="59"/>
      <c r="E31" s="607"/>
      <c r="F31" s="607"/>
      <c r="G31" s="914"/>
      <c r="H31" s="915"/>
      <c r="I31" s="641"/>
      <c r="J31" s="915"/>
      <c r="K31" s="915"/>
      <c r="L31" s="916"/>
      <c r="M31" s="917"/>
    </row>
    <row r="32" spans="1:13" ht="18" customHeight="1">
      <c r="A32" s="58"/>
      <c r="B32" s="60"/>
      <c r="C32" s="59"/>
      <c r="E32" s="1430" t="s">
        <v>78</v>
      </c>
      <c r="F32" s="1430"/>
      <c r="G32" s="1430"/>
      <c r="H32" s="1430"/>
      <c r="I32" s="1430"/>
      <c r="J32" s="1430"/>
      <c r="K32" s="1430"/>
      <c r="L32" s="1430"/>
      <c r="M32" s="1430"/>
    </row>
    <row r="33" spans="1:13" ht="15.75">
      <c r="A33" s="58"/>
      <c r="B33" s="60"/>
      <c r="C33" s="59"/>
      <c r="E33" s="432"/>
      <c r="F33" s="432"/>
      <c r="G33" s="918"/>
      <c r="H33" s="919"/>
      <c r="I33" s="451"/>
      <c r="J33" s="919"/>
      <c r="K33" s="919"/>
      <c r="L33" s="920"/>
      <c r="M33" s="921"/>
    </row>
    <row r="34" spans="1:13" ht="16.5" thickBot="1">
      <c r="A34" s="58"/>
      <c r="B34" s="60"/>
      <c r="C34" s="59"/>
      <c r="E34" s="426"/>
      <c r="F34" s="426"/>
      <c r="G34" s="427">
        <v>13</v>
      </c>
      <c r="H34" s="428" t="s">
        <v>206</v>
      </c>
      <c r="I34" s="429" t="s">
        <v>196</v>
      </c>
      <c r="J34" s="429" t="s">
        <v>422</v>
      </c>
      <c r="K34" s="429" t="s">
        <v>230</v>
      </c>
      <c r="L34" s="430">
        <v>1</v>
      </c>
      <c r="M34" s="431">
        <v>0.3333333333333333</v>
      </c>
    </row>
    <row r="35" spans="1:13" ht="15.75">
      <c r="A35" s="58"/>
      <c r="B35" s="1016" t="s">
        <v>579</v>
      </c>
      <c r="C35" s="847"/>
      <c r="E35" s="432"/>
      <c r="F35" s="432"/>
      <c r="G35" s="433">
        <v>14</v>
      </c>
      <c r="H35" s="434" t="s">
        <v>206</v>
      </c>
      <c r="I35" s="434" t="s">
        <v>198</v>
      </c>
      <c r="J35" s="435" t="s">
        <v>422</v>
      </c>
      <c r="K35" s="435" t="s">
        <v>230</v>
      </c>
      <c r="L35" s="436">
        <v>5</v>
      </c>
      <c r="M35" s="437">
        <f>M34+TIME(0,L34,0)</f>
        <v>0.33402777777777776</v>
      </c>
    </row>
    <row r="36" spans="1:13" ht="15.75">
      <c r="A36" s="58"/>
      <c r="B36" s="1017" t="s">
        <v>526</v>
      </c>
      <c r="C36" s="847"/>
      <c r="E36" s="426"/>
      <c r="F36" s="426"/>
      <c r="G36" s="923">
        <v>15</v>
      </c>
      <c r="H36" s="429" t="s">
        <v>204</v>
      </c>
      <c r="I36" s="429" t="s">
        <v>227</v>
      </c>
      <c r="J36" s="429" t="s">
        <v>422</v>
      </c>
      <c r="K36" s="429"/>
      <c r="L36" s="430">
        <v>114</v>
      </c>
      <c r="M36" s="431">
        <f>M35+TIME(0,L35,0)</f>
        <v>0.33749999999999997</v>
      </c>
    </row>
    <row r="37" spans="1:13" ht="15.75">
      <c r="A37" s="58"/>
      <c r="B37" s="848" t="s">
        <v>502</v>
      </c>
      <c r="C37" s="847"/>
      <c r="E37" s="432"/>
      <c r="F37" s="432"/>
      <c r="G37" s="447">
        <v>16</v>
      </c>
      <c r="H37" s="435"/>
      <c r="I37" s="435" t="s">
        <v>79</v>
      </c>
      <c r="J37" s="435" t="s">
        <v>422</v>
      </c>
      <c r="K37" s="435" t="s">
        <v>230</v>
      </c>
      <c r="L37" s="436">
        <v>0</v>
      </c>
      <c r="M37" s="437">
        <f>M36+TIME(0,L36,0)</f>
        <v>0.41666666666666663</v>
      </c>
    </row>
    <row r="38" spans="1:13" ht="15.75">
      <c r="A38" s="58"/>
      <c r="B38" s="849" t="s">
        <v>349</v>
      </c>
      <c r="C38" s="847"/>
      <c r="E38" s="426"/>
      <c r="F38" s="426"/>
      <c r="G38" s="923"/>
      <c r="H38" s="429"/>
      <c r="I38" s="429"/>
      <c r="J38" s="429"/>
      <c r="K38" s="489"/>
      <c r="L38" s="430"/>
      <c r="M38" s="431"/>
    </row>
    <row r="39" spans="1:13" ht="15.75">
      <c r="A39" s="58"/>
      <c r="B39" s="850" t="s">
        <v>350</v>
      </c>
      <c r="C39" s="847"/>
      <c r="E39" s="432"/>
      <c r="F39" s="432"/>
      <c r="G39" s="447"/>
      <c r="H39" s="435"/>
      <c r="I39" s="435"/>
      <c r="J39" s="435"/>
      <c r="K39" s="449"/>
      <c r="L39" s="436"/>
      <c r="M39" s="437"/>
    </row>
    <row r="40" spans="1:13" ht="18" customHeight="1">
      <c r="A40" s="58"/>
      <c r="B40" s="851" t="s">
        <v>347</v>
      </c>
      <c r="C40" s="847"/>
      <c r="E40" s="607"/>
      <c r="F40" s="607"/>
      <c r="G40" s="914"/>
      <c r="H40" s="915"/>
      <c r="I40" s="641"/>
      <c r="J40" s="915"/>
      <c r="K40" s="915"/>
      <c r="L40" s="916"/>
      <c r="M40" s="917"/>
    </row>
    <row r="41" spans="1:13" ht="18">
      <c r="A41" s="58"/>
      <c r="B41" s="852" t="s">
        <v>522</v>
      </c>
      <c r="C41" s="847"/>
      <c r="E41" s="1430" t="s">
        <v>80</v>
      </c>
      <c r="F41" s="1430"/>
      <c r="G41" s="1430"/>
      <c r="H41" s="1430"/>
      <c r="I41" s="1430"/>
      <c r="J41" s="1430"/>
      <c r="K41" s="1430"/>
      <c r="L41" s="1430"/>
      <c r="M41" s="1430"/>
    </row>
    <row r="42" spans="1:13" ht="15.75">
      <c r="A42" s="58"/>
      <c r="B42" s="852" t="s">
        <v>523</v>
      </c>
      <c r="C42" s="847"/>
      <c r="E42" s="432"/>
      <c r="F42" s="432"/>
      <c r="G42" s="918"/>
      <c r="H42" s="919"/>
      <c r="I42" s="451"/>
      <c r="J42" s="919"/>
      <c r="K42" s="919"/>
      <c r="L42" s="920"/>
      <c r="M42" s="921"/>
    </row>
    <row r="43" spans="1:13" ht="15.75">
      <c r="A43" s="58"/>
      <c r="B43" s="852" t="s">
        <v>381</v>
      </c>
      <c r="C43" s="847"/>
      <c r="E43" s="426"/>
      <c r="F43" s="426"/>
      <c r="G43" s="427">
        <v>13</v>
      </c>
      <c r="H43" s="428" t="s">
        <v>206</v>
      </c>
      <c r="I43" s="429" t="s">
        <v>196</v>
      </c>
      <c r="J43" s="429" t="s">
        <v>422</v>
      </c>
      <c r="K43" s="429" t="s">
        <v>230</v>
      </c>
      <c r="L43" s="430">
        <v>1</v>
      </c>
      <c r="M43" s="431">
        <v>0.5625</v>
      </c>
    </row>
    <row r="44" spans="1:13" ht="15.75">
      <c r="A44" s="58"/>
      <c r="B44" s="852" t="s">
        <v>528</v>
      </c>
      <c r="C44" s="847"/>
      <c r="E44" s="432"/>
      <c r="F44" s="432"/>
      <c r="G44" s="433">
        <v>14</v>
      </c>
      <c r="H44" s="434" t="s">
        <v>206</v>
      </c>
      <c r="I44" s="434" t="s">
        <v>198</v>
      </c>
      <c r="J44" s="435" t="s">
        <v>422</v>
      </c>
      <c r="K44" s="435" t="s">
        <v>230</v>
      </c>
      <c r="L44" s="436">
        <v>5</v>
      </c>
      <c r="M44" s="437">
        <f>M43+TIME(0,L43,0)</f>
        <v>0.5631944444444444</v>
      </c>
    </row>
    <row r="45" spans="1:13" ht="15.75">
      <c r="A45" s="58"/>
      <c r="B45" s="852" t="s">
        <v>524</v>
      </c>
      <c r="C45" s="847"/>
      <c r="E45" s="426"/>
      <c r="F45" s="426"/>
      <c r="G45" s="923">
        <v>15</v>
      </c>
      <c r="H45" s="429" t="s">
        <v>204</v>
      </c>
      <c r="I45" s="429" t="s">
        <v>227</v>
      </c>
      <c r="J45" s="429" t="s">
        <v>422</v>
      </c>
      <c r="K45" s="429"/>
      <c r="L45" s="430">
        <v>114</v>
      </c>
      <c r="M45" s="431">
        <f>M44+TIME(0,L44,0)</f>
        <v>0.5666666666666667</v>
      </c>
    </row>
    <row r="46" spans="1:13" ht="15.75">
      <c r="A46" s="58"/>
      <c r="B46" s="852" t="s">
        <v>380</v>
      </c>
      <c r="C46" s="847"/>
      <c r="E46" s="432"/>
      <c r="F46" s="432"/>
      <c r="G46" s="447">
        <v>16</v>
      </c>
      <c r="H46" s="435"/>
      <c r="I46" s="435" t="s">
        <v>621</v>
      </c>
      <c r="J46" s="435" t="s">
        <v>422</v>
      </c>
      <c r="K46" s="435" t="s">
        <v>230</v>
      </c>
      <c r="L46" s="436">
        <v>0</v>
      </c>
      <c r="M46" s="437">
        <f>M45+TIME(0,L45,0)</f>
        <v>0.6458333333333333</v>
      </c>
    </row>
    <row r="47" spans="1:13" ht="15.75">
      <c r="A47" s="58"/>
      <c r="B47" s="852" t="s">
        <v>525</v>
      </c>
      <c r="C47" s="847"/>
      <c r="E47" s="426"/>
      <c r="F47" s="426"/>
      <c r="G47" s="923"/>
      <c r="H47" s="429"/>
      <c r="I47" s="429"/>
      <c r="J47" s="429"/>
      <c r="K47" s="489"/>
      <c r="L47" s="430"/>
      <c r="M47" s="431"/>
    </row>
    <row r="48" spans="1:13" ht="16.5" thickBot="1">
      <c r="A48" s="58"/>
      <c r="B48" s="853" t="s">
        <v>351</v>
      </c>
      <c r="C48" s="847"/>
      <c r="E48" s="432"/>
      <c r="F48" s="432"/>
      <c r="G48" s="447"/>
      <c r="H48" s="435"/>
      <c r="I48" s="435"/>
      <c r="J48" s="435"/>
      <c r="K48" s="449"/>
      <c r="L48" s="436"/>
      <c r="M48" s="437"/>
    </row>
    <row r="49" spans="1:13" ht="15.75">
      <c r="A49" s="58"/>
      <c r="B49" s="60"/>
      <c r="C49" s="59"/>
      <c r="E49" s="607"/>
      <c r="F49" s="607"/>
      <c r="G49" s="914"/>
      <c r="H49" s="915"/>
      <c r="I49" s="641"/>
      <c r="J49" s="915"/>
      <c r="K49" s="915"/>
      <c r="L49" s="916"/>
      <c r="M49" s="917"/>
    </row>
    <row r="50" spans="1:13" ht="18.75" customHeight="1" thickBot="1">
      <c r="A50" s="1097"/>
      <c r="B50" s="1098" t="s">
        <v>102</v>
      </c>
      <c r="C50" s="1099"/>
      <c r="E50" s="1430" t="s">
        <v>81</v>
      </c>
      <c r="F50" s="1430"/>
      <c r="G50" s="1430"/>
      <c r="H50" s="1430"/>
      <c r="I50" s="1430"/>
      <c r="J50" s="1430"/>
      <c r="K50" s="1430"/>
      <c r="L50" s="1430"/>
      <c r="M50" s="1430"/>
    </row>
    <row r="51" spans="5:13" ht="15.75">
      <c r="E51" s="432"/>
      <c r="F51" s="432"/>
      <c r="G51" s="918"/>
      <c r="H51" s="919"/>
      <c r="I51" s="451"/>
      <c r="J51" s="919"/>
      <c r="K51" s="919"/>
      <c r="L51" s="920"/>
      <c r="M51" s="921"/>
    </row>
    <row r="52" spans="5:13" ht="15.75">
      <c r="E52" s="426"/>
      <c r="F52" s="426"/>
      <c r="G52" s="427">
        <v>17</v>
      </c>
      <c r="H52" s="428" t="s">
        <v>206</v>
      </c>
      <c r="I52" s="429" t="s">
        <v>196</v>
      </c>
      <c r="J52" s="429" t="s">
        <v>422</v>
      </c>
      <c r="K52" s="429" t="s">
        <v>230</v>
      </c>
      <c r="L52" s="430">
        <v>1</v>
      </c>
      <c r="M52" s="431">
        <v>0.5625</v>
      </c>
    </row>
    <row r="53" spans="5:13" ht="15.75">
      <c r="E53" s="432"/>
      <c r="F53" s="432"/>
      <c r="G53" s="433">
        <v>18</v>
      </c>
      <c r="H53" s="434" t="s">
        <v>204</v>
      </c>
      <c r="I53" s="434" t="s">
        <v>227</v>
      </c>
      <c r="J53" s="435" t="s">
        <v>422</v>
      </c>
      <c r="K53" s="435"/>
      <c r="L53" s="436">
        <v>29</v>
      </c>
      <c r="M53" s="437">
        <f>M52+TIME(0,L52,0)</f>
        <v>0.5631944444444444</v>
      </c>
    </row>
    <row r="54" spans="5:13" ht="15.75">
      <c r="E54" s="426"/>
      <c r="F54" s="426"/>
      <c r="G54" s="923">
        <v>19</v>
      </c>
      <c r="H54" s="429" t="s">
        <v>238</v>
      </c>
      <c r="I54" s="429" t="s">
        <v>82</v>
      </c>
      <c r="J54" s="429" t="s">
        <v>422</v>
      </c>
      <c r="K54" s="429" t="s">
        <v>230</v>
      </c>
      <c r="L54" s="430">
        <v>30</v>
      </c>
      <c r="M54" s="431">
        <f>M53+TIME(0,L53,0)</f>
        <v>0.5833333333333334</v>
      </c>
    </row>
    <row r="55" spans="5:13" ht="15.75">
      <c r="E55" s="432"/>
      <c r="F55" s="432"/>
      <c r="G55" s="447">
        <v>20</v>
      </c>
      <c r="H55" s="435" t="s">
        <v>238</v>
      </c>
      <c r="I55" s="435" t="s">
        <v>154</v>
      </c>
      <c r="J55" s="435" t="s">
        <v>422</v>
      </c>
      <c r="K55" s="435" t="s">
        <v>230</v>
      </c>
      <c r="L55" s="436">
        <v>30</v>
      </c>
      <c r="M55" s="437">
        <f>M54+TIME(0,L54,0)</f>
        <v>0.6041666666666667</v>
      </c>
    </row>
    <row r="56" spans="5:13" ht="15.75">
      <c r="E56" s="426"/>
      <c r="F56" s="426"/>
      <c r="G56" s="923">
        <v>21</v>
      </c>
      <c r="H56" s="429" t="s">
        <v>238</v>
      </c>
      <c r="I56" s="429" t="s">
        <v>156</v>
      </c>
      <c r="J56" s="429" t="s">
        <v>422</v>
      </c>
      <c r="K56" s="489" t="s">
        <v>230</v>
      </c>
      <c r="L56" s="430">
        <v>30</v>
      </c>
      <c r="M56" s="437">
        <f>M55+TIME(0,L55,0)</f>
        <v>0.6250000000000001</v>
      </c>
    </row>
    <row r="57" spans="5:13" ht="15.75">
      <c r="E57" s="432"/>
      <c r="F57" s="432"/>
      <c r="G57" s="447">
        <v>22</v>
      </c>
      <c r="H57" s="435" t="s">
        <v>208</v>
      </c>
      <c r="I57" s="435" t="s">
        <v>199</v>
      </c>
      <c r="J57" s="435"/>
      <c r="K57" s="449"/>
      <c r="L57" s="436">
        <v>0</v>
      </c>
      <c r="M57" s="437">
        <f>M56+TIME(0,L56,0)</f>
        <v>0.6458333333333335</v>
      </c>
    </row>
    <row r="66" ht="12.75">
      <c r="I66" s="614" t="s">
        <v>607</v>
      </c>
    </row>
    <row r="67" ht="12.75">
      <c r="I67" s="554" t="s">
        <v>608</v>
      </c>
    </row>
    <row r="68" ht="12.75">
      <c r="I68" s="689"/>
    </row>
    <row r="69" ht="12.75">
      <c r="I69" s="408" t="s">
        <v>609</v>
      </c>
    </row>
    <row r="70" ht="12.75">
      <c r="I70" s="24" t="s">
        <v>610</v>
      </c>
    </row>
    <row r="71" ht="12.75">
      <c r="I71" s="408"/>
    </row>
    <row r="72" ht="12.75">
      <c r="I72" s="24" t="s">
        <v>582</v>
      </c>
    </row>
    <row r="73" ht="12.75">
      <c r="I73" s="408" t="s">
        <v>583</v>
      </c>
    </row>
  </sheetData>
  <sheetProtection/>
  <mergeCells count="9">
    <mergeCell ref="E2:M2"/>
    <mergeCell ref="F3:M3"/>
    <mergeCell ref="E10:M10"/>
    <mergeCell ref="E23:M23"/>
    <mergeCell ref="E50:M50"/>
    <mergeCell ref="E41:M41"/>
    <mergeCell ref="B4:B6"/>
    <mergeCell ref="F4:M4"/>
    <mergeCell ref="E32:M32"/>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gridLines="1"/>
  <pageMargins left="0.25" right="0.25" top="0.25" bottom="0.75" header="0.5" footer="0.5"/>
  <pageSetup horizontalDpi="300" verticalDpi="300" orientation="portrait" scale="65" r:id="rId11"/>
</worksheet>
</file>

<file path=xl/worksheets/sheet16.xml><?xml version="1.0" encoding="utf-8"?>
<worksheet xmlns="http://schemas.openxmlformats.org/spreadsheetml/2006/main" xmlns:r="http://schemas.openxmlformats.org/officeDocument/2006/relationships">
  <sheetPr>
    <tabColor indexed="41"/>
  </sheetPr>
  <dimension ref="A1:BD80"/>
  <sheetViews>
    <sheetView zoomScale="66" zoomScaleNormal="66" zoomScalePageLayoutView="0" workbookViewId="0" topLeftCell="A1">
      <selection activeCell="O20" sqref="O20"/>
    </sheetView>
  </sheetViews>
  <sheetFormatPr defaultColWidth="8.8515625" defaultRowHeight="15.75" customHeight="1"/>
  <cols>
    <col min="1" max="1" width="1.421875" style="0" customWidth="1"/>
    <col min="2" max="2" width="12.421875" style="0" customWidth="1"/>
    <col min="3" max="5" width="1.421875" style="0" customWidth="1"/>
    <col min="6" max="6" width="3.421875" style="0" customWidth="1"/>
    <col min="7" max="7" width="5.140625" style="0" customWidth="1"/>
    <col min="8" max="8" width="10.00390625" style="0" customWidth="1"/>
    <col min="9" max="9" width="88.421875" style="0" customWidth="1"/>
    <col min="10" max="10" width="4.421875" style="0" customWidth="1"/>
    <col min="11" max="11" width="15.140625" style="0" customWidth="1"/>
    <col min="12" max="12" width="7.7109375" style="0" customWidth="1"/>
    <col min="13" max="13" width="10.7109375" style="0" customWidth="1"/>
  </cols>
  <sheetData>
    <row r="1" spans="1:13" ht="15.75" customHeight="1">
      <c r="A1" s="1094"/>
      <c r="B1" s="1095" t="s">
        <v>102</v>
      </c>
      <c r="C1" s="57"/>
      <c r="E1" s="409"/>
      <c r="F1" s="409"/>
      <c r="G1" s="409"/>
      <c r="H1" s="409"/>
      <c r="I1" s="409"/>
      <c r="J1" s="409"/>
      <c r="K1" s="409"/>
      <c r="L1" s="409"/>
      <c r="M1" s="410"/>
    </row>
    <row r="2" spans="1:13" ht="15.75" customHeight="1" thickBot="1">
      <c r="A2" s="1096"/>
      <c r="B2" s="908"/>
      <c r="C2" s="59"/>
      <c r="E2" s="1404" t="s">
        <v>232</v>
      </c>
      <c r="F2" s="1404"/>
      <c r="G2" s="1404"/>
      <c r="H2" s="1404"/>
      <c r="I2" s="1404"/>
      <c r="J2" s="1404"/>
      <c r="K2" s="1404"/>
      <c r="L2" s="1404"/>
      <c r="M2" s="1404"/>
    </row>
    <row r="3" spans="1:13" ht="15.75" customHeight="1" thickBot="1">
      <c r="A3" s="1096"/>
      <c r="B3" s="395" t="s">
        <v>276</v>
      </c>
      <c r="C3" s="59"/>
      <c r="E3" s="411"/>
      <c r="F3" s="1406"/>
      <c r="G3" s="1406"/>
      <c r="H3" s="1406"/>
      <c r="I3" s="1406"/>
      <c r="J3" s="1406"/>
      <c r="K3" s="1406"/>
      <c r="L3" s="1406"/>
      <c r="M3" s="1406"/>
    </row>
    <row r="4" spans="1:13" ht="15.75" customHeight="1">
      <c r="A4" s="1096"/>
      <c r="B4" s="1156" t="str">
        <f>Title!$B$4</f>
        <v>R6</v>
      </c>
      <c r="C4" s="59"/>
      <c r="E4" s="412"/>
      <c r="F4" s="1407" t="s">
        <v>237</v>
      </c>
      <c r="G4" s="1407"/>
      <c r="H4" s="1407"/>
      <c r="I4" s="1407"/>
      <c r="J4" s="1407"/>
      <c r="K4" s="1407"/>
      <c r="L4" s="1407"/>
      <c r="M4" s="1407"/>
    </row>
    <row r="5" spans="1:13" ht="15.75" customHeight="1">
      <c r="A5" s="1096"/>
      <c r="B5" s="1157"/>
      <c r="C5" s="59"/>
      <c r="E5" s="1063"/>
      <c r="F5" s="1064" t="s">
        <v>208</v>
      </c>
      <c r="G5" s="402" t="s">
        <v>158</v>
      </c>
      <c r="H5" s="1070"/>
      <c r="I5" s="1070"/>
      <c r="J5" s="1070"/>
      <c r="K5" s="1070"/>
      <c r="L5" s="1070"/>
      <c r="M5" s="1071"/>
    </row>
    <row r="6" spans="1:13" ht="15.75" customHeight="1" thickBot="1">
      <c r="A6" s="1096"/>
      <c r="B6" s="1158"/>
      <c r="C6" s="59"/>
      <c r="E6" s="1063"/>
      <c r="F6" s="1064" t="s">
        <v>208</v>
      </c>
      <c r="G6" s="402" t="s">
        <v>159</v>
      </c>
      <c r="H6" s="1070"/>
      <c r="I6" s="1070"/>
      <c r="J6" s="1070"/>
      <c r="K6" s="1070"/>
      <c r="L6" s="1070"/>
      <c r="M6" s="1071"/>
    </row>
    <row r="7" spans="1:13" ht="15.75" customHeight="1" thickBot="1">
      <c r="A7" s="1096"/>
      <c r="B7" s="60"/>
      <c r="C7" s="909"/>
      <c r="E7" s="1063"/>
      <c r="F7" s="1064"/>
      <c r="G7" s="1072"/>
      <c r="H7" s="1070"/>
      <c r="I7" s="1070"/>
      <c r="J7" s="1070"/>
      <c r="K7" s="1070"/>
      <c r="L7" s="1070"/>
      <c r="M7" s="1071"/>
    </row>
    <row r="8" spans="1:13" ht="15.75" customHeight="1">
      <c r="A8" s="1096"/>
      <c r="B8" s="831" t="s">
        <v>348</v>
      </c>
      <c r="C8" s="832"/>
      <c r="E8" s="1073"/>
      <c r="F8" s="1073"/>
      <c r="G8" s="1073"/>
      <c r="H8" s="1073"/>
      <c r="I8" s="1073"/>
      <c r="J8" s="1073"/>
      <c r="K8" s="1074"/>
      <c r="L8" s="1073"/>
      <c r="M8" s="1075"/>
    </row>
    <row r="9" spans="1:13" ht="15.75" customHeight="1">
      <c r="A9" s="1096"/>
      <c r="B9" s="833" t="s">
        <v>377</v>
      </c>
      <c r="C9" s="832"/>
      <c r="E9" s="933"/>
      <c r="F9" s="1405" t="s">
        <v>116</v>
      </c>
      <c r="G9" s="1405"/>
      <c r="H9" s="1405"/>
      <c r="I9" s="1405"/>
      <c r="J9" s="1405"/>
      <c r="K9" s="1405"/>
      <c r="L9" s="1405"/>
      <c r="M9" s="1405"/>
    </row>
    <row r="10" spans="1:13" ht="15.75" customHeight="1">
      <c r="A10" s="58"/>
      <c r="B10" s="60"/>
      <c r="C10" s="59"/>
      <c r="E10" s="926"/>
      <c r="F10" s="423"/>
      <c r="G10" s="424"/>
      <c r="H10" s="424"/>
      <c r="I10" s="424"/>
      <c r="J10" s="424"/>
      <c r="K10" s="424"/>
      <c r="L10" s="424"/>
      <c r="M10" s="425"/>
    </row>
    <row r="11" spans="1:13" ht="15.75" customHeight="1">
      <c r="A11" s="1096"/>
      <c r="B11" s="834" t="s">
        <v>403</v>
      </c>
      <c r="C11" s="832"/>
      <c r="E11" s="1076"/>
      <c r="F11" s="1076"/>
      <c r="G11" s="427">
        <v>1</v>
      </c>
      <c r="H11" s="428" t="s">
        <v>206</v>
      </c>
      <c r="I11" s="429" t="s">
        <v>160</v>
      </c>
      <c r="J11" s="429" t="s">
        <v>422</v>
      </c>
      <c r="K11" s="429" t="s">
        <v>200</v>
      </c>
      <c r="L11" s="430">
        <v>1</v>
      </c>
      <c r="M11" s="431">
        <v>0.6666666666666666</v>
      </c>
    </row>
    <row r="12" spans="1:13" ht="15.75" customHeight="1" thickBot="1">
      <c r="A12" s="58"/>
      <c r="B12" s="846" t="s">
        <v>517</v>
      </c>
      <c r="C12" s="832"/>
      <c r="E12" s="1077"/>
      <c r="F12" s="1077"/>
      <c r="G12" s="433">
        <v>2</v>
      </c>
      <c r="H12" s="434" t="s">
        <v>206</v>
      </c>
      <c r="I12" s="435" t="s">
        <v>540</v>
      </c>
      <c r="J12" s="435" t="s">
        <v>422</v>
      </c>
      <c r="K12" s="435" t="s">
        <v>200</v>
      </c>
      <c r="L12" s="436">
        <v>4</v>
      </c>
      <c r="M12" s="437">
        <v>0.6673611111111111</v>
      </c>
    </row>
    <row r="13" spans="1:13" ht="15.75" customHeight="1">
      <c r="A13" s="58"/>
      <c r="B13" s="60"/>
      <c r="C13" s="59"/>
      <c r="E13" s="1078"/>
      <c r="F13" s="1078"/>
      <c r="G13" s="438">
        <v>3</v>
      </c>
      <c r="H13" s="587" t="s">
        <v>201</v>
      </c>
      <c r="I13" s="176" t="s">
        <v>202</v>
      </c>
      <c r="J13" s="441" t="s">
        <v>422</v>
      </c>
      <c r="K13" s="429" t="s">
        <v>203</v>
      </c>
      <c r="L13" s="442">
        <v>15</v>
      </c>
      <c r="M13" s="443">
        <v>0.6701388888888888</v>
      </c>
    </row>
    <row r="14" spans="1:13" ht="22.5" customHeight="1">
      <c r="A14" s="1096"/>
      <c r="B14" s="835" t="s">
        <v>513</v>
      </c>
      <c r="C14" s="832"/>
      <c r="E14" s="1077"/>
      <c r="F14" s="1077"/>
      <c r="G14" s="433">
        <v>4</v>
      </c>
      <c r="H14" s="435" t="s">
        <v>201</v>
      </c>
      <c r="I14" s="1079" t="s">
        <v>117</v>
      </c>
      <c r="J14" s="435" t="s">
        <v>422</v>
      </c>
      <c r="K14" s="435" t="s">
        <v>203</v>
      </c>
      <c r="L14" s="436">
        <v>15</v>
      </c>
      <c r="M14" s="437">
        <v>0.6805555555555555</v>
      </c>
    </row>
    <row r="15" spans="1:13" ht="15.75" customHeight="1">
      <c r="A15" s="1096"/>
      <c r="B15" s="836" t="s">
        <v>495</v>
      </c>
      <c r="C15" s="832"/>
      <c r="E15" s="1078"/>
      <c r="F15" s="1078"/>
      <c r="G15" s="761">
        <v>5</v>
      </c>
      <c r="H15" s="429" t="s">
        <v>204</v>
      </c>
      <c r="I15" s="1080" t="s">
        <v>205</v>
      </c>
      <c r="J15" s="441" t="s">
        <v>422</v>
      </c>
      <c r="K15" s="429" t="s">
        <v>203</v>
      </c>
      <c r="L15" s="442">
        <v>15</v>
      </c>
      <c r="M15" s="443">
        <v>0.6909722222222221</v>
      </c>
    </row>
    <row r="16" spans="1:13" ht="15.75" customHeight="1">
      <c r="A16" s="58"/>
      <c r="B16" s="837" t="s">
        <v>554</v>
      </c>
      <c r="C16" s="832"/>
      <c r="E16" s="1077"/>
      <c r="F16" s="1077"/>
      <c r="G16" s="450">
        <v>6</v>
      </c>
      <c r="H16" s="434" t="s">
        <v>204</v>
      </c>
      <c r="I16" s="435" t="s">
        <v>227</v>
      </c>
      <c r="J16" s="435" t="s">
        <v>422</v>
      </c>
      <c r="K16" s="435" t="s">
        <v>203</v>
      </c>
      <c r="L16" s="436">
        <v>70</v>
      </c>
      <c r="M16" s="437">
        <v>0.7013888888888887</v>
      </c>
    </row>
    <row r="17" spans="1:13" ht="15.75" customHeight="1">
      <c r="A17" s="58"/>
      <c r="B17" s="838" t="s">
        <v>574</v>
      </c>
      <c r="C17" s="832"/>
      <c r="E17" s="1078"/>
      <c r="F17" s="1078"/>
      <c r="G17" s="448">
        <v>7</v>
      </c>
      <c r="H17" s="441" t="s">
        <v>204</v>
      </c>
      <c r="I17" s="440" t="s">
        <v>118</v>
      </c>
      <c r="J17" s="441" t="s">
        <v>207</v>
      </c>
      <c r="K17" s="429" t="s">
        <v>207</v>
      </c>
      <c r="L17" s="442">
        <v>0</v>
      </c>
      <c r="M17" s="443">
        <v>0.75</v>
      </c>
    </row>
    <row r="18" spans="1:13" ht="15.75" customHeight="1">
      <c r="A18" s="58"/>
      <c r="B18" s="839" t="s">
        <v>573</v>
      </c>
      <c r="C18" s="832"/>
      <c r="E18" s="1077"/>
      <c r="F18" s="1077"/>
      <c r="G18" s="447" t="s">
        <v>207</v>
      </c>
      <c r="H18" s="435" t="s">
        <v>207</v>
      </c>
      <c r="I18" s="435" t="s">
        <v>207</v>
      </c>
      <c r="J18" s="435" t="s">
        <v>207</v>
      </c>
      <c r="K18" s="435" t="s">
        <v>207</v>
      </c>
      <c r="L18" s="436">
        <v>0</v>
      </c>
      <c r="M18" s="437">
        <v>0.75</v>
      </c>
    </row>
    <row r="19" spans="1:13" ht="15.75" customHeight="1">
      <c r="A19" s="58"/>
      <c r="B19" s="840" t="s">
        <v>663</v>
      </c>
      <c r="C19" s="832"/>
      <c r="E19" s="1078"/>
      <c r="F19" s="1078"/>
      <c r="G19" s="448" t="s">
        <v>207</v>
      </c>
      <c r="H19" s="441" t="s">
        <v>207</v>
      </c>
      <c r="I19" s="440" t="s">
        <v>207</v>
      </c>
      <c r="J19" s="441" t="s">
        <v>207</v>
      </c>
      <c r="K19" s="441" t="s">
        <v>207</v>
      </c>
      <c r="L19" s="442">
        <v>0</v>
      </c>
      <c r="M19" s="443">
        <v>0.75</v>
      </c>
    </row>
    <row r="20" spans="1:13" ht="15.75" customHeight="1">
      <c r="A20" s="58"/>
      <c r="B20" s="841" t="s">
        <v>664</v>
      </c>
      <c r="C20" s="832"/>
      <c r="E20" s="1077"/>
      <c r="F20" s="1077"/>
      <c r="G20" s="447" t="s">
        <v>207</v>
      </c>
      <c r="H20" s="435" t="s">
        <v>207</v>
      </c>
      <c r="I20" s="435" t="s">
        <v>207</v>
      </c>
      <c r="J20" s="435" t="s">
        <v>207</v>
      </c>
      <c r="K20" s="435" t="s">
        <v>207</v>
      </c>
      <c r="L20" s="436">
        <v>0</v>
      </c>
      <c r="M20" s="437">
        <v>0.75</v>
      </c>
    </row>
    <row r="21" spans="1:13" ht="15.75" customHeight="1">
      <c r="A21" s="58"/>
      <c r="B21" s="922" t="s">
        <v>185</v>
      </c>
      <c r="C21" s="832"/>
      <c r="E21" s="1078"/>
      <c r="F21" s="1078"/>
      <c r="G21" s="448"/>
      <c r="H21" s="441"/>
      <c r="I21" s="441"/>
      <c r="J21" s="441" t="s">
        <v>207</v>
      </c>
      <c r="K21" s="441"/>
      <c r="L21" s="442">
        <v>0</v>
      </c>
      <c r="M21" s="443">
        <v>0.75</v>
      </c>
    </row>
    <row r="22" spans="1:13" ht="15.75" customHeight="1">
      <c r="A22" s="58"/>
      <c r="B22" s="1093" t="s">
        <v>177</v>
      </c>
      <c r="C22" s="832"/>
      <c r="E22" s="1077"/>
      <c r="F22" s="1077"/>
      <c r="G22" s="447"/>
      <c r="H22" s="435"/>
      <c r="I22" s="435"/>
      <c r="J22" s="435"/>
      <c r="K22" s="744"/>
      <c r="L22" s="436">
        <v>0</v>
      </c>
      <c r="M22" s="437">
        <v>0.75</v>
      </c>
    </row>
    <row r="23" spans="1:13" ht="15.75" customHeight="1">
      <c r="A23" s="58"/>
      <c r="B23" s="60"/>
      <c r="C23" s="59"/>
      <c r="E23" s="1078"/>
      <c r="F23" s="1078"/>
      <c r="G23" s="448"/>
      <c r="H23" s="441"/>
      <c r="I23" s="429"/>
      <c r="J23" s="441"/>
      <c r="K23" s="743"/>
      <c r="L23" s="442">
        <v>0</v>
      </c>
      <c r="M23" s="443">
        <v>0.75</v>
      </c>
    </row>
    <row r="24" spans="1:56" s="426" customFormat="1" ht="24" customHeight="1">
      <c r="A24" s="58"/>
      <c r="B24" s="60"/>
      <c r="C24" s="59"/>
      <c r="D24" s="65"/>
      <c r="E24" s="1077"/>
      <c r="F24" s="1077"/>
      <c r="G24" s="918"/>
      <c r="H24" s="919"/>
      <c r="I24" s="435"/>
      <c r="J24" s="919"/>
      <c r="K24" s="744"/>
      <c r="L24" s="920">
        <v>0</v>
      </c>
      <c r="M24" s="437">
        <v>0.75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13" ht="15.75" customHeight="1">
      <c r="A25" s="58"/>
      <c r="B25" s="60"/>
      <c r="C25" s="59"/>
      <c r="D25" s="65"/>
      <c r="E25" s="1078"/>
      <c r="F25" s="1078"/>
      <c r="G25" s="910"/>
      <c r="H25" s="911"/>
      <c r="I25" s="1080"/>
      <c r="J25" s="911"/>
      <c r="K25" s="911"/>
      <c r="L25" s="912"/>
      <c r="M25" s="913"/>
    </row>
    <row r="26" spans="1:13" ht="15.75" customHeight="1">
      <c r="A26" s="58"/>
      <c r="B26" s="60"/>
      <c r="C26" s="59"/>
      <c r="D26" s="65"/>
      <c r="E26" s="1081"/>
      <c r="F26" s="1081"/>
      <c r="G26" s="914"/>
      <c r="H26" s="915"/>
      <c r="I26" s="1082"/>
      <c r="J26" s="915"/>
      <c r="K26" s="915"/>
      <c r="L26" s="916"/>
      <c r="M26" s="917"/>
    </row>
    <row r="27" spans="1:13" ht="15.75" customHeight="1">
      <c r="A27" s="58"/>
      <c r="B27" s="843" t="s">
        <v>555</v>
      </c>
      <c r="C27" s="832"/>
      <c r="D27" s="65"/>
      <c r="E27" s="1081"/>
      <c r="F27" s="1430" t="s">
        <v>119</v>
      </c>
      <c r="G27" s="1430"/>
      <c r="H27" s="1430"/>
      <c r="I27" s="1430"/>
      <c r="J27" s="1430"/>
      <c r="K27" s="1430"/>
      <c r="L27" s="1430"/>
      <c r="M27" s="1430"/>
    </row>
    <row r="28" spans="1:13" ht="15.75" customHeight="1">
      <c r="A28" s="58"/>
      <c r="B28" s="844" t="s">
        <v>661</v>
      </c>
      <c r="C28" s="845"/>
      <c r="D28" s="65"/>
      <c r="E28" s="1077"/>
      <c r="F28" s="1077"/>
      <c r="G28" s="918" t="s">
        <v>207</v>
      </c>
      <c r="H28" s="919" t="s">
        <v>206</v>
      </c>
      <c r="I28" s="1083" t="s">
        <v>207</v>
      </c>
      <c r="J28" s="919" t="s">
        <v>208</v>
      </c>
      <c r="K28" s="919"/>
      <c r="L28" s="920"/>
      <c r="M28" s="921"/>
    </row>
    <row r="29" spans="1:13" ht="15.75" customHeight="1">
      <c r="A29" s="58"/>
      <c r="B29" s="842" t="s">
        <v>688</v>
      </c>
      <c r="C29" s="750"/>
      <c r="E29" s="1076"/>
      <c r="F29" s="1076"/>
      <c r="G29" s="427">
        <v>8</v>
      </c>
      <c r="H29" s="593" t="s">
        <v>206</v>
      </c>
      <c r="I29" s="429" t="s">
        <v>160</v>
      </c>
      <c r="J29" s="587" t="s">
        <v>422</v>
      </c>
      <c r="K29" s="587" t="s">
        <v>200</v>
      </c>
      <c r="L29" s="430">
        <v>1</v>
      </c>
      <c r="M29" s="431">
        <v>0.8125</v>
      </c>
    </row>
    <row r="30" spans="1:13" ht="15.75" customHeight="1">
      <c r="A30" s="58"/>
      <c r="B30" s="60"/>
      <c r="C30" s="750"/>
      <c r="E30" s="1077"/>
      <c r="F30" s="1077"/>
      <c r="G30" s="433">
        <v>9</v>
      </c>
      <c r="H30" s="599" t="s">
        <v>206</v>
      </c>
      <c r="I30" s="435" t="s">
        <v>540</v>
      </c>
      <c r="J30" s="599" t="s">
        <v>422</v>
      </c>
      <c r="K30" s="599" t="s">
        <v>200</v>
      </c>
      <c r="L30" s="436">
        <v>4</v>
      </c>
      <c r="M30" s="437">
        <v>0.8131944444444444</v>
      </c>
    </row>
    <row r="31" spans="1:13" ht="15.75" customHeight="1">
      <c r="A31" s="58"/>
      <c r="B31" s="60"/>
      <c r="C31" s="59"/>
      <c r="E31" s="1076"/>
      <c r="F31" s="1076"/>
      <c r="G31" s="923">
        <v>10</v>
      </c>
      <c r="H31" s="587" t="s">
        <v>201</v>
      </c>
      <c r="I31" s="176" t="s">
        <v>202</v>
      </c>
      <c r="J31" s="587" t="s">
        <v>422</v>
      </c>
      <c r="K31" s="587" t="s">
        <v>203</v>
      </c>
      <c r="L31" s="430">
        <v>10</v>
      </c>
      <c r="M31" s="431">
        <v>0.8159722222222222</v>
      </c>
    </row>
    <row r="32" spans="1:13" ht="15.75" customHeight="1">
      <c r="A32" s="58"/>
      <c r="B32" s="60"/>
      <c r="C32" s="59"/>
      <c r="E32" s="1077"/>
      <c r="F32" s="1077"/>
      <c r="G32" s="433">
        <v>11</v>
      </c>
      <c r="H32" s="435" t="s">
        <v>204</v>
      </c>
      <c r="I32" s="435" t="s">
        <v>227</v>
      </c>
      <c r="J32" s="435" t="s">
        <v>208</v>
      </c>
      <c r="K32" s="435" t="s">
        <v>203</v>
      </c>
      <c r="L32" s="436">
        <v>105</v>
      </c>
      <c r="M32" s="437">
        <v>0.8229166666666666</v>
      </c>
    </row>
    <row r="33" spans="1:13" ht="15.75" customHeight="1">
      <c r="A33" s="58"/>
      <c r="B33" s="60"/>
      <c r="C33" s="59"/>
      <c r="E33" s="1076"/>
      <c r="F33" s="1076"/>
      <c r="G33" s="923">
        <v>12</v>
      </c>
      <c r="H33" s="429" t="s">
        <v>206</v>
      </c>
      <c r="I33" s="1080" t="s">
        <v>191</v>
      </c>
      <c r="J33" s="429" t="s">
        <v>592</v>
      </c>
      <c r="K33" s="1084" t="s">
        <v>203</v>
      </c>
      <c r="L33" s="430">
        <v>0</v>
      </c>
      <c r="M33" s="431">
        <v>0.8958333333333333</v>
      </c>
    </row>
    <row r="34" spans="1:13" ht="15.75" customHeight="1" thickBot="1">
      <c r="A34" s="58"/>
      <c r="B34" s="60"/>
      <c r="C34" s="59"/>
      <c r="E34" s="1077"/>
      <c r="F34" s="1077"/>
      <c r="G34" s="433"/>
      <c r="H34" s="435"/>
      <c r="I34" s="435"/>
      <c r="J34" s="435"/>
      <c r="K34" s="744"/>
      <c r="L34" s="436">
        <v>0</v>
      </c>
      <c r="M34" s="437">
        <v>0.8958333333333333</v>
      </c>
    </row>
    <row r="35" spans="1:13" ht="29.25" customHeight="1">
      <c r="A35" s="58"/>
      <c r="B35" s="1016" t="s">
        <v>579</v>
      </c>
      <c r="C35" s="847"/>
      <c r="E35" s="1076"/>
      <c r="F35" s="1076"/>
      <c r="G35" s="923"/>
      <c r="H35" s="429"/>
      <c r="I35" s="429"/>
      <c r="J35" s="429"/>
      <c r="K35" s="429"/>
      <c r="L35" s="430" t="s">
        <v>207</v>
      </c>
      <c r="M35" s="431" t="s">
        <v>207</v>
      </c>
    </row>
    <row r="36" spans="1:13" ht="15.75" customHeight="1">
      <c r="A36" s="58"/>
      <c r="B36" s="1017" t="s">
        <v>526</v>
      </c>
      <c r="C36" s="847"/>
      <c r="D36" s="155"/>
      <c r="E36" s="1085"/>
      <c r="F36" s="1085"/>
      <c r="G36" s="433"/>
      <c r="H36" s="435"/>
      <c r="I36" s="435"/>
      <c r="J36" s="1086"/>
      <c r="K36" s="1087"/>
      <c r="L36" s="436" t="s">
        <v>207</v>
      </c>
      <c r="M36" s="437" t="s">
        <v>207</v>
      </c>
    </row>
    <row r="37" spans="1:13" ht="15.75" customHeight="1">
      <c r="A37" s="58"/>
      <c r="B37" s="848" t="s">
        <v>502</v>
      </c>
      <c r="C37" s="847"/>
      <c r="E37" s="1081"/>
      <c r="F37" s="1081"/>
      <c r="G37" s="914"/>
      <c r="H37" s="915"/>
      <c r="I37" s="1082"/>
      <c r="J37" s="915"/>
      <c r="K37" s="915"/>
      <c r="L37" s="916"/>
      <c r="M37" s="917"/>
    </row>
    <row r="38" spans="1:13" ht="15.75" customHeight="1">
      <c r="A38" s="58"/>
      <c r="B38" s="849" t="s">
        <v>349</v>
      </c>
      <c r="C38" s="847"/>
      <c r="E38" s="1081"/>
      <c r="F38" s="1430" t="s">
        <v>120</v>
      </c>
      <c r="G38" s="1430"/>
      <c r="H38" s="1430"/>
      <c r="I38" s="1430"/>
      <c r="J38" s="1430"/>
      <c r="K38" s="1430"/>
      <c r="L38" s="1430"/>
      <c r="M38" s="1430"/>
    </row>
    <row r="39" spans="1:13" ht="15.75" customHeight="1">
      <c r="A39" s="58"/>
      <c r="B39" s="850" t="s">
        <v>350</v>
      </c>
      <c r="C39" s="847"/>
      <c r="E39" s="1077"/>
      <c r="F39" s="1077"/>
      <c r="G39" s="918"/>
      <c r="H39" s="919"/>
      <c r="I39" s="1083"/>
      <c r="J39" s="919"/>
      <c r="K39" s="919"/>
      <c r="L39" s="920"/>
      <c r="M39" s="921"/>
    </row>
    <row r="40" spans="1:13" ht="15.75" customHeight="1">
      <c r="A40" s="58"/>
      <c r="B40" s="851" t="s">
        <v>347</v>
      </c>
      <c r="C40" s="847"/>
      <c r="E40" s="1076"/>
      <c r="F40" s="1076"/>
      <c r="G40" s="427">
        <v>13</v>
      </c>
      <c r="H40" s="593" t="s">
        <v>206</v>
      </c>
      <c r="I40" s="1088" t="s">
        <v>161</v>
      </c>
      <c r="J40" s="587" t="s">
        <v>422</v>
      </c>
      <c r="K40" s="587" t="s">
        <v>200</v>
      </c>
      <c r="L40" s="430">
        <v>1</v>
      </c>
      <c r="M40" s="431">
        <v>0.3333333333333333</v>
      </c>
    </row>
    <row r="41" spans="1:13" ht="26.25" customHeight="1">
      <c r="A41" s="58"/>
      <c r="B41" s="852" t="s">
        <v>522</v>
      </c>
      <c r="C41" s="847"/>
      <c r="E41" s="1077"/>
      <c r="F41" s="1077"/>
      <c r="G41" s="433">
        <v>14</v>
      </c>
      <c r="H41" s="599" t="s">
        <v>206</v>
      </c>
      <c r="I41" s="1079" t="s">
        <v>540</v>
      </c>
      <c r="J41" s="599" t="s">
        <v>422</v>
      </c>
      <c r="K41" s="599" t="s">
        <v>200</v>
      </c>
      <c r="L41" s="436">
        <v>4</v>
      </c>
      <c r="M41" s="437">
        <v>0.33402777777777776</v>
      </c>
    </row>
    <row r="42" spans="1:13" ht="15.75" customHeight="1">
      <c r="A42" s="58"/>
      <c r="B42" s="852" t="s">
        <v>523</v>
      </c>
      <c r="C42" s="847"/>
      <c r="E42" s="1076"/>
      <c r="F42" s="1076"/>
      <c r="G42" s="1022">
        <v>15</v>
      </c>
      <c r="H42" s="587" t="s">
        <v>201</v>
      </c>
      <c r="I42" s="1080" t="s">
        <v>202</v>
      </c>
      <c r="J42" s="587" t="s">
        <v>422</v>
      </c>
      <c r="K42" s="587" t="s">
        <v>203</v>
      </c>
      <c r="L42" s="430">
        <v>10</v>
      </c>
      <c r="M42" s="431">
        <v>0.3368055555555555</v>
      </c>
    </row>
    <row r="43" spans="1:13" ht="24" customHeight="1">
      <c r="A43" s="58"/>
      <c r="B43" s="852" t="s">
        <v>381</v>
      </c>
      <c r="C43" s="847"/>
      <c r="E43" s="1077"/>
      <c r="F43" s="1077"/>
      <c r="G43" s="433">
        <v>16</v>
      </c>
      <c r="H43" s="435" t="s">
        <v>204</v>
      </c>
      <c r="I43" s="435" t="s">
        <v>227</v>
      </c>
      <c r="J43" s="435" t="s">
        <v>208</v>
      </c>
      <c r="K43" s="435" t="s">
        <v>203</v>
      </c>
      <c r="L43" s="436">
        <v>105</v>
      </c>
      <c r="M43" s="437">
        <v>0.34375</v>
      </c>
    </row>
    <row r="44" spans="1:13" ht="15.75" customHeight="1">
      <c r="A44" s="58"/>
      <c r="B44" s="852" t="s">
        <v>528</v>
      </c>
      <c r="C44" s="847"/>
      <c r="E44" s="1076"/>
      <c r="F44" s="1076"/>
      <c r="G44" s="1022">
        <v>17</v>
      </c>
      <c r="H44" s="429" t="s">
        <v>206</v>
      </c>
      <c r="I44" s="429" t="s">
        <v>118</v>
      </c>
      <c r="J44" s="429" t="s">
        <v>592</v>
      </c>
      <c r="K44" s="1084" t="s">
        <v>203</v>
      </c>
      <c r="L44" s="430">
        <v>0</v>
      </c>
      <c r="M44" s="431">
        <v>0.41666666666666663</v>
      </c>
    </row>
    <row r="45" spans="1:13" ht="15.75" customHeight="1">
      <c r="A45" s="58"/>
      <c r="B45" s="852" t="s">
        <v>524</v>
      </c>
      <c r="C45" s="847"/>
      <c r="E45" s="1077"/>
      <c r="F45" s="1077"/>
      <c r="G45" s="447" t="s">
        <v>207</v>
      </c>
      <c r="H45" s="435"/>
      <c r="I45" s="435" t="s">
        <v>207</v>
      </c>
      <c r="J45" s="435" t="s">
        <v>207</v>
      </c>
      <c r="K45" s="744" t="s">
        <v>207</v>
      </c>
      <c r="L45" s="436">
        <v>0</v>
      </c>
      <c r="M45" s="437">
        <v>0.41666666666666663</v>
      </c>
    </row>
    <row r="46" spans="1:13" ht="15.75" customHeight="1">
      <c r="A46" s="58"/>
      <c r="B46" s="852" t="s">
        <v>380</v>
      </c>
      <c r="C46" s="847"/>
      <c r="E46" s="1076"/>
      <c r="F46" s="1076"/>
      <c r="G46" s="427"/>
      <c r="H46" s="429"/>
      <c r="I46" s="1089"/>
      <c r="J46" s="429"/>
      <c r="K46" s="429"/>
      <c r="L46" s="430"/>
      <c r="M46" s="431"/>
    </row>
    <row r="47" spans="1:13" ht="15.75" customHeight="1">
      <c r="A47" s="58"/>
      <c r="B47" s="852" t="s">
        <v>525</v>
      </c>
      <c r="C47" s="847"/>
      <c r="E47" s="1085"/>
      <c r="F47" s="1085"/>
      <c r="G47" s="1090"/>
      <c r="H47" s="1085"/>
      <c r="I47" s="1085"/>
      <c r="J47" s="1085"/>
      <c r="K47" s="1085"/>
      <c r="L47" s="1085"/>
      <c r="M47" s="1091"/>
    </row>
    <row r="48" spans="1:13" ht="15.75" customHeight="1" thickBot="1">
      <c r="A48" s="58"/>
      <c r="B48" s="853" t="s">
        <v>351</v>
      </c>
      <c r="C48" s="847"/>
      <c r="E48" s="1081"/>
      <c r="F48" s="1081"/>
      <c r="G48" s="914"/>
      <c r="H48" s="915"/>
      <c r="I48" s="1082"/>
      <c r="J48" s="915"/>
      <c r="K48" s="915"/>
      <c r="L48" s="916"/>
      <c r="M48" s="917"/>
    </row>
    <row r="49" spans="1:13" ht="15.75" customHeight="1">
      <c r="A49" s="58"/>
      <c r="B49" s="60"/>
      <c r="C49" s="59"/>
      <c r="E49" s="1081"/>
      <c r="F49" s="1430" t="s">
        <v>121</v>
      </c>
      <c r="G49" s="1430"/>
      <c r="H49" s="1430"/>
      <c r="I49" s="1430"/>
      <c r="J49" s="1430"/>
      <c r="K49" s="1430"/>
      <c r="L49" s="1430"/>
      <c r="M49" s="1430"/>
    </row>
    <row r="50" spans="1:13" ht="15.75" customHeight="1" thickBot="1">
      <c r="A50" s="1097"/>
      <c r="B50" s="1098" t="s">
        <v>102</v>
      </c>
      <c r="C50" s="1099"/>
      <c r="E50" s="1077"/>
      <c r="F50" s="1077"/>
      <c r="G50" s="918"/>
      <c r="H50" s="919"/>
      <c r="I50" s="1083"/>
      <c r="J50" s="919"/>
      <c r="K50" s="919"/>
      <c r="L50" s="920"/>
      <c r="M50" s="921"/>
    </row>
    <row r="51" spans="5:13" ht="15.75" customHeight="1">
      <c r="E51" s="1076"/>
      <c r="F51" s="1076"/>
      <c r="G51" s="427">
        <v>18</v>
      </c>
      <c r="H51" s="593" t="s">
        <v>206</v>
      </c>
      <c r="I51" s="1088" t="s">
        <v>161</v>
      </c>
      <c r="J51" s="587" t="s">
        <v>422</v>
      </c>
      <c r="K51" s="587" t="s">
        <v>200</v>
      </c>
      <c r="L51" s="430">
        <v>1</v>
      </c>
      <c r="M51" s="431">
        <v>0.8125</v>
      </c>
    </row>
    <row r="52" spans="5:13" ht="27" customHeight="1">
      <c r="E52" s="1077"/>
      <c r="F52" s="1077"/>
      <c r="G52" s="433">
        <v>19</v>
      </c>
      <c r="H52" s="599" t="s">
        <v>206</v>
      </c>
      <c r="I52" s="1079" t="s">
        <v>540</v>
      </c>
      <c r="J52" s="599" t="s">
        <v>422</v>
      </c>
      <c r="K52" s="599" t="s">
        <v>200</v>
      </c>
      <c r="L52" s="436">
        <v>4</v>
      </c>
      <c r="M52" s="437">
        <v>0.8131944444444444</v>
      </c>
    </row>
    <row r="53" spans="5:13" ht="15.75" customHeight="1">
      <c r="E53" s="1076"/>
      <c r="F53" s="1076"/>
      <c r="G53" s="923">
        <v>22</v>
      </c>
      <c r="H53" s="587" t="s">
        <v>201</v>
      </c>
      <c r="I53" s="1080" t="s">
        <v>202</v>
      </c>
      <c r="J53" s="587" t="s">
        <v>422</v>
      </c>
      <c r="K53" s="587" t="s">
        <v>203</v>
      </c>
      <c r="L53" s="430">
        <v>10</v>
      </c>
      <c r="M53" s="431">
        <v>0.8159722222222222</v>
      </c>
    </row>
    <row r="54" spans="5:13" ht="15.75" customHeight="1">
      <c r="E54" s="1077"/>
      <c r="F54" s="1077"/>
      <c r="G54" s="447">
        <v>23</v>
      </c>
      <c r="H54" s="435" t="s">
        <v>204</v>
      </c>
      <c r="I54" s="435" t="s">
        <v>227</v>
      </c>
      <c r="J54" s="435" t="s">
        <v>208</v>
      </c>
      <c r="K54" s="435" t="s">
        <v>203</v>
      </c>
      <c r="L54" s="436">
        <v>105</v>
      </c>
      <c r="M54" s="437">
        <v>0.8229166666666666</v>
      </c>
    </row>
    <row r="55" spans="5:13" ht="15.75" customHeight="1">
      <c r="E55" s="1076"/>
      <c r="F55" s="1076"/>
      <c r="G55" s="923">
        <v>24</v>
      </c>
      <c r="H55" s="429" t="s">
        <v>206</v>
      </c>
      <c r="I55" s="429" t="s">
        <v>122</v>
      </c>
      <c r="J55" s="429" t="s">
        <v>592</v>
      </c>
      <c r="K55" s="1084" t="s">
        <v>203</v>
      </c>
      <c r="L55" s="430">
        <v>0</v>
      </c>
      <c r="M55" s="431">
        <v>0.8958333333333333</v>
      </c>
    </row>
    <row r="56" spans="5:13" ht="15.75" customHeight="1">
      <c r="E56" s="1077"/>
      <c r="F56" s="1077"/>
      <c r="G56" s="447" t="s">
        <v>207</v>
      </c>
      <c r="H56" s="435" t="s">
        <v>207</v>
      </c>
      <c r="I56" s="435" t="s">
        <v>207</v>
      </c>
      <c r="J56" s="435" t="s">
        <v>207</v>
      </c>
      <c r="K56" s="744" t="s">
        <v>207</v>
      </c>
      <c r="L56" s="436">
        <v>0</v>
      </c>
      <c r="M56" s="437">
        <v>0.8958333333333333</v>
      </c>
    </row>
    <row r="57" spans="5:13" ht="15.75" customHeight="1">
      <c r="E57" s="1076"/>
      <c r="F57" s="1076"/>
      <c r="G57" s="427" t="s">
        <v>207</v>
      </c>
      <c r="H57" s="429" t="s">
        <v>207</v>
      </c>
      <c r="I57" s="1089" t="s">
        <v>207</v>
      </c>
      <c r="J57" s="429" t="s">
        <v>207</v>
      </c>
      <c r="K57" s="429" t="s">
        <v>207</v>
      </c>
      <c r="L57" s="430">
        <v>0</v>
      </c>
      <c r="M57" s="431">
        <v>0.8958333333333333</v>
      </c>
    </row>
    <row r="58" spans="5:13" ht="15.75" customHeight="1">
      <c r="E58" s="1085"/>
      <c r="F58" s="1085"/>
      <c r="G58" s="1090"/>
      <c r="H58" s="1085"/>
      <c r="I58" s="1085"/>
      <c r="J58" s="1085"/>
      <c r="K58" s="1085"/>
      <c r="L58" s="1085"/>
      <c r="M58" s="1091"/>
    </row>
    <row r="59" spans="5:13" ht="15.75" customHeight="1">
      <c r="E59" s="1081"/>
      <c r="F59" s="1081"/>
      <c r="G59" s="914"/>
      <c r="H59" s="915"/>
      <c r="I59" s="1082"/>
      <c r="J59" s="915"/>
      <c r="K59" s="915"/>
      <c r="L59" s="916"/>
      <c r="M59" s="917"/>
    </row>
    <row r="60" spans="5:13" ht="15.75" customHeight="1">
      <c r="E60" s="1081"/>
      <c r="F60" s="1430" t="s">
        <v>123</v>
      </c>
      <c r="G60" s="1430"/>
      <c r="H60" s="1430"/>
      <c r="I60" s="1430"/>
      <c r="J60" s="1430"/>
      <c r="K60" s="1430"/>
      <c r="L60" s="1430"/>
      <c r="M60" s="1430"/>
    </row>
    <row r="61" spans="5:13" ht="15.75" customHeight="1">
      <c r="E61" s="1077"/>
      <c r="F61" s="1077"/>
      <c r="G61" s="918"/>
      <c r="H61" s="919"/>
      <c r="I61" s="1083"/>
      <c r="J61" s="919"/>
      <c r="K61" s="919"/>
      <c r="L61" s="920"/>
      <c r="M61" s="921"/>
    </row>
    <row r="62" spans="5:13" ht="15.75" customHeight="1">
      <c r="E62" s="1076"/>
      <c r="F62" s="1076"/>
      <c r="G62" s="427">
        <v>25</v>
      </c>
      <c r="H62" s="593" t="s">
        <v>206</v>
      </c>
      <c r="I62" s="1088" t="s">
        <v>162</v>
      </c>
      <c r="J62" s="587" t="s">
        <v>422</v>
      </c>
      <c r="K62" s="587" t="s">
        <v>200</v>
      </c>
      <c r="L62" s="430">
        <v>1</v>
      </c>
      <c r="M62" s="431">
        <v>0.3333333333333333</v>
      </c>
    </row>
    <row r="63" spans="5:13" ht="15.75" customHeight="1">
      <c r="E63" s="1077"/>
      <c r="F63" s="1077"/>
      <c r="G63" s="433">
        <v>26</v>
      </c>
      <c r="H63" s="599" t="s">
        <v>206</v>
      </c>
      <c r="I63" s="1079" t="s">
        <v>540</v>
      </c>
      <c r="J63" s="599" t="s">
        <v>422</v>
      </c>
      <c r="K63" s="599" t="s">
        <v>200</v>
      </c>
      <c r="L63" s="436">
        <v>4</v>
      </c>
      <c r="M63" s="437">
        <v>0.33402777777777776</v>
      </c>
    </row>
    <row r="64" spans="5:13" ht="15.75" customHeight="1">
      <c r="E64" s="1076"/>
      <c r="F64" s="1076"/>
      <c r="G64" s="923">
        <v>27</v>
      </c>
      <c r="H64" s="587" t="s">
        <v>201</v>
      </c>
      <c r="I64" s="1080" t="s">
        <v>202</v>
      </c>
      <c r="J64" s="587" t="s">
        <v>422</v>
      </c>
      <c r="K64" s="587" t="s">
        <v>203</v>
      </c>
      <c r="L64" s="430">
        <v>10</v>
      </c>
      <c r="M64" s="431">
        <v>0.3368055555555555</v>
      </c>
    </row>
    <row r="65" spans="5:13" ht="15.75" customHeight="1">
      <c r="E65" s="1077"/>
      <c r="F65" s="1077"/>
      <c r="G65" s="433">
        <v>28</v>
      </c>
      <c r="H65" s="435" t="s">
        <v>204</v>
      </c>
      <c r="I65" s="435" t="s">
        <v>227</v>
      </c>
      <c r="J65" s="435" t="s">
        <v>208</v>
      </c>
      <c r="K65" s="435" t="s">
        <v>203</v>
      </c>
      <c r="L65" s="436">
        <v>105</v>
      </c>
      <c r="M65" s="437">
        <v>0.34375</v>
      </c>
    </row>
    <row r="66" spans="5:13" ht="15.75" customHeight="1">
      <c r="E66" s="1076"/>
      <c r="F66" s="1076"/>
      <c r="G66" s="923">
        <v>29</v>
      </c>
      <c r="H66" s="429" t="s">
        <v>206</v>
      </c>
      <c r="I66" s="429" t="s">
        <v>124</v>
      </c>
      <c r="J66" s="429" t="s">
        <v>592</v>
      </c>
      <c r="K66" s="1084" t="s">
        <v>203</v>
      </c>
      <c r="L66" s="430">
        <v>0</v>
      </c>
      <c r="M66" s="431">
        <v>0.41666666666666663</v>
      </c>
    </row>
    <row r="67" spans="5:13" ht="15.75" customHeight="1">
      <c r="E67" s="1077"/>
      <c r="F67" s="1077"/>
      <c r="G67" s="450" t="s">
        <v>207</v>
      </c>
      <c r="H67" s="435" t="s">
        <v>207</v>
      </c>
      <c r="I67" s="435" t="s">
        <v>207</v>
      </c>
      <c r="J67" s="435" t="s">
        <v>207</v>
      </c>
      <c r="K67" s="744" t="s">
        <v>207</v>
      </c>
      <c r="L67" s="436">
        <v>0</v>
      </c>
      <c r="M67" s="437">
        <v>0.41666666666666663</v>
      </c>
    </row>
    <row r="68" spans="5:13" ht="15.75" customHeight="1">
      <c r="E68" s="1076"/>
      <c r="F68" s="1076"/>
      <c r="G68" s="923" t="s">
        <v>207</v>
      </c>
      <c r="H68" s="429" t="s">
        <v>207</v>
      </c>
      <c r="I68" s="1089" t="s">
        <v>207</v>
      </c>
      <c r="J68" s="429" t="s">
        <v>207</v>
      </c>
      <c r="K68" s="429" t="s">
        <v>207</v>
      </c>
      <c r="L68" s="430">
        <v>0</v>
      </c>
      <c r="M68" s="431">
        <v>0.41666666666666663</v>
      </c>
    </row>
    <row r="69" spans="5:13" ht="15.75" customHeight="1">
      <c r="E69" s="1085"/>
      <c r="F69" s="1085"/>
      <c r="G69" s="1090"/>
      <c r="H69" s="1085"/>
      <c r="I69" s="1085"/>
      <c r="J69" s="1085"/>
      <c r="K69" s="1085"/>
      <c r="L69" s="1085"/>
      <c r="M69" s="1091"/>
    </row>
    <row r="70" spans="5:13" ht="15.75" customHeight="1">
      <c r="E70" s="1081"/>
      <c r="F70" s="1081"/>
      <c r="G70" s="914"/>
      <c r="H70" s="915"/>
      <c r="I70" s="1082"/>
      <c r="J70" s="915"/>
      <c r="K70" s="915"/>
      <c r="L70" s="916"/>
      <c r="M70" s="917"/>
    </row>
    <row r="71" spans="5:13" ht="15.75" customHeight="1">
      <c r="E71" s="1081"/>
      <c r="F71" s="1430" t="s">
        <v>125</v>
      </c>
      <c r="G71" s="1430"/>
      <c r="H71" s="1430"/>
      <c r="I71" s="1430"/>
      <c r="J71" s="1430"/>
      <c r="K71" s="1430"/>
      <c r="L71" s="1430"/>
      <c r="M71" s="1430"/>
    </row>
    <row r="72" spans="5:13" ht="15.75" customHeight="1">
      <c r="E72" s="1077"/>
      <c r="F72" s="1077"/>
      <c r="G72" s="918"/>
      <c r="H72" s="919"/>
      <c r="I72" s="1083"/>
      <c r="J72" s="919"/>
      <c r="K72" s="919"/>
      <c r="L72" s="920"/>
      <c r="M72" s="921"/>
    </row>
    <row r="73" spans="5:13" ht="15.75" customHeight="1">
      <c r="E73" s="1076"/>
      <c r="F73" s="1076"/>
      <c r="G73" s="427">
        <v>30</v>
      </c>
      <c r="H73" s="593" t="s">
        <v>206</v>
      </c>
      <c r="I73" s="1088" t="s">
        <v>162</v>
      </c>
      <c r="J73" s="587" t="s">
        <v>422</v>
      </c>
      <c r="K73" s="587" t="s">
        <v>200</v>
      </c>
      <c r="L73" s="430">
        <v>1</v>
      </c>
      <c r="M73" s="431">
        <v>0.6666666666666666</v>
      </c>
    </row>
    <row r="74" spans="5:13" ht="15.75" customHeight="1">
      <c r="E74" s="1077"/>
      <c r="F74" s="1077"/>
      <c r="G74" s="433">
        <v>31</v>
      </c>
      <c r="H74" s="599" t="s">
        <v>206</v>
      </c>
      <c r="I74" s="1079" t="s">
        <v>540</v>
      </c>
      <c r="J74" s="599" t="s">
        <v>422</v>
      </c>
      <c r="K74" s="599" t="s">
        <v>200</v>
      </c>
      <c r="L74" s="436">
        <v>4</v>
      </c>
      <c r="M74" s="437">
        <v>0.6673611111111111</v>
      </c>
    </row>
    <row r="75" spans="5:13" ht="15.75" customHeight="1">
      <c r="E75" s="1076"/>
      <c r="F75" s="1076"/>
      <c r="G75" s="923">
        <v>32</v>
      </c>
      <c r="H75" s="587" t="s">
        <v>201</v>
      </c>
      <c r="I75" s="1080" t="s">
        <v>202</v>
      </c>
      <c r="J75" s="587" t="s">
        <v>422</v>
      </c>
      <c r="K75" s="587" t="s">
        <v>203</v>
      </c>
      <c r="L75" s="430">
        <v>5</v>
      </c>
      <c r="M75" s="431">
        <v>0.6701388888888888</v>
      </c>
    </row>
    <row r="76" spans="5:13" ht="15.75" customHeight="1">
      <c r="E76" s="1077"/>
      <c r="F76" s="1077"/>
      <c r="G76" s="433">
        <v>33</v>
      </c>
      <c r="H76" s="435" t="s">
        <v>204</v>
      </c>
      <c r="I76" s="435" t="s">
        <v>227</v>
      </c>
      <c r="J76" s="435" t="s">
        <v>208</v>
      </c>
      <c r="K76" s="435" t="s">
        <v>203</v>
      </c>
      <c r="L76" s="436">
        <v>80</v>
      </c>
      <c r="M76" s="437">
        <v>0.673611111111111</v>
      </c>
    </row>
    <row r="77" spans="5:13" ht="15.75" customHeight="1">
      <c r="E77" s="1076"/>
      <c r="F77" s="1076"/>
      <c r="G77" s="923">
        <v>34</v>
      </c>
      <c r="H77" s="429" t="s">
        <v>204</v>
      </c>
      <c r="I77" s="429" t="s">
        <v>163</v>
      </c>
      <c r="J77" s="429" t="s">
        <v>592</v>
      </c>
      <c r="K77" s="1084" t="s">
        <v>203</v>
      </c>
      <c r="L77" s="430">
        <v>15</v>
      </c>
      <c r="M77" s="431">
        <v>0.7291666666666666</v>
      </c>
    </row>
    <row r="78" spans="5:13" ht="15.75" customHeight="1">
      <c r="E78" s="1077"/>
      <c r="F78" s="1077"/>
      <c r="G78" s="433">
        <v>35</v>
      </c>
      <c r="H78" s="435" t="s">
        <v>204</v>
      </c>
      <c r="I78" s="435" t="s">
        <v>126</v>
      </c>
      <c r="J78" s="435" t="s">
        <v>422</v>
      </c>
      <c r="K78" s="744" t="s">
        <v>203</v>
      </c>
      <c r="L78" s="436">
        <v>15</v>
      </c>
      <c r="M78" s="437">
        <v>0.7395833333333333</v>
      </c>
    </row>
    <row r="79" spans="5:13" ht="15.75" customHeight="1">
      <c r="E79" s="1076"/>
      <c r="F79" s="1076"/>
      <c r="G79" s="923">
        <v>36</v>
      </c>
      <c r="H79" s="429" t="s">
        <v>206</v>
      </c>
      <c r="I79" s="1089" t="s">
        <v>425</v>
      </c>
      <c r="J79" s="429" t="s">
        <v>592</v>
      </c>
      <c r="K79" s="429" t="s">
        <v>200</v>
      </c>
      <c r="L79" s="430">
        <v>0</v>
      </c>
      <c r="M79" s="431">
        <v>0.75</v>
      </c>
    </row>
    <row r="80" spans="5:13" ht="15.75" customHeight="1">
      <c r="E80" s="1085"/>
      <c r="F80" s="1085"/>
      <c r="G80" s="1090"/>
      <c r="H80" s="1085"/>
      <c r="I80" s="1085"/>
      <c r="J80" s="1085"/>
      <c r="K80" s="1085"/>
      <c r="L80" s="1085"/>
      <c r="M80" s="1091"/>
    </row>
  </sheetData>
  <sheetProtection/>
  <mergeCells count="10">
    <mergeCell ref="B4:B6"/>
    <mergeCell ref="F4:M4"/>
    <mergeCell ref="F71:M71"/>
    <mergeCell ref="F60:M60"/>
    <mergeCell ref="F49:M49"/>
    <mergeCell ref="E2:M2"/>
    <mergeCell ref="F3:M3"/>
    <mergeCell ref="F38:M38"/>
    <mergeCell ref="F27:M27"/>
    <mergeCell ref="F9:M9"/>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gridLines="1"/>
  <pageMargins left="0.25" right="0.25" top="0.25" bottom="0.75" header="0.5" footer="0.5"/>
  <pageSetup horizontalDpi="300" verticalDpi="300" orientation="portrait" scale="70" r:id="rId11"/>
</worksheet>
</file>

<file path=xl/worksheets/sheet17.xml><?xml version="1.0" encoding="utf-8"?>
<worksheet xmlns="http://schemas.openxmlformats.org/spreadsheetml/2006/main" xmlns:r="http://schemas.openxmlformats.org/officeDocument/2006/relationships">
  <sheetPr>
    <tabColor indexed="14"/>
  </sheetPr>
  <dimension ref="A1:M90"/>
  <sheetViews>
    <sheetView zoomScale="77" zoomScaleNormal="77" zoomScalePageLayoutView="0" workbookViewId="0" topLeftCell="A1">
      <selection activeCell="A1" sqref="A1:C61"/>
    </sheetView>
  </sheetViews>
  <sheetFormatPr defaultColWidth="9.140625" defaultRowHeight="12.75"/>
  <cols>
    <col min="1" max="1" width="1.421875" style="0" customWidth="1"/>
    <col min="2" max="2" width="12.421875" style="0" customWidth="1"/>
    <col min="3" max="3" width="1.421875" style="0" customWidth="1"/>
    <col min="4" max="4" width="2.28125" style="0" customWidth="1"/>
    <col min="5" max="5" width="1.421875" style="740" customWidth="1"/>
    <col min="6" max="6" width="3.7109375" style="740" customWidth="1"/>
    <col min="7" max="7" width="8.57421875" style="740" customWidth="1"/>
    <col min="8" max="8" width="8.140625" style="740" customWidth="1"/>
    <col min="9" max="9" width="75.8515625" style="740" customWidth="1"/>
    <col min="10" max="10" width="4.57421875" style="740" customWidth="1"/>
    <col min="11" max="11" width="10.7109375" style="740" customWidth="1"/>
    <col min="12" max="12" width="5.00390625" style="740" customWidth="1"/>
    <col min="13" max="13" width="10.8515625" style="742" customWidth="1"/>
  </cols>
  <sheetData>
    <row r="1" spans="1:13" ht="15.75">
      <c r="A1" s="1094"/>
      <c r="B1" s="1095" t="s">
        <v>102</v>
      </c>
      <c r="C1" s="57"/>
      <c r="E1" s="757"/>
      <c r="F1" s="757"/>
      <c r="G1" s="757"/>
      <c r="H1" s="757"/>
      <c r="I1" s="757"/>
      <c r="J1" s="757"/>
      <c r="K1" s="757"/>
      <c r="L1" s="757"/>
      <c r="M1" s="758"/>
    </row>
    <row r="2" spans="1:13" ht="18" customHeight="1" thickBot="1">
      <c r="A2" s="1096"/>
      <c r="B2" s="908"/>
      <c r="C2" s="59"/>
      <c r="E2" s="759"/>
      <c r="F2" s="1433" t="s">
        <v>637</v>
      </c>
      <c r="G2" s="1433"/>
      <c r="H2" s="1433"/>
      <c r="I2" s="1433"/>
      <c r="J2" s="1433"/>
      <c r="K2" s="1433"/>
      <c r="L2" s="1433"/>
      <c r="M2" s="1433"/>
    </row>
    <row r="3" spans="1:13" ht="18" customHeight="1" thickBot="1">
      <c r="A3" s="1096"/>
      <c r="B3" s="395" t="s">
        <v>276</v>
      </c>
      <c r="C3" s="59"/>
      <c r="E3" s="790"/>
      <c r="F3" s="1434"/>
      <c r="G3" s="1434"/>
      <c r="H3" s="1434"/>
      <c r="I3" s="1434"/>
      <c r="J3" s="1434"/>
      <c r="K3" s="1434"/>
      <c r="L3" s="1434"/>
      <c r="M3" s="1434"/>
    </row>
    <row r="4" spans="1:13" ht="16.5" customHeight="1">
      <c r="A4" s="1096"/>
      <c r="B4" s="1156" t="str">
        <f>Title!$B$4</f>
        <v>R6</v>
      </c>
      <c r="C4" s="59"/>
      <c r="E4" s="791"/>
      <c r="F4" s="1435" t="s">
        <v>304</v>
      </c>
      <c r="G4" s="1435"/>
      <c r="H4" s="1435"/>
      <c r="I4" s="1435"/>
      <c r="J4" s="1435"/>
      <c r="K4" s="1435"/>
      <c r="L4" s="1435"/>
      <c r="M4" s="1435"/>
    </row>
    <row r="5" spans="1:13" ht="15.75">
      <c r="A5" s="1096"/>
      <c r="B5" s="1157"/>
      <c r="C5" s="59"/>
      <c r="E5" s="668"/>
      <c r="F5" s="669" t="s">
        <v>208</v>
      </c>
      <c r="G5" s="402" t="s">
        <v>166</v>
      </c>
      <c r="H5" s="670"/>
      <c r="I5" s="671"/>
      <c r="J5" s="672"/>
      <c r="K5" s="672"/>
      <c r="L5" s="672"/>
      <c r="M5" s="672"/>
    </row>
    <row r="6" spans="1:13" ht="21" thickBot="1">
      <c r="A6" s="1096"/>
      <c r="B6" s="1158"/>
      <c r="C6" s="59"/>
      <c r="E6" s="673"/>
      <c r="F6" s="673"/>
      <c r="G6" s="673"/>
      <c r="H6" s="673"/>
      <c r="I6" s="673"/>
      <c r="J6" s="673"/>
      <c r="K6" s="674"/>
      <c r="L6" s="673"/>
      <c r="M6" s="675"/>
    </row>
    <row r="7" spans="1:13" ht="18.75" thickBot="1">
      <c r="A7" s="1096"/>
      <c r="B7" s="60"/>
      <c r="C7" s="909"/>
      <c r="E7" s="974"/>
      <c r="F7" s="1388" t="s">
        <v>83</v>
      </c>
      <c r="G7" s="1388"/>
      <c r="H7" s="1388"/>
      <c r="I7" s="1388"/>
      <c r="J7" s="1388"/>
      <c r="K7" s="1388"/>
      <c r="L7" s="1388"/>
      <c r="M7" s="1388"/>
    </row>
    <row r="8" spans="1:13" ht="18">
      <c r="A8" s="1096"/>
      <c r="B8" s="831" t="s">
        <v>348</v>
      </c>
      <c r="C8" s="832"/>
      <c r="E8" s="113"/>
      <c r="F8" s="21"/>
      <c r="G8" s="551"/>
      <c r="H8" s="551"/>
      <c r="I8" s="551"/>
      <c r="J8" s="551"/>
      <c r="K8" s="551"/>
      <c r="L8" s="551"/>
      <c r="M8" s="552"/>
    </row>
    <row r="9" spans="1:13" ht="15.75">
      <c r="A9" s="1096"/>
      <c r="B9" s="833" t="s">
        <v>377</v>
      </c>
      <c r="C9" s="832"/>
      <c r="E9" s="676"/>
      <c r="F9" s="676"/>
      <c r="G9" s="658">
        <v>1</v>
      </c>
      <c r="H9" s="553" t="s">
        <v>206</v>
      </c>
      <c r="I9" s="542" t="s">
        <v>269</v>
      </c>
      <c r="J9" s="542" t="s">
        <v>422</v>
      </c>
      <c r="K9" s="542" t="s">
        <v>200</v>
      </c>
      <c r="L9" s="937">
        <v>1</v>
      </c>
      <c r="M9" s="548"/>
    </row>
    <row r="10" spans="1:13" ht="15.75">
      <c r="A10" s="58"/>
      <c r="B10" s="60"/>
      <c r="C10" s="59"/>
      <c r="E10" s="677"/>
      <c r="F10" s="677"/>
      <c r="G10" s="539">
        <v>2</v>
      </c>
      <c r="H10" s="543" t="s">
        <v>206</v>
      </c>
      <c r="I10" s="678" t="s">
        <v>628</v>
      </c>
      <c r="J10" s="540" t="s">
        <v>422</v>
      </c>
      <c r="K10" s="540" t="s">
        <v>200</v>
      </c>
      <c r="L10" s="938">
        <v>1</v>
      </c>
      <c r="M10" s="541"/>
    </row>
    <row r="11" spans="1:13" ht="15.75">
      <c r="A11" s="1096"/>
      <c r="B11" s="834" t="s">
        <v>403</v>
      </c>
      <c r="C11" s="832"/>
      <c r="E11" s="679"/>
      <c r="F11" s="679"/>
      <c r="G11" s="658">
        <v>3</v>
      </c>
      <c r="H11" s="679" t="s">
        <v>206</v>
      </c>
      <c r="I11" s="707" t="s">
        <v>638</v>
      </c>
      <c r="J11" s="707" t="s">
        <v>208</v>
      </c>
      <c r="K11" s="707" t="s">
        <v>203</v>
      </c>
      <c r="L11" s="939">
        <v>0</v>
      </c>
      <c r="M11" s="659"/>
    </row>
    <row r="12" spans="1:13" ht="16.5" thickBot="1">
      <c r="A12" s="58"/>
      <c r="B12" s="846" t="s">
        <v>517</v>
      </c>
      <c r="C12" s="832"/>
      <c r="E12" s="677"/>
      <c r="F12" s="677"/>
      <c r="G12" s="539">
        <v>4</v>
      </c>
      <c r="H12" s="543" t="s">
        <v>206</v>
      </c>
      <c r="I12" s="549" t="s">
        <v>167</v>
      </c>
      <c r="J12" s="540" t="s">
        <v>422</v>
      </c>
      <c r="K12" s="540" t="s">
        <v>200</v>
      </c>
      <c r="L12" s="938">
        <v>5</v>
      </c>
      <c r="M12" s="541"/>
    </row>
    <row r="13" spans="1:13" ht="15.75">
      <c r="A13" s="58"/>
      <c r="B13" s="60"/>
      <c r="C13" s="59"/>
      <c r="E13" s="679"/>
      <c r="F13" s="679"/>
      <c r="G13" s="680">
        <v>5</v>
      </c>
      <c r="H13" s="586" t="s">
        <v>206</v>
      </c>
      <c r="I13" s="604" t="s">
        <v>168</v>
      </c>
      <c r="J13" s="587" t="s">
        <v>422</v>
      </c>
      <c r="K13" s="587" t="s">
        <v>200</v>
      </c>
      <c r="L13" s="940">
        <v>5</v>
      </c>
      <c r="M13" s="659"/>
    </row>
    <row r="14" spans="1:13" ht="15.75">
      <c r="A14" s="1096"/>
      <c r="B14" s="835" t="s">
        <v>513</v>
      </c>
      <c r="C14" s="832"/>
      <c r="E14" s="677"/>
      <c r="F14" s="677"/>
      <c r="G14" s="539">
        <v>6</v>
      </c>
      <c r="H14" s="543" t="s">
        <v>201</v>
      </c>
      <c r="I14" s="549" t="s">
        <v>639</v>
      </c>
      <c r="J14" s="540" t="s">
        <v>422</v>
      </c>
      <c r="K14" s="540" t="s">
        <v>203</v>
      </c>
      <c r="L14" s="938">
        <v>5</v>
      </c>
      <c r="M14" s="541"/>
    </row>
    <row r="15" spans="1:13" ht="15.75">
      <c r="A15" s="1096"/>
      <c r="B15" s="836" t="s">
        <v>495</v>
      </c>
      <c r="C15" s="832"/>
      <c r="E15" s="679"/>
      <c r="F15" s="679"/>
      <c r="G15" s="680">
        <v>7</v>
      </c>
      <c r="H15" s="585" t="s">
        <v>201</v>
      </c>
      <c r="I15" s="604" t="s">
        <v>164</v>
      </c>
      <c r="J15" s="587" t="s">
        <v>422</v>
      </c>
      <c r="K15" s="587" t="s">
        <v>203</v>
      </c>
      <c r="L15" s="940">
        <v>5</v>
      </c>
      <c r="M15" s="659"/>
    </row>
    <row r="16" spans="1:13" ht="15.75">
      <c r="A16" s="58"/>
      <c r="B16" s="837" t="s">
        <v>554</v>
      </c>
      <c r="C16" s="832"/>
      <c r="E16" s="679"/>
      <c r="F16" s="677"/>
      <c r="G16" s="539">
        <v>8</v>
      </c>
      <c r="H16" s="543" t="s">
        <v>238</v>
      </c>
      <c r="I16" s="549" t="s">
        <v>165</v>
      </c>
      <c r="J16" s="540" t="s">
        <v>422</v>
      </c>
      <c r="K16" s="540" t="s">
        <v>203</v>
      </c>
      <c r="L16" s="938">
        <v>5</v>
      </c>
      <c r="M16" s="541"/>
    </row>
    <row r="17" spans="1:13" ht="15.75">
      <c r="A17" s="58"/>
      <c r="B17" s="838" t="s">
        <v>574</v>
      </c>
      <c r="C17" s="832"/>
      <c r="E17" s="679"/>
      <c r="F17" s="679"/>
      <c r="G17" s="680">
        <v>9</v>
      </c>
      <c r="H17" s="586" t="s">
        <v>238</v>
      </c>
      <c r="I17" s="586" t="s">
        <v>84</v>
      </c>
      <c r="J17" s="587" t="s">
        <v>422</v>
      </c>
      <c r="K17" s="587" t="s">
        <v>203</v>
      </c>
      <c r="L17" s="940">
        <v>5</v>
      </c>
      <c r="M17" s="659"/>
    </row>
    <row r="18" spans="1:13" ht="15.75">
      <c r="A18" s="58"/>
      <c r="B18" s="839" t="s">
        <v>573</v>
      </c>
      <c r="C18" s="832"/>
      <c r="E18" s="677"/>
      <c r="F18" s="677"/>
      <c r="G18" s="539">
        <v>10</v>
      </c>
      <c r="H18" s="543" t="s">
        <v>238</v>
      </c>
      <c r="I18" s="543" t="s">
        <v>85</v>
      </c>
      <c r="J18" s="540" t="s">
        <v>422</v>
      </c>
      <c r="K18" s="540" t="s">
        <v>203</v>
      </c>
      <c r="L18" s="938" t="s">
        <v>228</v>
      </c>
      <c r="M18" s="541"/>
    </row>
    <row r="19" spans="1:13" ht="15.75">
      <c r="A19" s="58"/>
      <c r="B19" s="840" t="s">
        <v>663</v>
      </c>
      <c r="C19" s="832"/>
      <c r="E19" s="679"/>
      <c r="F19" s="679"/>
      <c r="G19" s="680">
        <v>11</v>
      </c>
      <c r="H19" s="586" t="s">
        <v>238</v>
      </c>
      <c r="I19" s="604" t="s">
        <v>86</v>
      </c>
      <c r="J19" s="542" t="s">
        <v>592</v>
      </c>
      <c r="K19" s="587" t="s">
        <v>203</v>
      </c>
      <c r="L19" s="940" t="s">
        <v>228</v>
      </c>
      <c r="M19" s="659"/>
    </row>
    <row r="20" spans="1:13" ht="15.75">
      <c r="A20" s="58"/>
      <c r="B20" s="841" t="s">
        <v>664</v>
      </c>
      <c r="C20" s="832"/>
      <c r="E20" s="677"/>
      <c r="F20" s="677"/>
      <c r="G20" s="539">
        <v>12</v>
      </c>
      <c r="H20" s="543" t="s">
        <v>238</v>
      </c>
      <c r="I20" s="543" t="s">
        <v>87</v>
      </c>
      <c r="J20" s="540"/>
      <c r="K20" s="540" t="s">
        <v>203</v>
      </c>
      <c r="L20" s="938" t="s">
        <v>228</v>
      </c>
      <c r="M20" s="541"/>
    </row>
    <row r="21" spans="1:13" ht="15.75">
      <c r="A21" s="58"/>
      <c r="B21" s="922" t="s">
        <v>185</v>
      </c>
      <c r="C21" s="832"/>
      <c r="E21" s="679"/>
      <c r="F21" s="679"/>
      <c r="G21" s="680">
        <v>13</v>
      </c>
      <c r="H21" s="586" t="s">
        <v>238</v>
      </c>
      <c r="I21" s="604" t="s">
        <v>88</v>
      </c>
      <c r="J21" s="542" t="s">
        <v>592</v>
      </c>
      <c r="K21" s="587" t="s">
        <v>203</v>
      </c>
      <c r="L21" s="940" t="s">
        <v>228</v>
      </c>
      <c r="M21" s="659"/>
    </row>
    <row r="22" spans="1:13" ht="15.75">
      <c r="A22" s="58"/>
      <c r="B22" s="1093" t="s">
        <v>177</v>
      </c>
      <c r="C22" s="832"/>
      <c r="E22" s="677"/>
      <c r="F22" s="677"/>
      <c r="G22" s="539">
        <v>14</v>
      </c>
      <c r="H22" s="1092" t="s">
        <v>208</v>
      </c>
      <c r="I22" s="549" t="s">
        <v>621</v>
      </c>
      <c r="J22" s="540" t="s">
        <v>422</v>
      </c>
      <c r="K22" s="540" t="s">
        <v>200</v>
      </c>
      <c r="L22" s="938">
        <v>1</v>
      </c>
      <c r="M22" s="541"/>
    </row>
    <row r="23" spans="1:13" ht="15.75">
      <c r="A23" s="58"/>
      <c r="B23" s="60"/>
      <c r="C23" s="59"/>
      <c r="E23" s="679"/>
      <c r="F23" s="679"/>
      <c r="G23" s="680"/>
      <c r="H23" s="586"/>
      <c r="I23" s="604"/>
      <c r="J23" s="587"/>
      <c r="K23" s="587"/>
      <c r="L23" s="940"/>
      <c r="M23" s="659"/>
    </row>
    <row r="24" spans="1:13" ht="20.25">
      <c r="A24" s="58"/>
      <c r="B24" s="60"/>
      <c r="C24" s="59"/>
      <c r="E24" s="673"/>
      <c r="F24" s="673"/>
      <c r="G24" s="673"/>
      <c r="H24" s="673"/>
      <c r="I24" s="673"/>
      <c r="J24" s="673"/>
      <c r="K24" s="674"/>
      <c r="L24" s="673"/>
      <c r="M24" s="675"/>
    </row>
    <row r="25" spans="1:13" ht="18">
      <c r="A25" s="58"/>
      <c r="B25" s="60"/>
      <c r="C25" s="59"/>
      <c r="E25" s="974"/>
      <c r="F25" s="1388" t="s">
        <v>89</v>
      </c>
      <c r="G25" s="1389"/>
      <c r="H25" s="1389"/>
      <c r="I25" s="1389"/>
      <c r="J25" s="1389"/>
      <c r="K25" s="1389"/>
      <c r="L25" s="1389"/>
      <c r="M25" s="1389"/>
    </row>
    <row r="26" spans="1:13" ht="18">
      <c r="A26" s="58"/>
      <c r="B26" s="60"/>
      <c r="C26" s="59"/>
      <c r="E26" s="113"/>
      <c r="F26" s="21"/>
      <c r="G26" s="551"/>
      <c r="H26" s="551"/>
      <c r="I26" s="551"/>
      <c r="J26" s="551"/>
      <c r="K26" s="551"/>
      <c r="L26" s="551"/>
      <c r="M26" s="552"/>
    </row>
    <row r="27" spans="1:13" ht="15.75">
      <c r="A27" s="58"/>
      <c r="B27" s="843" t="s">
        <v>555</v>
      </c>
      <c r="C27" s="832"/>
      <c r="E27" s="676"/>
      <c r="F27" s="676"/>
      <c r="G27" s="658">
        <v>15</v>
      </c>
      <c r="H27" s="553" t="s">
        <v>238</v>
      </c>
      <c r="I27" s="542" t="s">
        <v>90</v>
      </c>
      <c r="J27" s="542" t="s">
        <v>592</v>
      </c>
      <c r="K27" s="542" t="s">
        <v>203</v>
      </c>
      <c r="L27" s="937" t="s">
        <v>228</v>
      </c>
      <c r="M27" s="548"/>
    </row>
    <row r="28" spans="1:13" ht="15.75">
      <c r="A28" s="58"/>
      <c r="B28" s="844" t="s">
        <v>661</v>
      </c>
      <c r="C28" s="845"/>
      <c r="E28" s="677"/>
      <c r="F28" s="677"/>
      <c r="G28" s="539">
        <v>16</v>
      </c>
      <c r="H28" s="543" t="s">
        <v>238</v>
      </c>
      <c r="I28" s="543" t="s">
        <v>91</v>
      </c>
      <c r="J28" s="540" t="s">
        <v>592</v>
      </c>
      <c r="K28" s="540" t="s">
        <v>203</v>
      </c>
      <c r="L28" s="938" t="s">
        <v>228</v>
      </c>
      <c r="M28" s="541"/>
    </row>
    <row r="29" spans="1:13" ht="15.75">
      <c r="A29" s="58"/>
      <c r="B29" s="842" t="s">
        <v>688</v>
      </c>
      <c r="C29" s="750"/>
      <c r="E29" s="687"/>
      <c r="F29" s="687"/>
      <c r="G29" s="19">
        <v>17</v>
      </c>
      <c r="H29" s="19" t="s">
        <v>238</v>
      </c>
      <c r="I29" s="604" t="s">
        <v>92</v>
      </c>
      <c r="J29" s="542" t="s">
        <v>592</v>
      </c>
      <c r="K29" s="542" t="s">
        <v>203</v>
      </c>
      <c r="L29" s="937" t="s">
        <v>228</v>
      </c>
      <c r="M29" s="685"/>
    </row>
    <row r="30" spans="1:13" ht="15.75">
      <c r="A30" s="58"/>
      <c r="B30" s="60"/>
      <c r="C30" s="750"/>
      <c r="E30" s="677"/>
      <c r="F30" s="677"/>
      <c r="G30" s="539">
        <v>18</v>
      </c>
      <c r="H30" s="543" t="s">
        <v>601</v>
      </c>
      <c r="I30" s="543" t="s">
        <v>93</v>
      </c>
      <c r="J30" s="540" t="s">
        <v>592</v>
      </c>
      <c r="K30" s="540" t="s">
        <v>203</v>
      </c>
      <c r="L30" s="938" t="s">
        <v>228</v>
      </c>
      <c r="M30" s="541"/>
    </row>
    <row r="31" spans="1:13" ht="15.75">
      <c r="A31" s="58"/>
      <c r="B31" s="60"/>
      <c r="C31" s="59"/>
      <c r="E31" s="687"/>
      <c r="F31" s="687"/>
      <c r="G31" s="19">
        <v>19</v>
      </c>
      <c r="H31" s="19" t="s">
        <v>238</v>
      </c>
      <c r="I31" s="604" t="s">
        <v>94</v>
      </c>
      <c r="J31" s="542" t="s">
        <v>592</v>
      </c>
      <c r="K31" s="542" t="s">
        <v>203</v>
      </c>
      <c r="L31" s="937" t="s">
        <v>228</v>
      </c>
      <c r="M31" s="685"/>
    </row>
    <row r="32" spans="1:13" ht="15.75">
      <c r="A32" s="58"/>
      <c r="B32" s="60"/>
      <c r="C32" s="59"/>
      <c r="E32" s="688"/>
      <c r="F32" s="688"/>
      <c r="G32" s="2">
        <v>20</v>
      </c>
      <c r="H32" s="2" t="s">
        <v>201</v>
      </c>
      <c r="I32" s="543" t="s">
        <v>425</v>
      </c>
      <c r="J32" s="540" t="s">
        <v>592</v>
      </c>
      <c r="K32" s="540" t="s">
        <v>203</v>
      </c>
      <c r="L32" s="938">
        <v>1</v>
      </c>
      <c r="M32" s="683"/>
    </row>
    <row r="33" spans="1:13" ht="15.75">
      <c r="A33" s="58"/>
      <c r="B33" s="60"/>
      <c r="C33" s="59"/>
      <c r="E33" s="687"/>
      <c r="F33" s="687"/>
      <c r="G33" s="19"/>
      <c r="H33" s="19"/>
      <c r="I33" s="604"/>
      <c r="J33" s="684"/>
      <c r="K33" s="684"/>
      <c r="L33" s="684"/>
      <c r="M33" s="685"/>
    </row>
    <row r="34" spans="1:13" ht="16.5" thickBot="1">
      <c r="A34" s="58"/>
      <c r="B34" s="60"/>
      <c r="C34" s="59"/>
      <c r="E34" s="688"/>
      <c r="F34" s="688"/>
      <c r="G34" s="2"/>
      <c r="H34" s="2"/>
      <c r="I34" s="689"/>
      <c r="J34" s="681"/>
      <c r="K34" s="681"/>
      <c r="L34" s="681"/>
      <c r="M34" s="683"/>
    </row>
    <row r="35" spans="1:13" ht="15.75">
      <c r="A35" s="58"/>
      <c r="B35" s="1016" t="s">
        <v>579</v>
      </c>
      <c r="C35" s="847"/>
      <c r="E35" s="560"/>
      <c r="F35" s="561"/>
      <c r="G35" s="562" t="s">
        <v>207</v>
      </c>
      <c r="H35" s="562"/>
      <c r="I35" s="408" t="s">
        <v>609</v>
      </c>
      <c r="J35" s="684"/>
      <c r="K35" s="684"/>
      <c r="L35" s="684"/>
      <c r="M35" s="685"/>
    </row>
    <row r="36" spans="1:13" ht="15.75">
      <c r="A36" s="58"/>
      <c r="B36" s="1017" t="s">
        <v>526</v>
      </c>
      <c r="C36" s="847"/>
      <c r="E36" s="690"/>
      <c r="F36" s="691"/>
      <c r="G36" s="24"/>
      <c r="H36" s="24"/>
      <c r="I36" s="24" t="s">
        <v>610</v>
      </c>
      <c r="J36" s="681"/>
      <c r="K36" s="681"/>
      <c r="L36" s="681"/>
      <c r="M36" s="683"/>
    </row>
    <row r="37" spans="1:13" ht="15.75">
      <c r="A37" s="58"/>
      <c r="B37" s="848" t="s">
        <v>502</v>
      </c>
      <c r="C37" s="847"/>
      <c r="E37" s="560"/>
      <c r="F37" s="568"/>
      <c r="G37" s="407"/>
      <c r="H37" s="407"/>
      <c r="I37" s="408"/>
      <c r="J37" s="684"/>
      <c r="K37" s="684"/>
      <c r="L37" s="684"/>
      <c r="M37" s="685"/>
    </row>
    <row r="38" spans="1:13" ht="15.75">
      <c r="A38" s="58"/>
      <c r="B38" s="849" t="s">
        <v>349</v>
      </c>
      <c r="C38" s="847"/>
      <c r="E38" s="404"/>
      <c r="F38" s="404"/>
      <c r="G38" s="405"/>
      <c r="H38" s="405"/>
      <c r="I38" s="24" t="s">
        <v>582</v>
      </c>
      <c r="J38" s="681"/>
      <c r="K38" s="681"/>
      <c r="L38" s="681"/>
      <c r="M38" s="683"/>
    </row>
    <row r="39" spans="1:13" ht="15.75">
      <c r="A39" s="58"/>
      <c r="B39" s="850" t="s">
        <v>350</v>
      </c>
      <c r="C39" s="847"/>
      <c r="E39" s="406"/>
      <c r="F39" s="406"/>
      <c r="G39" s="407"/>
      <c r="H39" s="407"/>
      <c r="I39" s="408" t="s">
        <v>583</v>
      </c>
      <c r="J39" s="684"/>
      <c r="K39" s="684"/>
      <c r="L39" s="684"/>
      <c r="M39" s="685"/>
    </row>
    <row r="40" spans="1:13" ht="18">
      <c r="A40" s="58"/>
      <c r="B40" s="851" t="s">
        <v>347</v>
      </c>
      <c r="C40" s="847"/>
      <c r="E40" s="681"/>
      <c r="F40" s="681"/>
      <c r="G40" s="682"/>
      <c r="H40" s="681"/>
      <c r="I40" s="681"/>
      <c r="J40" s="681"/>
      <c r="K40" s="681"/>
      <c r="L40" s="681"/>
      <c r="M40" s="683"/>
    </row>
    <row r="41" spans="1:13" ht="15.75">
      <c r="A41" s="58"/>
      <c r="B41" s="852" t="s">
        <v>522</v>
      </c>
      <c r="C41" s="847"/>
      <c r="E41" s="692"/>
      <c r="F41" s="692"/>
      <c r="G41" s="693"/>
      <c r="H41" s="694"/>
      <c r="I41" s="695"/>
      <c r="J41" s="694"/>
      <c r="K41" s="694"/>
      <c r="L41" s="696"/>
      <c r="M41" s="697"/>
    </row>
    <row r="42" spans="1:13" ht="18">
      <c r="A42" s="58"/>
      <c r="B42" s="852" t="s">
        <v>523</v>
      </c>
      <c r="C42" s="847"/>
      <c r="E42" s="698"/>
      <c r="F42" s="1388"/>
      <c r="G42" s="1389"/>
      <c r="H42" s="1389"/>
      <c r="I42" s="1389"/>
      <c r="J42" s="1389"/>
      <c r="K42" s="1389"/>
      <c r="L42" s="1389"/>
      <c r="M42" s="1389"/>
    </row>
    <row r="43" spans="1:13" ht="15.75">
      <c r="A43" s="58"/>
      <c r="B43" s="852" t="s">
        <v>381</v>
      </c>
      <c r="C43" s="847"/>
      <c r="E43" s="676"/>
      <c r="F43" s="676"/>
      <c r="G43" s="658"/>
      <c r="H43" s="542"/>
      <c r="I43" s="975"/>
      <c r="J43" s="542"/>
      <c r="K43" s="542"/>
      <c r="L43" s="547"/>
      <c r="M43" s="548"/>
    </row>
    <row r="44" spans="1:13" ht="15.75">
      <c r="A44" s="58"/>
      <c r="B44" s="852" t="s">
        <v>528</v>
      </c>
      <c r="C44" s="847"/>
      <c r="E44" s="679"/>
      <c r="F44" s="679"/>
      <c r="G44" s="585"/>
      <c r="H44" s="587"/>
      <c r="I44" s="976"/>
      <c r="J44" s="587"/>
      <c r="K44" s="587"/>
      <c r="L44" s="588"/>
      <c r="M44" s="659"/>
    </row>
    <row r="45" spans="1:13" ht="15">
      <c r="A45" s="58"/>
      <c r="B45" s="852" t="s">
        <v>524</v>
      </c>
      <c r="C45" s="847"/>
      <c r="E45" s="660"/>
      <c r="F45" s="661"/>
      <c r="G45" s="661"/>
      <c r="H45" s="662"/>
      <c r="I45" s="662"/>
      <c r="J45" s="662"/>
      <c r="K45" s="662"/>
      <c r="L45" s="662"/>
      <c r="M45" s="663"/>
    </row>
    <row r="46" spans="1:13" ht="15">
      <c r="A46" s="58"/>
      <c r="B46" s="852" t="s">
        <v>380</v>
      </c>
      <c r="C46" s="847"/>
      <c r="E46" s="857"/>
      <c r="F46" s="977"/>
      <c r="G46" s="977" t="s">
        <v>207</v>
      </c>
      <c r="H46" s="978" t="s">
        <v>207</v>
      </c>
      <c r="I46" s="623"/>
      <c r="J46" s="978" t="s">
        <v>207</v>
      </c>
      <c r="K46" s="623"/>
      <c r="L46" s="624" t="s">
        <v>207</v>
      </c>
      <c r="M46" s="979" t="s">
        <v>207</v>
      </c>
    </row>
    <row r="47" spans="1:13" ht="15">
      <c r="A47" s="58"/>
      <c r="B47" s="852" t="s">
        <v>525</v>
      </c>
      <c r="C47" s="847"/>
      <c r="E47" s="660"/>
      <c r="F47" s="664"/>
      <c r="G47" s="664"/>
      <c r="H47" s="980"/>
      <c r="I47" s="980"/>
      <c r="J47" s="980"/>
      <c r="K47" s="660"/>
      <c r="L47" s="662"/>
      <c r="M47" s="663"/>
    </row>
    <row r="48" spans="1:13" ht="18.75" thickBot="1">
      <c r="A48" s="58"/>
      <c r="B48" s="853" t="s">
        <v>351</v>
      </c>
      <c r="C48" s="847"/>
      <c r="E48" s="699"/>
      <c r="F48" s="699"/>
      <c r="G48" s="700"/>
      <c r="H48" s="699"/>
      <c r="I48" s="699"/>
      <c r="J48" s="699"/>
      <c r="K48" s="699"/>
      <c r="L48" s="699"/>
      <c r="M48" s="701"/>
    </row>
    <row r="49" spans="1:13" ht="18">
      <c r="A49" s="58"/>
      <c r="B49" s="60"/>
      <c r="C49" s="59"/>
      <c r="E49" s="699"/>
      <c r="F49" s="699"/>
      <c r="G49" s="700"/>
      <c r="H49" s="699"/>
      <c r="I49" s="699"/>
      <c r="J49" s="699"/>
      <c r="K49" s="699"/>
      <c r="L49" s="699"/>
      <c r="M49" s="701"/>
    </row>
    <row r="50" spans="1:13" ht="18.75" thickBot="1">
      <c r="A50" s="1097"/>
      <c r="B50" s="1098" t="s">
        <v>102</v>
      </c>
      <c r="C50" s="1099"/>
      <c r="E50" s="699"/>
      <c r="F50" s="699"/>
      <c r="G50" s="700"/>
      <c r="H50" s="699"/>
      <c r="I50" s="699"/>
      <c r="J50" s="699"/>
      <c r="K50" s="699"/>
      <c r="L50" s="699"/>
      <c r="M50" s="701"/>
    </row>
    <row r="51" spans="5:13" ht="12.75">
      <c r="E51"/>
      <c r="F51"/>
      <c r="G51"/>
      <c r="H51"/>
      <c r="I51"/>
      <c r="J51"/>
      <c r="K51"/>
      <c r="L51"/>
      <c r="M51"/>
    </row>
    <row r="52" spans="5:13" ht="12.75">
      <c r="E52"/>
      <c r="F52"/>
      <c r="G52"/>
      <c r="H52"/>
      <c r="I52"/>
      <c r="J52"/>
      <c r="K52"/>
      <c r="L52"/>
      <c r="M52"/>
    </row>
    <row r="53" spans="5:13" ht="12.75">
      <c r="E53"/>
      <c r="F53"/>
      <c r="G53"/>
      <c r="H53"/>
      <c r="I53"/>
      <c r="J53"/>
      <c r="K53"/>
      <c r="L53"/>
      <c r="M53"/>
    </row>
    <row r="54" spans="5:13" ht="12.75">
      <c r="E54"/>
      <c r="F54"/>
      <c r="G54"/>
      <c r="H54"/>
      <c r="I54"/>
      <c r="J54"/>
      <c r="K54"/>
      <c r="L54"/>
      <c r="M54"/>
    </row>
    <row r="55" spans="5:13" ht="12.75">
      <c r="E55"/>
      <c r="F55"/>
      <c r="G55"/>
      <c r="H55"/>
      <c r="I55"/>
      <c r="J55"/>
      <c r="K55"/>
      <c r="L55"/>
      <c r="M55"/>
    </row>
    <row r="56" spans="5:13" ht="12.75">
      <c r="E56"/>
      <c r="F56"/>
      <c r="G56"/>
      <c r="H56"/>
      <c r="I56"/>
      <c r="J56"/>
      <c r="K56"/>
      <c r="L56"/>
      <c r="M56"/>
    </row>
    <row r="57" spans="5:13" ht="12.75">
      <c r="E57"/>
      <c r="F57"/>
      <c r="G57"/>
      <c r="H57"/>
      <c r="I57"/>
      <c r="J57"/>
      <c r="K57"/>
      <c r="L57"/>
      <c r="M57"/>
    </row>
    <row r="58" spans="5:13" ht="12.75">
      <c r="E58"/>
      <c r="F58"/>
      <c r="G58"/>
      <c r="H58"/>
      <c r="I58"/>
      <c r="J58"/>
      <c r="K58"/>
      <c r="L58"/>
      <c r="M58"/>
    </row>
    <row r="59" spans="5:13" ht="12.75">
      <c r="E59"/>
      <c r="F59"/>
      <c r="G59"/>
      <c r="H59"/>
      <c r="I59"/>
      <c r="J59"/>
      <c r="K59"/>
      <c r="L59"/>
      <c r="M59"/>
    </row>
    <row r="60" spans="5:13" ht="12.75">
      <c r="E60"/>
      <c r="F60"/>
      <c r="G60"/>
      <c r="H60"/>
      <c r="I60"/>
      <c r="J60"/>
      <c r="K60"/>
      <c r="L60"/>
      <c r="M60"/>
    </row>
    <row r="61" spans="5:13" ht="12.75">
      <c r="E61"/>
      <c r="F61"/>
      <c r="G61"/>
      <c r="H61"/>
      <c r="I61"/>
      <c r="J61"/>
      <c r="K61"/>
      <c r="L61"/>
      <c r="M61"/>
    </row>
    <row r="62" spans="5:13" ht="12.75">
      <c r="E62"/>
      <c r="F62"/>
      <c r="G62"/>
      <c r="H62"/>
      <c r="I62"/>
      <c r="J62"/>
      <c r="K62"/>
      <c r="L62"/>
      <c r="M62"/>
    </row>
    <row r="63" spans="5:13" ht="12.75">
      <c r="E63"/>
      <c r="F63"/>
      <c r="G63"/>
      <c r="H63"/>
      <c r="I63"/>
      <c r="J63"/>
      <c r="K63"/>
      <c r="L63"/>
      <c r="M63"/>
    </row>
    <row r="64" spans="5:13" ht="12.75">
      <c r="E64"/>
      <c r="F64"/>
      <c r="G64"/>
      <c r="H64"/>
      <c r="I64"/>
      <c r="J64"/>
      <c r="K64"/>
      <c r="L64"/>
      <c r="M64"/>
    </row>
    <row r="65" spans="5:13" ht="12.75">
      <c r="E65"/>
      <c r="F65"/>
      <c r="G65"/>
      <c r="H65"/>
      <c r="I65"/>
      <c r="J65"/>
      <c r="K65"/>
      <c r="L65"/>
      <c r="M65"/>
    </row>
    <row r="66" spans="5:13" ht="12.75">
      <c r="E66"/>
      <c r="F66"/>
      <c r="G66"/>
      <c r="H66"/>
      <c r="I66"/>
      <c r="J66"/>
      <c r="K66"/>
      <c r="L66"/>
      <c r="M66"/>
    </row>
    <row r="67" spans="5:13" ht="12.75">
      <c r="E67"/>
      <c r="F67"/>
      <c r="G67"/>
      <c r="H67"/>
      <c r="I67"/>
      <c r="J67"/>
      <c r="K67"/>
      <c r="L67"/>
      <c r="M67"/>
    </row>
    <row r="68" spans="5:13" ht="12.75">
      <c r="E68"/>
      <c r="F68"/>
      <c r="G68"/>
      <c r="H68"/>
      <c r="I68"/>
      <c r="J68"/>
      <c r="K68"/>
      <c r="L68"/>
      <c r="M68"/>
    </row>
    <row r="69" spans="5:13" ht="12.75">
      <c r="E69"/>
      <c r="F69"/>
      <c r="G69"/>
      <c r="H69"/>
      <c r="I69"/>
      <c r="J69"/>
      <c r="K69"/>
      <c r="L69"/>
      <c r="M69"/>
    </row>
    <row r="70" spans="5:13" ht="12.75">
      <c r="E70"/>
      <c r="F70"/>
      <c r="G70"/>
      <c r="H70"/>
      <c r="I70"/>
      <c r="J70"/>
      <c r="K70"/>
      <c r="L70"/>
      <c r="M70"/>
    </row>
    <row r="71" spans="5:13" ht="12.75">
      <c r="E71"/>
      <c r="F71"/>
      <c r="G71"/>
      <c r="H71"/>
      <c r="I71"/>
      <c r="J71"/>
      <c r="K71"/>
      <c r="L71"/>
      <c r="M71"/>
    </row>
    <row r="72" spans="5:13" ht="12.75">
      <c r="E72"/>
      <c r="F72"/>
      <c r="G72"/>
      <c r="H72"/>
      <c r="I72"/>
      <c r="J72"/>
      <c r="K72"/>
      <c r="L72"/>
      <c r="M72"/>
    </row>
    <row r="73" spans="5:13" ht="12.75">
      <c r="E73"/>
      <c r="F73"/>
      <c r="G73"/>
      <c r="H73"/>
      <c r="I73"/>
      <c r="J73"/>
      <c r="K73"/>
      <c r="L73"/>
      <c r="M73"/>
    </row>
    <row r="74" spans="5:13" ht="12.75">
      <c r="E74"/>
      <c r="F74"/>
      <c r="G74"/>
      <c r="H74"/>
      <c r="I74"/>
      <c r="J74"/>
      <c r="K74"/>
      <c r="L74"/>
      <c r="M74"/>
    </row>
    <row r="75" spans="5:13" ht="12.75">
      <c r="E75"/>
      <c r="F75"/>
      <c r="G75"/>
      <c r="H75"/>
      <c r="I75"/>
      <c r="J75"/>
      <c r="K75"/>
      <c r="L75"/>
      <c r="M75"/>
    </row>
    <row r="76" spans="5:13" ht="12.75">
      <c r="E76"/>
      <c r="F76"/>
      <c r="G76"/>
      <c r="H76"/>
      <c r="I76"/>
      <c r="J76"/>
      <c r="K76"/>
      <c r="L76"/>
      <c r="M76"/>
    </row>
    <row r="77" spans="5:13" ht="12.75">
      <c r="E77"/>
      <c r="F77"/>
      <c r="G77"/>
      <c r="H77"/>
      <c r="I77"/>
      <c r="J77"/>
      <c r="K77"/>
      <c r="L77"/>
      <c r="M77"/>
    </row>
    <row r="78" spans="5:13" ht="12.75">
      <c r="E78"/>
      <c r="F78"/>
      <c r="G78"/>
      <c r="H78"/>
      <c r="I78"/>
      <c r="J78"/>
      <c r="K78"/>
      <c r="L78"/>
      <c r="M78"/>
    </row>
    <row r="79" spans="5:13" ht="12.75">
      <c r="E79"/>
      <c r="F79"/>
      <c r="G79"/>
      <c r="H79"/>
      <c r="I79"/>
      <c r="J79"/>
      <c r="K79"/>
      <c r="L79"/>
      <c r="M79"/>
    </row>
    <row r="80" spans="5:13" ht="12.75">
      <c r="E80"/>
      <c r="F80"/>
      <c r="G80"/>
      <c r="H80"/>
      <c r="I80"/>
      <c r="J80"/>
      <c r="K80"/>
      <c r="L80"/>
      <c r="M80"/>
    </row>
    <row r="81" spans="5:13" ht="12.75">
      <c r="E81"/>
      <c r="F81"/>
      <c r="G81"/>
      <c r="H81"/>
      <c r="I81"/>
      <c r="J81"/>
      <c r="K81"/>
      <c r="L81"/>
      <c r="M81"/>
    </row>
    <row r="82" spans="5:13" ht="12.75">
      <c r="E82"/>
      <c r="F82"/>
      <c r="G82"/>
      <c r="H82"/>
      <c r="I82"/>
      <c r="J82"/>
      <c r="K82"/>
      <c r="L82"/>
      <c r="M82"/>
    </row>
    <row r="83" spans="5:13" ht="12.75">
      <c r="E83"/>
      <c r="F83"/>
      <c r="G83"/>
      <c r="H83"/>
      <c r="I83"/>
      <c r="J83"/>
      <c r="K83"/>
      <c r="L83"/>
      <c r="M83"/>
    </row>
    <row r="84" ht="18">
      <c r="G84" s="741"/>
    </row>
    <row r="85" ht="18">
      <c r="G85" s="741"/>
    </row>
    <row r="86" ht="18">
      <c r="G86" s="741"/>
    </row>
    <row r="87" ht="18">
      <c r="G87" s="741"/>
    </row>
    <row r="88" ht="18">
      <c r="G88" s="741"/>
    </row>
    <row r="89" ht="18">
      <c r="G89" s="741"/>
    </row>
    <row r="90" ht="18">
      <c r="G90" s="741"/>
    </row>
  </sheetData>
  <sheetProtection/>
  <mergeCells count="7">
    <mergeCell ref="F7:M7"/>
    <mergeCell ref="F25:M25"/>
    <mergeCell ref="F42:M42"/>
    <mergeCell ref="B4:B6"/>
    <mergeCell ref="F2:M2"/>
    <mergeCell ref="F3:M3"/>
    <mergeCell ref="F4:M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1" header="0.5" footer="0.5"/>
  <pageSetup horizontalDpi="600" verticalDpi="600" orientation="portrait" scale="70" r:id="rId11"/>
  <headerFooter alignWithMargins="0">
    <oddFooter>&amp;L&amp;A&amp;C&amp;P  of &amp;N&amp;R&amp;D    &amp;T</oddFooter>
  </headerFooter>
</worksheet>
</file>

<file path=xl/worksheets/sheet18.xml><?xml version="1.0" encoding="utf-8"?>
<worksheet xmlns="http://schemas.openxmlformats.org/spreadsheetml/2006/main" xmlns:r="http://schemas.openxmlformats.org/officeDocument/2006/relationships">
  <sheetPr>
    <tabColor indexed="10"/>
  </sheetPr>
  <dimension ref="A1:P50"/>
  <sheetViews>
    <sheetView zoomScale="66" zoomScaleNormal="66" zoomScalePageLayoutView="0" workbookViewId="0" topLeftCell="A1">
      <selection activeCell="A1" sqref="A1:C61"/>
    </sheetView>
  </sheetViews>
  <sheetFormatPr defaultColWidth="9.140625" defaultRowHeight="12.75"/>
  <cols>
    <col min="1" max="1" width="1.421875" style="0" customWidth="1"/>
    <col min="2" max="2" width="12.421875" style="0" customWidth="1"/>
    <col min="3" max="3" width="1.421875" style="0" customWidth="1"/>
    <col min="4" max="4" width="4.140625" style="0" customWidth="1"/>
    <col min="5" max="6" width="3.421875" style="0" customWidth="1"/>
    <col min="7" max="7" width="5.57421875" style="0" customWidth="1"/>
    <col min="9" max="9" width="75.140625" style="0" customWidth="1"/>
    <col min="10" max="10" width="3.140625" style="0" customWidth="1"/>
    <col min="11" max="11" width="7.8515625" style="0" customWidth="1"/>
    <col min="12" max="12" width="6.8515625" style="0" customWidth="1"/>
    <col min="14" max="14" width="8.57421875" style="0" customWidth="1"/>
  </cols>
  <sheetData>
    <row r="1" spans="1:13" ht="15.75">
      <c r="A1" s="1094"/>
      <c r="B1" s="1095" t="s">
        <v>102</v>
      </c>
      <c r="C1" s="57"/>
      <c r="E1" s="771"/>
      <c r="F1" s="771"/>
      <c r="G1" s="771"/>
      <c r="H1" s="771"/>
      <c r="I1" s="771"/>
      <c r="J1" s="771"/>
      <c r="K1" s="771"/>
      <c r="L1" s="771"/>
      <c r="M1" s="772"/>
    </row>
    <row r="2" spans="1:13" ht="18.75" thickBot="1">
      <c r="A2" s="1096"/>
      <c r="B2" s="908"/>
      <c r="C2" s="59"/>
      <c r="E2" s="773"/>
      <c r="F2" s="1438" t="s">
        <v>309</v>
      </c>
      <c r="G2" s="1438"/>
      <c r="H2" s="1438"/>
      <c r="I2" s="1438"/>
      <c r="J2" s="1438"/>
      <c r="K2" s="1438"/>
      <c r="L2" s="1438"/>
      <c r="M2" s="1438"/>
    </row>
    <row r="3" spans="1:13" ht="18.75" thickBot="1">
      <c r="A3" s="1096"/>
      <c r="B3" s="395" t="s">
        <v>276</v>
      </c>
      <c r="C3" s="59"/>
      <c r="E3" s="411"/>
      <c r="F3" s="1406"/>
      <c r="G3" s="1406"/>
      <c r="H3" s="1406"/>
      <c r="I3" s="1406"/>
      <c r="J3" s="1406"/>
      <c r="K3" s="1406"/>
      <c r="L3" s="1406"/>
      <c r="M3" s="1406"/>
    </row>
    <row r="4" spans="1:13" ht="15.75" customHeight="1">
      <c r="A4" s="1096"/>
      <c r="B4" s="1156" t="str">
        <f>Title!$B$4</f>
        <v>R6</v>
      </c>
      <c r="C4" s="59"/>
      <c r="E4" s="412"/>
      <c r="F4" s="1407" t="s">
        <v>305</v>
      </c>
      <c r="G4" s="1407"/>
      <c r="H4" s="1407"/>
      <c r="I4" s="1407"/>
      <c r="J4" s="1407"/>
      <c r="K4" s="1407"/>
      <c r="L4" s="1407"/>
      <c r="M4" s="1407"/>
    </row>
    <row r="5" spans="1:13" ht="15.75">
      <c r="A5" s="1096"/>
      <c r="B5" s="1157"/>
      <c r="C5" s="59"/>
      <c r="E5" s="413"/>
      <c r="F5" s="414"/>
      <c r="G5" s="760" t="s">
        <v>253</v>
      </c>
      <c r="H5" s="416"/>
      <c r="I5" s="417"/>
      <c r="J5" s="417"/>
      <c r="K5" s="417"/>
      <c r="L5" s="417"/>
      <c r="M5" s="418"/>
    </row>
    <row r="6" spans="1:13" ht="16.5" thickBot="1">
      <c r="A6" s="1096"/>
      <c r="B6" s="1158"/>
      <c r="C6" s="59"/>
      <c r="E6" s="413"/>
      <c r="F6" s="414"/>
      <c r="G6" s="760" t="s">
        <v>270</v>
      </c>
      <c r="H6" s="417"/>
      <c r="I6" s="417"/>
      <c r="J6" s="417"/>
      <c r="K6" s="417"/>
      <c r="L6" s="417"/>
      <c r="M6" s="418"/>
    </row>
    <row r="7" spans="1:13" ht="16.5" thickBot="1">
      <c r="A7" s="1096"/>
      <c r="B7" s="60"/>
      <c r="C7" s="909"/>
      <c r="E7" s="413"/>
      <c r="F7" s="414"/>
      <c r="G7" s="415"/>
      <c r="H7" s="417"/>
      <c r="I7" s="417"/>
      <c r="J7" s="417"/>
      <c r="K7" s="417"/>
      <c r="L7" s="417"/>
      <c r="M7" s="418"/>
    </row>
    <row r="8" spans="1:13" ht="12.75" customHeight="1">
      <c r="A8" s="1096"/>
      <c r="B8" s="831" t="s">
        <v>348</v>
      </c>
      <c r="C8" s="832"/>
      <c r="E8" s="1437" t="s">
        <v>95</v>
      </c>
      <c r="F8" s="1437"/>
      <c r="G8" s="1437"/>
      <c r="H8" s="1437"/>
      <c r="I8" s="1437"/>
      <c r="J8" s="1437"/>
      <c r="K8" s="1437"/>
      <c r="L8" s="1437"/>
      <c r="M8" s="1437"/>
    </row>
    <row r="9" spans="1:13" ht="12.75" customHeight="1">
      <c r="A9" s="1096"/>
      <c r="B9" s="833" t="s">
        <v>377</v>
      </c>
      <c r="C9" s="832"/>
      <c r="E9" s="1437"/>
      <c r="F9" s="1437"/>
      <c r="G9" s="1437"/>
      <c r="H9" s="1437"/>
      <c r="I9" s="1437"/>
      <c r="J9" s="1437"/>
      <c r="K9" s="1437"/>
      <c r="L9" s="1437"/>
      <c r="M9" s="1437"/>
    </row>
    <row r="10" spans="1:13" ht="18">
      <c r="A10" s="58"/>
      <c r="B10" s="60"/>
      <c r="C10" s="59"/>
      <c r="E10" s="422"/>
      <c r="F10" s="423"/>
      <c r="G10" s="424"/>
      <c r="H10" s="424"/>
      <c r="I10" s="424"/>
      <c r="J10" s="424"/>
      <c r="K10" s="424"/>
      <c r="L10" s="424"/>
      <c r="M10" s="425"/>
    </row>
    <row r="11" spans="1:13" ht="15.75">
      <c r="A11" s="1096"/>
      <c r="B11" s="834" t="s">
        <v>403</v>
      </c>
      <c r="C11" s="832"/>
      <c r="E11" s="426"/>
      <c r="F11" s="426"/>
      <c r="G11" s="429">
        <v>1</v>
      </c>
      <c r="H11" s="428" t="s">
        <v>206</v>
      </c>
      <c r="I11" s="429" t="s">
        <v>254</v>
      </c>
      <c r="J11" s="429" t="s">
        <v>422</v>
      </c>
      <c r="K11" s="429" t="s">
        <v>200</v>
      </c>
      <c r="L11" s="430">
        <v>1</v>
      </c>
      <c r="M11" s="431">
        <v>0.4375</v>
      </c>
    </row>
    <row r="12" spans="1:13" ht="16.5" thickBot="1">
      <c r="A12" s="58"/>
      <c r="B12" s="846" t="s">
        <v>517</v>
      </c>
      <c r="C12" s="832"/>
      <c r="E12" s="432"/>
      <c r="F12" s="432"/>
      <c r="G12" s="444">
        <v>2</v>
      </c>
      <c r="H12" s="434" t="s">
        <v>206</v>
      </c>
      <c r="I12" s="434" t="s">
        <v>585</v>
      </c>
      <c r="J12" s="435" t="s">
        <v>422</v>
      </c>
      <c r="K12" s="435" t="s">
        <v>200</v>
      </c>
      <c r="L12" s="436">
        <v>1</v>
      </c>
      <c r="M12" s="1138">
        <f aca="true" t="shared" si="0" ref="M12:M19">M11+TIME(0,L11,0)</f>
        <v>0.43819444444444444</v>
      </c>
    </row>
    <row r="13" spans="1:13" ht="15.75">
      <c r="A13" s="58"/>
      <c r="B13" s="60"/>
      <c r="C13" s="59"/>
      <c r="E13" s="114"/>
      <c r="F13" s="114"/>
      <c r="G13" s="761">
        <v>3</v>
      </c>
      <c r="H13" s="439" t="s">
        <v>201</v>
      </c>
      <c r="I13" s="440" t="s">
        <v>306</v>
      </c>
      <c r="J13" s="441" t="s">
        <v>422</v>
      </c>
      <c r="K13" s="429" t="s">
        <v>203</v>
      </c>
      <c r="L13" s="442">
        <v>3</v>
      </c>
      <c r="M13" s="443">
        <f t="shared" si="0"/>
        <v>0.4388888888888889</v>
      </c>
    </row>
    <row r="14" spans="1:13" ht="15.75">
      <c r="A14" s="1096"/>
      <c r="B14" s="835" t="s">
        <v>513</v>
      </c>
      <c r="C14" s="832"/>
      <c r="E14" s="432"/>
      <c r="F14" s="432"/>
      <c r="G14" s="444">
        <v>4</v>
      </c>
      <c r="H14" s="434" t="s">
        <v>206</v>
      </c>
      <c r="I14" s="445" t="s">
        <v>587</v>
      </c>
      <c r="J14" s="435" t="s">
        <v>422</v>
      </c>
      <c r="K14" s="435" t="s">
        <v>200</v>
      </c>
      <c r="L14" s="436">
        <v>3</v>
      </c>
      <c r="M14" s="437">
        <f t="shared" si="0"/>
        <v>0.4409722222222222</v>
      </c>
    </row>
    <row r="15" spans="1:13" ht="15.75">
      <c r="A15" s="1096"/>
      <c r="B15" s="836" t="s">
        <v>495</v>
      </c>
      <c r="C15" s="832"/>
      <c r="E15" s="114"/>
      <c r="F15" s="114"/>
      <c r="G15" s="761">
        <v>4.1</v>
      </c>
      <c r="H15" s="439" t="s">
        <v>206</v>
      </c>
      <c r="I15" s="446" t="s">
        <v>307</v>
      </c>
      <c r="J15" s="441" t="s">
        <v>422</v>
      </c>
      <c r="K15" s="429" t="s">
        <v>200</v>
      </c>
      <c r="L15" s="442">
        <v>2</v>
      </c>
      <c r="M15" s="443">
        <f t="shared" si="0"/>
        <v>0.44305555555555554</v>
      </c>
    </row>
    <row r="16" spans="1:13" ht="15.75">
      <c r="A16" s="58"/>
      <c r="B16" s="837" t="s">
        <v>554</v>
      </c>
      <c r="C16" s="832"/>
      <c r="E16" s="432"/>
      <c r="F16" s="432"/>
      <c r="G16" s="447">
        <v>5</v>
      </c>
      <c r="H16" s="435" t="s">
        <v>210</v>
      </c>
      <c r="I16" s="435" t="s">
        <v>96</v>
      </c>
      <c r="J16" s="435" t="s">
        <v>422</v>
      </c>
      <c r="K16" s="435" t="s">
        <v>200</v>
      </c>
      <c r="L16" s="436">
        <v>10</v>
      </c>
      <c r="M16" s="437">
        <f t="shared" si="0"/>
        <v>0.4444444444444444</v>
      </c>
    </row>
    <row r="17" spans="1:13" ht="15.75">
      <c r="A17" s="58"/>
      <c r="B17" s="838" t="s">
        <v>574</v>
      </c>
      <c r="C17" s="832"/>
      <c r="E17" s="114"/>
      <c r="F17" s="114"/>
      <c r="G17" s="448">
        <v>6</v>
      </c>
      <c r="H17" s="441" t="s">
        <v>238</v>
      </c>
      <c r="I17" s="440" t="s">
        <v>97</v>
      </c>
      <c r="J17" s="441" t="s">
        <v>422</v>
      </c>
      <c r="K17" s="441" t="s">
        <v>203</v>
      </c>
      <c r="L17" s="442">
        <v>60</v>
      </c>
      <c r="M17" s="443">
        <f t="shared" si="0"/>
        <v>0.45138888888888884</v>
      </c>
    </row>
    <row r="18" spans="1:13" ht="15.75">
      <c r="A18" s="58"/>
      <c r="B18" s="839" t="s">
        <v>573</v>
      </c>
      <c r="C18" s="832"/>
      <c r="E18" s="432"/>
      <c r="F18" s="432"/>
      <c r="G18" s="447">
        <v>7</v>
      </c>
      <c r="H18" s="435" t="s">
        <v>201</v>
      </c>
      <c r="I18" s="445" t="s">
        <v>308</v>
      </c>
      <c r="J18" s="435" t="s">
        <v>422</v>
      </c>
      <c r="K18" s="435" t="s">
        <v>203</v>
      </c>
      <c r="L18" s="436">
        <v>40</v>
      </c>
      <c r="M18" s="437">
        <f t="shared" si="0"/>
        <v>0.4930555555555555</v>
      </c>
    </row>
    <row r="19" spans="1:13" ht="15.75">
      <c r="A19" s="58"/>
      <c r="B19" s="840" t="s">
        <v>663</v>
      </c>
      <c r="C19" s="832"/>
      <c r="E19" s="114"/>
      <c r="F19" s="114"/>
      <c r="G19" s="448">
        <v>8</v>
      </c>
      <c r="H19" s="441" t="s">
        <v>592</v>
      </c>
      <c r="I19" s="441" t="s">
        <v>425</v>
      </c>
      <c r="J19" s="441"/>
      <c r="K19" s="441"/>
      <c r="L19" s="442"/>
      <c r="M19" s="443">
        <f t="shared" si="0"/>
        <v>0.5208333333333333</v>
      </c>
    </row>
    <row r="20" spans="1:13" ht="15.75">
      <c r="A20" s="58"/>
      <c r="B20" s="841" t="s">
        <v>664</v>
      </c>
      <c r="C20" s="832"/>
      <c r="E20" s="432"/>
      <c r="F20" s="432"/>
      <c r="G20" s="447"/>
      <c r="H20" s="435"/>
      <c r="I20" s="435"/>
      <c r="J20" s="435"/>
      <c r="K20" s="435"/>
      <c r="L20" s="436"/>
      <c r="M20" s="437"/>
    </row>
    <row r="21" spans="1:13" ht="15.75">
      <c r="A21" s="58"/>
      <c r="B21" s="922" t="s">
        <v>185</v>
      </c>
      <c r="C21" s="832"/>
      <c r="E21" s="762"/>
      <c r="F21" s="561"/>
      <c r="G21" s="763" t="s">
        <v>207</v>
      </c>
      <c r="H21" s="763"/>
      <c r="I21" s="764" t="s">
        <v>609</v>
      </c>
      <c r="J21" s="684"/>
      <c r="K21" s="684"/>
      <c r="L21" s="684"/>
      <c r="M21" s="685"/>
    </row>
    <row r="22" spans="1:13" ht="15.75">
      <c r="A22" s="58"/>
      <c r="B22" s="1093" t="s">
        <v>177</v>
      </c>
      <c r="C22" s="832"/>
      <c r="E22" s="765"/>
      <c r="F22" s="691"/>
      <c r="G22" s="766"/>
      <c r="H22" s="766"/>
      <c r="I22" s="766" t="s">
        <v>610</v>
      </c>
      <c r="J22" s="681"/>
      <c r="K22" s="681"/>
      <c r="L22" s="681"/>
      <c r="M22" s="683"/>
    </row>
    <row r="23" spans="1:13" ht="15.75">
      <c r="A23" s="58"/>
      <c r="B23" s="60"/>
      <c r="C23" s="59"/>
      <c r="E23" s="762"/>
      <c r="F23" s="568"/>
      <c r="G23" s="767"/>
      <c r="H23" s="767"/>
      <c r="I23" s="764"/>
      <c r="J23" s="684"/>
      <c r="K23" s="684"/>
      <c r="L23" s="684"/>
      <c r="M23" s="685"/>
    </row>
    <row r="24" spans="1:13" ht="15.75">
      <c r="A24" s="58"/>
      <c r="B24" s="60"/>
      <c r="C24" s="59"/>
      <c r="E24" s="768"/>
      <c r="F24" s="768"/>
      <c r="G24" s="769"/>
      <c r="H24" s="769"/>
      <c r="I24" s="766" t="s">
        <v>582</v>
      </c>
      <c r="J24" s="681"/>
      <c r="K24" s="681"/>
      <c r="L24" s="681"/>
      <c r="M24" s="683"/>
    </row>
    <row r="25" spans="1:13" ht="15.75">
      <c r="A25" s="58"/>
      <c r="B25" s="60"/>
      <c r="C25" s="59"/>
      <c r="E25" s="770"/>
      <c r="F25" s="770"/>
      <c r="G25" s="767"/>
      <c r="H25" s="767"/>
      <c r="I25" s="764" t="s">
        <v>583</v>
      </c>
      <c r="J25" s="684"/>
      <c r="K25" s="684"/>
      <c r="L25" s="684"/>
      <c r="M25" s="685"/>
    </row>
    <row r="26" spans="1:13" ht="18">
      <c r="A26" s="58"/>
      <c r="B26" s="60"/>
      <c r="C26" s="59"/>
      <c r="E26" s="681"/>
      <c r="F26" s="681"/>
      <c r="G26" s="682"/>
      <c r="H26" s="681"/>
      <c r="I26" s="681"/>
      <c r="J26" s="681"/>
      <c r="K26" s="681"/>
      <c r="L26" s="681"/>
      <c r="M26" s="683"/>
    </row>
    <row r="27" spans="1:13" ht="15.75">
      <c r="A27" s="58"/>
      <c r="B27" s="843" t="s">
        <v>555</v>
      </c>
      <c r="C27" s="832"/>
      <c r="E27" s="1436"/>
      <c r="F27" s="1436"/>
      <c r="G27" s="1436"/>
      <c r="H27" s="1436"/>
      <c r="I27" s="1436"/>
      <c r="J27" s="1436"/>
      <c r="K27" s="1436"/>
      <c r="L27" s="1436"/>
      <c r="M27" s="1436"/>
    </row>
    <row r="28" spans="1:13" ht="12.75" customHeight="1">
      <c r="A28" s="58"/>
      <c r="B28" s="844" t="s">
        <v>661</v>
      </c>
      <c r="C28" s="845"/>
      <c r="E28" s="1436"/>
      <c r="F28" s="1436"/>
      <c r="G28" s="1436"/>
      <c r="H28" s="1436"/>
      <c r="I28" s="1436"/>
      <c r="J28" s="1436"/>
      <c r="K28" s="1436"/>
      <c r="L28" s="1436"/>
      <c r="M28" s="1436"/>
    </row>
    <row r="29" spans="1:3" ht="15.75">
      <c r="A29" s="58"/>
      <c r="B29" s="842" t="s">
        <v>688</v>
      </c>
      <c r="C29" s="750"/>
    </row>
    <row r="30" spans="1:3" ht="12.75">
      <c r="A30" s="58"/>
      <c r="B30" s="60"/>
      <c r="C30" s="750"/>
    </row>
    <row r="31" spans="1:3" ht="12.75">
      <c r="A31" s="58"/>
      <c r="B31" s="60"/>
      <c r="C31" s="59"/>
    </row>
    <row r="32" spans="1:3" ht="12.75">
      <c r="A32" s="58"/>
      <c r="B32" s="60"/>
      <c r="C32" s="59"/>
    </row>
    <row r="33" spans="1:3" ht="12.75">
      <c r="A33" s="58"/>
      <c r="B33" s="60"/>
      <c r="C33" s="59"/>
    </row>
    <row r="34" spans="1:3" ht="13.5" thickBot="1">
      <c r="A34" s="58"/>
      <c r="B34" s="60"/>
      <c r="C34" s="59"/>
    </row>
    <row r="35" spans="1:16" ht="15">
      <c r="A35" s="58"/>
      <c r="B35" s="1016" t="s">
        <v>579</v>
      </c>
      <c r="C35" s="847"/>
      <c r="P35" s="1033"/>
    </row>
    <row r="36" spans="1:16" ht="15">
      <c r="A36" s="58"/>
      <c r="B36" s="1017" t="s">
        <v>526</v>
      </c>
      <c r="C36" s="847"/>
      <c r="P36" s="1034"/>
    </row>
    <row r="37" spans="1:16" ht="15">
      <c r="A37" s="58"/>
      <c r="B37" s="848" t="s">
        <v>502</v>
      </c>
      <c r="C37" s="847"/>
      <c r="P37" s="1038"/>
    </row>
    <row r="38" spans="1:16" ht="15">
      <c r="A38" s="58"/>
      <c r="B38" s="849" t="s">
        <v>349</v>
      </c>
      <c r="C38" s="847"/>
      <c r="P38" s="1038"/>
    </row>
    <row r="39" spans="1:16" ht="15">
      <c r="A39" s="58"/>
      <c r="B39" s="850" t="s">
        <v>350</v>
      </c>
      <c r="C39" s="847"/>
      <c r="P39" s="1034"/>
    </row>
    <row r="40" spans="1:16" ht="15" customHeight="1">
      <c r="A40" s="58"/>
      <c r="B40" s="851" t="s">
        <v>347</v>
      </c>
      <c r="C40" s="847"/>
      <c r="P40" s="1034"/>
    </row>
    <row r="41" spans="1:16" ht="15" customHeight="1">
      <c r="A41" s="58"/>
      <c r="B41" s="852" t="s">
        <v>522</v>
      </c>
      <c r="C41" s="847"/>
      <c r="P41" s="1034"/>
    </row>
    <row r="42" spans="1:16" ht="15">
      <c r="A42" s="58"/>
      <c r="B42" s="852" t="s">
        <v>523</v>
      </c>
      <c r="C42" s="847"/>
      <c r="P42" s="1038"/>
    </row>
    <row r="43" spans="1:16" ht="15">
      <c r="A43" s="58"/>
      <c r="B43" s="852" t="s">
        <v>381</v>
      </c>
      <c r="C43" s="847"/>
      <c r="P43" s="1038"/>
    </row>
    <row r="44" spans="1:16" ht="15">
      <c r="A44" s="58"/>
      <c r="B44" s="852" t="s">
        <v>528</v>
      </c>
      <c r="C44" s="847"/>
      <c r="P44" s="1039"/>
    </row>
    <row r="45" spans="1:16" ht="15">
      <c r="A45" s="58"/>
      <c r="B45" s="852" t="s">
        <v>524</v>
      </c>
      <c r="C45" s="847"/>
      <c r="P45" s="1039"/>
    </row>
    <row r="46" spans="1:16" ht="15">
      <c r="A46" s="58"/>
      <c r="B46" s="852" t="s">
        <v>380</v>
      </c>
      <c r="C46" s="847"/>
      <c r="P46" s="1038"/>
    </row>
    <row r="47" spans="1:16" ht="15">
      <c r="A47" s="58"/>
      <c r="B47" s="852" t="s">
        <v>525</v>
      </c>
      <c r="C47" s="847"/>
      <c r="P47" s="1038"/>
    </row>
    <row r="48" spans="1:16" ht="15.75" thickBot="1">
      <c r="A48" s="58"/>
      <c r="B48" s="853" t="s">
        <v>351</v>
      </c>
      <c r="C48" s="847"/>
      <c r="P48" s="1034"/>
    </row>
    <row r="49" spans="1:16" ht="15">
      <c r="A49" s="58"/>
      <c r="B49" s="60"/>
      <c r="C49" s="59"/>
      <c r="P49" s="1040"/>
    </row>
    <row r="50" spans="1:3" ht="16.5" thickBot="1">
      <c r="A50" s="1097"/>
      <c r="B50" s="1098" t="s">
        <v>102</v>
      </c>
      <c r="C50" s="1099"/>
    </row>
  </sheetData>
  <sheetProtection/>
  <mergeCells count="6">
    <mergeCell ref="E27:M28"/>
    <mergeCell ref="E8:M9"/>
    <mergeCell ref="F2:M2"/>
    <mergeCell ref="B4:B6"/>
    <mergeCell ref="F3:M3"/>
    <mergeCell ref="F4:M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600" verticalDpi="600" orientation="portrait" scale="70" r:id="rId11"/>
</worksheet>
</file>

<file path=xl/worksheets/sheet19.xml><?xml version="1.0" encoding="utf-8"?>
<worksheet xmlns="http://schemas.openxmlformats.org/spreadsheetml/2006/main" xmlns:r="http://schemas.openxmlformats.org/officeDocument/2006/relationships">
  <sheetPr>
    <tabColor indexed="60"/>
  </sheetPr>
  <dimension ref="A1:M50"/>
  <sheetViews>
    <sheetView zoomScale="66" zoomScaleNormal="66" zoomScalePageLayoutView="0" workbookViewId="0" topLeftCell="A1">
      <selection activeCell="A1" sqref="A1:C61"/>
    </sheetView>
  </sheetViews>
  <sheetFormatPr defaultColWidth="9.140625" defaultRowHeight="12.75"/>
  <cols>
    <col min="1" max="1" width="1.421875" style="0" customWidth="1"/>
    <col min="2" max="2" width="12.421875" style="0" customWidth="1"/>
    <col min="3" max="3" width="1.421875" style="0" customWidth="1"/>
    <col min="5" max="5" width="1.421875" style="740" customWidth="1"/>
    <col min="6" max="6" width="3.7109375" style="740" customWidth="1"/>
    <col min="7" max="7" width="5.57421875" style="740" customWidth="1"/>
    <col min="8" max="8" width="8.140625" style="740" customWidth="1"/>
    <col min="9" max="9" width="75.8515625" style="740" customWidth="1"/>
    <col min="10" max="10" width="4.57421875" style="740" customWidth="1"/>
    <col min="11" max="11" width="10.7109375" style="740" customWidth="1"/>
    <col min="12" max="12" width="5.00390625" style="740" customWidth="1"/>
    <col min="13" max="13" width="10.8515625" style="742" customWidth="1"/>
  </cols>
  <sheetData>
    <row r="1" spans="1:13" ht="15.75">
      <c r="A1" s="1094"/>
      <c r="B1" s="1095" t="s">
        <v>102</v>
      </c>
      <c r="C1" s="57"/>
      <c r="E1" s="821"/>
      <c r="F1" s="821"/>
      <c r="G1" s="821"/>
      <c r="H1" s="821"/>
      <c r="I1" s="821"/>
      <c r="J1" s="821"/>
      <c r="K1" s="821"/>
      <c r="L1" s="821"/>
      <c r="M1" s="822"/>
    </row>
    <row r="2" spans="1:13" ht="18.75" thickBot="1">
      <c r="A2" s="1096"/>
      <c r="B2" s="908"/>
      <c r="C2" s="59"/>
      <c r="E2" s="823"/>
      <c r="F2" s="1439" t="s">
        <v>687</v>
      </c>
      <c r="G2" s="1439"/>
      <c r="H2" s="1439"/>
      <c r="I2" s="1439"/>
      <c r="J2" s="1439"/>
      <c r="K2" s="1439"/>
      <c r="L2" s="1439"/>
      <c r="M2" s="1439"/>
    </row>
    <row r="3" spans="1:13" ht="18.75" thickBot="1">
      <c r="A3" s="1096"/>
      <c r="B3" s="395" t="s">
        <v>276</v>
      </c>
      <c r="C3" s="59"/>
      <c r="E3" s="824"/>
      <c r="F3" s="1440"/>
      <c r="G3" s="1440"/>
      <c r="H3" s="1440"/>
      <c r="I3" s="1440"/>
      <c r="J3" s="1440"/>
      <c r="K3" s="1440"/>
      <c r="L3" s="1440"/>
      <c r="M3" s="1440"/>
    </row>
    <row r="4" spans="1:13" ht="15.75" customHeight="1">
      <c r="A4" s="1096"/>
      <c r="B4" s="1156" t="str">
        <f>Title!$B$4</f>
        <v>R6</v>
      </c>
      <c r="C4" s="59"/>
      <c r="E4" s="825"/>
      <c r="F4" s="1441" t="s">
        <v>676</v>
      </c>
      <c r="G4" s="1441"/>
      <c r="H4" s="1441"/>
      <c r="I4" s="1441"/>
      <c r="J4" s="1441"/>
      <c r="K4" s="1441"/>
      <c r="L4" s="1441"/>
      <c r="M4" s="1441"/>
    </row>
    <row r="5" spans="1:13" ht="15.75">
      <c r="A5" s="1096"/>
      <c r="B5" s="1157"/>
      <c r="C5" s="59"/>
      <c r="E5" s="825"/>
      <c r="F5" s="826" t="s">
        <v>423</v>
      </c>
      <c r="G5" s="827" t="s">
        <v>691</v>
      </c>
      <c r="H5" s="828"/>
      <c r="I5" s="829"/>
      <c r="J5" s="830"/>
      <c r="K5" s="830"/>
      <c r="L5" s="830"/>
      <c r="M5" s="830"/>
    </row>
    <row r="6" spans="1:13" ht="21" thickBot="1">
      <c r="A6" s="1096"/>
      <c r="B6" s="1158"/>
      <c r="C6" s="59"/>
      <c r="E6" s="673"/>
      <c r="F6" s="673"/>
      <c r="G6" s="673"/>
      <c r="H6" s="673"/>
      <c r="I6" s="673"/>
      <c r="J6" s="673"/>
      <c r="K6" s="674"/>
      <c r="L6" s="673"/>
      <c r="M6" s="675"/>
    </row>
    <row r="7" spans="1:13" ht="18.75" thickBot="1">
      <c r="A7" s="1096"/>
      <c r="B7" s="60"/>
      <c r="C7" s="909"/>
      <c r="E7" s="1387" t="s">
        <v>98</v>
      </c>
      <c r="F7" s="1388"/>
      <c r="G7" s="1388"/>
      <c r="H7" s="1388"/>
      <c r="I7" s="1388"/>
      <c r="J7" s="1388"/>
      <c r="K7" s="1388"/>
      <c r="L7" s="854"/>
      <c r="M7" s="854"/>
    </row>
    <row r="8" spans="1:13" ht="18">
      <c r="A8" s="1096"/>
      <c r="B8" s="831" t="s">
        <v>348</v>
      </c>
      <c r="C8" s="832"/>
      <c r="E8" s="113"/>
      <c r="F8" s="21"/>
      <c r="G8" s="551"/>
      <c r="H8" s="551"/>
      <c r="I8" s="551"/>
      <c r="J8" s="551"/>
      <c r="K8" s="551"/>
      <c r="L8" s="551"/>
      <c r="M8" s="552"/>
    </row>
    <row r="9" spans="1:13" ht="15.75">
      <c r="A9" s="1096"/>
      <c r="B9" s="833" t="s">
        <v>377</v>
      </c>
      <c r="C9" s="832"/>
      <c r="E9" s="676"/>
      <c r="F9" s="676"/>
      <c r="G9" s="658">
        <v>1</v>
      </c>
      <c r="H9" s="553" t="s">
        <v>225</v>
      </c>
      <c r="I9" s="542" t="s">
        <v>677</v>
      </c>
      <c r="J9" s="542" t="s">
        <v>422</v>
      </c>
      <c r="K9" s="542" t="s">
        <v>297</v>
      </c>
      <c r="L9" s="547">
        <v>1</v>
      </c>
      <c r="M9" s="548">
        <f>TIME(16,0,0)</f>
        <v>0.6666666666666666</v>
      </c>
    </row>
    <row r="10" spans="1:13" ht="15.75">
      <c r="A10" s="58"/>
      <c r="B10" s="60"/>
      <c r="C10" s="59"/>
      <c r="E10" s="679"/>
      <c r="F10" s="677"/>
      <c r="G10" s="539">
        <v>2</v>
      </c>
      <c r="H10" s="543" t="s">
        <v>225</v>
      </c>
      <c r="I10" s="678" t="s">
        <v>628</v>
      </c>
      <c r="J10" s="540" t="s">
        <v>422</v>
      </c>
      <c r="K10" s="540" t="s">
        <v>297</v>
      </c>
      <c r="L10" s="545">
        <v>5</v>
      </c>
      <c r="M10" s="541">
        <f aca="true" t="shared" si="0" ref="M10:M17">M9+TIME(0,L9,)</f>
        <v>0.6673611111111111</v>
      </c>
    </row>
    <row r="11" spans="1:13" ht="15.75">
      <c r="A11" s="1096"/>
      <c r="B11" s="834" t="s">
        <v>403</v>
      </c>
      <c r="C11" s="832"/>
      <c r="E11" s="679"/>
      <c r="F11" s="679"/>
      <c r="G11" s="706">
        <v>3</v>
      </c>
      <c r="H11" s="679" t="s">
        <v>225</v>
      </c>
      <c r="I11" s="707" t="s">
        <v>211</v>
      </c>
      <c r="J11" s="707" t="s">
        <v>423</v>
      </c>
      <c r="K11" s="707" t="s">
        <v>479</v>
      </c>
      <c r="L11" s="547">
        <v>5</v>
      </c>
      <c r="M11" s="548">
        <f t="shared" si="0"/>
        <v>0.6708333333333333</v>
      </c>
    </row>
    <row r="12" spans="1:13" ht="16.5" thickBot="1">
      <c r="A12" s="58"/>
      <c r="B12" s="846" t="s">
        <v>517</v>
      </c>
      <c r="C12" s="832"/>
      <c r="E12" s="679"/>
      <c r="F12" s="677"/>
      <c r="G12" s="539">
        <v>4</v>
      </c>
      <c r="H12" s="543" t="s">
        <v>238</v>
      </c>
      <c r="I12" s="549" t="s">
        <v>612</v>
      </c>
      <c r="J12" s="540" t="s">
        <v>422</v>
      </c>
      <c r="K12" s="540" t="s">
        <v>297</v>
      </c>
      <c r="L12" s="545">
        <v>5</v>
      </c>
      <c r="M12" s="541">
        <f t="shared" si="0"/>
        <v>0.6743055555555555</v>
      </c>
    </row>
    <row r="13" spans="1:13" ht="15.75">
      <c r="A13" s="58"/>
      <c r="B13" s="60"/>
      <c r="C13" s="59"/>
      <c r="E13" s="679"/>
      <c r="F13" s="679"/>
      <c r="G13" s="680">
        <v>5</v>
      </c>
      <c r="H13" s="586" t="s">
        <v>238</v>
      </c>
      <c r="I13" s="604" t="s">
        <v>212</v>
      </c>
      <c r="J13" s="587" t="s">
        <v>422</v>
      </c>
      <c r="K13" s="587" t="s">
        <v>297</v>
      </c>
      <c r="L13" s="547">
        <v>30</v>
      </c>
      <c r="M13" s="548">
        <f t="shared" si="0"/>
        <v>0.6777777777777777</v>
      </c>
    </row>
    <row r="14" spans="1:13" ht="15.75">
      <c r="A14" s="1096"/>
      <c r="B14" s="835" t="s">
        <v>513</v>
      </c>
      <c r="C14" s="832"/>
      <c r="E14" s="679"/>
      <c r="F14" s="677"/>
      <c r="G14" s="539">
        <v>6</v>
      </c>
      <c r="H14" s="543" t="s">
        <v>629</v>
      </c>
      <c r="I14" s="549" t="s">
        <v>213</v>
      </c>
      <c r="J14" s="540" t="s">
        <v>422</v>
      </c>
      <c r="K14" s="540" t="s">
        <v>479</v>
      </c>
      <c r="L14" s="545">
        <v>25</v>
      </c>
      <c r="M14" s="541">
        <f t="shared" si="0"/>
        <v>0.6986111111111111</v>
      </c>
    </row>
    <row r="15" spans="1:13" ht="15.75">
      <c r="A15" s="1096"/>
      <c r="B15" s="836" t="s">
        <v>495</v>
      </c>
      <c r="C15" s="832"/>
      <c r="E15" s="679"/>
      <c r="F15" s="679"/>
      <c r="G15" s="680">
        <v>7</v>
      </c>
      <c r="H15" s="586" t="s">
        <v>629</v>
      </c>
      <c r="I15" s="604" t="s">
        <v>678</v>
      </c>
      <c r="J15" s="587" t="s">
        <v>422</v>
      </c>
      <c r="K15" s="587" t="s">
        <v>479</v>
      </c>
      <c r="L15" s="588">
        <v>19</v>
      </c>
      <c r="M15" s="659">
        <f t="shared" si="0"/>
        <v>0.7159722222222222</v>
      </c>
    </row>
    <row r="16" spans="1:13" ht="15.75">
      <c r="A16" s="58"/>
      <c r="B16" s="837" t="s">
        <v>554</v>
      </c>
      <c r="C16" s="832"/>
      <c r="E16" s="679"/>
      <c r="F16" s="677"/>
      <c r="G16" s="539">
        <v>8</v>
      </c>
      <c r="H16" s="543" t="s">
        <v>238</v>
      </c>
      <c r="I16" s="549" t="s">
        <v>679</v>
      </c>
      <c r="J16" s="540" t="s">
        <v>422</v>
      </c>
      <c r="K16" s="540" t="s">
        <v>479</v>
      </c>
      <c r="L16" s="545">
        <v>25</v>
      </c>
      <c r="M16" s="541">
        <f t="shared" si="0"/>
        <v>0.7291666666666666</v>
      </c>
    </row>
    <row r="17" spans="1:13" ht="15.75">
      <c r="A17" s="58"/>
      <c r="B17" s="838" t="s">
        <v>574</v>
      </c>
      <c r="C17" s="832"/>
      <c r="E17" s="679"/>
      <c r="F17" s="679"/>
      <c r="G17" s="680">
        <v>9</v>
      </c>
      <c r="H17" s="586" t="s">
        <v>238</v>
      </c>
      <c r="I17" s="604" t="s">
        <v>593</v>
      </c>
      <c r="J17" s="587" t="s">
        <v>422</v>
      </c>
      <c r="K17" s="587"/>
      <c r="L17" s="588">
        <v>0</v>
      </c>
      <c r="M17" s="659">
        <f t="shared" si="0"/>
        <v>0.7465277777777778</v>
      </c>
    </row>
    <row r="18" spans="1:13" ht="15.75">
      <c r="A18" s="58"/>
      <c r="B18" s="839" t="s">
        <v>573</v>
      </c>
      <c r="C18" s="832"/>
      <c r="E18"/>
      <c r="F18" s="708"/>
      <c r="G18" s="709"/>
      <c r="H18" s="709"/>
      <c r="I18" s="709"/>
      <c r="J18" s="710"/>
      <c r="K18" s="711"/>
      <c r="L18" s="712"/>
      <c r="M18" s="713"/>
    </row>
    <row r="19" spans="1:13" ht="18">
      <c r="A19" s="58"/>
      <c r="B19" s="840" t="s">
        <v>663</v>
      </c>
      <c r="C19" s="832"/>
      <c r="E19"/>
      <c r="F19" s="1388" t="s">
        <v>99</v>
      </c>
      <c r="G19" s="1388"/>
      <c r="H19" s="1388"/>
      <c r="I19" s="1388"/>
      <c r="J19" s="1388"/>
      <c r="K19" s="1388"/>
      <c r="L19" s="1388"/>
      <c r="M19" s="1388"/>
    </row>
    <row r="20" spans="1:13" ht="18">
      <c r="A20" s="58"/>
      <c r="B20" s="841" t="s">
        <v>664</v>
      </c>
      <c r="C20" s="832"/>
      <c r="E20"/>
      <c r="F20" s="21"/>
      <c r="G20" s="551"/>
      <c r="H20" s="551"/>
      <c r="I20" s="551"/>
      <c r="J20" s="551"/>
      <c r="K20" s="551"/>
      <c r="L20" s="551"/>
      <c r="M20" s="552"/>
    </row>
    <row r="21" spans="1:13" ht="15.75">
      <c r="A21" s="58"/>
      <c r="B21" s="922" t="s">
        <v>185</v>
      </c>
      <c r="C21" s="832"/>
      <c r="E21"/>
      <c r="F21" s="676"/>
      <c r="G21" s="658">
        <v>1</v>
      </c>
      <c r="H21" s="553" t="s">
        <v>225</v>
      </c>
      <c r="I21" s="542" t="s">
        <v>677</v>
      </c>
      <c r="J21" s="542" t="s">
        <v>422</v>
      </c>
      <c r="K21" s="542" t="s">
        <v>222</v>
      </c>
      <c r="L21" s="547">
        <v>1</v>
      </c>
      <c r="M21" s="548">
        <f>TIME(8,0,0)</f>
        <v>0.3333333333333333</v>
      </c>
    </row>
    <row r="22" spans="1:13" ht="15.75">
      <c r="A22" s="58"/>
      <c r="B22" s="1093" t="s">
        <v>177</v>
      </c>
      <c r="C22" s="832"/>
      <c r="E22"/>
      <c r="F22" s="677"/>
      <c r="G22" s="539">
        <v>2</v>
      </c>
      <c r="H22" s="1023" t="s">
        <v>238</v>
      </c>
      <c r="I22" s="678" t="s">
        <v>169</v>
      </c>
      <c r="J22" s="540" t="s">
        <v>422</v>
      </c>
      <c r="K22" s="540" t="s">
        <v>222</v>
      </c>
      <c r="L22" s="545">
        <v>95</v>
      </c>
      <c r="M22" s="541">
        <f>M21+TIME(0,L21,)</f>
        <v>0.33402777777777776</v>
      </c>
    </row>
    <row r="23" spans="1:13" ht="15.75">
      <c r="A23" s="58"/>
      <c r="B23" s="60"/>
      <c r="C23" s="59"/>
      <c r="E23"/>
      <c r="F23" s="679"/>
      <c r="G23" s="706">
        <v>3</v>
      </c>
      <c r="H23" s="586" t="s">
        <v>238</v>
      </c>
      <c r="I23" s="707" t="s">
        <v>214</v>
      </c>
      <c r="J23" s="707" t="s">
        <v>226</v>
      </c>
      <c r="K23" s="707" t="s">
        <v>224</v>
      </c>
      <c r="L23" s="547">
        <v>15</v>
      </c>
      <c r="M23" s="548">
        <f>M22+TIME(0,L22,)</f>
        <v>0.39999999999999997</v>
      </c>
    </row>
    <row r="24" spans="1:13" ht="15.75">
      <c r="A24" s="58"/>
      <c r="B24" s="60"/>
      <c r="C24" s="59"/>
      <c r="E24"/>
      <c r="F24" s="677"/>
      <c r="G24" s="539">
        <v>4</v>
      </c>
      <c r="H24" s="543" t="s">
        <v>223</v>
      </c>
      <c r="I24" s="549" t="s">
        <v>425</v>
      </c>
      <c r="J24" s="540" t="s">
        <v>422</v>
      </c>
      <c r="K24" s="540" t="s">
        <v>222</v>
      </c>
      <c r="L24" s="545">
        <v>5</v>
      </c>
      <c r="M24" s="541">
        <f>M23+TIME(0,L23,)</f>
        <v>0.41041666666666665</v>
      </c>
    </row>
    <row r="25" spans="1:13" ht="12.75">
      <c r="A25" s="58"/>
      <c r="B25" s="60"/>
      <c r="C25" s="59"/>
      <c r="E25"/>
      <c r="F25"/>
      <c r="G25"/>
      <c r="H25" s="1024"/>
      <c r="I25"/>
      <c r="J25"/>
      <c r="K25"/>
      <c r="L25"/>
      <c r="M25"/>
    </row>
    <row r="26" spans="1:13" ht="12.75">
      <c r="A26" s="58"/>
      <c r="B26" s="60"/>
      <c r="C26" s="59"/>
      <c r="E26"/>
      <c r="F26"/>
      <c r="G26"/>
      <c r="H26" s="1024"/>
      <c r="I26"/>
      <c r="J26"/>
      <c r="K26"/>
      <c r="L26"/>
      <c r="M26"/>
    </row>
    <row r="27" spans="1:13" ht="15.75">
      <c r="A27" s="58"/>
      <c r="B27" s="843" t="s">
        <v>555</v>
      </c>
      <c r="C27" s="832"/>
      <c r="E27"/>
      <c r="F27"/>
      <c r="G27"/>
      <c r="H27" s="1024"/>
      <c r="I27"/>
      <c r="J27"/>
      <c r="K27"/>
      <c r="L27"/>
      <c r="M27"/>
    </row>
    <row r="28" spans="1:13" ht="15.75">
      <c r="A28" s="58"/>
      <c r="B28" s="844" t="s">
        <v>661</v>
      </c>
      <c r="C28" s="845"/>
      <c r="E28"/>
      <c r="F28"/>
      <c r="G28"/>
      <c r="H28" s="1024"/>
      <c r="I28"/>
      <c r="J28"/>
      <c r="K28"/>
      <c r="L28"/>
      <c r="M28"/>
    </row>
    <row r="29" spans="1:7" ht="18">
      <c r="A29" s="58"/>
      <c r="B29" s="842" t="s">
        <v>688</v>
      </c>
      <c r="C29" s="750"/>
      <c r="G29" s="741"/>
    </row>
    <row r="30" spans="1:13" ht="15.75">
      <c r="A30" s="58"/>
      <c r="B30" s="60"/>
      <c r="C30" s="750"/>
      <c r="F30" s="686"/>
      <c r="G30" s="614"/>
      <c r="H30" s="614"/>
      <c r="I30" s="614" t="s">
        <v>607</v>
      </c>
      <c r="J30" s="681"/>
      <c r="K30" s="681"/>
      <c r="L30" s="681"/>
      <c r="M30" s="683"/>
    </row>
    <row r="31" spans="1:13" ht="15.75">
      <c r="A31" s="58"/>
      <c r="B31" s="60"/>
      <c r="C31" s="59"/>
      <c r="F31" s="687"/>
      <c r="G31" s="19"/>
      <c r="H31" s="19"/>
      <c r="I31" s="554" t="s">
        <v>608</v>
      </c>
      <c r="J31" s="684"/>
      <c r="K31" s="684"/>
      <c r="L31" s="684"/>
      <c r="M31" s="685"/>
    </row>
    <row r="32" spans="1:13" ht="15.75">
      <c r="A32" s="58"/>
      <c r="B32" s="60"/>
      <c r="C32" s="59"/>
      <c r="F32" s="688"/>
      <c r="G32" s="2"/>
      <c r="H32" s="2"/>
      <c r="I32" s="689"/>
      <c r="J32" s="681"/>
      <c r="K32" s="681"/>
      <c r="L32" s="681"/>
      <c r="M32" s="683"/>
    </row>
    <row r="33" spans="1:13" ht="15.75">
      <c r="A33" s="58"/>
      <c r="B33" s="60"/>
      <c r="C33" s="59"/>
      <c r="F33" s="561"/>
      <c r="G33" s="562" t="s">
        <v>421</v>
      </c>
      <c r="H33" s="562"/>
      <c r="I33" s="408" t="s">
        <v>609</v>
      </c>
      <c r="J33" s="684"/>
      <c r="K33" s="684"/>
      <c r="L33" s="684"/>
      <c r="M33" s="685"/>
    </row>
    <row r="34" spans="1:13" ht="16.5" thickBot="1">
      <c r="A34" s="58"/>
      <c r="B34" s="60"/>
      <c r="C34" s="59"/>
      <c r="F34" s="691"/>
      <c r="G34" s="24"/>
      <c r="H34" s="24"/>
      <c r="I34" s="24" t="s">
        <v>610</v>
      </c>
      <c r="J34" s="681"/>
      <c r="K34" s="681"/>
      <c r="L34" s="681"/>
      <c r="M34" s="683"/>
    </row>
    <row r="35" spans="1:13" ht="15.75">
      <c r="A35" s="58"/>
      <c r="B35" s="1016" t="s">
        <v>579</v>
      </c>
      <c r="C35" s="847"/>
      <c r="F35" s="568"/>
      <c r="G35" s="407"/>
      <c r="H35" s="408"/>
      <c r="I35" s="408"/>
      <c r="J35" s="684"/>
      <c r="K35" s="684"/>
      <c r="L35" s="684"/>
      <c r="M35" s="685"/>
    </row>
    <row r="36" spans="1:13" ht="15.75">
      <c r="A36" s="58"/>
      <c r="B36" s="1017" t="s">
        <v>526</v>
      </c>
      <c r="C36" s="847"/>
      <c r="F36" s="404"/>
      <c r="G36" s="405"/>
      <c r="H36" s="24"/>
      <c r="I36" s="24" t="s">
        <v>582</v>
      </c>
      <c r="J36" s="681"/>
      <c r="K36" s="681"/>
      <c r="L36" s="681"/>
      <c r="M36" s="683"/>
    </row>
    <row r="37" spans="1:13" ht="15.75">
      <c r="A37" s="58"/>
      <c r="B37" s="848" t="s">
        <v>502</v>
      </c>
      <c r="C37" s="847"/>
      <c r="F37" s="406"/>
      <c r="G37" s="407"/>
      <c r="H37" s="408"/>
      <c r="I37" s="408" t="s">
        <v>583</v>
      </c>
      <c r="J37" s="684"/>
      <c r="K37" s="684"/>
      <c r="L37" s="684"/>
      <c r="M37" s="685"/>
    </row>
    <row r="38" spans="1:13" ht="18">
      <c r="A38" s="58"/>
      <c r="B38" s="849" t="s">
        <v>349</v>
      </c>
      <c r="C38" s="847"/>
      <c r="F38" s="681"/>
      <c r="G38" s="682"/>
      <c r="H38" s="681"/>
      <c r="I38" s="681"/>
      <c r="J38" s="681"/>
      <c r="K38" s="681"/>
      <c r="L38" s="681"/>
      <c r="M38" s="683"/>
    </row>
    <row r="39" spans="1:13" ht="15.75">
      <c r="A39" s="58"/>
      <c r="B39" s="850" t="s">
        <v>350</v>
      </c>
      <c r="C39" s="847"/>
      <c r="F39" s="692"/>
      <c r="G39" s="693"/>
      <c r="H39" s="694"/>
      <c r="I39" s="695"/>
      <c r="J39" s="694"/>
      <c r="K39" s="694"/>
      <c r="L39" s="696"/>
      <c r="M39" s="697"/>
    </row>
    <row r="40" spans="1:13" ht="18">
      <c r="A40" s="58"/>
      <c r="B40" s="851" t="s">
        <v>347</v>
      </c>
      <c r="C40" s="847"/>
      <c r="F40" s="854"/>
      <c r="G40" s="855"/>
      <c r="H40" s="855"/>
      <c r="I40" s="855"/>
      <c r="J40" s="855"/>
      <c r="K40" s="855"/>
      <c r="L40" s="855"/>
      <c r="M40" s="855"/>
    </row>
    <row r="41" spans="1:13" ht="15.75">
      <c r="A41" s="58"/>
      <c r="B41" s="852" t="s">
        <v>522</v>
      </c>
      <c r="C41" s="847"/>
      <c r="F41"/>
      <c r="G41"/>
      <c r="H41" s="1024"/>
      <c r="I41"/>
      <c r="J41"/>
      <c r="K41"/>
      <c r="L41"/>
      <c r="M41"/>
    </row>
    <row r="42" spans="1:7" ht="18">
      <c r="A42" s="58"/>
      <c r="B42" s="852" t="s">
        <v>523</v>
      </c>
      <c r="C42" s="847"/>
      <c r="G42" s="741"/>
    </row>
    <row r="43" spans="1:7" ht="18">
      <c r="A43" s="58"/>
      <c r="B43" s="852" t="s">
        <v>381</v>
      </c>
      <c r="C43" s="847"/>
      <c r="G43" s="741"/>
    </row>
    <row r="44" spans="1:7" ht="18">
      <c r="A44" s="58"/>
      <c r="B44" s="852" t="s">
        <v>528</v>
      </c>
      <c r="C44" s="847"/>
      <c r="G44" s="741"/>
    </row>
    <row r="45" spans="1:7" ht="18">
      <c r="A45" s="58"/>
      <c r="B45" s="852" t="s">
        <v>524</v>
      </c>
      <c r="C45" s="847"/>
      <c r="G45" s="741"/>
    </row>
    <row r="46" spans="1:7" ht="18">
      <c r="A46" s="58"/>
      <c r="B46" s="852" t="s">
        <v>380</v>
      </c>
      <c r="C46" s="847"/>
      <c r="G46" s="741"/>
    </row>
    <row r="47" spans="1:3" ht="15.75">
      <c r="A47" s="58"/>
      <c r="B47" s="852" t="s">
        <v>525</v>
      </c>
      <c r="C47" s="847"/>
    </row>
    <row r="48" spans="1:3" ht="16.5" thickBot="1">
      <c r="A48" s="58"/>
      <c r="B48" s="853" t="s">
        <v>351</v>
      </c>
      <c r="C48" s="847"/>
    </row>
    <row r="49" spans="1:3" ht="15.75">
      <c r="A49" s="58"/>
      <c r="B49" s="60"/>
      <c r="C49" s="59"/>
    </row>
    <row r="50" spans="1:3" ht="16.5" thickBot="1">
      <c r="A50" s="1097"/>
      <c r="B50" s="1098" t="s">
        <v>102</v>
      </c>
      <c r="C50" s="1099"/>
    </row>
  </sheetData>
  <sheetProtection/>
  <mergeCells count="6">
    <mergeCell ref="F19:M19"/>
    <mergeCell ref="E7:K7"/>
    <mergeCell ref="B4:B6"/>
    <mergeCell ref="F2:M2"/>
    <mergeCell ref="F3:M3"/>
    <mergeCell ref="F4:M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600" verticalDpi="600" orientation="portrait" scale="70" r:id="rId11"/>
  <headerFooter alignWithMargins="0">
    <oddFooter>&amp;L&amp;A&amp;C&amp;P  of &amp;N&amp;R&amp;D   &amp;T</oddFooter>
  </headerFooter>
</worksheet>
</file>

<file path=xl/worksheets/sheet2.xml><?xml version="1.0" encoding="utf-8"?>
<worksheet xmlns="http://schemas.openxmlformats.org/spreadsheetml/2006/main" xmlns:r="http://schemas.openxmlformats.org/officeDocument/2006/relationships">
  <sheetPr>
    <tabColor indexed="13"/>
  </sheetPr>
  <dimension ref="A1:IV53"/>
  <sheetViews>
    <sheetView showGridLines="0" zoomScale="66" zoomScaleNormal="66" zoomScalePageLayoutView="0" workbookViewId="0" topLeftCell="A2">
      <selection activeCell="E2" sqref="E2:S4"/>
    </sheetView>
  </sheetViews>
  <sheetFormatPr defaultColWidth="9.140625" defaultRowHeight="15.75" customHeight="1"/>
  <cols>
    <col min="1" max="1" width="1.421875" style="0" customWidth="1"/>
    <col min="2" max="2" width="12.421875" style="0" customWidth="1"/>
    <col min="3" max="4" width="1.421875" style="0" customWidth="1"/>
    <col min="5" max="5" width="11.28125" style="37" customWidth="1"/>
    <col min="6" max="9" width="9.140625" style="37" customWidth="1"/>
    <col min="10" max="10" width="24.8515625" style="37" customWidth="1"/>
    <col min="11" max="18" width="9.140625" style="37" customWidth="1"/>
    <col min="19" max="19" width="8.421875" style="37" customWidth="1"/>
    <col min="20" max="16384" width="9.140625" style="37" customWidth="1"/>
  </cols>
  <sheetData>
    <row r="1" spans="1:3" ht="15.75" customHeight="1">
      <c r="A1" s="1094"/>
      <c r="B1" s="1095" t="s">
        <v>102</v>
      </c>
      <c r="C1" s="57"/>
    </row>
    <row r="2" spans="1:256" ht="15.75" customHeight="1" thickBot="1">
      <c r="A2" s="1096"/>
      <c r="B2" s="908"/>
      <c r="C2" s="59"/>
      <c r="E2" s="1165" t="s">
        <v>749</v>
      </c>
      <c r="F2" s="1166"/>
      <c r="G2" s="1166"/>
      <c r="H2" s="1166"/>
      <c r="I2" s="1166"/>
      <c r="J2" s="1166"/>
      <c r="K2" s="1166"/>
      <c r="L2" s="1166"/>
      <c r="M2" s="1166"/>
      <c r="N2" s="1166"/>
      <c r="O2" s="1166"/>
      <c r="P2" s="1166"/>
      <c r="Q2" s="1166"/>
      <c r="R2" s="1166"/>
      <c r="S2" s="1167"/>
      <c r="IV2" s="37" t="s">
        <v>392</v>
      </c>
    </row>
    <row r="3" spans="1:19" ht="15.75" customHeight="1" thickBot="1">
      <c r="A3" s="1096"/>
      <c r="B3" s="395" t="s">
        <v>276</v>
      </c>
      <c r="C3" s="59"/>
      <c r="E3" s="1168"/>
      <c r="F3" s="1169"/>
      <c r="G3" s="1169"/>
      <c r="H3" s="1169"/>
      <c r="I3" s="1169"/>
      <c r="J3" s="1169"/>
      <c r="K3" s="1169"/>
      <c r="L3" s="1169"/>
      <c r="M3" s="1169"/>
      <c r="N3" s="1169"/>
      <c r="O3" s="1169"/>
      <c r="P3" s="1169"/>
      <c r="Q3" s="1169"/>
      <c r="R3" s="1169"/>
      <c r="S3" s="1170"/>
    </row>
    <row r="4" spans="1:19" ht="15.75" customHeight="1">
      <c r="A4" s="1096"/>
      <c r="B4" s="1156" t="str">
        <f>Title!$B$4</f>
        <v>R6</v>
      </c>
      <c r="C4" s="59"/>
      <c r="E4" s="1171"/>
      <c r="F4" s="1172"/>
      <c r="G4" s="1172"/>
      <c r="H4" s="1172"/>
      <c r="I4" s="1172"/>
      <c r="J4" s="1172"/>
      <c r="K4" s="1172"/>
      <c r="L4" s="1172"/>
      <c r="M4" s="1172"/>
      <c r="N4" s="1172"/>
      <c r="O4" s="1172"/>
      <c r="P4" s="1172"/>
      <c r="Q4" s="1172"/>
      <c r="R4" s="1172"/>
      <c r="S4" s="1173"/>
    </row>
    <row r="5" spans="1:19" ht="21" customHeight="1">
      <c r="A5" s="1096"/>
      <c r="B5" s="1157"/>
      <c r="C5" s="59"/>
      <c r="E5" s="1174" t="s">
        <v>103</v>
      </c>
      <c r="F5" s="1175"/>
      <c r="G5" s="1175"/>
      <c r="H5" s="1175"/>
      <c r="I5" s="1175"/>
      <c r="J5" s="1175"/>
      <c r="K5" s="1175"/>
      <c r="L5" s="1175"/>
      <c r="M5" s="1175"/>
      <c r="N5" s="1175"/>
      <c r="O5" s="1175"/>
      <c r="P5" s="1175"/>
      <c r="Q5" s="1175"/>
      <c r="R5" s="1175"/>
      <c r="S5" s="1175"/>
    </row>
    <row r="6" spans="1:19" ht="15.75" customHeight="1" thickBot="1">
      <c r="A6" s="1096"/>
      <c r="B6" s="1158"/>
      <c r="C6" s="59"/>
      <c r="E6" s="1175"/>
      <c r="F6" s="1175"/>
      <c r="G6" s="1175"/>
      <c r="H6" s="1175"/>
      <c r="I6" s="1175"/>
      <c r="J6" s="1175"/>
      <c r="K6" s="1175"/>
      <c r="L6" s="1175"/>
      <c r="M6" s="1175"/>
      <c r="N6" s="1175"/>
      <c r="O6" s="1175"/>
      <c r="P6" s="1175"/>
      <c r="Q6" s="1175"/>
      <c r="R6" s="1175"/>
      <c r="S6" s="1175"/>
    </row>
    <row r="7" spans="1:19" ht="15.75" customHeight="1" thickBot="1">
      <c r="A7" s="1096"/>
      <c r="B7" s="60"/>
      <c r="C7" s="909"/>
      <c r="E7" s="1153" t="s">
        <v>104</v>
      </c>
      <c r="F7" s="1153"/>
      <c r="G7" s="1153"/>
      <c r="H7" s="1153"/>
      <c r="I7" s="1153"/>
      <c r="J7" s="1153"/>
      <c r="K7" s="1153"/>
      <c r="L7" s="1153"/>
      <c r="M7" s="1153"/>
      <c r="N7" s="1153"/>
      <c r="O7" s="1153"/>
      <c r="P7" s="1153"/>
      <c r="Q7" s="1153"/>
      <c r="R7" s="1153"/>
      <c r="S7" s="1153"/>
    </row>
    <row r="8" spans="1:19" ht="15.75" customHeight="1">
      <c r="A8" s="1096"/>
      <c r="B8" s="831" t="s">
        <v>348</v>
      </c>
      <c r="C8" s="832"/>
      <c r="E8" s="1153"/>
      <c r="F8" s="1153"/>
      <c r="G8" s="1153"/>
      <c r="H8" s="1153"/>
      <c r="I8" s="1153"/>
      <c r="J8" s="1153"/>
      <c r="K8" s="1153"/>
      <c r="L8" s="1153"/>
      <c r="M8" s="1153"/>
      <c r="N8" s="1153"/>
      <c r="O8" s="1153"/>
      <c r="P8" s="1153"/>
      <c r="Q8" s="1153"/>
      <c r="R8" s="1153"/>
      <c r="S8" s="1153"/>
    </row>
    <row r="9" spans="1:8" ht="15.75" customHeight="1">
      <c r="A9" s="1096"/>
      <c r="B9" s="833" t="s">
        <v>377</v>
      </c>
      <c r="C9" s="832"/>
      <c r="G9" s="67"/>
      <c r="H9" s="67"/>
    </row>
    <row r="10" spans="1:3" ht="15.75" customHeight="1">
      <c r="A10" s="58"/>
      <c r="B10" s="60"/>
      <c r="C10" s="59"/>
    </row>
    <row r="11" spans="1:3" ht="15.75" customHeight="1">
      <c r="A11" s="1096"/>
      <c r="B11" s="834" t="s">
        <v>403</v>
      </c>
      <c r="C11" s="832"/>
    </row>
    <row r="12" spans="1:8" ht="15.75" customHeight="1" thickBot="1">
      <c r="A12" s="58"/>
      <c r="B12" s="846" t="s">
        <v>517</v>
      </c>
      <c r="C12" s="832"/>
      <c r="H12" s="84"/>
    </row>
    <row r="13" spans="1:3" ht="15.75" customHeight="1">
      <c r="A13" s="58"/>
      <c r="B13" s="60"/>
      <c r="C13" s="59"/>
    </row>
    <row r="14" spans="1:22" ht="15.75" customHeight="1">
      <c r="A14" s="1096"/>
      <c r="B14" s="835" t="s">
        <v>513</v>
      </c>
      <c r="C14" s="832"/>
      <c r="V14"/>
    </row>
    <row r="15" spans="1:7" ht="15.75" customHeight="1">
      <c r="A15" s="1096"/>
      <c r="B15" s="836" t="s">
        <v>495</v>
      </c>
      <c r="C15" s="832"/>
      <c r="G15" s="50"/>
    </row>
    <row r="16" spans="1:7" ht="15.75" customHeight="1">
      <c r="A16" s="58"/>
      <c r="B16" s="837" t="s">
        <v>554</v>
      </c>
      <c r="C16" s="832"/>
      <c r="G16" s="51"/>
    </row>
    <row r="17" spans="1:7" ht="15.75" customHeight="1">
      <c r="A17" s="58"/>
      <c r="B17" s="838" t="s">
        <v>574</v>
      </c>
      <c r="C17" s="832"/>
      <c r="G17" s="51"/>
    </row>
    <row r="18" spans="1:7" ht="15.75" customHeight="1">
      <c r="A18" s="58"/>
      <c r="B18" s="839" t="s">
        <v>573</v>
      </c>
      <c r="C18" s="832"/>
      <c r="G18" s="51"/>
    </row>
    <row r="19" spans="1:3" ht="15.75" customHeight="1">
      <c r="A19" s="58"/>
      <c r="B19" s="840" t="s">
        <v>663</v>
      </c>
      <c r="C19" s="832"/>
    </row>
    <row r="20" spans="1:3" ht="15.75" customHeight="1">
      <c r="A20" s="58"/>
      <c r="B20" s="841" t="s">
        <v>664</v>
      </c>
      <c r="C20" s="832"/>
    </row>
    <row r="21" spans="1:3" ht="15.75" customHeight="1">
      <c r="A21" s="58"/>
      <c r="B21" s="922" t="s">
        <v>185</v>
      </c>
      <c r="C21" s="832"/>
    </row>
    <row r="22" spans="1:3" ht="15.75" customHeight="1">
      <c r="A22" s="58"/>
      <c r="B22" s="1093" t="s">
        <v>177</v>
      </c>
      <c r="C22" s="832"/>
    </row>
    <row r="23" spans="1:15" ht="15.75" customHeight="1">
      <c r="A23" s="58"/>
      <c r="B23" s="60"/>
      <c r="C23" s="59"/>
      <c r="G23" s="51"/>
      <c r="O23" s="50"/>
    </row>
    <row r="24" spans="1:15" ht="15.75" customHeight="1">
      <c r="A24" s="58"/>
      <c r="B24" s="60"/>
      <c r="C24" s="59"/>
      <c r="G24" s="51"/>
      <c r="O24" s="51"/>
    </row>
    <row r="25" spans="1:19" ht="15.75" customHeight="1">
      <c r="A25" s="58"/>
      <c r="B25" s="60"/>
      <c r="C25" s="59"/>
      <c r="E25" s="1177" t="s">
        <v>345</v>
      </c>
      <c r="F25" s="1177"/>
      <c r="G25" s="1177"/>
      <c r="H25" s="1177"/>
      <c r="I25" s="1177"/>
      <c r="J25" s="1177"/>
      <c r="K25" s="1177"/>
      <c r="L25" s="1177"/>
      <c r="M25" s="1177"/>
      <c r="N25" s="1177"/>
      <c r="O25" s="1177"/>
      <c r="P25" s="1177"/>
      <c r="Q25" s="1177"/>
      <c r="R25" s="1177"/>
      <c r="S25" s="1177"/>
    </row>
    <row r="26" spans="1:19" ht="15.75" customHeight="1">
      <c r="A26" s="58"/>
      <c r="B26" s="60"/>
      <c r="C26" s="59"/>
      <c r="E26" s="1177"/>
      <c r="F26" s="1177"/>
      <c r="G26" s="1177"/>
      <c r="H26" s="1177"/>
      <c r="I26" s="1177"/>
      <c r="J26" s="1177"/>
      <c r="K26" s="1177"/>
      <c r="L26" s="1177"/>
      <c r="M26" s="1177"/>
      <c r="N26" s="1177"/>
      <c r="O26" s="1177"/>
      <c r="P26" s="1177"/>
      <c r="Q26" s="1177"/>
      <c r="R26" s="1177"/>
      <c r="S26" s="1177"/>
    </row>
    <row r="27" spans="1:19" ht="15.75" customHeight="1">
      <c r="A27" s="58"/>
      <c r="B27" s="843" t="s">
        <v>555</v>
      </c>
      <c r="C27" s="832"/>
      <c r="E27" s="1176" t="s">
        <v>551</v>
      </c>
      <c r="F27" s="1176"/>
      <c r="G27" s="1176"/>
      <c r="H27" s="1176"/>
      <c r="I27" s="1176"/>
      <c r="J27" s="1176"/>
      <c r="K27" s="1176"/>
      <c r="L27" s="1176"/>
      <c r="M27" s="1176"/>
      <c r="N27" s="1176"/>
      <c r="O27" s="1176"/>
      <c r="P27" s="1176"/>
      <c r="Q27" s="1176"/>
      <c r="R27" s="1176"/>
      <c r="S27" s="1176"/>
    </row>
    <row r="28" spans="1:19" ht="15.75" customHeight="1">
      <c r="A28" s="58"/>
      <c r="B28" s="844" t="s">
        <v>661</v>
      </c>
      <c r="C28" s="845"/>
      <c r="E28" s="1176"/>
      <c r="F28" s="1176"/>
      <c r="G28" s="1176"/>
      <c r="H28" s="1176"/>
      <c r="I28" s="1176"/>
      <c r="J28" s="1176"/>
      <c r="K28" s="1176"/>
      <c r="L28" s="1176"/>
      <c r="M28" s="1176"/>
      <c r="N28" s="1176"/>
      <c r="O28" s="1176"/>
      <c r="P28" s="1176"/>
      <c r="Q28" s="1176"/>
      <c r="R28" s="1176"/>
      <c r="S28" s="1176"/>
    </row>
    <row r="29" spans="1:19" ht="15.75" customHeight="1">
      <c r="A29" s="58"/>
      <c r="B29" s="842" t="s">
        <v>688</v>
      </c>
      <c r="C29" s="750"/>
      <c r="E29" s="1162" t="s">
        <v>552</v>
      </c>
      <c r="F29" s="1163"/>
      <c r="G29" s="1163"/>
      <c r="H29" s="1163"/>
      <c r="I29" s="1163"/>
      <c r="J29" s="1163"/>
      <c r="K29" s="1163"/>
      <c r="L29" s="1163"/>
      <c r="M29" s="1163"/>
      <c r="N29" s="1163"/>
      <c r="O29" s="1163"/>
      <c r="P29" s="1163"/>
      <c r="Q29" s="1163"/>
      <c r="R29" s="1163"/>
      <c r="S29" s="1163"/>
    </row>
    <row r="30" spans="1:19" ht="15.75" customHeight="1">
      <c r="A30" s="58"/>
      <c r="B30" s="60"/>
      <c r="C30" s="750"/>
      <c r="E30" s="1164"/>
      <c r="F30" s="1163"/>
      <c r="G30" s="1163"/>
      <c r="H30" s="1163"/>
      <c r="I30" s="1163"/>
      <c r="J30" s="1163"/>
      <c r="K30" s="1163"/>
      <c r="L30" s="1163"/>
      <c r="M30" s="1163"/>
      <c r="N30" s="1163"/>
      <c r="O30" s="1163"/>
      <c r="P30" s="1163"/>
      <c r="Q30" s="1163"/>
      <c r="R30" s="1163"/>
      <c r="S30" s="1163"/>
    </row>
    <row r="31" spans="1:19" ht="15.75" customHeight="1">
      <c r="A31" s="58"/>
      <c r="B31" s="60"/>
      <c r="C31" s="59"/>
      <c r="E31" s="77"/>
      <c r="F31" s="77"/>
      <c r="G31" s="1161" t="s">
        <v>257</v>
      </c>
      <c r="H31" s="1161"/>
      <c r="I31" s="1161"/>
      <c r="J31" s="1161"/>
      <c r="K31" s="1161"/>
      <c r="L31" s="1161"/>
      <c r="M31" s="1161"/>
      <c r="N31" s="1161"/>
      <c r="O31" s="1161"/>
      <c r="P31" s="1161"/>
      <c r="Q31" s="1161"/>
      <c r="R31" s="77"/>
      <c r="S31" s="77"/>
    </row>
    <row r="32" spans="1:19" ht="15.75" customHeight="1">
      <c r="A32" s="58"/>
      <c r="B32" s="60"/>
      <c r="C32" s="59"/>
      <c r="E32" s="77"/>
      <c r="F32" s="77"/>
      <c r="G32" s="1161"/>
      <c r="H32" s="1161"/>
      <c r="I32" s="1161"/>
      <c r="J32" s="1161"/>
      <c r="K32" s="1161"/>
      <c r="L32" s="1161"/>
      <c r="M32" s="1161"/>
      <c r="N32" s="1161"/>
      <c r="O32" s="1161"/>
      <c r="P32" s="1161"/>
      <c r="Q32" s="1161"/>
      <c r="R32" s="77"/>
      <c r="S32" s="77"/>
    </row>
    <row r="33" spans="1:19" ht="15.75" customHeight="1" thickBot="1">
      <c r="A33" s="58"/>
      <c r="B33" s="60"/>
      <c r="C33" s="59"/>
      <c r="E33" s="78"/>
      <c r="F33" s="78"/>
      <c r="G33" s="1161"/>
      <c r="H33" s="1161"/>
      <c r="I33" s="1161"/>
      <c r="J33" s="1161"/>
      <c r="K33" s="1161"/>
      <c r="L33" s="1161"/>
      <c r="M33" s="1161"/>
      <c r="N33" s="1161"/>
      <c r="O33" s="1161"/>
      <c r="P33" s="1161"/>
      <c r="Q33" s="1161"/>
      <c r="R33" s="78"/>
      <c r="S33" s="78"/>
    </row>
    <row r="34" spans="1:19" ht="15.75" customHeight="1" thickBot="1">
      <c r="A34" s="58"/>
      <c r="B34" s="60"/>
      <c r="C34" s="59"/>
      <c r="E34" s="76"/>
      <c r="H34" s="862"/>
      <c r="S34" s="863"/>
    </row>
    <row r="35" spans="1:15" ht="15.75" customHeight="1" thickBot="1">
      <c r="A35" s="58"/>
      <c r="B35" s="1016" t="s">
        <v>579</v>
      </c>
      <c r="C35" s="847"/>
      <c r="H35" s="862"/>
      <c r="O35" s="51"/>
    </row>
    <row r="36" spans="1:15" ht="15.75" customHeight="1">
      <c r="A36" s="58"/>
      <c r="B36" s="1017" t="s">
        <v>526</v>
      </c>
      <c r="C36" s="847"/>
      <c r="H36" s="862"/>
      <c r="O36" s="51"/>
    </row>
    <row r="37" spans="1:20" ht="15.75" customHeight="1">
      <c r="A37" s="58"/>
      <c r="B37" s="848" t="s">
        <v>502</v>
      </c>
      <c r="C37" s="847"/>
      <c r="G37"/>
      <c r="H37"/>
      <c r="I37"/>
      <c r="J37"/>
      <c r="K37"/>
      <c r="L37"/>
      <c r="M37"/>
      <c r="N37"/>
      <c r="O37"/>
      <c r="P37"/>
      <c r="Q37"/>
      <c r="R37"/>
      <c r="S37"/>
      <c r="T37"/>
    </row>
    <row r="38" spans="1:20" ht="15.75" customHeight="1">
      <c r="A38" s="58"/>
      <c r="B38" s="849" t="s">
        <v>349</v>
      </c>
      <c r="C38" s="847"/>
      <c r="F38"/>
      <c r="G38"/>
      <c r="H38"/>
      <c r="I38"/>
      <c r="J38"/>
      <c r="K38"/>
      <c r="L38"/>
      <c r="M38"/>
      <c r="N38"/>
      <c r="O38"/>
      <c r="P38"/>
      <c r="Q38"/>
      <c r="R38"/>
      <c r="S38"/>
      <c r="T38"/>
    </row>
    <row r="39" spans="1:20" ht="15.75" customHeight="1">
      <c r="A39" s="58"/>
      <c r="B39" s="850" t="s">
        <v>350</v>
      </c>
      <c r="C39" s="847"/>
      <c r="G39"/>
      <c r="H39"/>
      <c r="I39"/>
      <c r="J39"/>
      <c r="K39"/>
      <c r="L39"/>
      <c r="M39"/>
      <c r="N39"/>
      <c r="O39"/>
      <c r="P39"/>
      <c r="Q39"/>
      <c r="R39"/>
      <c r="S39"/>
      <c r="T39"/>
    </row>
    <row r="40" spans="1:20" ht="15.75" customHeight="1">
      <c r="A40" s="58"/>
      <c r="B40" s="851" t="s">
        <v>347</v>
      </c>
      <c r="C40" s="847"/>
      <c r="H40"/>
      <c r="I40"/>
      <c r="J40"/>
      <c r="K40"/>
      <c r="L40"/>
      <c r="M40"/>
      <c r="N40"/>
      <c r="O40"/>
      <c r="P40"/>
      <c r="Q40"/>
      <c r="R40"/>
      <c r="S40"/>
      <c r="T40"/>
    </row>
    <row r="41" spans="1:20" ht="15.75" customHeight="1">
      <c r="A41" s="58"/>
      <c r="B41" s="852" t="s">
        <v>522</v>
      </c>
      <c r="C41" s="847"/>
      <c r="G41"/>
      <c r="H41"/>
      <c r="I41"/>
      <c r="J41"/>
      <c r="K41"/>
      <c r="L41"/>
      <c r="M41"/>
      <c r="N41"/>
      <c r="O41"/>
      <c r="P41"/>
      <c r="Q41"/>
      <c r="R41"/>
      <c r="S41"/>
      <c r="T41"/>
    </row>
    <row r="42" spans="1:20" ht="15.75" customHeight="1">
      <c r="A42" s="58"/>
      <c r="B42" s="852" t="s">
        <v>523</v>
      </c>
      <c r="C42" s="847"/>
      <c r="G42"/>
      <c r="H42"/>
      <c r="I42"/>
      <c r="J42"/>
      <c r="K42"/>
      <c r="L42"/>
      <c r="M42"/>
      <c r="N42"/>
      <c r="O42"/>
      <c r="P42"/>
      <c r="Q42"/>
      <c r="R42"/>
      <c r="S42"/>
      <c r="T42"/>
    </row>
    <row r="43" spans="1:20" ht="15.75" customHeight="1">
      <c r="A43" s="58"/>
      <c r="B43" s="852" t="s">
        <v>381</v>
      </c>
      <c r="C43" s="847"/>
      <c r="G43"/>
      <c r="H43"/>
      <c r="I43"/>
      <c r="J43"/>
      <c r="K43"/>
      <c r="L43"/>
      <c r="M43"/>
      <c r="N43"/>
      <c r="O43"/>
      <c r="P43"/>
      <c r="Q43"/>
      <c r="R43"/>
      <c r="S43"/>
      <c r="T43"/>
    </row>
    <row r="44" spans="1:20" ht="15.75" customHeight="1">
      <c r="A44" s="58"/>
      <c r="B44" s="852" t="s">
        <v>528</v>
      </c>
      <c r="C44" s="847"/>
      <c r="G44"/>
      <c r="H44"/>
      <c r="I44"/>
      <c r="J44"/>
      <c r="K44"/>
      <c r="L44"/>
      <c r="M44"/>
      <c r="N44"/>
      <c r="O44"/>
      <c r="P44"/>
      <c r="Q44"/>
      <c r="R44"/>
      <c r="S44"/>
      <c r="T44"/>
    </row>
    <row r="45" spans="1:20" ht="15.75" customHeight="1">
      <c r="A45" s="58"/>
      <c r="B45" s="852" t="s">
        <v>524</v>
      </c>
      <c r="C45" s="847"/>
      <c r="G45"/>
      <c r="H45"/>
      <c r="I45"/>
      <c r="J45"/>
      <c r="K45"/>
      <c r="L45"/>
      <c r="M45"/>
      <c r="N45"/>
      <c r="O45"/>
      <c r="P45"/>
      <c r="Q45"/>
      <c r="R45"/>
      <c r="S45"/>
      <c r="T45"/>
    </row>
    <row r="46" spans="1:20" ht="15.75" customHeight="1">
      <c r="A46" s="58"/>
      <c r="B46" s="852" t="s">
        <v>380</v>
      </c>
      <c r="C46" s="847"/>
      <c r="G46"/>
      <c r="H46"/>
      <c r="I46"/>
      <c r="J46"/>
      <c r="K46"/>
      <c r="L46"/>
      <c r="M46"/>
      <c r="N46"/>
      <c r="O46"/>
      <c r="P46"/>
      <c r="Q46"/>
      <c r="R46"/>
      <c r="S46"/>
      <c r="T46"/>
    </row>
    <row r="47" spans="1:20" ht="15.75" customHeight="1">
      <c r="A47" s="58"/>
      <c r="B47" s="852" t="s">
        <v>525</v>
      </c>
      <c r="C47" s="847"/>
      <c r="G47"/>
      <c r="H47"/>
      <c r="I47"/>
      <c r="J47"/>
      <c r="K47"/>
      <c r="L47"/>
      <c r="M47"/>
      <c r="N47"/>
      <c r="O47"/>
      <c r="P47" s="1139"/>
      <c r="Q47"/>
      <c r="R47"/>
      <c r="S47"/>
      <c r="T47"/>
    </row>
    <row r="48" spans="1:20" ht="15.75" customHeight="1" thickBot="1">
      <c r="A48" s="58"/>
      <c r="B48" s="853" t="s">
        <v>351</v>
      </c>
      <c r="C48" s="847"/>
      <c r="G48"/>
      <c r="H48"/>
      <c r="I48"/>
      <c r="J48"/>
      <c r="K48"/>
      <c r="L48"/>
      <c r="M48"/>
      <c r="N48"/>
      <c r="O48"/>
      <c r="P48"/>
      <c r="Q48"/>
      <c r="R48"/>
      <c r="S48"/>
      <c r="T48"/>
    </row>
    <row r="49" spans="1:20" ht="15.75" customHeight="1">
      <c r="A49" s="58"/>
      <c r="B49" s="60"/>
      <c r="C49" s="59"/>
      <c r="G49"/>
      <c r="H49"/>
      <c r="I49"/>
      <c r="J49"/>
      <c r="K49"/>
      <c r="L49"/>
      <c r="M49"/>
      <c r="N49"/>
      <c r="O49"/>
      <c r="P49"/>
      <c r="Q49"/>
      <c r="R49"/>
      <c r="S49"/>
      <c r="T49"/>
    </row>
    <row r="50" spans="1:20" ht="15.75" customHeight="1" thickBot="1">
      <c r="A50" s="1097"/>
      <c r="B50" s="1098" t="s">
        <v>102</v>
      </c>
      <c r="C50" s="1099"/>
      <c r="G50"/>
      <c r="H50"/>
      <c r="I50"/>
      <c r="J50"/>
      <c r="K50"/>
      <c r="L50"/>
      <c r="M50"/>
      <c r="N50"/>
      <c r="O50"/>
      <c r="P50"/>
      <c r="Q50"/>
      <c r="R50"/>
      <c r="S50"/>
      <c r="T50"/>
    </row>
    <row r="51" spans="7:20" ht="15.75" customHeight="1">
      <c r="G51"/>
      <c r="H51"/>
      <c r="I51"/>
      <c r="J51"/>
      <c r="K51"/>
      <c r="L51"/>
      <c r="M51"/>
      <c r="N51"/>
      <c r="O51"/>
      <c r="P51"/>
      <c r="Q51"/>
      <c r="R51"/>
      <c r="S51"/>
      <c r="T51"/>
    </row>
    <row r="52" spans="7:20" ht="15.75" customHeight="1">
      <c r="G52"/>
      <c r="H52"/>
      <c r="I52"/>
      <c r="J52"/>
      <c r="K52"/>
      <c r="L52"/>
      <c r="M52"/>
      <c r="N52"/>
      <c r="O52"/>
      <c r="P52"/>
      <c r="Q52"/>
      <c r="R52"/>
      <c r="S52"/>
      <c r="T52"/>
    </row>
    <row r="53" spans="7:20" ht="15.75" customHeight="1">
      <c r="G53"/>
      <c r="H53"/>
      <c r="I53"/>
      <c r="J53"/>
      <c r="K53"/>
      <c r="L53"/>
      <c r="M53"/>
      <c r="N53"/>
      <c r="O53"/>
      <c r="P53"/>
      <c r="Q53"/>
      <c r="R53"/>
      <c r="S53"/>
      <c r="T53"/>
    </row>
  </sheetData>
  <sheetProtection/>
  <mergeCells count="8">
    <mergeCell ref="G31:Q33"/>
    <mergeCell ref="B4:B6"/>
    <mergeCell ref="E29:S30"/>
    <mergeCell ref="E2:S4"/>
    <mergeCell ref="E5:S6"/>
    <mergeCell ref="E27:S28"/>
    <mergeCell ref="E25:S26"/>
    <mergeCell ref="E7:S8"/>
  </mergeCells>
  <hyperlinks>
    <hyperlink ref="E25:S26" r:id="rId1" tooltip="IEEE 802.11 Web Site" display="www.ieee802.org/11"/>
    <hyperlink ref="E29" r:id="rId2" display="bkraemer@ieee.org"/>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3" tooltip="Code of Ethics" display="Ethics"/>
    <hyperlink ref="B48" location="References!A1" tooltip="802.11 WG Communication References" display="Reference"/>
    <hyperlink ref="B37" location="'802.11 Cover'!A1" tooltip="Cover Page" display="Cover"/>
    <hyperlink ref="B42" r:id="rId4" tooltip="Antitrust and Competition Policy" display="Antitrust"/>
    <hyperlink ref="B45" r:id="rId5" tooltip="IEEE-SA PatCom" display="PatCom"/>
    <hyperlink ref="B39" r:id="rId6" tooltip="WG Officers and Contact Details" display="Officers"/>
    <hyperlink ref="B46" r:id="rId7" tooltip="Patent Policy" display="Patents"/>
    <hyperlink ref="B47" r:id="rId8" tooltip="Patent FAQ" display="Patent FAQ"/>
    <hyperlink ref="B41" r:id="rId9" tooltip="Affiliation FAQ" display="Affiliation"/>
    <hyperlink ref="B44" r:id="rId10"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1" tooltip="Teleconference Calendar" display="Calendar"/>
    <hyperlink ref="B35" r:id="rId12" tooltip="WG11 Home Page" display="Home Page"/>
    <hyperlink ref="B22" location="TGAI!A1" tooltip="TGai- Fast Initial Link Setup" display="TGai "/>
  </hyperlinks>
  <printOptions horizontalCentered="1" verticalCentered="1"/>
  <pageMargins left="0.25" right="0.25" top="0.5" bottom="0.75" header="0.5" footer="0.5"/>
  <pageSetup horizontalDpi="600" verticalDpi="600" orientation="landscape" scale="70" r:id="rId14"/>
  <headerFooter alignWithMargins="0">
    <oddFooter>&amp;L&amp;Z&amp;F  &amp;A&amp;R&amp;D  &amp;T</oddFooter>
  </headerFooter>
  <drawing r:id="rId13"/>
</worksheet>
</file>

<file path=xl/worksheets/sheet20.xml><?xml version="1.0" encoding="utf-8"?>
<worksheet xmlns="http://schemas.openxmlformats.org/spreadsheetml/2006/main" xmlns:r="http://schemas.openxmlformats.org/officeDocument/2006/relationships">
  <dimension ref="A1:O50"/>
  <sheetViews>
    <sheetView zoomScale="88" zoomScaleNormal="88" zoomScalePageLayoutView="0" workbookViewId="0" topLeftCell="A1">
      <selection activeCell="A1" sqref="A1:C61"/>
    </sheetView>
  </sheetViews>
  <sheetFormatPr defaultColWidth="9.140625" defaultRowHeight="12.75"/>
  <cols>
    <col min="1" max="1" width="1.421875" style="0" customWidth="1"/>
    <col min="2" max="2" width="12.421875" style="0" customWidth="1"/>
    <col min="3" max="3" width="1.421875" style="0" customWidth="1"/>
    <col min="4" max="4" width="2.57421875" style="0" customWidth="1"/>
    <col min="5" max="5" width="3.7109375" style="0" customWidth="1"/>
    <col min="6" max="6" width="4.8515625" style="0" customWidth="1"/>
    <col min="7" max="7" width="3.140625" style="0" customWidth="1"/>
    <col min="8" max="8" width="4.421875" style="0" customWidth="1"/>
    <col min="9" max="9" width="47.421875" style="0" customWidth="1"/>
    <col min="10" max="10" width="3.421875" style="0" customWidth="1"/>
  </cols>
  <sheetData>
    <row r="1" spans="1:14" ht="22.5">
      <c r="A1" s="1094"/>
      <c r="B1" s="1095" t="s">
        <v>102</v>
      </c>
      <c r="C1" s="57"/>
      <c r="E1" s="396"/>
      <c r="F1" s="1442" t="s">
        <v>322</v>
      </c>
      <c r="G1" s="1442"/>
      <c r="H1" s="1442"/>
      <c r="I1" s="1442"/>
      <c r="J1" s="1442"/>
      <c r="K1" s="1442"/>
      <c r="L1" s="1442"/>
      <c r="M1" s="1442"/>
      <c r="N1" s="397"/>
    </row>
    <row r="2" spans="1:14" ht="18.75" thickBot="1">
      <c r="A2" s="1096"/>
      <c r="B2" s="908"/>
      <c r="C2" s="59"/>
      <c r="E2" s="398"/>
      <c r="F2" s="1445" t="s">
        <v>321</v>
      </c>
      <c r="G2" s="1445"/>
      <c r="H2" s="1445"/>
      <c r="I2" s="1445"/>
      <c r="J2" s="1445"/>
      <c r="K2" s="1445"/>
      <c r="L2" s="1445"/>
      <c r="M2" s="1445"/>
      <c r="N2" s="397"/>
    </row>
    <row r="3" spans="1:14" ht="16.5" thickBot="1">
      <c r="A3" s="1096"/>
      <c r="B3" s="395" t="s">
        <v>276</v>
      </c>
      <c r="C3" s="59"/>
      <c r="E3" s="136" t="s">
        <v>423</v>
      </c>
      <c r="F3" s="137" t="s">
        <v>419</v>
      </c>
      <c r="G3" s="316"/>
      <c r="H3" s="318"/>
      <c r="I3" s="368"/>
      <c r="J3" s="138"/>
      <c r="K3" s="138"/>
      <c r="L3" s="138"/>
      <c r="M3" s="253"/>
      <c r="N3" s="372"/>
    </row>
    <row r="4" spans="1:14" ht="15.75" customHeight="1">
      <c r="A4" s="1096"/>
      <c r="B4" s="1156" t="str">
        <f>Title!$B$4</f>
        <v>R6</v>
      </c>
      <c r="C4" s="59"/>
      <c r="E4" s="136" t="s">
        <v>423</v>
      </c>
      <c r="F4" s="137" t="s">
        <v>352</v>
      </c>
      <c r="G4" s="316"/>
      <c r="H4" s="318"/>
      <c r="I4" s="368"/>
      <c r="J4" s="138"/>
      <c r="K4" s="138"/>
      <c r="L4" s="138"/>
      <c r="M4" s="253"/>
      <c r="N4" s="372"/>
    </row>
    <row r="5" spans="1:15" ht="15.75" customHeight="1">
      <c r="A5" s="1096"/>
      <c r="B5" s="1157"/>
      <c r="C5" s="59"/>
      <c r="E5" s="139" t="s">
        <v>423</v>
      </c>
      <c r="F5" s="140" t="s">
        <v>355</v>
      </c>
      <c r="G5" s="317"/>
      <c r="H5" s="318"/>
      <c r="I5" s="368"/>
      <c r="J5" s="141"/>
      <c r="K5" s="141"/>
      <c r="L5" s="141"/>
      <c r="M5" s="254"/>
      <c r="N5" s="373"/>
      <c r="O5" s="91"/>
    </row>
    <row r="6" spans="1:15" ht="15.75" customHeight="1" thickBot="1">
      <c r="A6" s="1096"/>
      <c r="B6" s="1158"/>
      <c r="C6" s="59"/>
      <c r="O6" s="135"/>
    </row>
    <row r="7" spans="1:15" ht="18.75" thickBot="1">
      <c r="A7" s="1096"/>
      <c r="B7" s="60"/>
      <c r="C7" s="909"/>
      <c r="E7" s="1443" t="s">
        <v>101</v>
      </c>
      <c r="F7" s="1444"/>
      <c r="G7" s="1444"/>
      <c r="H7" s="1444"/>
      <c r="I7" s="1444"/>
      <c r="J7" s="1444"/>
      <c r="K7" s="1444"/>
      <c r="L7" s="1444"/>
      <c r="M7" s="1444"/>
      <c r="N7" s="1444"/>
      <c r="O7" s="135"/>
    </row>
    <row r="8" spans="1:14" ht="20.25">
      <c r="A8" s="1096"/>
      <c r="B8" s="831" t="s">
        <v>348</v>
      </c>
      <c r="C8" s="832"/>
      <c r="E8" s="154"/>
      <c r="F8" s="21"/>
      <c r="G8" s="21"/>
      <c r="H8" s="21"/>
      <c r="I8" s="21"/>
      <c r="J8" s="21"/>
      <c r="K8" s="21"/>
      <c r="L8" s="155"/>
      <c r="M8" s="156" t="s">
        <v>491</v>
      </c>
      <c r="N8" s="157" t="s">
        <v>332</v>
      </c>
    </row>
    <row r="9" spans="1:14" ht="20.25">
      <c r="A9" s="1096"/>
      <c r="B9" s="833" t="s">
        <v>377</v>
      </c>
      <c r="C9" s="832"/>
      <c r="E9" s="30"/>
      <c r="F9" s="158"/>
      <c r="G9" s="20">
        <v>1</v>
      </c>
      <c r="H9" s="25"/>
      <c r="I9" s="25" t="s">
        <v>354</v>
      </c>
      <c r="J9" s="159" t="s">
        <v>422</v>
      </c>
      <c r="K9" s="19" t="s">
        <v>547</v>
      </c>
      <c r="L9" s="160"/>
      <c r="M9" s="161">
        <f>TIME(18,30,0)</f>
        <v>0.7708333333333334</v>
      </c>
      <c r="N9" s="162">
        <v>5</v>
      </c>
    </row>
    <row r="10" spans="1:14" ht="15" customHeight="1">
      <c r="A10" s="58"/>
      <c r="B10" s="60"/>
      <c r="C10" s="59"/>
      <c r="E10" s="154"/>
      <c r="F10" s="163"/>
      <c r="G10" s="2">
        <f>G9+1</f>
        <v>2</v>
      </c>
      <c r="H10" s="2" t="s">
        <v>427</v>
      </c>
      <c r="I10" s="164" t="s">
        <v>324</v>
      </c>
      <c r="J10" s="7" t="s">
        <v>422</v>
      </c>
      <c r="K10" s="2" t="s">
        <v>547</v>
      </c>
      <c r="L10" s="155"/>
      <c r="M10" s="165">
        <f>M9+TIME(0,N9,0)</f>
        <v>0.7743055555555556</v>
      </c>
      <c r="N10" s="166">
        <v>10</v>
      </c>
    </row>
    <row r="11" spans="1:14" ht="20.25">
      <c r="A11" s="1096"/>
      <c r="B11" s="834" t="s">
        <v>403</v>
      </c>
      <c r="C11" s="832"/>
      <c r="E11" s="30"/>
      <c r="F11" s="158"/>
      <c r="G11" s="9">
        <f>G10+1</f>
        <v>3</v>
      </c>
      <c r="H11" s="19" t="s">
        <v>427</v>
      </c>
      <c r="I11" s="25" t="s">
        <v>323</v>
      </c>
      <c r="J11" s="159" t="s">
        <v>422</v>
      </c>
      <c r="K11" s="19" t="s">
        <v>432</v>
      </c>
      <c r="L11" s="153"/>
      <c r="M11" s="167">
        <f>M10+TIME(0,N10,0)</f>
        <v>0.78125</v>
      </c>
      <c r="N11" s="162">
        <v>80</v>
      </c>
    </row>
    <row r="12" spans="1:14" ht="21" thickBot="1">
      <c r="A12" s="58"/>
      <c r="B12" s="846" t="s">
        <v>517</v>
      </c>
      <c r="C12" s="832"/>
      <c r="E12" s="154"/>
      <c r="F12" s="163"/>
      <c r="G12" s="2">
        <f>G11+1</f>
        <v>4</v>
      </c>
      <c r="H12" s="2" t="s">
        <v>427</v>
      </c>
      <c r="I12" s="24" t="s">
        <v>561</v>
      </c>
      <c r="J12" s="7" t="s">
        <v>422</v>
      </c>
      <c r="K12" s="2" t="s">
        <v>479</v>
      </c>
      <c r="L12" s="155"/>
      <c r="M12" s="165">
        <f>M11+TIME(0,N11,0)</f>
        <v>0.8368055555555556</v>
      </c>
      <c r="N12" s="166">
        <v>15</v>
      </c>
    </row>
    <row r="13" spans="1:14" ht="20.25">
      <c r="A13" s="58"/>
      <c r="B13" s="60"/>
      <c r="C13" s="59"/>
      <c r="E13" s="30"/>
      <c r="F13" s="158"/>
      <c r="G13" s="19">
        <f>G12+1</f>
        <v>5</v>
      </c>
      <c r="H13" s="19" t="s">
        <v>427</v>
      </c>
      <c r="I13" s="25" t="s">
        <v>553</v>
      </c>
      <c r="J13" s="159" t="s">
        <v>422</v>
      </c>
      <c r="K13" s="19" t="s">
        <v>547</v>
      </c>
      <c r="L13" s="153"/>
      <c r="M13" s="167">
        <f>M12+TIME(0,N12,0)</f>
        <v>0.8472222222222222</v>
      </c>
      <c r="N13" s="162">
        <v>10</v>
      </c>
    </row>
    <row r="14" spans="1:14" ht="20.25">
      <c r="A14" s="1096"/>
      <c r="B14" s="835" t="s">
        <v>513</v>
      </c>
      <c r="C14" s="832"/>
      <c r="E14" s="154"/>
      <c r="F14" s="163"/>
      <c r="G14" s="2">
        <f>G13+1</f>
        <v>6</v>
      </c>
      <c r="H14" s="2" t="s">
        <v>426</v>
      </c>
      <c r="I14" s="24" t="s">
        <v>425</v>
      </c>
      <c r="J14" s="7" t="s">
        <v>422</v>
      </c>
      <c r="K14" s="2" t="s">
        <v>547</v>
      </c>
      <c r="L14" s="155"/>
      <c r="M14" s="165">
        <f>M13+TIME(0,N13,0)</f>
        <v>0.8541666666666666</v>
      </c>
      <c r="N14" s="166" t="s">
        <v>421</v>
      </c>
    </row>
    <row r="15" spans="1:3" ht="15.75">
      <c r="A15" s="1096"/>
      <c r="B15" s="836" t="s">
        <v>495</v>
      </c>
      <c r="C15" s="832"/>
    </row>
    <row r="16" spans="1:3" ht="15.75">
      <c r="A16" s="58"/>
      <c r="B16" s="837" t="s">
        <v>554</v>
      </c>
      <c r="C16" s="832"/>
    </row>
    <row r="17" spans="1:14" ht="18">
      <c r="A17" s="58"/>
      <c r="B17" s="838" t="s">
        <v>574</v>
      </c>
      <c r="C17" s="832"/>
      <c r="E17" s="1443" t="s">
        <v>100</v>
      </c>
      <c r="F17" s="1444"/>
      <c r="G17" s="1444"/>
      <c r="H17" s="1444"/>
      <c r="I17" s="1444"/>
      <c r="J17" s="1444"/>
      <c r="K17" s="1444"/>
      <c r="L17" s="1444"/>
      <c r="M17" s="1444"/>
      <c r="N17" s="1444"/>
    </row>
    <row r="18" spans="1:14" ht="20.25">
      <c r="A18" s="58"/>
      <c r="B18" s="839" t="s">
        <v>573</v>
      </c>
      <c r="C18" s="832"/>
      <c r="E18" s="154"/>
      <c r="F18" s="21"/>
      <c r="G18" s="21"/>
      <c r="H18" s="21"/>
      <c r="I18" s="21"/>
      <c r="J18" s="21"/>
      <c r="K18" s="21"/>
      <c r="L18" s="155"/>
      <c r="M18" s="156" t="s">
        <v>491</v>
      </c>
      <c r="N18" s="157" t="s">
        <v>332</v>
      </c>
    </row>
    <row r="19" spans="1:14" ht="20.25">
      <c r="A19" s="58"/>
      <c r="B19" s="840" t="s">
        <v>663</v>
      </c>
      <c r="C19" s="832"/>
      <c r="E19" s="30"/>
      <c r="F19" s="158"/>
      <c r="G19" s="20">
        <v>1</v>
      </c>
      <c r="H19" s="25"/>
      <c r="I19" s="25" t="s">
        <v>354</v>
      </c>
      <c r="J19" s="159" t="s">
        <v>422</v>
      </c>
      <c r="K19" s="19" t="s">
        <v>547</v>
      </c>
      <c r="L19" s="160"/>
      <c r="M19" s="161">
        <f>TIME(19,30,0)</f>
        <v>0.8125</v>
      </c>
      <c r="N19" s="162">
        <v>5</v>
      </c>
    </row>
    <row r="20" spans="1:14" ht="20.25">
      <c r="A20" s="58"/>
      <c r="B20" s="841" t="s">
        <v>664</v>
      </c>
      <c r="C20" s="832"/>
      <c r="E20" s="154"/>
      <c r="F20" s="163"/>
      <c r="G20" s="2">
        <f>G19+1</f>
        <v>2</v>
      </c>
      <c r="H20" s="2" t="s">
        <v>427</v>
      </c>
      <c r="I20" s="164" t="s">
        <v>274</v>
      </c>
      <c r="J20" s="7" t="s">
        <v>422</v>
      </c>
      <c r="K20" s="2" t="s">
        <v>547</v>
      </c>
      <c r="L20" s="155"/>
      <c r="M20" s="165">
        <f>M19+TIME(0,N19,0)</f>
        <v>0.8159722222222222</v>
      </c>
      <c r="N20" s="166">
        <v>20</v>
      </c>
    </row>
    <row r="21" spans="1:14" ht="20.25">
      <c r="A21" s="58"/>
      <c r="B21" s="922" t="s">
        <v>185</v>
      </c>
      <c r="C21" s="832"/>
      <c r="E21" s="30"/>
      <c r="F21" s="158"/>
      <c r="G21" s="9">
        <f>G20+1</f>
        <v>3</v>
      </c>
      <c r="H21" s="19" t="s">
        <v>427</v>
      </c>
      <c r="I21" s="25" t="s">
        <v>285</v>
      </c>
      <c r="J21" s="159" t="s">
        <v>422</v>
      </c>
      <c r="K21" s="19" t="s">
        <v>432</v>
      </c>
      <c r="L21" s="153"/>
      <c r="M21" s="167">
        <f>M20+TIME(0,N20,0)</f>
        <v>0.829861111111111</v>
      </c>
      <c r="N21" s="162">
        <v>20</v>
      </c>
    </row>
    <row r="22" spans="1:14" ht="20.25">
      <c r="A22" s="58"/>
      <c r="B22" s="1093" t="s">
        <v>177</v>
      </c>
      <c r="C22" s="832"/>
      <c r="E22" s="154"/>
      <c r="F22" s="163"/>
      <c r="G22" s="2">
        <f>G21+1</f>
        <v>4</v>
      </c>
      <c r="H22" s="2" t="s">
        <v>427</v>
      </c>
      <c r="I22" s="24" t="s">
        <v>275</v>
      </c>
      <c r="J22" s="7" t="s">
        <v>422</v>
      </c>
      <c r="K22" s="2" t="s">
        <v>479</v>
      </c>
      <c r="L22" s="155"/>
      <c r="M22" s="165">
        <f>M21+TIME(0,N21,0)</f>
        <v>0.8437499999999999</v>
      </c>
      <c r="N22" s="166">
        <v>20</v>
      </c>
    </row>
    <row r="23" spans="1:14" ht="20.25">
      <c r="A23" s="58"/>
      <c r="B23" s="60"/>
      <c r="C23" s="59"/>
      <c r="E23" s="30"/>
      <c r="F23" s="158"/>
      <c r="G23" s="19">
        <f>G22+1</f>
        <v>5</v>
      </c>
      <c r="H23" s="19" t="s">
        <v>427</v>
      </c>
      <c r="I23" s="25" t="s">
        <v>273</v>
      </c>
      <c r="J23" s="159" t="s">
        <v>422</v>
      </c>
      <c r="K23" s="19" t="s">
        <v>547</v>
      </c>
      <c r="L23" s="153"/>
      <c r="M23" s="167">
        <f>M22+TIME(0,N22,0)</f>
        <v>0.8576388888888887</v>
      </c>
      <c r="N23" s="162">
        <v>25</v>
      </c>
    </row>
    <row r="24" spans="1:14" ht="20.25">
      <c r="A24" s="58"/>
      <c r="B24" s="60"/>
      <c r="C24" s="59"/>
      <c r="E24" s="154"/>
      <c r="F24" s="163"/>
      <c r="G24" s="2">
        <f>G23+1</f>
        <v>6</v>
      </c>
      <c r="H24" s="2" t="s">
        <v>298</v>
      </c>
      <c r="I24" s="24" t="s">
        <v>425</v>
      </c>
      <c r="J24" s="7" t="s">
        <v>422</v>
      </c>
      <c r="K24" s="2" t="s">
        <v>547</v>
      </c>
      <c r="L24" s="155"/>
      <c r="M24" s="165">
        <f>M23+TIME(0,N23,0)</f>
        <v>0.8749999999999999</v>
      </c>
      <c r="N24" s="166" t="s">
        <v>421</v>
      </c>
    </row>
    <row r="25" spans="1:3" ht="12.75">
      <c r="A25" s="58"/>
      <c r="B25" s="60"/>
      <c r="C25" s="59"/>
    </row>
    <row r="26" spans="1:3" ht="12.75">
      <c r="A26" s="58"/>
      <c r="B26" s="60"/>
      <c r="C26" s="59"/>
    </row>
    <row r="27" spans="1:3" ht="15.75">
      <c r="A27" s="58"/>
      <c r="B27" s="843" t="s">
        <v>555</v>
      </c>
      <c r="C27" s="832"/>
    </row>
    <row r="28" spans="1:3" ht="15.75">
      <c r="A28" s="58"/>
      <c r="B28" s="844" t="s">
        <v>661</v>
      </c>
      <c r="C28" s="845"/>
    </row>
    <row r="29" spans="1:3" ht="15.75">
      <c r="A29" s="58"/>
      <c r="B29" s="842" t="s">
        <v>688</v>
      </c>
      <c r="C29" s="750"/>
    </row>
    <row r="30" spans="1:3" ht="12.75">
      <c r="A30" s="58"/>
      <c r="B30" s="60"/>
      <c r="C30" s="750"/>
    </row>
    <row r="31" spans="1:3" ht="12.75">
      <c r="A31" s="58"/>
      <c r="B31" s="60"/>
      <c r="C31" s="59"/>
    </row>
    <row r="32" spans="1:3" ht="12.75">
      <c r="A32" s="58"/>
      <c r="B32" s="60"/>
      <c r="C32" s="59"/>
    </row>
    <row r="33" spans="1:3" ht="12.75">
      <c r="A33" s="58"/>
      <c r="B33" s="60"/>
      <c r="C33" s="59"/>
    </row>
    <row r="34" spans="1:3" ht="13.5" thickBot="1">
      <c r="A34" s="58"/>
      <c r="B34" s="60"/>
      <c r="C34" s="59"/>
    </row>
    <row r="35" spans="1:3" ht="15">
      <c r="A35" s="58"/>
      <c r="B35" s="1016" t="s">
        <v>579</v>
      </c>
      <c r="C35" s="847"/>
    </row>
    <row r="36" spans="1:3" ht="15">
      <c r="A36" s="58"/>
      <c r="B36" s="1017" t="s">
        <v>526</v>
      </c>
      <c r="C36" s="847"/>
    </row>
    <row r="37" spans="1:3" ht="14.25">
      <c r="A37" s="58"/>
      <c r="B37" s="848" t="s">
        <v>502</v>
      </c>
      <c r="C37" s="847"/>
    </row>
    <row r="38" spans="1:3" ht="14.25">
      <c r="A38" s="58"/>
      <c r="B38" s="849" t="s">
        <v>349</v>
      </c>
      <c r="C38" s="847"/>
    </row>
    <row r="39" spans="1:3" ht="14.25">
      <c r="A39" s="58"/>
      <c r="B39" s="850" t="s">
        <v>350</v>
      </c>
      <c r="C39" s="847"/>
    </row>
    <row r="40" spans="1:3" ht="14.25">
      <c r="A40" s="58"/>
      <c r="B40" s="851" t="s">
        <v>347</v>
      </c>
      <c r="C40" s="847"/>
    </row>
    <row r="41" spans="1:3" ht="14.25">
      <c r="A41" s="58"/>
      <c r="B41" s="852" t="s">
        <v>522</v>
      </c>
      <c r="C41" s="847"/>
    </row>
    <row r="42" spans="1:3" ht="14.25">
      <c r="A42" s="58"/>
      <c r="B42" s="852" t="s">
        <v>523</v>
      </c>
      <c r="C42" s="847"/>
    </row>
    <row r="43" spans="1:3" ht="14.25">
      <c r="A43" s="58"/>
      <c r="B43" s="852" t="s">
        <v>381</v>
      </c>
      <c r="C43" s="847"/>
    </row>
    <row r="44" spans="1:3" ht="14.25">
      <c r="A44" s="58"/>
      <c r="B44" s="852" t="s">
        <v>528</v>
      </c>
      <c r="C44" s="847"/>
    </row>
    <row r="45" spans="1:3" ht="14.25">
      <c r="A45" s="58"/>
      <c r="B45" s="852" t="s">
        <v>524</v>
      </c>
      <c r="C45" s="847"/>
    </row>
    <row r="46" spans="1:3" ht="14.25">
      <c r="A46" s="58"/>
      <c r="B46" s="852" t="s">
        <v>380</v>
      </c>
      <c r="C46" s="847"/>
    </row>
    <row r="47" spans="1:3" ht="14.25">
      <c r="A47" s="58"/>
      <c r="B47" s="852" t="s">
        <v>525</v>
      </c>
      <c r="C47" s="847"/>
    </row>
    <row r="48" spans="1:3" ht="15" thickBot="1">
      <c r="A48" s="58"/>
      <c r="B48" s="853" t="s">
        <v>351</v>
      </c>
      <c r="C48" s="847"/>
    </row>
    <row r="49" spans="1:3" ht="12.75">
      <c r="A49" s="58"/>
      <c r="B49" s="60"/>
      <c r="C49" s="59"/>
    </row>
    <row r="50" spans="1:3" ht="16.5" thickBot="1">
      <c r="A50" s="1097"/>
      <c r="B50" s="1098" t="s">
        <v>102</v>
      </c>
      <c r="C50" s="1099"/>
    </row>
  </sheetData>
  <sheetProtection/>
  <mergeCells count="5">
    <mergeCell ref="F1:M1"/>
    <mergeCell ref="E17:N17"/>
    <mergeCell ref="B4:B6"/>
    <mergeCell ref="E7:N7"/>
    <mergeCell ref="F2:M2"/>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gridLines="1"/>
  <pageMargins left="0.25" right="0.25" top="0.25" bottom="0.75" header="0.5" footer="0.5"/>
  <pageSetup horizontalDpi="300" verticalDpi="300" orientation="portrait" scale="85" r:id="rId11"/>
</worksheet>
</file>

<file path=xl/worksheets/sheet21.xml><?xml version="1.0" encoding="utf-8"?>
<worksheet xmlns="http://schemas.openxmlformats.org/spreadsheetml/2006/main" xmlns:r="http://schemas.openxmlformats.org/officeDocument/2006/relationships">
  <dimension ref="A1:C50"/>
  <sheetViews>
    <sheetView zoomScale="75" zoomScaleNormal="75" zoomScalePageLayoutView="0" workbookViewId="0" topLeftCell="A5">
      <selection activeCell="A1" sqref="A1:C61"/>
    </sheetView>
  </sheetViews>
  <sheetFormatPr defaultColWidth="9.140625" defaultRowHeight="12.75"/>
  <cols>
    <col min="1" max="1" width="1.421875" style="0" customWidth="1"/>
    <col min="2" max="2" width="12.421875" style="0" customWidth="1"/>
    <col min="3" max="3" width="1.421875" style="0" customWidth="1"/>
  </cols>
  <sheetData>
    <row r="1" spans="1:3" ht="15" customHeight="1">
      <c r="A1" s="1094"/>
      <c r="B1" s="1095" t="s">
        <v>102</v>
      </c>
      <c r="C1" s="57"/>
    </row>
    <row r="2" spans="1:3" ht="15" customHeight="1" thickBot="1">
      <c r="A2" s="1096"/>
      <c r="B2" s="908"/>
      <c r="C2" s="59"/>
    </row>
    <row r="3" spans="1:3" ht="15" customHeight="1" thickBot="1">
      <c r="A3" s="1096"/>
      <c r="B3" s="395" t="s">
        <v>276</v>
      </c>
      <c r="C3" s="59"/>
    </row>
    <row r="4" spans="1:3" ht="15" customHeight="1">
      <c r="A4" s="1096"/>
      <c r="B4" s="1156" t="str">
        <f>Title!$B$4</f>
        <v>R6</v>
      </c>
      <c r="C4" s="59"/>
    </row>
    <row r="5" spans="1:3" ht="15" customHeight="1">
      <c r="A5" s="1096"/>
      <c r="B5" s="1157"/>
      <c r="C5" s="59"/>
    </row>
    <row r="6" spans="1:3" ht="15" customHeight="1" thickBot="1">
      <c r="A6" s="1096"/>
      <c r="B6" s="1158"/>
      <c r="C6" s="59"/>
    </row>
    <row r="7" spans="1:3" ht="15" customHeight="1" thickBot="1">
      <c r="A7" s="1096"/>
      <c r="B7" s="60"/>
      <c r="C7" s="909"/>
    </row>
    <row r="8" spans="1:3" ht="15" customHeight="1">
      <c r="A8" s="1096"/>
      <c r="B8" s="831" t="s">
        <v>348</v>
      </c>
      <c r="C8" s="832"/>
    </row>
    <row r="9" spans="1:3" ht="15" customHeight="1">
      <c r="A9" s="1096"/>
      <c r="B9" s="833" t="s">
        <v>377</v>
      </c>
      <c r="C9" s="832"/>
    </row>
    <row r="10" spans="1:3" ht="15" customHeight="1">
      <c r="A10" s="58"/>
      <c r="B10" s="60"/>
      <c r="C10" s="59"/>
    </row>
    <row r="11" spans="1:3" ht="15" customHeight="1">
      <c r="A11" s="1096"/>
      <c r="B11" s="834" t="s">
        <v>403</v>
      </c>
      <c r="C11" s="832"/>
    </row>
    <row r="12" spans="1:3" ht="15" customHeight="1" thickBot="1">
      <c r="A12" s="58"/>
      <c r="B12" s="846" t="s">
        <v>517</v>
      </c>
      <c r="C12" s="832"/>
    </row>
    <row r="13" spans="1:3" ht="15" customHeight="1">
      <c r="A13" s="58"/>
      <c r="B13" s="60"/>
      <c r="C13" s="59"/>
    </row>
    <row r="14" spans="1:3" ht="15" customHeight="1">
      <c r="A14" s="1096"/>
      <c r="B14" s="835" t="s">
        <v>513</v>
      </c>
      <c r="C14" s="832"/>
    </row>
    <row r="15" spans="1:3" ht="15" customHeight="1">
      <c r="A15" s="1096"/>
      <c r="B15" s="836" t="s">
        <v>495</v>
      </c>
      <c r="C15" s="832"/>
    </row>
    <row r="16" spans="1:3" ht="15" customHeight="1">
      <c r="A16" s="58"/>
      <c r="B16" s="837" t="s">
        <v>554</v>
      </c>
      <c r="C16" s="832"/>
    </row>
    <row r="17" spans="1:3" ht="15" customHeight="1">
      <c r="A17" s="58"/>
      <c r="B17" s="838" t="s">
        <v>574</v>
      </c>
      <c r="C17" s="832"/>
    </row>
    <row r="18" spans="1:3" ht="15" customHeight="1">
      <c r="A18" s="58"/>
      <c r="B18" s="839" t="s">
        <v>573</v>
      </c>
      <c r="C18" s="832"/>
    </row>
    <row r="19" spans="1:3" ht="15" customHeight="1">
      <c r="A19" s="58"/>
      <c r="B19" s="840" t="s">
        <v>663</v>
      </c>
      <c r="C19" s="832"/>
    </row>
    <row r="20" spans="1:3" ht="15" customHeight="1">
      <c r="A20" s="58"/>
      <c r="B20" s="841" t="s">
        <v>664</v>
      </c>
      <c r="C20" s="832"/>
    </row>
    <row r="21" spans="1:3" ht="15" customHeight="1">
      <c r="A21" s="58"/>
      <c r="B21" s="922" t="s">
        <v>185</v>
      </c>
      <c r="C21" s="832"/>
    </row>
    <row r="22" spans="1:3" ht="15" customHeight="1">
      <c r="A22" s="58"/>
      <c r="B22" s="1093" t="s">
        <v>177</v>
      </c>
      <c r="C22" s="832"/>
    </row>
    <row r="23" spans="1:3" ht="15" customHeight="1">
      <c r="A23" s="58"/>
      <c r="B23" s="60"/>
      <c r="C23" s="59"/>
    </row>
    <row r="24" spans="1:3" ht="15" customHeight="1">
      <c r="A24" s="58"/>
      <c r="B24" s="60"/>
      <c r="C24" s="59"/>
    </row>
    <row r="25" spans="1:3" ht="15" customHeight="1">
      <c r="A25" s="58"/>
      <c r="B25" s="60"/>
      <c r="C25" s="59"/>
    </row>
    <row r="26" spans="1:3" ht="15" customHeight="1">
      <c r="A26" s="58"/>
      <c r="B26" s="60"/>
      <c r="C26" s="59"/>
    </row>
    <row r="27" spans="1:3" ht="15" customHeight="1">
      <c r="A27" s="58"/>
      <c r="B27" s="843" t="s">
        <v>555</v>
      </c>
      <c r="C27" s="832"/>
    </row>
    <row r="28" spans="1:3" ht="15" customHeight="1">
      <c r="A28" s="58"/>
      <c r="B28" s="844" t="s">
        <v>661</v>
      </c>
      <c r="C28" s="845"/>
    </row>
    <row r="29" spans="1:3" ht="15" customHeight="1">
      <c r="A29" s="58"/>
      <c r="B29" s="842" t="s">
        <v>688</v>
      </c>
      <c r="C29" s="750"/>
    </row>
    <row r="30" spans="1:3" ht="15" customHeight="1">
      <c r="A30" s="58"/>
      <c r="B30" s="60"/>
      <c r="C30" s="750"/>
    </row>
    <row r="31" spans="1:3" ht="15" customHeight="1">
      <c r="A31" s="58"/>
      <c r="B31" s="60"/>
      <c r="C31" s="59"/>
    </row>
    <row r="32" spans="1:3" ht="15" customHeight="1">
      <c r="A32" s="58"/>
      <c r="B32" s="60"/>
      <c r="C32" s="59"/>
    </row>
    <row r="33" spans="1:3" ht="15" customHeight="1">
      <c r="A33" s="58"/>
      <c r="B33" s="60"/>
      <c r="C33" s="59"/>
    </row>
    <row r="34" spans="1:3" ht="15" customHeight="1" thickBot="1">
      <c r="A34" s="58"/>
      <c r="B34" s="60"/>
      <c r="C34" s="59"/>
    </row>
    <row r="35" spans="1:3" ht="15" customHeight="1">
      <c r="A35" s="58"/>
      <c r="B35" s="1016" t="s">
        <v>579</v>
      </c>
      <c r="C35" s="847"/>
    </row>
    <row r="36" spans="1:3" ht="15" customHeight="1">
      <c r="A36" s="58"/>
      <c r="B36" s="1017" t="s">
        <v>526</v>
      </c>
      <c r="C36" s="847"/>
    </row>
    <row r="37" spans="1:3" ht="15" customHeight="1">
      <c r="A37" s="58"/>
      <c r="B37" s="848" t="s">
        <v>502</v>
      </c>
      <c r="C37" s="847"/>
    </row>
    <row r="38" spans="1:3" ht="15" customHeight="1">
      <c r="A38" s="58"/>
      <c r="B38" s="849" t="s">
        <v>349</v>
      </c>
      <c r="C38" s="847"/>
    </row>
    <row r="39" spans="1:3" ht="15" customHeight="1">
      <c r="A39" s="58"/>
      <c r="B39" s="850" t="s">
        <v>350</v>
      </c>
      <c r="C39" s="847"/>
    </row>
    <row r="40" spans="1:3" ht="15" customHeight="1">
      <c r="A40" s="58"/>
      <c r="B40" s="851" t="s">
        <v>347</v>
      </c>
      <c r="C40" s="847"/>
    </row>
    <row r="41" spans="1:3" ht="15" customHeight="1">
      <c r="A41" s="58"/>
      <c r="B41" s="852" t="s">
        <v>522</v>
      </c>
      <c r="C41" s="847"/>
    </row>
    <row r="42" spans="1:3" ht="15" customHeight="1">
      <c r="A42" s="58"/>
      <c r="B42" s="852" t="s">
        <v>523</v>
      </c>
      <c r="C42" s="847"/>
    </row>
    <row r="43" spans="1:3" ht="15" customHeight="1">
      <c r="A43" s="58"/>
      <c r="B43" s="852" t="s">
        <v>381</v>
      </c>
      <c r="C43" s="847"/>
    </row>
    <row r="44" spans="1:3" ht="15" customHeight="1">
      <c r="A44" s="58"/>
      <c r="B44" s="852" t="s">
        <v>528</v>
      </c>
      <c r="C44" s="847"/>
    </row>
    <row r="45" spans="1:3" ht="15" customHeight="1">
      <c r="A45" s="58"/>
      <c r="B45" s="852" t="s">
        <v>524</v>
      </c>
      <c r="C45" s="847"/>
    </row>
    <row r="46" spans="1:3" ht="14.25">
      <c r="A46" s="58"/>
      <c r="B46" s="852" t="s">
        <v>380</v>
      </c>
      <c r="C46" s="847"/>
    </row>
    <row r="47" spans="1:3" ht="14.25">
      <c r="A47" s="58"/>
      <c r="B47" s="852" t="s">
        <v>525</v>
      </c>
      <c r="C47" s="847"/>
    </row>
    <row r="48" spans="1:3" ht="15" thickBot="1">
      <c r="A48" s="58"/>
      <c r="B48" s="853" t="s">
        <v>351</v>
      </c>
      <c r="C48" s="847"/>
    </row>
    <row r="49" spans="1:3" ht="12.75">
      <c r="A49" s="58"/>
      <c r="B49" s="60"/>
      <c r="C49" s="59"/>
    </row>
    <row r="50" spans="1:3" ht="16.5" thickBot="1">
      <c r="A50" s="1097"/>
      <c r="B50" s="1098" t="s">
        <v>102</v>
      </c>
      <c r="C50" s="1099"/>
    </row>
  </sheetData>
  <sheetProtection/>
  <mergeCells count="1">
    <mergeCell ref="B4:B6"/>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75" right="0.75" top="0.5" bottom="0.5" header="0.5" footer="0.5"/>
  <pageSetup horizontalDpi="600" verticalDpi="600" orientation="portrait" scale="90" r:id="rId11"/>
</worksheet>
</file>

<file path=xl/worksheets/sheet22.xml><?xml version="1.0" encoding="utf-8"?>
<worksheet xmlns="http://schemas.openxmlformats.org/spreadsheetml/2006/main" xmlns:r="http://schemas.openxmlformats.org/officeDocument/2006/relationships">
  <sheetPr>
    <tabColor indexed="45"/>
  </sheetPr>
  <dimension ref="A1:I454"/>
  <sheetViews>
    <sheetView showGridLines="0" zoomScale="77" zoomScaleNormal="77" zoomScalePageLayoutView="0" workbookViewId="0" topLeftCell="A1">
      <selection activeCell="P35" sqref="P35"/>
    </sheetView>
  </sheetViews>
  <sheetFormatPr defaultColWidth="9.140625" defaultRowHeight="15.75" customHeight="1"/>
  <cols>
    <col min="1" max="1" width="1.421875" style="58" customWidth="1"/>
    <col min="2" max="2" width="10.140625" style="60" customWidth="1"/>
    <col min="3" max="3" width="1.421875" style="59" customWidth="1"/>
    <col min="4" max="4" width="1.421875" style="65" customWidth="1"/>
    <col min="5" max="5" width="9.28125" style="68" customWidth="1"/>
    <col min="6" max="6" width="15.00390625" style="69" customWidth="1"/>
    <col min="7" max="7" width="32.00390625" style="69" customWidth="1"/>
    <col min="8" max="8" width="1.421875" style="69" customWidth="1"/>
    <col min="9" max="9" width="72.57421875" style="69" customWidth="1"/>
    <col min="10" max="16384" width="9.140625" style="68" customWidth="1"/>
  </cols>
  <sheetData>
    <row r="1" spans="1:4" ht="15.75" customHeight="1">
      <c r="A1" s="1094"/>
      <c r="B1" s="1095" t="s">
        <v>102</v>
      </c>
      <c r="C1" s="57"/>
      <c r="D1" s="64"/>
    </row>
    <row r="2" spans="1:5" ht="15.75" customHeight="1" thickBot="1">
      <c r="A2" s="1096"/>
      <c r="B2" s="908"/>
      <c r="E2" s="61" t="s">
        <v>449</v>
      </c>
    </row>
    <row r="3" spans="1:5" ht="15.75" customHeight="1" thickBot="1">
      <c r="A3" s="1096"/>
      <c r="B3" s="395" t="s">
        <v>276</v>
      </c>
      <c r="E3" s="61"/>
    </row>
    <row r="4" spans="1:9" ht="15.75" customHeight="1">
      <c r="A4" s="1096"/>
      <c r="B4" s="1156" t="str">
        <f>Title!$B$4</f>
        <v>R6</v>
      </c>
      <c r="F4" s="1468" t="s">
        <v>494</v>
      </c>
      <c r="G4" s="1468"/>
      <c r="H4" s="1468"/>
      <c r="I4" s="1468"/>
    </row>
    <row r="5" spans="1:9" ht="15.75" customHeight="1">
      <c r="A5" s="1096"/>
      <c r="B5" s="1157"/>
      <c r="F5" s="1468"/>
      <c r="G5" s="1468"/>
      <c r="H5" s="1468"/>
      <c r="I5" s="1468"/>
    </row>
    <row r="6" spans="1:9" ht="15.75" customHeight="1" thickBot="1">
      <c r="A6" s="1096"/>
      <c r="B6" s="1158"/>
      <c r="F6" s="1455"/>
      <c r="G6" s="1455"/>
      <c r="H6" s="1455"/>
      <c r="I6" s="1455"/>
    </row>
    <row r="7" spans="1:9" ht="15.75" customHeight="1" thickBot="1">
      <c r="A7" s="1096"/>
      <c r="C7" s="909"/>
      <c r="D7" s="66"/>
      <c r="F7" s="1470" t="s">
        <v>342</v>
      </c>
      <c r="G7" s="1470"/>
      <c r="H7" s="70"/>
      <c r="I7" s="1469" t="s">
        <v>341</v>
      </c>
    </row>
    <row r="8" spans="1:9" ht="15.75" customHeight="1">
      <c r="A8" s="1096"/>
      <c r="B8" s="831" t="s">
        <v>348</v>
      </c>
      <c r="C8" s="832"/>
      <c r="F8" s="1470"/>
      <c r="G8" s="1470"/>
      <c r="H8" s="70"/>
      <c r="I8" s="1469"/>
    </row>
    <row r="9" spans="1:9" ht="15.75" customHeight="1">
      <c r="A9" s="1096"/>
      <c r="B9" s="833" t="s">
        <v>377</v>
      </c>
      <c r="C9" s="832"/>
      <c r="F9" s="1467" t="s">
        <v>507</v>
      </c>
      <c r="G9" s="1467"/>
      <c r="H9" s="71"/>
      <c r="I9" s="80" t="s">
        <v>343</v>
      </c>
    </row>
    <row r="10" spans="6:9" ht="15.75" customHeight="1">
      <c r="F10" s="1455"/>
      <c r="G10" s="1455"/>
      <c r="H10" s="1455"/>
      <c r="I10" s="1455"/>
    </row>
    <row r="11" spans="1:9" ht="15.75" customHeight="1">
      <c r="A11" s="1096"/>
      <c r="B11" s="834" t="s">
        <v>403</v>
      </c>
      <c r="C11" s="832"/>
      <c r="F11" s="1456" t="s">
        <v>344</v>
      </c>
      <c r="G11" s="1456"/>
      <c r="H11" s="1456"/>
      <c r="I11" s="1456"/>
    </row>
    <row r="12" spans="2:9" ht="15.75" customHeight="1" thickBot="1">
      <c r="B12" s="846" t="s">
        <v>517</v>
      </c>
      <c r="C12" s="832"/>
      <c r="F12" s="72"/>
      <c r="G12" s="72"/>
      <c r="H12" s="72"/>
      <c r="I12" s="72"/>
    </row>
    <row r="13" spans="6:9" ht="15.75" customHeight="1">
      <c r="F13" s="1471" t="s">
        <v>339</v>
      </c>
      <c r="G13" s="1472"/>
      <c r="H13" s="1472"/>
      <c r="I13" s="83" t="s">
        <v>462</v>
      </c>
    </row>
    <row r="14" spans="1:9" ht="15.75" customHeight="1">
      <c r="A14" s="1096"/>
      <c r="B14" s="835" t="s">
        <v>513</v>
      </c>
      <c r="C14" s="832"/>
      <c r="F14" s="1466" t="s">
        <v>338</v>
      </c>
      <c r="G14" s="1466"/>
      <c r="H14" s="1466"/>
      <c r="I14" s="1466"/>
    </row>
    <row r="15" spans="1:9" ht="15.75" customHeight="1">
      <c r="A15" s="1096"/>
      <c r="B15" s="836" t="s">
        <v>495</v>
      </c>
      <c r="C15" s="832"/>
      <c r="F15" s="81"/>
      <c r="G15" s="81"/>
      <c r="H15" s="81"/>
      <c r="I15" s="81"/>
    </row>
    <row r="16" spans="2:9" ht="15.75" customHeight="1">
      <c r="B16" s="837" t="s">
        <v>554</v>
      </c>
      <c r="C16" s="832"/>
      <c r="F16" s="1446" t="s">
        <v>509</v>
      </c>
      <c r="G16" s="1446" t="s">
        <v>508</v>
      </c>
      <c r="H16" s="1459" t="s">
        <v>562</v>
      </c>
      <c r="I16" s="1460"/>
    </row>
    <row r="17" spans="2:9" ht="15.75" customHeight="1">
      <c r="B17" s="838" t="s">
        <v>574</v>
      </c>
      <c r="C17" s="832"/>
      <c r="F17" s="1446"/>
      <c r="G17" s="1446"/>
      <c r="H17" s="1461"/>
      <c r="I17" s="1462"/>
    </row>
    <row r="18" spans="2:9" ht="15.75" customHeight="1">
      <c r="B18" s="839" t="s">
        <v>573</v>
      </c>
      <c r="C18" s="832"/>
      <c r="F18" s="1446"/>
      <c r="G18" s="1446"/>
      <c r="H18" s="1461"/>
      <c r="I18" s="1462"/>
    </row>
    <row r="19" spans="2:9" ht="15.75" customHeight="1">
      <c r="B19" s="840" t="s">
        <v>663</v>
      </c>
      <c r="C19" s="832"/>
      <c r="F19" s="1446"/>
      <c r="G19" s="1446"/>
      <c r="H19" s="1463"/>
      <c r="I19" s="1464"/>
    </row>
    <row r="20" spans="2:9" ht="15.75" customHeight="1">
      <c r="B20" s="841" t="s">
        <v>664</v>
      </c>
      <c r="C20" s="832"/>
      <c r="F20" s="107" t="s">
        <v>514</v>
      </c>
      <c r="G20" s="170" t="s">
        <v>510</v>
      </c>
      <c r="H20" s="1449" t="s">
        <v>563</v>
      </c>
      <c r="I20" s="1450"/>
    </row>
    <row r="21" spans="2:9" ht="15.75" customHeight="1">
      <c r="B21" s="922" t="s">
        <v>185</v>
      </c>
      <c r="C21" s="832"/>
      <c r="F21" s="82" t="s">
        <v>511</v>
      </c>
      <c r="G21" s="170" t="s">
        <v>512</v>
      </c>
      <c r="H21" s="1451"/>
      <c r="I21" s="1452"/>
    </row>
    <row r="22" spans="2:9" ht="15.75" customHeight="1">
      <c r="B22" s="1093" t="s">
        <v>177</v>
      </c>
      <c r="C22" s="832"/>
      <c r="F22" s="82" t="s">
        <v>515</v>
      </c>
      <c r="G22" s="171" t="s">
        <v>516</v>
      </c>
      <c r="H22" s="1451"/>
      <c r="I22" s="1452"/>
    </row>
    <row r="23" spans="6:9" ht="15.75" customHeight="1">
      <c r="F23" s="82" t="s">
        <v>577</v>
      </c>
      <c r="G23" s="171" t="s">
        <v>575</v>
      </c>
      <c r="H23" s="1451"/>
      <c r="I23" s="1452"/>
    </row>
    <row r="24" spans="6:9" ht="15.75" customHeight="1">
      <c r="F24" s="82" t="s">
        <v>578</v>
      </c>
      <c r="G24" s="171" t="s">
        <v>576</v>
      </c>
      <c r="H24" s="1451"/>
      <c r="I24" s="1452"/>
    </row>
    <row r="25" spans="6:9" ht="15.75" customHeight="1">
      <c r="F25" s="82" t="s">
        <v>293</v>
      </c>
      <c r="G25" s="171" t="s">
        <v>689</v>
      </c>
      <c r="H25" s="1451"/>
      <c r="I25" s="1452"/>
    </row>
    <row r="26" spans="6:9" ht="15.75" customHeight="1">
      <c r="F26" s="82" t="s">
        <v>294</v>
      </c>
      <c r="G26" s="171" t="s">
        <v>277</v>
      </c>
      <c r="H26" s="1451"/>
      <c r="I26" s="1452"/>
    </row>
    <row r="27" spans="2:9" ht="13.5" customHeight="1">
      <c r="B27" s="843" t="s">
        <v>555</v>
      </c>
      <c r="C27" s="832"/>
      <c r="F27" s="82" t="s">
        <v>182</v>
      </c>
      <c r="G27" s="171" t="s">
        <v>183</v>
      </c>
      <c r="H27" s="1453"/>
      <c r="I27" s="1454"/>
    </row>
    <row r="28" spans="2:9" ht="15.75" customHeight="1">
      <c r="B28" s="844" t="s">
        <v>661</v>
      </c>
      <c r="C28" s="845"/>
      <c r="F28" s="82" t="s">
        <v>171</v>
      </c>
      <c r="G28" s="171" t="s">
        <v>170</v>
      </c>
      <c r="H28" s="169"/>
      <c r="I28" s="169"/>
    </row>
    <row r="29" spans="2:9" ht="15.75" customHeight="1">
      <c r="B29" s="842" t="s">
        <v>688</v>
      </c>
      <c r="C29" s="750"/>
      <c r="F29" s="1448" t="s">
        <v>566</v>
      </c>
      <c r="G29" s="1448"/>
      <c r="H29" s="1448"/>
      <c r="I29" s="1448"/>
    </row>
    <row r="30" spans="3:9" ht="15.75" customHeight="1">
      <c r="C30" s="750"/>
      <c r="F30" s="1447"/>
      <c r="G30" s="1447"/>
      <c r="H30" s="1447"/>
      <c r="I30" s="1447"/>
    </row>
    <row r="31" spans="6:9" ht="15.75" customHeight="1">
      <c r="F31" s="1447"/>
      <c r="G31" s="1447"/>
      <c r="H31" s="1447"/>
      <c r="I31" s="1447"/>
    </row>
    <row r="32" spans="6:9" ht="15.75" customHeight="1">
      <c r="F32" s="1458" t="s">
        <v>567</v>
      </c>
      <c r="G32" s="1458"/>
      <c r="H32" s="1458"/>
      <c r="I32" s="1458"/>
    </row>
    <row r="33" spans="6:9" ht="15.75" customHeight="1">
      <c r="F33" s="1447" t="s">
        <v>329</v>
      </c>
      <c r="G33" s="1447"/>
      <c r="H33" s="1447"/>
      <c r="I33" s="1447"/>
    </row>
    <row r="34" spans="6:9" ht="15.75" customHeight="1" thickBot="1">
      <c r="F34" s="1447"/>
      <c r="G34" s="1447"/>
      <c r="H34" s="1447"/>
      <c r="I34" s="1447"/>
    </row>
    <row r="35" spans="2:9" ht="15.75" customHeight="1">
      <c r="B35" s="1016" t="s">
        <v>579</v>
      </c>
      <c r="C35" s="847"/>
      <c r="F35" s="1447" t="s">
        <v>398</v>
      </c>
      <c r="G35" s="1447"/>
      <c r="H35" s="1447"/>
      <c r="I35" s="1447"/>
    </row>
    <row r="36" spans="2:9" ht="15.75" customHeight="1">
      <c r="B36" s="1017" t="s">
        <v>526</v>
      </c>
      <c r="C36" s="847"/>
      <c r="F36" s="1447"/>
      <c r="G36" s="1447"/>
      <c r="H36" s="1447"/>
      <c r="I36" s="1447"/>
    </row>
    <row r="37" spans="2:9" ht="15.75" customHeight="1">
      <c r="B37" s="848" t="s">
        <v>502</v>
      </c>
      <c r="C37" s="847"/>
      <c r="F37" s="1447"/>
      <c r="G37" s="1447"/>
      <c r="H37" s="1447"/>
      <c r="I37" s="1447"/>
    </row>
    <row r="38" spans="2:9" ht="15.75" customHeight="1">
      <c r="B38" s="849" t="s">
        <v>349</v>
      </c>
      <c r="C38" s="847"/>
      <c r="F38" s="1447" t="s">
        <v>340</v>
      </c>
      <c r="G38" s="1447"/>
      <c r="H38" s="1447"/>
      <c r="I38" s="1447"/>
    </row>
    <row r="39" spans="2:9" ht="15.75" customHeight="1">
      <c r="B39" s="850" t="s">
        <v>350</v>
      </c>
      <c r="C39" s="847"/>
      <c r="F39" s="1465" t="s">
        <v>330</v>
      </c>
      <c r="G39" s="1465"/>
      <c r="H39" s="1465"/>
      <c r="I39" s="1465"/>
    </row>
    <row r="40" spans="2:9" ht="15.75" customHeight="1">
      <c r="B40" s="851" t="s">
        <v>347</v>
      </c>
      <c r="C40" s="847"/>
      <c r="F40" s="1447" t="s">
        <v>336</v>
      </c>
      <c r="G40" s="1447"/>
      <c r="H40" s="1447"/>
      <c r="I40" s="1447"/>
    </row>
    <row r="41" spans="2:9" ht="15.75" customHeight="1">
      <c r="B41" s="852" t="s">
        <v>522</v>
      </c>
      <c r="C41" s="847"/>
      <c r="F41" s="1447"/>
      <c r="G41" s="1447"/>
      <c r="H41" s="1447"/>
      <c r="I41" s="1447"/>
    </row>
    <row r="42" spans="2:9" ht="15.75" customHeight="1">
      <c r="B42" s="852" t="s">
        <v>523</v>
      </c>
      <c r="C42" s="847"/>
      <c r="F42" s="1447"/>
      <c r="G42" s="1447"/>
      <c r="H42" s="1447"/>
      <c r="I42" s="1447"/>
    </row>
    <row r="43" spans="2:9" ht="15.75" customHeight="1">
      <c r="B43" s="852" t="s">
        <v>381</v>
      </c>
      <c r="C43" s="847"/>
      <c r="F43" s="1447" t="s">
        <v>333</v>
      </c>
      <c r="G43" s="1447"/>
      <c r="H43" s="1447"/>
      <c r="I43" s="1447"/>
    </row>
    <row r="44" spans="2:9" ht="15.75" customHeight="1">
      <c r="B44" s="852" t="s">
        <v>528</v>
      </c>
      <c r="C44" s="847"/>
      <c r="F44" s="1447"/>
      <c r="G44" s="1447"/>
      <c r="H44" s="1447"/>
      <c r="I44" s="1447"/>
    </row>
    <row r="45" spans="2:9" ht="15.75" customHeight="1">
      <c r="B45" s="852" t="s">
        <v>524</v>
      </c>
      <c r="C45" s="847"/>
      <c r="F45" s="1447"/>
      <c r="G45" s="1447"/>
      <c r="H45" s="1447"/>
      <c r="I45" s="1447"/>
    </row>
    <row r="46" spans="2:9" ht="15.75" customHeight="1">
      <c r="B46" s="852" t="s">
        <v>380</v>
      </c>
      <c r="C46" s="847"/>
      <c r="F46" s="1447" t="s">
        <v>334</v>
      </c>
      <c r="G46" s="1447"/>
      <c r="H46" s="1447"/>
      <c r="I46" s="1447"/>
    </row>
    <row r="47" spans="2:9" ht="15.75" customHeight="1">
      <c r="B47" s="852" t="s">
        <v>525</v>
      </c>
      <c r="C47" s="847"/>
      <c r="F47" s="1447"/>
      <c r="G47" s="1447"/>
      <c r="H47" s="1447"/>
      <c r="I47" s="1447"/>
    </row>
    <row r="48" spans="2:9" ht="15.75" customHeight="1" thickBot="1">
      <c r="B48" s="853" t="s">
        <v>351</v>
      </c>
      <c r="C48" s="847"/>
      <c r="F48" s="1447" t="s">
        <v>337</v>
      </c>
      <c r="G48" s="1447"/>
      <c r="H48" s="1447"/>
      <c r="I48" s="1447"/>
    </row>
    <row r="49" spans="6:9" ht="15.75" customHeight="1">
      <c r="F49" s="1447"/>
      <c r="G49" s="1447"/>
      <c r="H49" s="1447"/>
      <c r="I49" s="1447"/>
    </row>
    <row r="50" spans="1:9" ht="15.75" customHeight="1" thickBot="1">
      <c r="A50" s="1097"/>
      <c r="B50" s="1098" t="s">
        <v>102</v>
      </c>
      <c r="C50" s="1099"/>
      <c r="F50" s="1447"/>
      <c r="G50" s="1447"/>
      <c r="H50" s="1447"/>
      <c r="I50" s="1447"/>
    </row>
    <row r="51" spans="1:9" ht="15.75" customHeight="1">
      <c r="A51"/>
      <c r="B51"/>
      <c r="C51"/>
      <c r="F51" s="1447"/>
      <c r="G51" s="1447"/>
      <c r="H51" s="1447"/>
      <c r="I51" s="1447"/>
    </row>
    <row r="52" spans="1:9" ht="15.75" customHeight="1">
      <c r="A52"/>
      <c r="B52"/>
      <c r="C52"/>
      <c r="F52" s="1447" t="s">
        <v>335</v>
      </c>
      <c r="G52" s="1447"/>
      <c r="H52" s="1447"/>
      <c r="I52" s="1447"/>
    </row>
    <row r="53" spans="1:9" ht="15.75" customHeight="1">
      <c r="A53"/>
      <c r="B53"/>
      <c r="C53"/>
      <c r="F53" s="1447"/>
      <c r="G53" s="1447"/>
      <c r="H53" s="1447"/>
      <c r="I53" s="1447"/>
    </row>
    <row r="54" spans="1:9" ht="15.75" customHeight="1">
      <c r="A54"/>
      <c r="B54"/>
      <c r="C54"/>
      <c r="F54" s="1457"/>
      <c r="G54" s="1457"/>
      <c r="H54" s="1457"/>
      <c r="I54" s="1457"/>
    </row>
    <row r="55" spans="1:3" ht="15.75" customHeight="1">
      <c r="A55"/>
      <c r="B55"/>
      <c r="C55"/>
    </row>
    <row r="56" spans="1:3" ht="15.75" customHeight="1">
      <c r="A56"/>
      <c r="B56"/>
      <c r="C56"/>
    </row>
    <row r="57" spans="1:3" ht="15.75" customHeight="1">
      <c r="A57"/>
      <c r="B57"/>
      <c r="C57"/>
    </row>
    <row r="58" spans="1:3" ht="15.75" customHeight="1">
      <c r="A58"/>
      <c r="B58"/>
      <c r="C58"/>
    </row>
    <row r="59" spans="1:3" ht="15.75" customHeight="1">
      <c r="A59"/>
      <c r="B59"/>
      <c r="C59"/>
    </row>
    <row r="60" spans="1:3" ht="15.75" customHeight="1">
      <c r="A60"/>
      <c r="B60"/>
      <c r="C60"/>
    </row>
    <row r="61" spans="1:3" ht="15.75" customHeight="1">
      <c r="A61"/>
      <c r="B61"/>
      <c r="C61"/>
    </row>
    <row r="62" spans="1:3" ht="15.75" customHeight="1">
      <c r="A62"/>
      <c r="B62"/>
      <c r="C62"/>
    </row>
    <row r="63" spans="1:3" ht="15.75" customHeight="1">
      <c r="A63"/>
      <c r="B63"/>
      <c r="C63"/>
    </row>
    <row r="64" spans="1:3" ht="15.75" customHeight="1">
      <c r="A64"/>
      <c r="B64"/>
      <c r="C64"/>
    </row>
    <row r="65" spans="1:3" ht="15.75" customHeight="1">
      <c r="A65"/>
      <c r="B65"/>
      <c r="C65"/>
    </row>
    <row r="66" spans="1:3" ht="15.75" customHeight="1">
      <c r="A66"/>
      <c r="B66"/>
      <c r="C66"/>
    </row>
    <row r="67" spans="1:3" ht="15.75" customHeight="1">
      <c r="A67"/>
      <c r="B67"/>
      <c r="C67"/>
    </row>
    <row r="68" spans="1:3" ht="15.75" customHeight="1">
      <c r="A68"/>
      <c r="B68"/>
      <c r="C68"/>
    </row>
    <row r="69" spans="1:3" ht="15.75" customHeight="1">
      <c r="A69"/>
      <c r="B69"/>
      <c r="C69"/>
    </row>
    <row r="70" spans="1:3" ht="15.75" customHeight="1">
      <c r="A70"/>
      <c r="B70"/>
      <c r="C70"/>
    </row>
    <row r="71" spans="1:3" ht="15.75" customHeight="1">
      <c r="A71"/>
      <c r="B71"/>
      <c r="C71"/>
    </row>
    <row r="72" spans="1:3" ht="15.75" customHeight="1">
      <c r="A72"/>
      <c r="B72"/>
      <c r="C72"/>
    </row>
    <row r="73" spans="1:3" ht="15.75" customHeight="1">
      <c r="A73"/>
      <c r="B73"/>
      <c r="C73"/>
    </row>
    <row r="74" spans="1:3" ht="15.75" customHeight="1">
      <c r="A74"/>
      <c r="B74"/>
      <c r="C74"/>
    </row>
    <row r="75" spans="1:3" ht="15.75" customHeight="1">
      <c r="A75"/>
      <c r="B75"/>
      <c r="C75"/>
    </row>
    <row r="76" spans="1:3" ht="15.75" customHeight="1">
      <c r="A76"/>
      <c r="B76"/>
      <c r="C76"/>
    </row>
    <row r="77" spans="1:3" ht="15.75" customHeight="1">
      <c r="A77"/>
      <c r="B77"/>
      <c r="C77"/>
    </row>
    <row r="78" spans="1:3" ht="15.75" customHeight="1">
      <c r="A78"/>
      <c r="B78"/>
      <c r="C78"/>
    </row>
    <row r="79" spans="1:3" ht="15.75" customHeight="1">
      <c r="A79"/>
      <c r="B79"/>
      <c r="C79"/>
    </row>
    <row r="80" spans="1:3" ht="15.75" customHeight="1">
      <c r="A80"/>
      <c r="B80"/>
      <c r="C80"/>
    </row>
    <row r="81" spans="1:3" ht="15.75" customHeight="1">
      <c r="A81"/>
      <c r="B81"/>
      <c r="C81"/>
    </row>
    <row r="82" spans="1:3" ht="15.75" customHeight="1">
      <c r="A82"/>
      <c r="B82"/>
      <c r="C82"/>
    </row>
    <row r="83" spans="1:3" ht="15.75" customHeight="1">
      <c r="A83"/>
      <c r="B83"/>
      <c r="C83"/>
    </row>
    <row r="84" spans="1:3" ht="15.75" customHeight="1">
      <c r="A84"/>
      <c r="B84"/>
      <c r="C84"/>
    </row>
    <row r="85" spans="1:3" ht="15.75" customHeight="1">
      <c r="A85"/>
      <c r="B85"/>
      <c r="C85"/>
    </row>
    <row r="86" spans="1:3" ht="15.75" customHeight="1">
      <c r="A86"/>
      <c r="B86"/>
      <c r="C86"/>
    </row>
    <row r="87" spans="1:3" ht="15.75" customHeight="1">
      <c r="A87"/>
      <c r="B87"/>
      <c r="C87"/>
    </row>
    <row r="88" spans="1:3" ht="15.75" customHeight="1">
      <c r="A88"/>
      <c r="B88"/>
      <c r="C88"/>
    </row>
    <row r="89" spans="1:3" ht="15.75" customHeight="1">
      <c r="A89"/>
      <c r="B89"/>
      <c r="C89"/>
    </row>
    <row r="90" spans="1:3" ht="15.75" customHeight="1">
      <c r="A90"/>
      <c r="B90"/>
      <c r="C90"/>
    </row>
    <row r="91" spans="1:3" ht="15.75" customHeight="1">
      <c r="A91"/>
      <c r="B91"/>
      <c r="C91"/>
    </row>
    <row r="92" spans="1:3" ht="15.75" customHeight="1">
      <c r="A92"/>
      <c r="B92"/>
      <c r="C92"/>
    </row>
    <row r="93" spans="1:3" ht="15.75" customHeight="1">
      <c r="A93"/>
      <c r="B93"/>
      <c r="C93"/>
    </row>
    <row r="94" spans="1:3" ht="15.75" customHeight="1">
      <c r="A94"/>
      <c r="B94"/>
      <c r="C94"/>
    </row>
    <row r="95" spans="1:3" ht="15.75" customHeight="1">
      <c r="A95"/>
      <c r="B95"/>
      <c r="C95"/>
    </row>
    <row r="96" spans="1:3" ht="15.75" customHeight="1">
      <c r="A96"/>
      <c r="B96"/>
      <c r="C96"/>
    </row>
    <row r="97" spans="1:3" ht="15.75" customHeight="1">
      <c r="A97"/>
      <c r="B97"/>
      <c r="C97"/>
    </row>
    <row r="98" spans="1:3" ht="15.75" customHeight="1">
      <c r="A98"/>
      <c r="B98"/>
      <c r="C98"/>
    </row>
    <row r="99" spans="1:3" ht="15.75" customHeight="1">
      <c r="A99"/>
      <c r="B99"/>
      <c r="C99"/>
    </row>
    <row r="100" spans="1:3" ht="15.75" customHeight="1">
      <c r="A100"/>
      <c r="B100"/>
      <c r="C100"/>
    </row>
    <row r="101" spans="1:3" ht="15.75" customHeight="1">
      <c r="A101"/>
      <c r="B101"/>
      <c r="C101"/>
    </row>
    <row r="102" spans="1:3" ht="15.75" customHeight="1">
      <c r="A102"/>
      <c r="B102"/>
      <c r="C102"/>
    </row>
    <row r="103" spans="1:3" ht="15.75" customHeight="1">
      <c r="A103"/>
      <c r="B103"/>
      <c r="C103"/>
    </row>
    <row r="104" spans="1:3" ht="15.75" customHeight="1">
      <c r="A104"/>
      <c r="B104"/>
      <c r="C104"/>
    </row>
    <row r="105" spans="1:3" ht="15.75" customHeight="1">
      <c r="A105"/>
      <c r="B105"/>
      <c r="C105"/>
    </row>
    <row r="106" spans="1:3" ht="15.75" customHeight="1">
      <c r="A106"/>
      <c r="B106"/>
      <c r="C106"/>
    </row>
    <row r="107" spans="1:3" ht="15.75" customHeight="1">
      <c r="A107"/>
      <c r="B107"/>
      <c r="C107"/>
    </row>
    <row r="108" spans="1:3" ht="15.75" customHeight="1">
      <c r="A108"/>
      <c r="B108"/>
      <c r="C108"/>
    </row>
    <row r="109" spans="1:3" ht="15.75" customHeight="1">
      <c r="A109"/>
      <c r="B109"/>
      <c r="C109"/>
    </row>
    <row r="110" spans="1:3" ht="15.75" customHeight="1">
      <c r="A110"/>
      <c r="B110"/>
      <c r="C110"/>
    </row>
    <row r="111" spans="1:3" ht="15.75" customHeight="1">
      <c r="A111"/>
      <c r="B111"/>
      <c r="C111"/>
    </row>
    <row r="112" spans="1:3" ht="15.75" customHeight="1">
      <c r="A112"/>
      <c r="B112"/>
      <c r="C112"/>
    </row>
    <row r="113" spans="1:3" ht="15.75" customHeight="1">
      <c r="A113"/>
      <c r="B113"/>
      <c r="C113"/>
    </row>
    <row r="114" spans="1:3" ht="15.75" customHeight="1">
      <c r="A114"/>
      <c r="B114"/>
      <c r="C114"/>
    </row>
    <row r="115" spans="1:3" ht="15.75" customHeight="1">
      <c r="A115"/>
      <c r="B115"/>
      <c r="C115"/>
    </row>
    <row r="116" spans="1:3" ht="15.75" customHeight="1">
      <c r="A116"/>
      <c r="B116"/>
      <c r="C116"/>
    </row>
    <row r="117" spans="1:3" ht="15.75" customHeight="1">
      <c r="A117"/>
      <c r="B117"/>
      <c r="C117"/>
    </row>
    <row r="118" spans="1:3" ht="15.75" customHeight="1">
      <c r="A118"/>
      <c r="B118"/>
      <c r="C118"/>
    </row>
    <row r="119" spans="1:3" ht="15.75" customHeight="1">
      <c r="A119"/>
      <c r="B119"/>
      <c r="C119"/>
    </row>
    <row r="120" spans="1:3" ht="15.75" customHeight="1">
      <c r="A120"/>
      <c r="B120"/>
      <c r="C120"/>
    </row>
    <row r="121" spans="1:3" ht="15.75" customHeight="1">
      <c r="A121"/>
      <c r="B121"/>
      <c r="C121"/>
    </row>
    <row r="122" spans="1:3" ht="15.75" customHeight="1">
      <c r="A122"/>
      <c r="B122"/>
      <c r="C122"/>
    </row>
    <row r="123" spans="1:3" ht="15.75" customHeight="1">
      <c r="A123"/>
      <c r="B123"/>
      <c r="C123"/>
    </row>
    <row r="124" spans="1:3" ht="15.75" customHeight="1">
      <c r="A124"/>
      <c r="B124"/>
      <c r="C124"/>
    </row>
    <row r="125" spans="1:3" ht="15.75" customHeight="1">
      <c r="A125"/>
      <c r="B125"/>
      <c r="C125"/>
    </row>
    <row r="126" spans="1:3" ht="15.75" customHeight="1">
      <c r="A126"/>
      <c r="B126"/>
      <c r="C126"/>
    </row>
    <row r="127" spans="1:3" ht="15.75" customHeight="1">
      <c r="A127"/>
      <c r="B127"/>
      <c r="C127"/>
    </row>
    <row r="128" spans="1:3" ht="15.75" customHeight="1">
      <c r="A128"/>
      <c r="B128"/>
      <c r="C128"/>
    </row>
    <row r="129" spans="1:3" ht="15.75" customHeight="1">
      <c r="A129"/>
      <c r="B129"/>
      <c r="C129"/>
    </row>
    <row r="130" spans="1:3" ht="15.75" customHeight="1">
      <c r="A130"/>
      <c r="B130"/>
      <c r="C130"/>
    </row>
    <row r="131" spans="1:3" ht="15.75" customHeight="1">
      <c r="A131"/>
      <c r="B131"/>
      <c r="C131"/>
    </row>
    <row r="132" spans="1:3" ht="15.75" customHeight="1">
      <c r="A132"/>
      <c r="B132"/>
      <c r="C132"/>
    </row>
    <row r="133" spans="1:3" ht="15.75" customHeight="1">
      <c r="A133"/>
      <c r="B133"/>
      <c r="C133"/>
    </row>
    <row r="134" spans="1:3" ht="15.75" customHeight="1">
      <c r="A134"/>
      <c r="B134"/>
      <c r="C134"/>
    </row>
    <row r="135" spans="1:3" ht="15.75" customHeight="1">
      <c r="A135"/>
      <c r="B135"/>
      <c r="C135"/>
    </row>
    <row r="136" spans="1:3" ht="15.75" customHeight="1">
      <c r="A136"/>
      <c r="B136"/>
      <c r="C136"/>
    </row>
    <row r="137" spans="1:3" ht="15.75" customHeight="1">
      <c r="A137"/>
      <c r="B137"/>
      <c r="C137"/>
    </row>
    <row r="138" spans="1:3" ht="15.75" customHeight="1">
      <c r="A138"/>
      <c r="B138"/>
      <c r="C138"/>
    </row>
    <row r="139" spans="1:3" ht="15.75" customHeight="1">
      <c r="A139"/>
      <c r="B139"/>
      <c r="C139"/>
    </row>
    <row r="140" spans="1:3" ht="15.75" customHeight="1">
      <c r="A140"/>
      <c r="B140"/>
      <c r="C140"/>
    </row>
    <row r="141" spans="1:3" ht="15.75" customHeight="1">
      <c r="A141"/>
      <c r="B141"/>
      <c r="C141"/>
    </row>
    <row r="142" spans="1:3" ht="15.75" customHeight="1">
      <c r="A142"/>
      <c r="B142"/>
      <c r="C142"/>
    </row>
    <row r="143" spans="1:3" ht="15.75" customHeight="1">
      <c r="A143"/>
      <c r="B143"/>
      <c r="C143"/>
    </row>
    <row r="144" spans="1:3" ht="15.75" customHeight="1">
      <c r="A144"/>
      <c r="B144"/>
      <c r="C144"/>
    </row>
    <row r="145" spans="1:3" ht="15.75" customHeight="1">
      <c r="A145"/>
      <c r="B145"/>
      <c r="C145"/>
    </row>
    <row r="146" spans="1:3" ht="15.75" customHeight="1">
      <c r="A146"/>
      <c r="B146"/>
      <c r="C146"/>
    </row>
    <row r="147" spans="1:3" ht="15.75" customHeight="1">
      <c r="A147"/>
      <c r="B147"/>
      <c r="C147"/>
    </row>
    <row r="148" spans="1:3" ht="15.75" customHeight="1">
      <c r="A148"/>
      <c r="B148"/>
      <c r="C148"/>
    </row>
    <row r="149" spans="1:3" ht="15.75" customHeight="1">
      <c r="A149"/>
      <c r="B149"/>
      <c r="C149"/>
    </row>
    <row r="150" spans="1:3" ht="15.75" customHeight="1">
      <c r="A150"/>
      <c r="B150"/>
      <c r="C150"/>
    </row>
    <row r="151" spans="1:3" ht="15.75" customHeight="1">
      <c r="A151"/>
      <c r="B151"/>
      <c r="C151"/>
    </row>
    <row r="152" spans="1:3" ht="15.75" customHeight="1">
      <c r="A152"/>
      <c r="B152"/>
      <c r="C152"/>
    </row>
    <row r="153" spans="1:3" ht="15.75" customHeight="1">
      <c r="A153"/>
      <c r="B153"/>
      <c r="C153"/>
    </row>
    <row r="154" spans="1:3" ht="15.75" customHeight="1">
      <c r="A154"/>
      <c r="B154"/>
      <c r="C154"/>
    </row>
    <row r="155" spans="1:3" ht="15.75" customHeight="1">
      <c r="A155"/>
      <c r="B155"/>
      <c r="C155"/>
    </row>
    <row r="156" spans="1:3" ht="15.75" customHeight="1">
      <c r="A156"/>
      <c r="B156"/>
      <c r="C156"/>
    </row>
    <row r="157" spans="1:3" ht="15.75" customHeight="1">
      <c r="A157"/>
      <c r="B157"/>
      <c r="C157"/>
    </row>
    <row r="158" spans="1:3" ht="15.75" customHeight="1">
      <c r="A158"/>
      <c r="B158"/>
      <c r="C158"/>
    </row>
    <row r="159" spans="1:3" ht="15.75" customHeight="1">
      <c r="A159"/>
      <c r="B159"/>
      <c r="C159"/>
    </row>
    <row r="160" spans="1:3" ht="15.75" customHeight="1">
      <c r="A160"/>
      <c r="B160"/>
      <c r="C160"/>
    </row>
    <row r="161" spans="1:3" ht="15.75" customHeight="1">
      <c r="A161"/>
      <c r="B161"/>
      <c r="C161"/>
    </row>
    <row r="162" spans="1:3" ht="15.75" customHeight="1">
      <c r="A162"/>
      <c r="B162"/>
      <c r="C162"/>
    </row>
    <row r="163" spans="1:3" ht="15.75" customHeight="1">
      <c r="A163"/>
      <c r="B163"/>
      <c r="C163"/>
    </row>
    <row r="164" spans="1:3" ht="15.75" customHeight="1">
      <c r="A164"/>
      <c r="B164"/>
      <c r="C164"/>
    </row>
    <row r="165" spans="1:3" ht="15.75" customHeight="1">
      <c r="A165"/>
      <c r="B165"/>
      <c r="C165"/>
    </row>
    <row r="166" spans="1:3" ht="15.75" customHeight="1">
      <c r="A166"/>
      <c r="B166"/>
      <c r="C166"/>
    </row>
    <row r="167" spans="1:3" ht="15.75" customHeight="1">
      <c r="A167"/>
      <c r="B167"/>
      <c r="C167"/>
    </row>
    <row r="168" spans="1:3" ht="15.75" customHeight="1">
      <c r="A168"/>
      <c r="B168"/>
      <c r="C168"/>
    </row>
    <row r="169" spans="1:3" ht="15.75" customHeight="1">
      <c r="A169"/>
      <c r="B169"/>
      <c r="C169"/>
    </row>
    <row r="170" spans="1:3" ht="15.75" customHeight="1">
      <c r="A170"/>
      <c r="B170"/>
      <c r="C170"/>
    </row>
    <row r="171" spans="1:3" ht="15.75" customHeight="1">
      <c r="A171"/>
      <c r="B171"/>
      <c r="C171"/>
    </row>
    <row r="172" spans="1:3" ht="15.75" customHeight="1">
      <c r="A172"/>
      <c r="B172"/>
      <c r="C172"/>
    </row>
    <row r="173" spans="1:3" ht="15.75" customHeight="1">
      <c r="A173"/>
      <c r="B173"/>
      <c r="C173"/>
    </row>
    <row r="174" spans="1:3" ht="15.75" customHeight="1">
      <c r="A174"/>
      <c r="B174"/>
      <c r="C174"/>
    </row>
    <row r="175" spans="1:3" ht="15.75" customHeight="1">
      <c r="A175"/>
      <c r="B175"/>
      <c r="C175"/>
    </row>
    <row r="176" spans="1:3" ht="15.75" customHeight="1">
      <c r="A176"/>
      <c r="B176"/>
      <c r="C176"/>
    </row>
    <row r="177" spans="1:3" ht="15.75" customHeight="1">
      <c r="A177"/>
      <c r="B177"/>
      <c r="C177"/>
    </row>
    <row r="178" spans="1:3" ht="15.75" customHeight="1">
      <c r="A178"/>
      <c r="B178"/>
      <c r="C178"/>
    </row>
    <row r="179" spans="1:3" ht="15.75" customHeight="1">
      <c r="A179"/>
      <c r="B179"/>
      <c r="C179"/>
    </row>
    <row r="180" spans="1:3" ht="15.75" customHeight="1">
      <c r="A180"/>
      <c r="B180"/>
      <c r="C180"/>
    </row>
    <row r="181" spans="1:3" ht="15.75" customHeight="1">
      <c r="A181"/>
      <c r="B181"/>
      <c r="C181"/>
    </row>
    <row r="182" spans="1:3" ht="15.75" customHeight="1">
      <c r="A182"/>
      <c r="B182"/>
      <c r="C182"/>
    </row>
    <row r="183" spans="1:3" ht="15.75" customHeight="1">
      <c r="A183"/>
      <c r="B183"/>
      <c r="C183"/>
    </row>
    <row r="184" spans="1:3" ht="15.75" customHeight="1">
      <c r="A184"/>
      <c r="B184"/>
      <c r="C184"/>
    </row>
    <row r="185" spans="1:3" ht="15.75" customHeight="1">
      <c r="A185"/>
      <c r="B185"/>
      <c r="C185"/>
    </row>
    <row r="186" spans="1:3" ht="15.75" customHeight="1">
      <c r="A186"/>
      <c r="B186"/>
      <c r="C186"/>
    </row>
    <row r="187" spans="1:3" ht="15.75" customHeight="1">
      <c r="A187"/>
      <c r="B187"/>
      <c r="C187"/>
    </row>
    <row r="188" spans="1:3" ht="15.75" customHeight="1">
      <c r="A188"/>
      <c r="B188"/>
      <c r="C188"/>
    </row>
    <row r="189" spans="1:3" ht="15.75" customHeight="1">
      <c r="A189"/>
      <c r="B189"/>
      <c r="C189"/>
    </row>
    <row r="190" spans="1:3" ht="15.75" customHeight="1">
      <c r="A190"/>
      <c r="B190"/>
      <c r="C190"/>
    </row>
    <row r="191" spans="1:3" ht="15.75" customHeight="1">
      <c r="A191"/>
      <c r="B191"/>
      <c r="C191"/>
    </row>
    <row r="192" spans="1:3" ht="15.75" customHeight="1">
      <c r="A192"/>
      <c r="B192"/>
      <c r="C192"/>
    </row>
    <row r="193" spans="1:3" ht="15.75" customHeight="1">
      <c r="A193"/>
      <c r="B193"/>
      <c r="C193"/>
    </row>
    <row r="194" spans="1:3" ht="15.75" customHeight="1">
      <c r="A194"/>
      <c r="B194"/>
      <c r="C194"/>
    </row>
    <row r="195" spans="1:3" ht="15.75" customHeight="1">
      <c r="A195"/>
      <c r="B195"/>
      <c r="C195"/>
    </row>
    <row r="196" spans="1:3" ht="15.75" customHeight="1">
      <c r="A196"/>
      <c r="B196"/>
      <c r="C196"/>
    </row>
    <row r="197" spans="1:3" ht="15.75" customHeight="1">
      <c r="A197"/>
      <c r="B197"/>
      <c r="C197"/>
    </row>
    <row r="198" spans="1:3" ht="15.75" customHeight="1">
      <c r="A198"/>
      <c r="B198"/>
      <c r="C198"/>
    </row>
    <row r="199" spans="1:3" ht="15.75" customHeight="1">
      <c r="A199"/>
      <c r="B199"/>
      <c r="C199"/>
    </row>
    <row r="200" spans="1:3" ht="15.75" customHeight="1">
      <c r="A200"/>
      <c r="B200"/>
      <c r="C200"/>
    </row>
    <row r="201" spans="1:3" ht="15.75" customHeight="1">
      <c r="A201"/>
      <c r="B201"/>
      <c r="C201"/>
    </row>
    <row r="202" spans="1:3" ht="15.75" customHeight="1">
      <c r="A202"/>
      <c r="B202"/>
      <c r="C202"/>
    </row>
    <row r="203" spans="1:3" ht="15.75" customHeight="1">
      <c r="A203"/>
      <c r="B203"/>
      <c r="C203"/>
    </row>
    <row r="204" spans="1:3" ht="15.75" customHeight="1">
      <c r="A204"/>
      <c r="B204"/>
      <c r="C204"/>
    </row>
    <row r="205" spans="1:3" ht="15.75" customHeight="1">
      <c r="A205"/>
      <c r="B205"/>
      <c r="C205"/>
    </row>
    <row r="206" spans="1:3" ht="15.75" customHeight="1">
      <c r="A206"/>
      <c r="B206"/>
      <c r="C206"/>
    </row>
    <row r="207" spans="1:3" ht="15.75" customHeight="1">
      <c r="A207"/>
      <c r="B207"/>
      <c r="C207"/>
    </row>
    <row r="208" spans="1:3" ht="15.75" customHeight="1">
      <c r="A208"/>
      <c r="B208"/>
      <c r="C208"/>
    </row>
    <row r="209" spans="1:3" ht="15.75" customHeight="1">
      <c r="A209"/>
      <c r="B209"/>
      <c r="C209"/>
    </row>
    <row r="210" spans="1:3" ht="15.75" customHeight="1">
      <c r="A210"/>
      <c r="B210"/>
      <c r="C210"/>
    </row>
    <row r="211" spans="1:3" ht="15.75" customHeight="1">
      <c r="A211"/>
      <c r="B211"/>
      <c r="C211"/>
    </row>
    <row r="212" spans="1:3" ht="15.75" customHeight="1">
      <c r="A212"/>
      <c r="B212"/>
      <c r="C212"/>
    </row>
    <row r="213" spans="1:3" ht="15.75" customHeight="1">
      <c r="A213"/>
      <c r="B213"/>
      <c r="C213"/>
    </row>
    <row r="214" spans="1:3" ht="15.75" customHeight="1">
      <c r="A214"/>
      <c r="B214"/>
      <c r="C214"/>
    </row>
    <row r="215" spans="1:3" ht="15.75" customHeight="1">
      <c r="A215"/>
      <c r="B215"/>
      <c r="C215"/>
    </row>
    <row r="216" spans="1:3" ht="15.75" customHeight="1">
      <c r="A216"/>
      <c r="B216"/>
      <c r="C216"/>
    </row>
    <row r="217" spans="1:3" ht="15.75" customHeight="1">
      <c r="A217"/>
      <c r="B217"/>
      <c r="C217"/>
    </row>
    <row r="218" spans="1:3" ht="15.75" customHeight="1">
      <c r="A218"/>
      <c r="B218"/>
      <c r="C218"/>
    </row>
    <row r="219" spans="1:3" ht="15.75" customHeight="1">
      <c r="A219"/>
      <c r="B219"/>
      <c r="C219"/>
    </row>
    <row r="220" spans="1:3" ht="15.75" customHeight="1">
      <c r="A220"/>
      <c r="B220"/>
      <c r="C220"/>
    </row>
    <row r="221" spans="1:3" ht="15.75" customHeight="1">
      <c r="A221"/>
      <c r="B221"/>
      <c r="C221"/>
    </row>
    <row r="222" spans="1:3" ht="15.75" customHeight="1">
      <c r="A222"/>
      <c r="B222"/>
      <c r="C222"/>
    </row>
    <row r="223" spans="1:3" ht="15.75" customHeight="1">
      <c r="A223"/>
      <c r="B223"/>
      <c r="C223"/>
    </row>
    <row r="224" spans="1:3" ht="15.75" customHeight="1">
      <c r="A224"/>
      <c r="B224"/>
      <c r="C224"/>
    </row>
    <row r="225" spans="1:3" ht="15.75" customHeight="1">
      <c r="A225"/>
      <c r="B225"/>
      <c r="C225"/>
    </row>
    <row r="226" spans="1:3" ht="15.75" customHeight="1">
      <c r="A226"/>
      <c r="B226"/>
      <c r="C226"/>
    </row>
    <row r="227" spans="1:3" ht="15.75" customHeight="1">
      <c r="A227"/>
      <c r="B227"/>
      <c r="C227"/>
    </row>
    <row r="228" spans="1:3" ht="15.75" customHeight="1">
      <c r="A228"/>
      <c r="B228"/>
      <c r="C228"/>
    </row>
    <row r="229" spans="1:3" ht="15.75" customHeight="1">
      <c r="A229"/>
      <c r="B229"/>
      <c r="C229"/>
    </row>
    <row r="230" spans="1:3" ht="15.75" customHeight="1">
      <c r="A230"/>
      <c r="B230"/>
      <c r="C230"/>
    </row>
    <row r="231" spans="1:3" ht="15.75" customHeight="1">
      <c r="A231"/>
      <c r="B231"/>
      <c r="C231"/>
    </row>
    <row r="232" spans="1:3" ht="15.75" customHeight="1">
      <c r="A232"/>
      <c r="B232"/>
      <c r="C232"/>
    </row>
    <row r="233" spans="1:3" ht="15.75" customHeight="1">
      <c r="A233"/>
      <c r="B233"/>
      <c r="C233"/>
    </row>
    <row r="234" spans="1:3" ht="15.75" customHeight="1">
      <c r="A234"/>
      <c r="B234"/>
      <c r="C234"/>
    </row>
    <row r="235" spans="1:3" ht="15.75" customHeight="1">
      <c r="A235"/>
      <c r="B235"/>
      <c r="C235"/>
    </row>
    <row r="236" spans="1:3" ht="15.75" customHeight="1">
      <c r="A236"/>
      <c r="B236"/>
      <c r="C236"/>
    </row>
    <row r="237" spans="1:3" ht="15.75" customHeight="1">
      <c r="A237"/>
      <c r="B237"/>
      <c r="C237"/>
    </row>
    <row r="238" spans="1:3" ht="15.75" customHeight="1">
      <c r="A238"/>
      <c r="B238"/>
      <c r="C238"/>
    </row>
    <row r="239" spans="1:3" ht="15.75" customHeight="1">
      <c r="A239"/>
      <c r="B239"/>
      <c r="C239"/>
    </row>
    <row r="240" spans="1:3" ht="15.75" customHeight="1">
      <c r="A240"/>
      <c r="B240"/>
      <c r="C240"/>
    </row>
    <row r="241" spans="1:3" ht="15.75" customHeight="1">
      <c r="A241"/>
      <c r="B241"/>
      <c r="C241"/>
    </row>
    <row r="242" spans="1:3" ht="15.75" customHeight="1">
      <c r="A242"/>
      <c r="B242"/>
      <c r="C242"/>
    </row>
    <row r="243" spans="1:3" ht="15.75" customHeight="1">
      <c r="A243"/>
      <c r="B243"/>
      <c r="C243"/>
    </row>
    <row r="244" spans="1:3" ht="15.75" customHeight="1">
      <c r="A244"/>
      <c r="B244"/>
      <c r="C244"/>
    </row>
    <row r="245" spans="1:3" ht="15.75" customHeight="1">
      <c r="A245"/>
      <c r="B245"/>
      <c r="C245"/>
    </row>
    <row r="246" spans="1:3" ht="15.75" customHeight="1">
      <c r="A246"/>
      <c r="B246"/>
      <c r="C246"/>
    </row>
    <row r="247" spans="1:3" ht="15.75" customHeight="1">
      <c r="A247"/>
      <c r="B247"/>
      <c r="C247"/>
    </row>
    <row r="248" spans="1:3" ht="15.75" customHeight="1">
      <c r="A248"/>
      <c r="B248"/>
      <c r="C248"/>
    </row>
    <row r="249" spans="1:3" ht="15.75" customHeight="1">
      <c r="A249"/>
      <c r="B249"/>
      <c r="C249"/>
    </row>
    <row r="250" spans="1:3" ht="15.75" customHeight="1">
      <c r="A250"/>
      <c r="B250"/>
      <c r="C250"/>
    </row>
    <row r="251" spans="1:3" ht="15.75" customHeight="1">
      <c r="A251"/>
      <c r="B251"/>
      <c r="C251"/>
    </row>
    <row r="252" spans="1:3" ht="15.75" customHeight="1">
      <c r="A252"/>
      <c r="B252"/>
      <c r="C252"/>
    </row>
    <row r="253" spans="1:3" ht="15.75" customHeight="1">
      <c r="A253"/>
      <c r="B253"/>
      <c r="C253"/>
    </row>
    <row r="254" spans="1:3" ht="15.75" customHeight="1">
      <c r="A254"/>
      <c r="B254"/>
      <c r="C254"/>
    </row>
    <row r="255" spans="1:3" ht="15.75" customHeight="1">
      <c r="A255"/>
      <c r="B255"/>
      <c r="C255"/>
    </row>
    <row r="256" spans="1:3" ht="15.75" customHeight="1">
      <c r="A256"/>
      <c r="B256"/>
      <c r="C256"/>
    </row>
    <row r="257" spans="1:3" ht="15.75" customHeight="1">
      <c r="A257"/>
      <c r="B257"/>
      <c r="C257"/>
    </row>
    <row r="258" spans="1:3" ht="15.75" customHeight="1">
      <c r="A258"/>
      <c r="B258"/>
      <c r="C258"/>
    </row>
    <row r="259" spans="1:3" ht="15.75" customHeight="1">
      <c r="A259"/>
      <c r="B259"/>
      <c r="C259"/>
    </row>
    <row r="260" spans="1:3" ht="15.75" customHeight="1">
      <c r="A260"/>
      <c r="B260"/>
      <c r="C260"/>
    </row>
    <row r="261" spans="1:3" ht="15.75" customHeight="1">
      <c r="A261"/>
      <c r="B261"/>
      <c r="C261"/>
    </row>
    <row r="262" spans="1:3" ht="15.75" customHeight="1">
      <c r="A262"/>
      <c r="B262"/>
      <c r="C262"/>
    </row>
    <row r="263" spans="1:3" ht="15.75" customHeight="1">
      <c r="A263"/>
      <c r="B263"/>
      <c r="C263"/>
    </row>
    <row r="264" spans="1:3" ht="15.75" customHeight="1">
      <c r="A264"/>
      <c r="B264"/>
      <c r="C264"/>
    </row>
    <row r="265" spans="1:3" ht="15.75" customHeight="1">
      <c r="A265"/>
      <c r="B265"/>
      <c r="C265"/>
    </row>
    <row r="266" spans="1:3" ht="15.75" customHeight="1">
      <c r="A266"/>
      <c r="B266"/>
      <c r="C266"/>
    </row>
    <row r="267" spans="1:3" ht="15.75" customHeight="1">
      <c r="A267"/>
      <c r="B267"/>
      <c r="C267"/>
    </row>
    <row r="268" spans="1:3" ht="15.75" customHeight="1">
      <c r="A268"/>
      <c r="B268"/>
      <c r="C268"/>
    </row>
    <row r="269" spans="1:3" ht="15.75" customHeight="1">
      <c r="A269"/>
      <c r="B269"/>
      <c r="C269"/>
    </row>
    <row r="270" spans="1:3" ht="15.75" customHeight="1">
      <c r="A270"/>
      <c r="B270"/>
      <c r="C270"/>
    </row>
    <row r="271" spans="1:3" ht="15.75" customHeight="1">
      <c r="A271"/>
      <c r="B271"/>
      <c r="C271"/>
    </row>
    <row r="272" spans="1:3" ht="15.75" customHeight="1">
      <c r="A272"/>
      <c r="B272"/>
      <c r="C272"/>
    </row>
    <row r="273" spans="1:3" ht="15.75" customHeight="1">
      <c r="A273"/>
      <c r="B273"/>
      <c r="C273"/>
    </row>
    <row r="274" spans="1:3" ht="15.75" customHeight="1">
      <c r="A274"/>
      <c r="B274"/>
      <c r="C274"/>
    </row>
    <row r="275" spans="1:3" ht="15.75" customHeight="1">
      <c r="A275"/>
      <c r="B275"/>
      <c r="C275"/>
    </row>
    <row r="276" spans="1:3" ht="15.75" customHeight="1">
      <c r="A276"/>
      <c r="B276"/>
      <c r="C276"/>
    </row>
    <row r="277" spans="1:3" ht="15.75" customHeight="1">
      <c r="A277"/>
      <c r="B277"/>
      <c r="C277"/>
    </row>
    <row r="278" spans="1:3" ht="15.75" customHeight="1">
      <c r="A278"/>
      <c r="B278"/>
      <c r="C278"/>
    </row>
    <row r="279" spans="1:3" ht="15.75" customHeight="1">
      <c r="A279"/>
      <c r="B279"/>
      <c r="C279"/>
    </row>
    <row r="280" spans="1:3" ht="15.75" customHeight="1">
      <c r="A280"/>
      <c r="B280"/>
      <c r="C280"/>
    </row>
    <row r="281" spans="1:3" ht="15.75" customHeight="1">
      <c r="A281"/>
      <c r="B281"/>
      <c r="C281"/>
    </row>
    <row r="282" spans="1:3" ht="15.75" customHeight="1">
      <c r="A282"/>
      <c r="B282"/>
      <c r="C282"/>
    </row>
    <row r="283" spans="1:3" ht="15.75" customHeight="1">
      <c r="A283"/>
      <c r="B283"/>
      <c r="C283"/>
    </row>
    <row r="284" spans="1:3" ht="15.75" customHeight="1">
      <c r="A284"/>
      <c r="B284"/>
      <c r="C284"/>
    </row>
    <row r="285" spans="1:3" ht="15.75" customHeight="1">
      <c r="A285"/>
      <c r="B285"/>
      <c r="C285"/>
    </row>
    <row r="286" spans="1:3" ht="15.75" customHeight="1">
      <c r="A286"/>
      <c r="B286"/>
      <c r="C286"/>
    </row>
    <row r="287" spans="1:3" ht="15.75" customHeight="1">
      <c r="A287"/>
      <c r="B287"/>
      <c r="C287"/>
    </row>
    <row r="288" spans="1:3" ht="15.75" customHeight="1">
      <c r="A288"/>
      <c r="B288"/>
      <c r="C288"/>
    </row>
    <row r="289" spans="1:3" ht="15.75" customHeight="1">
      <c r="A289"/>
      <c r="B289"/>
      <c r="C289"/>
    </row>
    <row r="290" spans="1:3" ht="15.75" customHeight="1">
      <c r="A290"/>
      <c r="B290"/>
      <c r="C290"/>
    </row>
    <row r="291" spans="1:3" ht="15.75" customHeight="1">
      <c r="A291"/>
      <c r="B291"/>
      <c r="C291"/>
    </row>
    <row r="292" spans="1:3" ht="15.75" customHeight="1">
      <c r="A292"/>
      <c r="B292"/>
      <c r="C292"/>
    </row>
    <row r="293" spans="1:3" ht="15.75" customHeight="1">
      <c r="A293"/>
      <c r="B293"/>
      <c r="C293"/>
    </row>
    <row r="294" spans="1:3" ht="15.75" customHeight="1">
      <c r="A294"/>
      <c r="B294"/>
      <c r="C294"/>
    </row>
    <row r="295" spans="1:3" ht="15.75" customHeight="1">
      <c r="A295"/>
      <c r="B295"/>
      <c r="C295"/>
    </row>
    <row r="296" spans="1:3" ht="15.75" customHeight="1">
      <c r="A296"/>
      <c r="B296"/>
      <c r="C296"/>
    </row>
    <row r="297" spans="1:3" ht="15.75" customHeight="1">
      <c r="A297"/>
      <c r="B297"/>
      <c r="C297"/>
    </row>
    <row r="298" spans="1:3" ht="15.75" customHeight="1">
      <c r="A298"/>
      <c r="B298"/>
      <c r="C298"/>
    </row>
    <row r="299" spans="1:3" ht="15.75" customHeight="1">
      <c r="A299"/>
      <c r="B299"/>
      <c r="C299"/>
    </row>
    <row r="300" spans="1:3" ht="15.75" customHeight="1">
      <c r="A300"/>
      <c r="B300"/>
      <c r="C300"/>
    </row>
    <row r="301" spans="1:3" ht="15.75" customHeight="1">
      <c r="A301"/>
      <c r="B301"/>
      <c r="C301"/>
    </row>
    <row r="302" spans="1:3" ht="15.75" customHeight="1">
      <c r="A302"/>
      <c r="B302"/>
      <c r="C302"/>
    </row>
    <row r="303" spans="1:3" ht="15.75" customHeight="1">
      <c r="A303"/>
      <c r="B303"/>
      <c r="C303"/>
    </row>
    <row r="304" spans="1:3" ht="15.75" customHeight="1">
      <c r="A304"/>
      <c r="B304"/>
      <c r="C304"/>
    </row>
    <row r="305" spans="1:3" ht="15.75" customHeight="1">
      <c r="A305"/>
      <c r="B305"/>
      <c r="C305"/>
    </row>
    <row r="306" spans="1:3" ht="15.75" customHeight="1">
      <c r="A306"/>
      <c r="B306"/>
      <c r="C306"/>
    </row>
    <row r="307" spans="1:3" ht="15.75" customHeight="1">
      <c r="A307"/>
      <c r="B307"/>
      <c r="C307"/>
    </row>
    <row r="308" spans="1:3" ht="15.75" customHeight="1">
      <c r="A308"/>
      <c r="B308"/>
      <c r="C308"/>
    </row>
    <row r="309" spans="1:3" ht="15.75" customHeight="1">
      <c r="A309"/>
      <c r="B309"/>
      <c r="C309"/>
    </row>
    <row r="310" spans="1:3" ht="15.75" customHeight="1">
      <c r="A310"/>
      <c r="B310"/>
      <c r="C310"/>
    </row>
    <row r="311" spans="1:3" ht="15.75" customHeight="1">
      <c r="A311"/>
      <c r="B311"/>
      <c r="C311"/>
    </row>
    <row r="312" spans="1:3" ht="15.75" customHeight="1">
      <c r="A312"/>
      <c r="B312"/>
      <c r="C312"/>
    </row>
    <row r="313" spans="1:3" ht="15.75" customHeight="1">
      <c r="A313"/>
      <c r="B313"/>
      <c r="C313"/>
    </row>
    <row r="314" spans="1:3" ht="15.75" customHeight="1">
      <c r="A314"/>
      <c r="B314"/>
      <c r="C314"/>
    </row>
    <row r="315" spans="1:3" ht="15.75" customHeight="1">
      <c r="A315"/>
      <c r="B315"/>
      <c r="C315"/>
    </row>
    <row r="316" spans="1:3" ht="15.75" customHeight="1">
      <c r="A316"/>
      <c r="B316"/>
      <c r="C316"/>
    </row>
    <row r="317" spans="1:3" ht="15.75" customHeight="1">
      <c r="A317"/>
      <c r="B317"/>
      <c r="C317"/>
    </row>
    <row r="318" spans="1:3" ht="15.75" customHeight="1">
      <c r="A318"/>
      <c r="B318"/>
      <c r="C318"/>
    </row>
    <row r="319" spans="1:3" ht="15.75" customHeight="1">
      <c r="A319"/>
      <c r="B319"/>
      <c r="C319"/>
    </row>
    <row r="320" spans="1:3" ht="15.75" customHeight="1">
      <c r="A320"/>
      <c r="B320"/>
      <c r="C320"/>
    </row>
    <row r="321" spans="1:3" ht="15.75" customHeight="1">
      <c r="A321"/>
      <c r="B321"/>
      <c r="C321"/>
    </row>
    <row r="322" spans="1:3" ht="15.75" customHeight="1">
      <c r="A322"/>
      <c r="B322"/>
      <c r="C322"/>
    </row>
    <row r="323" spans="1:3" ht="15.75" customHeight="1">
      <c r="A323"/>
      <c r="B323"/>
      <c r="C323"/>
    </row>
    <row r="324" spans="1:3" ht="15.75" customHeight="1">
      <c r="A324"/>
      <c r="B324"/>
      <c r="C324"/>
    </row>
    <row r="325" spans="1:3" ht="15.75" customHeight="1">
      <c r="A325"/>
      <c r="B325"/>
      <c r="C325"/>
    </row>
    <row r="326" spans="1:3" ht="15.75" customHeight="1">
      <c r="A326"/>
      <c r="B326"/>
      <c r="C326"/>
    </row>
    <row r="327" spans="1:3" ht="15.75" customHeight="1">
      <c r="A327"/>
      <c r="B327"/>
      <c r="C327"/>
    </row>
    <row r="328" spans="1:3" ht="15.75" customHeight="1">
      <c r="A328"/>
      <c r="B328"/>
      <c r="C328"/>
    </row>
    <row r="329" spans="1:3" ht="15.75" customHeight="1">
      <c r="A329"/>
      <c r="B329"/>
      <c r="C329"/>
    </row>
    <row r="330" spans="1:3" ht="15.75" customHeight="1">
      <c r="A330"/>
      <c r="B330"/>
      <c r="C330"/>
    </row>
    <row r="331" spans="1:3" ht="15.75" customHeight="1">
      <c r="A331"/>
      <c r="B331"/>
      <c r="C331"/>
    </row>
    <row r="332" spans="1:3" ht="15.75" customHeight="1">
      <c r="A332"/>
      <c r="B332"/>
      <c r="C332"/>
    </row>
    <row r="333" spans="1:3" ht="15.75" customHeight="1">
      <c r="A333"/>
      <c r="B333"/>
      <c r="C333"/>
    </row>
    <row r="334" spans="1:3" ht="15.75" customHeight="1">
      <c r="A334"/>
      <c r="B334"/>
      <c r="C334"/>
    </row>
    <row r="335" spans="1:3" ht="15.75" customHeight="1">
      <c r="A335"/>
      <c r="B335"/>
      <c r="C335"/>
    </row>
    <row r="336" spans="1:3" ht="15.75" customHeight="1">
      <c r="A336"/>
      <c r="B336"/>
      <c r="C336"/>
    </row>
    <row r="337" spans="1:3" ht="15.75" customHeight="1">
      <c r="A337"/>
      <c r="B337"/>
      <c r="C337"/>
    </row>
    <row r="338" spans="1:3" ht="15.75" customHeight="1">
      <c r="A338"/>
      <c r="B338"/>
      <c r="C338"/>
    </row>
    <row r="339" spans="1:3" ht="15.75" customHeight="1">
      <c r="A339"/>
      <c r="B339"/>
      <c r="C339"/>
    </row>
    <row r="340" spans="1:3" ht="15.75" customHeight="1">
      <c r="A340"/>
      <c r="B340"/>
      <c r="C340"/>
    </row>
    <row r="341" spans="1:3" ht="15.75" customHeight="1">
      <c r="A341"/>
      <c r="B341"/>
      <c r="C341"/>
    </row>
    <row r="342" spans="1:3" ht="15.75" customHeight="1">
      <c r="A342"/>
      <c r="B342"/>
      <c r="C342"/>
    </row>
    <row r="343" spans="1:3" ht="15.75" customHeight="1">
      <c r="A343"/>
      <c r="B343"/>
      <c r="C343"/>
    </row>
    <row r="344" spans="1:3" ht="15.75" customHeight="1">
      <c r="A344"/>
      <c r="B344"/>
      <c r="C344"/>
    </row>
    <row r="345" spans="1:3" ht="15.75" customHeight="1">
      <c r="A345"/>
      <c r="B345"/>
      <c r="C345"/>
    </row>
    <row r="346" spans="1:3" ht="15.75" customHeight="1">
      <c r="A346"/>
      <c r="B346"/>
      <c r="C346"/>
    </row>
    <row r="347" spans="1:3" ht="15.75" customHeight="1">
      <c r="A347"/>
      <c r="B347"/>
      <c r="C347"/>
    </row>
    <row r="348" spans="1:3" ht="15.75" customHeight="1">
      <c r="A348"/>
      <c r="B348"/>
      <c r="C348"/>
    </row>
    <row r="349" spans="1:3" ht="15.75" customHeight="1">
      <c r="A349"/>
      <c r="B349"/>
      <c r="C349"/>
    </row>
    <row r="350" spans="1:3" ht="15.75" customHeight="1">
      <c r="A350"/>
      <c r="B350"/>
      <c r="C350"/>
    </row>
    <row r="351" spans="1:3" ht="15.75" customHeight="1">
      <c r="A351"/>
      <c r="B351"/>
      <c r="C351"/>
    </row>
    <row r="352" spans="1:3" ht="15.75" customHeight="1">
      <c r="A352"/>
      <c r="B352"/>
      <c r="C352"/>
    </row>
    <row r="353" spans="1:3" ht="15.75" customHeight="1">
      <c r="A353"/>
      <c r="B353"/>
      <c r="C353"/>
    </row>
    <row r="354" spans="1:3" ht="15.75" customHeight="1">
      <c r="A354"/>
      <c r="B354"/>
      <c r="C354"/>
    </row>
    <row r="355" spans="1:3" ht="15.75" customHeight="1">
      <c r="A355"/>
      <c r="B355"/>
      <c r="C355"/>
    </row>
    <row r="356" spans="1:3" ht="15.75" customHeight="1">
      <c r="A356"/>
      <c r="B356"/>
      <c r="C356"/>
    </row>
    <row r="357" spans="1:3" ht="15.75" customHeight="1">
      <c r="A357"/>
      <c r="B357"/>
      <c r="C357"/>
    </row>
    <row r="358" spans="1:3" ht="15.75" customHeight="1">
      <c r="A358"/>
      <c r="B358"/>
      <c r="C358"/>
    </row>
    <row r="359" spans="1:3" ht="15.75" customHeight="1">
      <c r="A359"/>
      <c r="B359"/>
      <c r="C359"/>
    </row>
    <row r="360" spans="1:3" ht="15.75" customHeight="1">
      <c r="A360"/>
      <c r="B360"/>
      <c r="C360"/>
    </row>
    <row r="361" spans="1:3" ht="15.75" customHeight="1">
      <c r="A361"/>
      <c r="B361"/>
      <c r="C361"/>
    </row>
    <row r="362" spans="1:3" ht="15.75" customHeight="1">
      <c r="A362"/>
      <c r="B362"/>
      <c r="C362"/>
    </row>
    <row r="363" spans="1:3" ht="15.75" customHeight="1">
      <c r="A363"/>
      <c r="B363"/>
      <c r="C363"/>
    </row>
    <row r="364" spans="1:3" ht="15.75" customHeight="1">
      <c r="A364"/>
      <c r="B364"/>
      <c r="C364"/>
    </row>
    <row r="365" spans="1:3" ht="15.75" customHeight="1">
      <c r="A365"/>
      <c r="B365"/>
      <c r="C365"/>
    </row>
    <row r="366" spans="1:3" ht="15.75" customHeight="1">
      <c r="A366"/>
      <c r="B366"/>
      <c r="C366"/>
    </row>
    <row r="367" spans="1:3" ht="15.75" customHeight="1">
      <c r="A367"/>
      <c r="B367"/>
      <c r="C367"/>
    </row>
    <row r="368" spans="1:3" ht="15.75" customHeight="1">
      <c r="A368"/>
      <c r="B368"/>
      <c r="C368"/>
    </row>
    <row r="369" spans="1:3" ht="15.75" customHeight="1">
      <c r="A369"/>
      <c r="B369"/>
      <c r="C369"/>
    </row>
    <row r="370" spans="1:3" ht="15.75" customHeight="1">
      <c r="A370"/>
      <c r="B370"/>
      <c r="C370"/>
    </row>
    <row r="371" spans="1:3" ht="15.75" customHeight="1">
      <c r="A371"/>
      <c r="B371"/>
      <c r="C371"/>
    </row>
    <row r="372" spans="1:3" ht="15.75" customHeight="1">
      <c r="A372"/>
      <c r="B372"/>
      <c r="C372"/>
    </row>
    <row r="373" spans="1:3" ht="15.75" customHeight="1">
      <c r="A373"/>
      <c r="B373"/>
      <c r="C373"/>
    </row>
    <row r="374" spans="1:3" ht="15.75" customHeight="1">
      <c r="A374"/>
      <c r="B374"/>
      <c r="C374"/>
    </row>
    <row r="375" spans="1:3" ht="15.75" customHeight="1">
      <c r="A375"/>
      <c r="B375"/>
      <c r="C375"/>
    </row>
    <row r="376" spans="1:3" ht="15.75" customHeight="1">
      <c r="A376"/>
      <c r="B376"/>
      <c r="C376"/>
    </row>
    <row r="377" spans="1:3" ht="15.75" customHeight="1">
      <c r="A377"/>
      <c r="B377"/>
      <c r="C377"/>
    </row>
    <row r="378" spans="1:3" ht="15.75" customHeight="1">
      <c r="A378"/>
      <c r="B378"/>
      <c r="C378"/>
    </row>
    <row r="379" spans="1:3" ht="15.75" customHeight="1">
      <c r="A379"/>
      <c r="B379"/>
      <c r="C379"/>
    </row>
    <row r="380" spans="1:3" ht="15.75" customHeight="1">
      <c r="A380"/>
      <c r="B380"/>
      <c r="C380"/>
    </row>
    <row r="381" spans="1:3" ht="15.75" customHeight="1">
      <c r="A381"/>
      <c r="B381"/>
      <c r="C381"/>
    </row>
    <row r="382" spans="1:3" ht="15.75" customHeight="1">
      <c r="A382"/>
      <c r="B382"/>
      <c r="C382"/>
    </row>
    <row r="383" spans="1:3" ht="15.75" customHeight="1">
      <c r="A383"/>
      <c r="B383"/>
      <c r="C383"/>
    </row>
    <row r="384" spans="1:3" ht="15.75" customHeight="1">
      <c r="A384"/>
      <c r="B384"/>
      <c r="C384"/>
    </row>
    <row r="385" spans="1:3" ht="15.75" customHeight="1">
      <c r="A385"/>
      <c r="B385"/>
      <c r="C385"/>
    </row>
    <row r="386" spans="1:3" ht="15.75" customHeight="1">
      <c r="A386"/>
      <c r="B386"/>
      <c r="C386"/>
    </row>
    <row r="387" spans="1:3" ht="15.75" customHeight="1">
      <c r="A387"/>
      <c r="B387"/>
      <c r="C387"/>
    </row>
    <row r="388" spans="1:3" ht="15.75" customHeight="1">
      <c r="A388"/>
      <c r="B388"/>
      <c r="C388"/>
    </row>
    <row r="389" spans="1:3" ht="15.75" customHeight="1">
      <c r="A389"/>
      <c r="B389"/>
      <c r="C389"/>
    </row>
    <row r="390" spans="1:3" ht="15.75" customHeight="1">
      <c r="A390"/>
      <c r="B390"/>
      <c r="C390"/>
    </row>
    <row r="391" spans="1:3" ht="15.75" customHeight="1">
      <c r="A391"/>
      <c r="B391"/>
      <c r="C391"/>
    </row>
    <row r="392" spans="1:3" ht="15.75" customHeight="1">
      <c r="A392"/>
      <c r="B392"/>
      <c r="C392"/>
    </row>
    <row r="393" spans="1:3" ht="15.75" customHeight="1">
      <c r="A393"/>
      <c r="B393"/>
      <c r="C393"/>
    </row>
    <row r="394" spans="1:3" ht="15.75" customHeight="1">
      <c r="A394"/>
      <c r="B394"/>
      <c r="C394"/>
    </row>
    <row r="395" spans="1:3" ht="15.75" customHeight="1">
      <c r="A395"/>
      <c r="B395"/>
      <c r="C395"/>
    </row>
    <row r="396" spans="1:3" ht="15.75" customHeight="1">
      <c r="A396"/>
      <c r="B396"/>
      <c r="C396"/>
    </row>
    <row r="397" spans="1:3" ht="15.75" customHeight="1">
      <c r="A397"/>
      <c r="B397"/>
      <c r="C397"/>
    </row>
    <row r="398" spans="1:3" ht="15.75" customHeight="1">
      <c r="A398"/>
      <c r="B398"/>
      <c r="C398"/>
    </row>
    <row r="399" spans="1:3" ht="15.75" customHeight="1">
      <c r="A399"/>
      <c r="B399"/>
      <c r="C399"/>
    </row>
    <row r="400" spans="1:3" ht="15.75" customHeight="1">
      <c r="A400"/>
      <c r="B400"/>
      <c r="C400"/>
    </row>
    <row r="401" spans="1:3" ht="15.75" customHeight="1">
      <c r="A401"/>
      <c r="B401"/>
      <c r="C401"/>
    </row>
    <row r="402" spans="1:3" ht="15.75" customHeight="1">
      <c r="A402"/>
      <c r="B402"/>
      <c r="C402"/>
    </row>
    <row r="403" spans="1:3" ht="15.75" customHeight="1">
      <c r="A403"/>
      <c r="B403"/>
      <c r="C403"/>
    </row>
    <row r="404" spans="1:3" ht="15.75" customHeight="1">
      <c r="A404"/>
      <c r="B404"/>
      <c r="C404"/>
    </row>
    <row r="405" spans="1:3" ht="15.75" customHeight="1">
      <c r="A405"/>
      <c r="B405"/>
      <c r="C405"/>
    </row>
    <row r="406" spans="1:3" ht="15.75" customHeight="1">
      <c r="A406"/>
      <c r="B406"/>
      <c r="C406"/>
    </row>
    <row r="407" spans="1:3" ht="15.75" customHeight="1">
      <c r="A407"/>
      <c r="B407"/>
      <c r="C407"/>
    </row>
    <row r="408" spans="1:3" ht="15.75" customHeight="1">
      <c r="A408"/>
      <c r="B408"/>
      <c r="C408"/>
    </row>
    <row r="409" spans="1:3" ht="15.75" customHeight="1">
      <c r="A409"/>
      <c r="B409"/>
      <c r="C409"/>
    </row>
    <row r="410" spans="1:3" ht="15.75" customHeight="1">
      <c r="A410"/>
      <c r="B410"/>
      <c r="C410"/>
    </row>
    <row r="411" spans="1:3" ht="15.75" customHeight="1">
      <c r="A411"/>
      <c r="B411"/>
      <c r="C411"/>
    </row>
    <row r="412" spans="1:3" ht="15.75" customHeight="1">
      <c r="A412"/>
      <c r="B412"/>
      <c r="C412"/>
    </row>
    <row r="413" spans="1:3" ht="15.75" customHeight="1">
      <c r="A413"/>
      <c r="B413"/>
      <c r="C413"/>
    </row>
    <row r="414" spans="1:3" ht="15.75" customHeight="1">
      <c r="A414"/>
      <c r="B414"/>
      <c r="C414"/>
    </row>
    <row r="415" spans="1:3" ht="15.75" customHeight="1">
      <c r="A415"/>
      <c r="B415"/>
      <c r="C415"/>
    </row>
    <row r="416" spans="1:3" ht="15.75" customHeight="1">
      <c r="A416"/>
      <c r="B416"/>
      <c r="C416"/>
    </row>
    <row r="417" spans="1:3" ht="15.75" customHeight="1">
      <c r="A417"/>
      <c r="B417"/>
      <c r="C417"/>
    </row>
    <row r="418" spans="1:3" ht="15.75" customHeight="1">
      <c r="A418"/>
      <c r="B418"/>
      <c r="C418"/>
    </row>
    <row r="419" spans="1:3" ht="15.75" customHeight="1">
      <c r="A419"/>
      <c r="B419"/>
      <c r="C419"/>
    </row>
    <row r="420" spans="1:3" ht="15.75" customHeight="1">
      <c r="A420"/>
      <c r="B420"/>
      <c r="C420"/>
    </row>
    <row r="421" spans="1:3" ht="15.75" customHeight="1">
      <c r="A421"/>
      <c r="B421"/>
      <c r="C421"/>
    </row>
    <row r="422" spans="1:3" ht="15.75" customHeight="1">
      <c r="A422"/>
      <c r="B422"/>
      <c r="C422"/>
    </row>
    <row r="423" spans="1:3" ht="15.75" customHeight="1">
      <c r="A423"/>
      <c r="B423"/>
      <c r="C423"/>
    </row>
    <row r="424" spans="1:3" ht="15.75" customHeight="1">
      <c r="A424"/>
      <c r="B424"/>
      <c r="C424"/>
    </row>
    <row r="425" spans="1:3" ht="15.75" customHeight="1">
      <c r="A425"/>
      <c r="B425"/>
      <c r="C425"/>
    </row>
    <row r="426" spans="1:3" ht="15.75" customHeight="1">
      <c r="A426"/>
      <c r="B426"/>
      <c r="C426"/>
    </row>
    <row r="427" spans="1:3" ht="15.75" customHeight="1">
      <c r="A427"/>
      <c r="B427"/>
      <c r="C427"/>
    </row>
    <row r="428" spans="1:3" ht="15.75" customHeight="1">
      <c r="A428"/>
      <c r="B428"/>
      <c r="C428"/>
    </row>
    <row r="429" spans="1:3" ht="15.75" customHeight="1">
      <c r="A429"/>
      <c r="B429"/>
      <c r="C429"/>
    </row>
    <row r="430" spans="1:3" ht="15.75" customHeight="1">
      <c r="A430"/>
      <c r="B430"/>
      <c r="C430"/>
    </row>
    <row r="431" spans="1:3" ht="15.75" customHeight="1">
      <c r="A431"/>
      <c r="B431"/>
      <c r="C431"/>
    </row>
    <row r="432" spans="1:3" ht="15.75" customHeight="1">
      <c r="A432"/>
      <c r="B432"/>
      <c r="C432"/>
    </row>
    <row r="433" spans="1:3" ht="15.75" customHeight="1">
      <c r="A433"/>
      <c r="B433"/>
      <c r="C433"/>
    </row>
    <row r="434" spans="1:3" ht="15.75" customHeight="1">
      <c r="A434"/>
      <c r="B434"/>
      <c r="C434"/>
    </row>
    <row r="435" spans="1:3" ht="15.75" customHeight="1">
      <c r="A435"/>
      <c r="B435"/>
      <c r="C435"/>
    </row>
    <row r="436" spans="1:3" ht="15.75" customHeight="1">
      <c r="A436"/>
      <c r="B436"/>
      <c r="C436"/>
    </row>
    <row r="437" spans="1:3" ht="15.75" customHeight="1">
      <c r="A437"/>
      <c r="B437"/>
      <c r="C437"/>
    </row>
    <row r="438" spans="1:3" ht="15.75" customHeight="1">
      <c r="A438"/>
      <c r="B438"/>
      <c r="C438"/>
    </row>
    <row r="439" spans="1:3" ht="15.75" customHeight="1">
      <c r="A439"/>
      <c r="B439"/>
      <c r="C439"/>
    </row>
    <row r="440" spans="1:3" ht="15.75" customHeight="1">
      <c r="A440"/>
      <c r="B440"/>
      <c r="C440"/>
    </row>
    <row r="441" spans="1:3" ht="15.75" customHeight="1">
      <c r="A441"/>
      <c r="B441"/>
      <c r="C441"/>
    </row>
    <row r="442" spans="1:3" ht="15.75" customHeight="1">
      <c r="A442"/>
      <c r="B442"/>
      <c r="C442"/>
    </row>
    <row r="443" spans="1:3" ht="15.75" customHeight="1">
      <c r="A443"/>
      <c r="B443"/>
      <c r="C443"/>
    </row>
    <row r="444" spans="1:3" ht="15.75" customHeight="1">
      <c r="A444"/>
      <c r="B444"/>
      <c r="C444"/>
    </row>
    <row r="445" spans="1:3" ht="15.75" customHeight="1">
      <c r="A445"/>
      <c r="B445"/>
      <c r="C445"/>
    </row>
    <row r="446" spans="1:3" ht="15.75" customHeight="1">
      <c r="A446"/>
      <c r="B446"/>
      <c r="C446"/>
    </row>
    <row r="447" spans="1:3" ht="15.75" customHeight="1">
      <c r="A447"/>
      <c r="B447"/>
      <c r="C447"/>
    </row>
    <row r="448" spans="1:3" ht="15.75" customHeight="1">
      <c r="A448"/>
      <c r="B448"/>
      <c r="C448"/>
    </row>
    <row r="449" spans="1:3" ht="15.75" customHeight="1">
      <c r="A449"/>
      <c r="B449"/>
      <c r="C449"/>
    </row>
    <row r="450" spans="1:3" ht="15.75" customHeight="1">
      <c r="A450"/>
      <c r="B450"/>
      <c r="C450"/>
    </row>
    <row r="451" spans="1:3" ht="15.75" customHeight="1">
      <c r="A451"/>
      <c r="B451"/>
      <c r="C451"/>
    </row>
    <row r="452" spans="1:3" ht="15.75" customHeight="1">
      <c r="A452"/>
      <c r="B452"/>
      <c r="C452"/>
    </row>
    <row r="453" spans="1:3" ht="15.75" customHeight="1">
      <c r="A453"/>
      <c r="B453"/>
      <c r="C453"/>
    </row>
    <row r="454" spans="1:3" ht="15.75" customHeight="1">
      <c r="A454"/>
      <c r="B454"/>
      <c r="C454"/>
    </row>
  </sheetData>
  <sheetProtection/>
  <mergeCells count="26">
    <mergeCell ref="F39:I39"/>
    <mergeCell ref="F40:I42"/>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38:I38"/>
    <mergeCell ref="F32:I32"/>
    <mergeCell ref="H16:I19"/>
    <mergeCell ref="G16:G19"/>
    <mergeCell ref="F16:F19"/>
    <mergeCell ref="F35:I37"/>
    <mergeCell ref="F33:I34"/>
    <mergeCell ref="F29:I31"/>
    <mergeCell ref="H20:I27"/>
  </mergeCells>
  <hyperlinks>
    <hyperlink ref="I13" r:id="rId1" tooltip="IEEE 802.11 eMail Reflector Request &amp; Information" display="http://www.ieee802.org/11/Reflector.html"/>
    <hyperlink ref="I7:I8" r:id="rId2" tooltip="IEEE 802.11 Web Site" display="www.ieee802.org/11/"/>
    <hyperlink ref="I9" r:id="rId3" tooltip="IEEE 802 Wireless World Members Site" display="www.802wirelessworld.com"/>
    <hyperlink ref="G22" r:id="rId4" display="stds-802-11-tgaa@listsev.ieee.org"/>
    <hyperlink ref="G23" r:id="rId5" display="stds-802-11-tgac@listsev.ieee.org"/>
    <hyperlink ref="G24" r:id="rId6" display="stds-802-11-tgad@listsev.ieee.org"/>
    <hyperlink ref="G25" r:id="rId7" display="stds-802-11-tgae@listsev.ieee.org"/>
    <hyperlink ref="G26" r:id="rId8" display="stds-802-11-tgaf@listsev.ieee.org"/>
    <hyperlink ref="G27" r:id="rId9" display="stds-802-11-tgah@listsev.ieee.org"/>
    <hyperlink ref="G28" r:id="rId10" display="stds-802-11-tgai@listsev.ieee.org"/>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1" tooltip="Code of Ethics" display="Ethics"/>
    <hyperlink ref="B48" location="References!A1" tooltip="802.11 WG Communication References" display="Reference"/>
    <hyperlink ref="B37" location="'802.11 Cover'!A1" tooltip="Cover Page" display="Cover"/>
    <hyperlink ref="B42" r:id="rId12" tooltip="Antitrust and Competition Policy" display="Antitrust"/>
    <hyperlink ref="B45" r:id="rId13" tooltip="IEEE-SA PatCom" display="PatCom"/>
    <hyperlink ref="B39" r:id="rId14" tooltip="WG Officers and Contact Details" display="Officers"/>
    <hyperlink ref="B46" r:id="rId15" tooltip="Patent Policy" display="Patents"/>
    <hyperlink ref="B47" r:id="rId16" tooltip="Patent FAQ" display="Patent FAQ"/>
    <hyperlink ref="B41" r:id="rId17" tooltip="Affiliation FAQ" display="Affiliation"/>
    <hyperlink ref="B44" r:id="rId1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19" tooltip="Teleconference Calendar" display="Calendar"/>
    <hyperlink ref="B35" r:id="rId20" tooltip="WG11 Home Page" display="Home Page"/>
    <hyperlink ref="B22" location="TGAI!A1" tooltip="TGai- Fast Initial Link Setup" display="TGai "/>
  </hyperlinks>
  <printOptions/>
  <pageMargins left="0.25" right="0.25" top="0.25" bottom="0.75" header="0.5" footer="0.5"/>
  <pageSetup horizontalDpi="300" verticalDpi="300" orientation="portrait" scale="70" r:id="rId21"/>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sheetPr>
    <tabColor indexed="15"/>
    <pageSetUpPr fitToPage="1"/>
  </sheetPr>
  <dimension ref="A1:S50"/>
  <sheetViews>
    <sheetView showGridLines="0" zoomScale="45" zoomScaleNormal="45" zoomScalePageLayoutView="0" workbookViewId="0" topLeftCell="A1">
      <selection activeCell="B50" sqref="B50"/>
    </sheetView>
  </sheetViews>
  <sheetFormatPr defaultColWidth="9.140625" defaultRowHeight="15.75" customHeight="1"/>
  <cols>
    <col min="1" max="1" width="1.421875" style="0" customWidth="1"/>
    <col min="2" max="2" width="12.421875" style="0" customWidth="1"/>
    <col min="3" max="3" width="1.421875" style="0" customWidth="1"/>
    <col min="4" max="4" width="1.421875" style="65" customWidth="1"/>
  </cols>
  <sheetData>
    <row r="1" spans="1:19" s="37" customFormat="1" ht="15.75" customHeight="1">
      <c r="A1" s="1094"/>
      <c r="B1" s="1095" t="s">
        <v>102</v>
      </c>
      <c r="C1" s="57"/>
      <c r="D1" s="64"/>
      <c r="F1"/>
      <c r="G1"/>
      <c r="H1"/>
      <c r="I1"/>
      <c r="J1"/>
      <c r="K1"/>
      <c r="L1"/>
      <c r="M1"/>
      <c r="N1"/>
      <c r="O1"/>
      <c r="P1"/>
      <c r="Q1"/>
      <c r="R1"/>
      <c r="S1"/>
    </row>
    <row r="2" spans="1:3" ht="15.75" customHeight="1" thickBot="1">
      <c r="A2" s="1096"/>
      <c r="B2" s="908"/>
      <c r="C2" s="59"/>
    </row>
    <row r="3" spans="1:3" ht="15.75" customHeight="1" thickBot="1">
      <c r="A3" s="1096"/>
      <c r="B3" s="395" t="s">
        <v>276</v>
      </c>
      <c r="C3" s="59"/>
    </row>
    <row r="4" spans="1:3" ht="15.75" customHeight="1">
      <c r="A4" s="1096"/>
      <c r="B4" s="1156" t="str">
        <f>Title!$B$4</f>
        <v>R6</v>
      </c>
      <c r="C4" s="59"/>
    </row>
    <row r="5" spans="1:3" ht="15.75" customHeight="1">
      <c r="A5" s="1096"/>
      <c r="B5" s="1157"/>
      <c r="C5" s="59"/>
    </row>
    <row r="6" spans="1:17" ht="15.75" customHeight="1" thickBot="1">
      <c r="A6" s="1096"/>
      <c r="B6" s="1158"/>
      <c r="C6" s="59"/>
      <c r="Q6" s="1154"/>
    </row>
    <row r="7" spans="1:17" ht="15.75" customHeight="1" thickBot="1">
      <c r="A7" s="1096"/>
      <c r="B7" s="60"/>
      <c r="C7" s="909"/>
      <c r="D7" s="66"/>
      <c r="Q7" s="1154"/>
    </row>
    <row r="8" spans="1:17" ht="15.75" customHeight="1">
      <c r="A8" s="1096"/>
      <c r="B8" s="831" t="s">
        <v>348</v>
      </c>
      <c r="C8" s="832"/>
      <c r="Q8" s="1154"/>
    </row>
    <row r="9" spans="1:17" ht="15.75" customHeight="1">
      <c r="A9" s="1096"/>
      <c r="B9" s="833" t="s">
        <v>377</v>
      </c>
      <c r="C9" s="832"/>
      <c r="Q9" s="1154"/>
    </row>
    <row r="10" spans="1:3" ht="15.75" customHeight="1">
      <c r="A10" s="58"/>
      <c r="B10" s="60"/>
      <c r="C10" s="59"/>
    </row>
    <row r="11" spans="1:3" ht="15.75" customHeight="1">
      <c r="A11" s="1096"/>
      <c r="B11" s="834" t="s">
        <v>403</v>
      </c>
      <c r="C11" s="832"/>
    </row>
    <row r="12" spans="1:3" ht="15.75" customHeight="1" thickBot="1">
      <c r="A12" s="58"/>
      <c r="B12" s="846" t="s">
        <v>517</v>
      </c>
      <c r="C12" s="832"/>
    </row>
    <row r="13" spans="1:3" ht="15.75" customHeight="1">
      <c r="A13" s="58"/>
      <c r="B13" s="60"/>
      <c r="C13" s="59"/>
    </row>
    <row r="14" spans="1:3" ht="15.75" customHeight="1">
      <c r="A14" s="1096"/>
      <c r="B14" s="835" t="s">
        <v>513</v>
      </c>
      <c r="C14" s="832"/>
    </row>
    <row r="15" spans="1:3" ht="15.75" customHeight="1">
      <c r="A15" s="1096"/>
      <c r="B15" s="836" t="s">
        <v>495</v>
      </c>
      <c r="C15" s="832"/>
    </row>
    <row r="16" spans="1:3" ht="15.75" customHeight="1">
      <c r="A16" s="58"/>
      <c r="B16" s="837" t="s">
        <v>554</v>
      </c>
      <c r="C16" s="832"/>
    </row>
    <row r="17" spans="1:3" ht="15.75" customHeight="1">
      <c r="A17" s="58"/>
      <c r="B17" s="838" t="s">
        <v>574</v>
      </c>
      <c r="C17" s="832"/>
    </row>
    <row r="18" spans="1:3" ht="15.75" customHeight="1">
      <c r="A18" s="58"/>
      <c r="B18" s="839" t="s">
        <v>573</v>
      </c>
      <c r="C18" s="832"/>
    </row>
    <row r="19" spans="1:3" ht="15.75" customHeight="1">
      <c r="A19" s="58"/>
      <c r="B19" s="840" t="s">
        <v>663</v>
      </c>
      <c r="C19" s="832"/>
    </row>
    <row r="20" spans="1:3" ht="15.75" customHeight="1">
      <c r="A20" s="58"/>
      <c r="B20" s="841" t="s">
        <v>664</v>
      </c>
      <c r="C20" s="832"/>
    </row>
    <row r="21" spans="1:3" ht="15.75" customHeight="1">
      <c r="A21" s="58"/>
      <c r="B21" s="922" t="s">
        <v>185</v>
      </c>
      <c r="C21" s="832"/>
    </row>
    <row r="22" spans="1:3" ht="15.75" customHeight="1">
      <c r="A22" s="58"/>
      <c r="B22" s="1093" t="s">
        <v>177</v>
      </c>
      <c r="C22" s="832"/>
    </row>
    <row r="23" spans="1:3" ht="15.75" customHeight="1">
      <c r="A23" s="58"/>
      <c r="B23" s="60"/>
      <c r="C23" s="59"/>
    </row>
    <row r="24" spans="1:3" ht="15.75" customHeight="1">
      <c r="A24" s="58"/>
      <c r="B24" s="60"/>
      <c r="C24" s="59"/>
    </row>
    <row r="25" spans="1:3" ht="15.75" customHeight="1">
      <c r="A25" s="58"/>
      <c r="B25" s="60"/>
      <c r="C25" s="59"/>
    </row>
    <row r="26" spans="1:3" ht="15.75" customHeight="1">
      <c r="A26" s="58"/>
      <c r="B26" s="60"/>
      <c r="C26" s="59"/>
    </row>
    <row r="27" spans="1:3" ht="15.75" customHeight="1">
      <c r="A27" s="58"/>
      <c r="B27" s="843" t="s">
        <v>555</v>
      </c>
      <c r="C27" s="832"/>
    </row>
    <row r="28" spans="1:3" ht="15.75" customHeight="1">
      <c r="A28" s="58"/>
      <c r="B28" s="844" t="s">
        <v>661</v>
      </c>
      <c r="C28" s="845"/>
    </row>
    <row r="29" spans="1:3" ht="15.75" customHeight="1">
      <c r="A29" s="58"/>
      <c r="B29" s="842" t="s">
        <v>688</v>
      </c>
      <c r="C29" s="750"/>
    </row>
    <row r="30" spans="1:3" ht="15.75" customHeight="1">
      <c r="A30" s="58"/>
      <c r="B30" s="60"/>
      <c r="C30" s="750"/>
    </row>
    <row r="31" spans="1:3" ht="15.75" customHeight="1">
      <c r="A31" s="58"/>
      <c r="B31" s="60"/>
      <c r="C31" s="59"/>
    </row>
    <row r="32" spans="1:3" ht="15.75" customHeight="1">
      <c r="A32" s="58"/>
      <c r="B32" s="60"/>
      <c r="C32" s="59"/>
    </row>
    <row r="33" spans="1:3" ht="15.75" customHeight="1">
      <c r="A33" s="58"/>
      <c r="B33" s="60"/>
      <c r="C33" s="59"/>
    </row>
    <row r="34" spans="1:3" ht="15.75" customHeight="1" thickBot="1">
      <c r="A34" s="58"/>
      <c r="B34" s="60"/>
      <c r="C34" s="59"/>
    </row>
    <row r="35" spans="1:3" ht="15.75" customHeight="1">
      <c r="A35" s="58"/>
      <c r="B35" s="1016" t="s">
        <v>579</v>
      </c>
      <c r="C35" s="847"/>
    </row>
    <row r="36" spans="1:3" ht="15.75" customHeight="1">
      <c r="A36" s="58"/>
      <c r="B36" s="1017" t="s">
        <v>526</v>
      </c>
      <c r="C36" s="847"/>
    </row>
    <row r="37" spans="1:3" ht="15.75" customHeight="1">
      <c r="A37" s="58"/>
      <c r="B37" s="848" t="s">
        <v>502</v>
      </c>
      <c r="C37" s="847"/>
    </row>
    <row r="38" spans="1:3" ht="15.75" customHeight="1">
      <c r="A38" s="58"/>
      <c r="B38" s="849" t="s">
        <v>349</v>
      </c>
      <c r="C38" s="847"/>
    </row>
    <row r="39" spans="1:3" ht="15.75" customHeight="1">
      <c r="A39" s="58"/>
      <c r="B39" s="850" t="s">
        <v>350</v>
      </c>
      <c r="C39" s="847"/>
    </row>
    <row r="40" spans="1:3" ht="15.75" customHeight="1">
      <c r="A40" s="58"/>
      <c r="B40" s="851" t="s">
        <v>347</v>
      </c>
      <c r="C40" s="847"/>
    </row>
    <row r="41" spans="1:3" ht="15.75" customHeight="1">
      <c r="A41" s="58"/>
      <c r="B41" s="852" t="s">
        <v>522</v>
      </c>
      <c r="C41" s="847"/>
    </row>
    <row r="42" spans="1:3" ht="15.75" customHeight="1">
      <c r="A42" s="58"/>
      <c r="B42" s="852" t="s">
        <v>523</v>
      </c>
      <c r="C42" s="847"/>
    </row>
    <row r="43" spans="1:3" ht="15.75" customHeight="1">
      <c r="A43" s="58"/>
      <c r="B43" s="852" t="s">
        <v>381</v>
      </c>
      <c r="C43" s="847"/>
    </row>
    <row r="44" spans="1:3" ht="15.75" customHeight="1">
      <c r="A44" s="58"/>
      <c r="B44" s="852" t="s">
        <v>528</v>
      </c>
      <c r="C44" s="847"/>
    </row>
    <row r="45" spans="1:3" ht="15.75" customHeight="1">
      <c r="A45" s="58"/>
      <c r="B45" s="852" t="s">
        <v>524</v>
      </c>
      <c r="C45" s="847"/>
    </row>
    <row r="46" spans="1:3" ht="15.75" customHeight="1">
      <c r="A46" s="58"/>
      <c r="B46" s="852" t="s">
        <v>380</v>
      </c>
      <c r="C46" s="847"/>
    </row>
    <row r="47" spans="1:3" ht="15.75" customHeight="1">
      <c r="A47" s="58"/>
      <c r="B47" s="852" t="s">
        <v>525</v>
      </c>
      <c r="C47" s="847"/>
    </row>
    <row r="48" spans="1:3" ht="15.75" customHeight="1" thickBot="1">
      <c r="A48" s="58"/>
      <c r="B48" s="853" t="s">
        <v>351</v>
      </c>
      <c r="C48" s="847"/>
    </row>
    <row r="49" spans="1:3" ht="15.75" customHeight="1">
      <c r="A49" s="58"/>
      <c r="B49" s="60"/>
      <c r="C49" s="59"/>
    </row>
    <row r="50" spans="1:3" ht="15.75" customHeight="1" thickBot="1">
      <c r="A50" s="1097"/>
      <c r="B50" s="1098" t="s">
        <v>102</v>
      </c>
      <c r="C50" s="1099"/>
    </row>
  </sheetData>
  <sheetProtection/>
  <mergeCells count="2">
    <mergeCell ref="Q6:Q9"/>
    <mergeCell ref="B4:B6"/>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75" right="0.75" top="1" bottom="1" header="0.5" footer="0.5"/>
  <pageSetup fitToHeight="1" fitToWidth="1" horizontalDpi="600" verticalDpi="600" orientation="landscape" scale="60" r:id="rId12"/>
  <drawing r:id="rId11"/>
</worksheet>
</file>

<file path=xl/worksheets/sheet4.xml><?xml version="1.0" encoding="utf-8"?>
<worksheet xmlns="http://schemas.openxmlformats.org/spreadsheetml/2006/main" xmlns:r="http://schemas.openxmlformats.org/officeDocument/2006/relationships">
  <sheetPr>
    <tabColor indexed="13"/>
  </sheetPr>
  <dimension ref="A1:AT57"/>
  <sheetViews>
    <sheetView showGridLines="0" zoomScale="25" zoomScaleNormal="25" zoomScaleSheetLayoutView="25" zoomScalePageLayoutView="0" workbookViewId="0" topLeftCell="A1">
      <selection activeCell="U52" sqref="U52"/>
    </sheetView>
  </sheetViews>
  <sheetFormatPr defaultColWidth="9.140625" defaultRowHeight="36" customHeight="1"/>
  <cols>
    <col min="1" max="1" width="1.421875" style="0" customWidth="1"/>
    <col min="2" max="2" width="12.421875" style="0" customWidth="1"/>
    <col min="3" max="3" width="1.421875" style="0" customWidth="1"/>
    <col min="4" max="4" width="3.57421875" style="37" customWidth="1"/>
    <col min="5" max="5" width="36.57421875" style="0" customWidth="1"/>
    <col min="6" max="6" width="60.57421875" style="0" customWidth="1"/>
    <col min="7" max="7" width="7.7109375" style="0" customWidth="1"/>
    <col min="8" max="8" width="18.140625" style="0" hidden="1" customWidth="1"/>
    <col min="9" max="12" width="15.28125" style="0" customWidth="1"/>
    <col min="13" max="13" width="17.421875" style="0" customWidth="1"/>
    <col min="14" max="14" width="8.140625" style="0" customWidth="1"/>
    <col min="15" max="15" width="21.57421875" style="0" customWidth="1"/>
    <col min="16" max="16" width="18.7109375" style="0" customWidth="1"/>
    <col min="17" max="17" width="18.140625" style="0" customWidth="1"/>
    <col min="18" max="18" width="16.57421875" style="0" customWidth="1"/>
    <col min="19" max="19" width="17.00390625" style="0" customWidth="1"/>
    <col min="20" max="20" width="17.8515625" style="0" customWidth="1"/>
    <col min="21" max="21" width="15.28125" style="0" customWidth="1"/>
    <col min="22" max="22" width="17.421875" style="0" customWidth="1"/>
    <col min="23" max="23" width="19.00390625" style="0" customWidth="1"/>
    <col min="24" max="25" width="15.28125" style="0" customWidth="1"/>
    <col min="26" max="26" width="20.421875" style="0" customWidth="1"/>
    <col min="27" max="27" width="15.28125" style="0" customWidth="1"/>
    <col min="28" max="29" width="17.421875" style="0" customWidth="1"/>
    <col min="30" max="36" width="15.28125" style="0" customWidth="1"/>
    <col min="37" max="37" width="15.28125" style="12" customWidth="1"/>
    <col min="38" max="43" width="15.421875" style="12" customWidth="1"/>
    <col min="44" max="44" width="22.421875" style="16" bestFit="1" customWidth="1"/>
    <col min="45" max="61" width="15.421875" style="12" customWidth="1"/>
    <col min="62" max="16384" width="9.140625" style="12" customWidth="1"/>
  </cols>
  <sheetData>
    <row r="1" spans="1:37" s="6" customFormat="1" ht="36" customHeight="1" thickBot="1">
      <c r="A1" s="103"/>
      <c r="B1" s="927" t="s">
        <v>184</v>
      </c>
      <c r="C1" s="57"/>
      <c r="E1" s="49"/>
      <c r="F1" s="30"/>
      <c r="G1" s="30"/>
      <c r="AI1"/>
      <c r="AJ1"/>
      <c r="AK1" s="14"/>
    </row>
    <row r="2" spans="1:38" s="30" customFormat="1" ht="36" customHeight="1" thickBot="1">
      <c r="A2" s="85"/>
      <c r="B2" s="908"/>
      <c r="C2" s="59"/>
      <c r="D2" s="6"/>
      <c r="E2" s="1247"/>
      <c r="F2" s="1226"/>
      <c r="G2" s="1226"/>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8"/>
      <c r="AI2"/>
      <c r="AJ2"/>
      <c r="AK2" s="14"/>
      <c r="AL2" s="6"/>
    </row>
    <row r="3" spans="1:37" s="6" customFormat="1" ht="36" customHeight="1" thickBot="1">
      <c r="A3" s="85"/>
      <c r="B3" s="395" t="s">
        <v>276</v>
      </c>
      <c r="C3" s="59"/>
      <c r="E3" s="1248"/>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c r="AD3" s="1229"/>
      <c r="AE3" s="1229"/>
      <c r="AF3" s="1229"/>
      <c r="AG3" s="1229"/>
      <c r="AH3" s="1230"/>
      <c r="AI3"/>
      <c r="AJ3"/>
      <c r="AK3" s="14"/>
    </row>
    <row r="4" spans="1:37" s="6" customFormat="1" ht="36" customHeight="1">
      <c r="A4" s="1094"/>
      <c r="B4" s="1095" t="s">
        <v>178</v>
      </c>
      <c r="C4" s="57"/>
      <c r="E4" s="1248"/>
      <c r="F4" s="1307" t="str">
        <f>'802.11 Cover'!$E$5</f>
        <v>Hyatt Grand Champion, Palm Springs, California, US 92210</v>
      </c>
      <c r="G4" s="1307"/>
      <c r="H4" s="1307"/>
      <c r="I4" s="1307"/>
      <c r="J4" s="1307"/>
      <c r="K4" s="1307"/>
      <c r="L4" s="1307"/>
      <c r="M4" s="1307"/>
      <c r="N4" s="1307"/>
      <c r="O4" s="1307"/>
      <c r="P4" s="1307"/>
      <c r="Q4" s="1307"/>
      <c r="R4" s="1307"/>
      <c r="S4" s="1307"/>
      <c r="T4" s="1307"/>
      <c r="U4" s="1307"/>
      <c r="V4" s="1307"/>
      <c r="W4" s="1307"/>
      <c r="X4" s="1307"/>
      <c r="Y4" s="1307"/>
      <c r="Z4" s="1307"/>
      <c r="AA4" s="1307"/>
      <c r="AB4" s="872"/>
      <c r="AC4" s="872"/>
      <c r="AD4" s="872"/>
      <c r="AE4" s="872"/>
      <c r="AF4" s="872"/>
      <c r="AG4" s="872"/>
      <c r="AH4" s="873"/>
      <c r="AI4"/>
      <c r="AJ4"/>
      <c r="AK4" s="14"/>
    </row>
    <row r="5" spans="1:37" s="6" customFormat="1" ht="31.5" customHeight="1" thickBot="1">
      <c r="A5" s="1096"/>
      <c r="B5" s="908"/>
      <c r="C5" s="59"/>
      <c r="E5" s="104"/>
      <c r="F5" s="1308"/>
      <c r="G5" s="1308"/>
      <c r="H5" s="1308"/>
      <c r="I5" s="1308"/>
      <c r="J5" s="1308"/>
      <c r="K5" s="1308"/>
      <c r="L5" s="1308"/>
      <c r="M5" s="1308"/>
      <c r="N5" s="1308"/>
      <c r="O5" s="1308"/>
      <c r="P5" s="1308"/>
      <c r="Q5" s="1308"/>
      <c r="R5" s="1308"/>
      <c r="S5" s="1308"/>
      <c r="T5" s="1308"/>
      <c r="U5" s="1308"/>
      <c r="V5" s="1308"/>
      <c r="W5" s="1308"/>
      <c r="X5" s="1308"/>
      <c r="Y5" s="1308"/>
      <c r="Z5" s="1308"/>
      <c r="AA5" s="1308"/>
      <c r="AB5" s="874"/>
      <c r="AC5" s="874"/>
      <c r="AD5" s="874"/>
      <c r="AE5" s="874"/>
      <c r="AF5" s="874"/>
      <c r="AG5" s="874"/>
      <c r="AH5" s="875"/>
      <c r="AI5"/>
      <c r="AJ5"/>
      <c r="AK5" s="1281"/>
    </row>
    <row r="6" spans="1:37" s="6" customFormat="1" ht="36" customHeight="1" thickBot="1">
      <c r="A6" s="1096"/>
      <c r="B6" s="395" t="s">
        <v>276</v>
      </c>
      <c r="C6" s="59"/>
      <c r="E6" s="115"/>
      <c r="F6" s="1231" t="str">
        <f>'802.11 Cover'!$E$7</f>
        <v>May 8th-13th, 2011</v>
      </c>
      <c r="G6" s="1231"/>
      <c r="H6" s="1231"/>
      <c r="I6" s="1231"/>
      <c r="J6" s="1231"/>
      <c r="K6" s="1231"/>
      <c r="L6" s="1231"/>
      <c r="M6" s="1231"/>
      <c r="N6" s="1231"/>
      <c r="O6" s="1231"/>
      <c r="P6" s="1231"/>
      <c r="Q6" s="1231"/>
      <c r="R6" s="1231"/>
      <c r="S6" s="1231"/>
      <c r="T6" s="1231"/>
      <c r="U6" s="1231"/>
      <c r="V6" s="1231"/>
      <c r="W6" s="1231"/>
      <c r="X6" s="1231"/>
      <c r="Y6" s="1231"/>
      <c r="Z6" s="1231"/>
      <c r="AA6" s="1231"/>
      <c r="AB6" s="864"/>
      <c r="AC6" s="864"/>
      <c r="AD6" s="864"/>
      <c r="AE6" s="864"/>
      <c r="AF6" s="864"/>
      <c r="AG6" s="864"/>
      <c r="AH6" s="865"/>
      <c r="AI6"/>
      <c r="AJ6"/>
      <c r="AK6" s="1281"/>
    </row>
    <row r="7" spans="1:39" s="6" customFormat="1" ht="36" customHeight="1" thickBot="1">
      <c r="A7" s="1096"/>
      <c r="B7" s="1156" t="str">
        <f>Title!$B$4</f>
        <v>R6</v>
      </c>
      <c r="C7" s="59"/>
      <c r="E7" s="105"/>
      <c r="F7" s="62" t="s">
        <v>504</v>
      </c>
      <c r="G7" s="901"/>
      <c r="H7" s="86"/>
      <c r="I7" s="86"/>
      <c r="J7" s="86"/>
      <c r="K7" s="86"/>
      <c r="L7" s="86"/>
      <c r="M7" s="86"/>
      <c r="N7" s="86"/>
      <c r="O7" s="86"/>
      <c r="P7" s="86"/>
      <c r="Q7" s="86"/>
      <c r="R7" s="86"/>
      <c r="S7" s="86"/>
      <c r="T7" s="63"/>
      <c r="U7" s="63"/>
      <c r="V7" s="63"/>
      <c r="W7" s="63"/>
      <c r="X7" s="63"/>
      <c r="Y7" s="63"/>
      <c r="Z7" s="63"/>
      <c r="AA7" s="63"/>
      <c r="AB7" s="63"/>
      <c r="AC7" s="63"/>
      <c r="AD7" s="63"/>
      <c r="AE7" s="63"/>
      <c r="AF7" s="63"/>
      <c r="AG7" s="63"/>
      <c r="AH7" s="106"/>
      <c r="AI7"/>
      <c r="AJ7"/>
      <c r="AK7" s="1281"/>
      <c r="AM7" s="400"/>
    </row>
    <row r="8" spans="1:37" s="6" customFormat="1" ht="36" customHeight="1" thickBot="1">
      <c r="A8" s="1096"/>
      <c r="B8" s="1157"/>
      <c r="C8" s="59"/>
      <c r="E8" s="983" t="s">
        <v>503</v>
      </c>
      <c r="F8" s="984" t="s">
        <v>712</v>
      </c>
      <c r="G8" s="1260" t="s">
        <v>713</v>
      </c>
      <c r="H8" s="1261"/>
      <c r="I8" s="1261"/>
      <c r="J8" s="1261"/>
      <c r="K8" s="1261"/>
      <c r="L8" s="1261"/>
      <c r="M8" s="1262"/>
      <c r="N8" s="1314" t="s">
        <v>714</v>
      </c>
      <c r="O8" s="1315"/>
      <c r="P8" s="1315"/>
      <c r="Q8" s="1315"/>
      <c r="R8" s="1315"/>
      <c r="S8" s="1316"/>
      <c r="T8" s="1301" t="s">
        <v>715</v>
      </c>
      <c r="U8" s="1302"/>
      <c r="V8" s="1302"/>
      <c r="W8" s="1302"/>
      <c r="X8" s="1303"/>
      <c r="Y8" s="1304" t="s">
        <v>716</v>
      </c>
      <c r="Z8" s="1301"/>
      <c r="AA8" s="1301"/>
      <c r="AB8" s="1301"/>
      <c r="AC8" s="1301"/>
      <c r="AD8" s="1304" t="s">
        <v>717</v>
      </c>
      <c r="AE8" s="1301"/>
      <c r="AF8" s="1305"/>
      <c r="AG8" s="1305"/>
      <c r="AH8" s="1306"/>
      <c r="AI8"/>
      <c r="AJ8"/>
      <c r="AK8" s="1281"/>
    </row>
    <row r="9" spans="1:37" s="6" customFormat="1" ht="36" customHeight="1" thickBot="1">
      <c r="A9" s="1096"/>
      <c r="B9" s="1158"/>
      <c r="C9" s="59"/>
      <c r="E9" s="1249" t="s">
        <v>401</v>
      </c>
      <c r="F9" s="1317" t="str">
        <f>Title!$B$4</f>
        <v>R6</v>
      </c>
      <c r="G9" s="1103"/>
      <c r="H9"/>
      <c r="I9" s="1104"/>
      <c r="J9" s="1104"/>
      <c r="K9" s="1104"/>
      <c r="L9" s="1104"/>
      <c r="M9" s="1105"/>
      <c r="N9" s="866"/>
      <c r="O9" s="1251" t="s">
        <v>415</v>
      </c>
      <c r="P9" s="1252"/>
      <c r="Q9" s="1252"/>
      <c r="R9" s="1252"/>
      <c r="S9" s="1253"/>
      <c r="T9" s="1309" t="str">
        <f>$F$9</f>
        <v>R6</v>
      </c>
      <c r="U9" s="1310"/>
      <c r="V9" s="1296"/>
      <c r="W9" s="1296"/>
      <c r="X9" s="1311"/>
      <c r="Y9" s="1275" t="str">
        <f>$F$9</f>
        <v>R6</v>
      </c>
      <c r="Z9" s="1276"/>
      <c r="AA9" s="1276"/>
      <c r="AB9" s="1276"/>
      <c r="AC9" s="1277"/>
      <c r="AD9" s="1294" t="str">
        <f>$F$9</f>
        <v>R6</v>
      </c>
      <c r="AE9" s="1295"/>
      <c r="AF9" s="1296"/>
      <c r="AG9" s="1296"/>
      <c r="AH9" s="1297"/>
      <c r="AI9"/>
      <c r="AJ9"/>
      <c r="AK9" s="31"/>
    </row>
    <row r="10" spans="1:38" s="31" customFormat="1" ht="36" customHeight="1" thickBot="1">
      <c r="A10" s="1096"/>
      <c r="B10" s="60"/>
      <c r="C10" s="909"/>
      <c r="D10" s="6"/>
      <c r="E10" s="1250"/>
      <c r="F10" s="1318"/>
      <c r="G10" s="1106"/>
      <c r="H10"/>
      <c r="I10" s="895"/>
      <c r="J10" s="895"/>
      <c r="K10" s="895"/>
      <c r="L10" s="895"/>
      <c r="M10" s="1107"/>
      <c r="N10" s="866"/>
      <c r="O10" s="1254"/>
      <c r="P10" s="1255"/>
      <c r="Q10" s="1255"/>
      <c r="R10" s="1255"/>
      <c r="S10" s="1256"/>
      <c r="T10" s="1298"/>
      <c r="U10" s="1312"/>
      <c r="V10" s="1299"/>
      <c r="W10" s="1299"/>
      <c r="X10" s="1313"/>
      <c r="Y10" s="1278"/>
      <c r="Z10" s="1279"/>
      <c r="AA10" s="1279"/>
      <c r="AB10" s="1279"/>
      <c r="AC10" s="1280"/>
      <c r="AD10" s="1298"/>
      <c r="AE10" s="1299"/>
      <c r="AF10" s="1299"/>
      <c r="AG10" s="1299"/>
      <c r="AH10" s="1300"/>
      <c r="AI10"/>
      <c r="AJ10"/>
      <c r="AK10" s="15"/>
      <c r="AL10" s="6"/>
    </row>
    <row r="11" spans="1:38" s="13" customFormat="1" ht="36" customHeight="1">
      <c r="A11" s="1096"/>
      <c r="B11" s="831" t="s">
        <v>348</v>
      </c>
      <c r="C11" s="832"/>
      <c r="D11" s="6"/>
      <c r="E11" s="985" t="s">
        <v>484</v>
      </c>
      <c r="F11" s="986"/>
      <c r="G11" s="1232"/>
      <c r="H11"/>
      <c r="I11" s="1266" t="s">
        <v>709</v>
      </c>
      <c r="J11" s="1267"/>
      <c r="K11" s="1267"/>
      <c r="L11" s="1267"/>
      <c r="M11" s="1268"/>
      <c r="N11" s="866"/>
      <c r="O11" s="1179" t="s">
        <v>179</v>
      </c>
      <c r="P11" s="1146" t="s">
        <v>403</v>
      </c>
      <c r="R11" s="1151" t="s">
        <v>696</v>
      </c>
      <c r="S11" s="1148" t="s">
        <v>295</v>
      </c>
      <c r="T11" s="1204" t="s">
        <v>180</v>
      </c>
      <c r="U11" s="1152" t="s">
        <v>660</v>
      </c>
      <c r="V11" s="1148" t="s">
        <v>295</v>
      </c>
      <c r="W11" s="1150" t="s">
        <v>555</v>
      </c>
      <c r="X11" s="1143" t="s">
        <v>690</v>
      </c>
      <c r="Y11" s="1066" t="s">
        <v>657</v>
      </c>
      <c r="Z11" s="1132" t="s">
        <v>669</v>
      </c>
      <c r="AA11" s="1197" t="s">
        <v>658</v>
      </c>
      <c r="AB11" s="1133" t="s">
        <v>296</v>
      </c>
      <c r="AC11" s="1179" t="s">
        <v>179</v>
      </c>
      <c r="AD11" s="1236" t="s">
        <v>496</v>
      </c>
      <c r="AE11" s="1237"/>
      <c r="AF11" s="1237"/>
      <c r="AG11" s="1237"/>
      <c r="AH11" s="1238"/>
      <c r="AI11"/>
      <c r="AJ11"/>
      <c r="AK11" s="15"/>
      <c r="AL11" s="6"/>
    </row>
    <row r="12" spans="1:38" s="13" customFormat="1" ht="36" customHeight="1" thickBot="1">
      <c r="A12" s="1096"/>
      <c r="B12" s="833" t="s">
        <v>377</v>
      </c>
      <c r="C12" s="832"/>
      <c r="D12" s="6"/>
      <c r="E12" s="987" t="s">
        <v>483</v>
      </c>
      <c r="F12" s="986"/>
      <c r="G12" s="1233"/>
      <c r="H12"/>
      <c r="I12" s="1269"/>
      <c r="J12" s="1270"/>
      <c r="K12" s="1270"/>
      <c r="L12" s="1270"/>
      <c r="M12" s="1271"/>
      <c r="N12" s="866"/>
      <c r="O12" s="1180"/>
      <c r="P12" s="1147"/>
      <c r="R12" s="1152"/>
      <c r="S12" s="1149"/>
      <c r="T12" s="1204"/>
      <c r="U12" s="1152"/>
      <c r="V12" s="1149"/>
      <c r="W12" s="1144"/>
      <c r="X12" s="1142"/>
      <c r="Y12" s="1066"/>
      <c r="Z12" s="1132"/>
      <c r="AA12" s="1197"/>
      <c r="AB12" s="1065"/>
      <c r="AC12" s="1180"/>
      <c r="AD12" s="1239"/>
      <c r="AE12" s="1239"/>
      <c r="AF12" s="1239"/>
      <c r="AG12" s="1239"/>
      <c r="AH12" s="1240"/>
      <c r="AI12"/>
      <c r="AJ12"/>
      <c r="AK12" s="15"/>
      <c r="AL12" s="6"/>
    </row>
    <row r="13" spans="1:38" s="13" customFormat="1" ht="36" customHeight="1">
      <c r="A13" s="58"/>
      <c r="B13" s="60"/>
      <c r="C13" s="59"/>
      <c r="D13" s="6"/>
      <c r="E13" s="987" t="s">
        <v>481</v>
      </c>
      <c r="F13" s="986"/>
      <c r="G13" s="1233"/>
      <c r="H13"/>
      <c r="I13" s="1272" t="s">
        <v>710</v>
      </c>
      <c r="J13" s="1273"/>
      <c r="K13" s="1273"/>
      <c r="L13" s="1273"/>
      <c r="M13" s="1274"/>
      <c r="N13" s="866"/>
      <c r="O13" s="1180"/>
      <c r="P13" s="1147"/>
      <c r="R13" s="1152"/>
      <c r="S13" s="1149"/>
      <c r="T13" s="1204"/>
      <c r="U13" s="1152"/>
      <c r="V13" s="1149"/>
      <c r="W13" s="1144"/>
      <c r="X13" s="1142"/>
      <c r="Y13" s="1066"/>
      <c r="Z13" s="1132"/>
      <c r="AA13" s="1197"/>
      <c r="AB13" s="1065"/>
      <c r="AC13" s="1180"/>
      <c r="AD13" s="1239"/>
      <c r="AE13" s="1239"/>
      <c r="AF13" s="1239"/>
      <c r="AG13" s="1239"/>
      <c r="AH13" s="1240"/>
      <c r="AI13"/>
      <c r="AJ13"/>
      <c r="AK13" s="1281"/>
      <c r="AL13" s="6"/>
    </row>
    <row r="14" spans="1:38" s="13" customFormat="1" ht="36" customHeight="1">
      <c r="A14" s="1096"/>
      <c r="B14" s="834" t="s">
        <v>403</v>
      </c>
      <c r="C14" s="832"/>
      <c r="D14" s="6"/>
      <c r="E14" s="987" t="s">
        <v>482</v>
      </c>
      <c r="F14" s="986"/>
      <c r="G14" s="1233"/>
      <c r="H14"/>
      <c r="I14" s="1272" t="s">
        <v>711</v>
      </c>
      <c r="J14" s="1273"/>
      <c r="K14" s="1273"/>
      <c r="L14" s="1273"/>
      <c r="M14" s="1274"/>
      <c r="N14" s="866"/>
      <c r="O14" s="1180"/>
      <c r="P14" s="1147"/>
      <c r="R14" s="1152"/>
      <c r="S14" s="1149"/>
      <c r="T14" s="1204"/>
      <c r="U14" s="1152"/>
      <c r="V14" s="1149"/>
      <c r="W14" s="1145"/>
      <c r="X14" s="1141"/>
      <c r="Y14" s="1067"/>
      <c r="Z14" s="1132"/>
      <c r="AA14" s="1197"/>
      <c r="AB14" s="1219"/>
      <c r="AC14" s="1180"/>
      <c r="AD14" s="1234" t="s">
        <v>395</v>
      </c>
      <c r="AE14" s="1234"/>
      <c r="AF14" s="1234"/>
      <c r="AG14" s="1234"/>
      <c r="AH14" s="1235"/>
      <c r="AI14"/>
      <c r="AJ14"/>
      <c r="AK14" s="1282"/>
      <c r="AL14" s="6"/>
    </row>
    <row r="15" spans="1:38" s="13" customFormat="1" ht="36" customHeight="1" thickBot="1">
      <c r="A15" s="58"/>
      <c r="B15" s="846" t="s">
        <v>517</v>
      </c>
      <c r="C15" s="832"/>
      <c r="D15" s="6"/>
      <c r="E15" s="988" t="s">
        <v>465</v>
      </c>
      <c r="F15" s="986"/>
      <c r="G15" s="1233"/>
      <c r="H15"/>
      <c r="I15" s="1217" t="s">
        <v>420</v>
      </c>
      <c r="J15" s="1202"/>
      <c r="K15" s="1202"/>
      <c r="L15" s="1202"/>
      <c r="M15" s="1218"/>
      <c r="N15" s="866"/>
      <c r="O15" s="1217" t="s">
        <v>420</v>
      </c>
      <c r="P15" s="1202"/>
      <c r="Q15" s="1202"/>
      <c r="R15" s="1202"/>
      <c r="S15" s="1218"/>
      <c r="T15" s="1283" t="s">
        <v>420</v>
      </c>
      <c r="U15" s="1284"/>
      <c r="V15" s="1284"/>
      <c r="W15" s="1284"/>
      <c r="X15" s="1285"/>
      <c r="Y15" s="1217" t="s">
        <v>420</v>
      </c>
      <c r="Z15" s="1202"/>
      <c r="AA15" s="1202"/>
      <c r="AB15" s="1202"/>
      <c r="AC15" s="1218"/>
      <c r="AD15" s="1286" t="s">
        <v>420</v>
      </c>
      <c r="AE15" s="1286"/>
      <c r="AF15" s="1286"/>
      <c r="AG15" s="1286"/>
      <c r="AH15" s="1287"/>
      <c r="AI15"/>
      <c r="AJ15"/>
      <c r="AK15" s="15"/>
      <c r="AL15" s="6"/>
    </row>
    <row r="16" spans="1:38" s="13" customFormat="1" ht="36" customHeight="1">
      <c r="A16" s="58"/>
      <c r="B16" s="60"/>
      <c r="C16" s="59"/>
      <c r="D16" s="6"/>
      <c r="E16" s="989" t="s">
        <v>464</v>
      </c>
      <c r="F16" s="869"/>
      <c r="G16" s="1233"/>
      <c r="H16"/>
      <c r="I16" s="1197" t="s">
        <v>658</v>
      </c>
      <c r="J16" s="1143" t="s">
        <v>690</v>
      </c>
      <c r="K16" s="1181"/>
      <c r="L16" s="1068" t="s">
        <v>659</v>
      </c>
      <c r="M16" s="1319" t="s">
        <v>295</v>
      </c>
      <c r="N16" s="867"/>
      <c r="O16" s="1155" t="s">
        <v>661</v>
      </c>
      <c r="P16" s="1197" t="s">
        <v>658</v>
      </c>
      <c r="Q16" s="1181"/>
      <c r="R16" s="1151" t="s">
        <v>696</v>
      </c>
      <c r="S16" s="1148" t="s">
        <v>295</v>
      </c>
      <c r="T16" s="1288" t="s">
        <v>496</v>
      </c>
      <c r="U16" s="1289"/>
      <c r="V16" s="1289"/>
      <c r="W16" s="1289"/>
      <c r="X16" s="1290"/>
      <c r="Y16" s="1197" t="s">
        <v>658</v>
      </c>
      <c r="Z16" s="1152" t="s">
        <v>696</v>
      </c>
      <c r="AA16" s="1143" t="s">
        <v>690</v>
      </c>
      <c r="AB16" s="1133" t="s">
        <v>296</v>
      </c>
      <c r="AC16" s="1150" t="s">
        <v>555</v>
      </c>
      <c r="AD16" s="1236" t="s">
        <v>395</v>
      </c>
      <c r="AE16" s="1236"/>
      <c r="AF16" s="1236"/>
      <c r="AG16" s="1236"/>
      <c r="AH16" s="1291"/>
      <c r="AI16"/>
      <c r="AJ16"/>
      <c r="AK16" s="15"/>
      <c r="AL16" s="6"/>
    </row>
    <row r="17" spans="1:38" s="13" customFormat="1" ht="36" customHeight="1" thickBot="1">
      <c r="A17" s="1096"/>
      <c r="B17" s="835" t="s">
        <v>513</v>
      </c>
      <c r="C17" s="832"/>
      <c r="D17" s="6"/>
      <c r="E17" s="989" t="s">
        <v>466</v>
      </c>
      <c r="F17" s="869"/>
      <c r="G17" s="1108"/>
      <c r="H17"/>
      <c r="I17" s="1197"/>
      <c r="J17" s="1142"/>
      <c r="K17" s="1182"/>
      <c r="L17" s="1068"/>
      <c r="M17" s="1320"/>
      <c r="N17" s="867"/>
      <c r="O17" s="1155"/>
      <c r="P17" s="1197"/>
      <c r="Q17" s="1182"/>
      <c r="R17" s="1152"/>
      <c r="S17" s="1149"/>
      <c r="T17" s="1288"/>
      <c r="U17" s="1289"/>
      <c r="V17" s="1289"/>
      <c r="W17" s="1289"/>
      <c r="X17" s="1290"/>
      <c r="Y17" s="1197"/>
      <c r="Z17" s="1152"/>
      <c r="AA17" s="1142"/>
      <c r="AB17" s="1065"/>
      <c r="AC17" s="1144"/>
      <c r="AD17" s="1292"/>
      <c r="AE17" s="1292"/>
      <c r="AF17" s="1292"/>
      <c r="AG17" s="1292"/>
      <c r="AH17" s="1293"/>
      <c r="AI17"/>
      <c r="AJ17"/>
      <c r="AK17" s="15"/>
      <c r="AL17" s="6"/>
    </row>
    <row r="18" spans="1:38" s="13" customFormat="1" ht="36" customHeight="1">
      <c r="A18" s="1096"/>
      <c r="B18" s="836" t="s">
        <v>495</v>
      </c>
      <c r="C18" s="832"/>
      <c r="D18" s="6"/>
      <c r="E18" s="989" t="s">
        <v>467</v>
      </c>
      <c r="F18" s="869"/>
      <c r="G18" s="894"/>
      <c r="H18"/>
      <c r="I18" s="1197"/>
      <c r="J18" s="1142"/>
      <c r="K18" s="1182"/>
      <c r="L18" s="1068"/>
      <c r="M18" s="1320"/>
      <c r="N18" s="867"/>
      <c r="O18" s="1155"/>
      <c r="P18" s="1197"/>
      <c r="Q18" s="1182"/>
      <c r="R18" s="1152"/>
      <c r="S18" s="1149"/>
      <c r="T18" s="1140" t="s">
        <v>394</v>
      </c>
      <c r="U18" s="1127"/>
      <c r="V18" s="1127"/>
      <c r="W18" s="1127"/>
      <c r="X18" s="1128"/>
      <c r="Y18" s="1197"/>
      <c r="Z18" s="1152"/>
      <c r="AA18" s="1142"/>
      <c r="AB18" s="1065"/>
      <c r="AC18" s="1144"/>
      <c r="AD18" s="1241" t="s">
        <v>258</v>
      </c>
      <c r="AE18" s="1241"/>
      <c r="AF18" s="1241"/>
      <c r="AG18" s="1241"/>
      <c r="AH18" s="1242"/>
      <c r="AI18"/>
      <c r="AJ18"/>
      <c r="AK18" s="15"/>
      <c r="AL18" s="6"/>
    </row>
    <row r="19" spans="1:38" s="13" customFormat="1" ht="36" customHeight="1" thickBot="1">
      <c r="A19" s="58"/>
      <c r="B19" s="837" t="s">
        <v>554</v>
      </c>
      <c r="C19" s="832"/>
      <c r="D19" s="6"/>
      <c r="E19" s="989" t="s">
        <v>468</v>
      </c>
      <c r="F19" s="869"/>
      <c r="G19" s="894"/>
      <c r="H19"/>
      <c r="I19" s="1327"/>
      <c r="J19" s="1141"/>
      <c r="K19" s="1183"/>
      <c r="L19" s="1068"/>
      <c r="M19" s="1320"/>
      <c r="N19" s="867"/>
      <c r="O19" s="1155"/>
      <c r="P19" s="1197"/>
      <c r="Q19" s="1183"/>
      <c r="R19" s="1152"/>
      <c r="S19" s="1149"/>
      <c r="T19" s="1129" t="s">
        <v>359</v>
      </c>
      <c r="U19" s="1130"/>
      <c r="V19" s="1130"/>
      <c r="W19" s="1130"/>
      <c r="X19" s="1131"/>
      <c r="Y19" s="1197"/>
      <c r="Z19" s="1152"/>
      <c r="AA19" s="1141"/>
      <c r="AB19" s="1219"/>
      <c r="AC19" s="1145"/>
      <c r="AD19" s="1243"/>
      <c r="AE19" s="1243"/>
      <c r="AF19" s="1243"/>
      <c r="AG19" s="1243"/>
      <c r="AH19" s="1244"/>
      <c r="AI19"/>
      <c r="AJ19"/>
      <c r="AK19" s="15"/>
      <c r="AL19" s="6"/>
    </row>
    <row r="20" spans="1:38" s="13" customFormat="1" ht="36" customHeight="1">
      <c r="A20" s="58"/>
      <c r="B20" s="838" t="s">
        <v>574</v>
      </c>
      <c r="C20" s="832"/>
      <c r="D20" s="6"/>
      <c r="E20" s="990" t="s">
        <v>489</v>
      </c>
      <c r="F20" s="869"/>
      <c r="G20" s="894"/>
      <c r="H20"/>
      <c r="I20" s="1257" t="s">
        <v>478</v>
      </c>
      <c r="J20" s="1258"/>
      <c r="K20" s="1258"/>
      <c r="L20" s="1258"/>
      <c r="M20" s="1259"/>
      <c r="N20" s="866"/>
      <c r="O20" s="1222" t="s">
        <v>478</v>
      </c>
      <c r="P20" s="1199"/>
      <c r="Q20" s="1199"/>
      <c r="R20" s="1199"/>
      <c r="S20" s="1223"/>
      <c r="T20" s="1198" t="s">
        <v>478</v>
      </c>
      <c r="U20" s="1199"/>
      <c r="V20" s="1199"/>
      <c r="W20" s="1199"/>
      <c r="X20" s="1200"/>
      <c r="Y20" s="1222" t="s">
        <v>478</v>
      </c>
      <c r="Z20" s="1199"/>
      <c r="AA20" s="1199"/>
      <c r="AB20" s="1199"/>
      <c r="AC20" s="1223"/>
      <c r="AD20" s="1224" t="s">
        <v>331</v>
      </c>
      <c r="AE20" s="1224"/>
      <c r="AF20" s="1224"/>
      <c r="AG20" s="1224"/>
      <c r="AH20" s="1225"/>
      <c r="AI20"/>
      <c r="AJ20"/>
      <c r="AK20" s="15"/>
      <c r="AL20" s="6"/>
    </row>
    <row r="21" spans="1:38" s="13" customFormat="1" ht="36" customHeight="1">
      <c r="A21" s="58"/>
      <c r="B21" s="839" t="s">
        <v>573</v>
      </c>
      <c r="C21" s="832"/>
      <c r="D21" s="6"/>
      <c r="E21" s="990" t="s">
        <v>490</v>
      </c>
      <c r="F21" s="869"/>
      <c r="G21" s="894"/>
      <c r="H21"/>
      <c r="I21" s="1257"/>
      <c r="J21" s="1258"/>
      <c r="K21" s="1258"/>
      <c r="L21" s="1258"/>
      <c r="M21" s="1259"/>
      <c r="N21" s="866"/>
      <c r="O21" s="1222"/>
      <c r="P21" s="1199"/>
      <c r="Q21" s="1199"/>
      <c r="R21" s="1199"/>
      <c r="S21" s="1223"/>
      <c r="T21" s="1198"/>
      <c r="U21" s="1199"/>
      <c r="V21" s="1199"/>
      <c r="W21" s="1199"/>
      <c r="X21" s="1200"/>
      <c r="Y21" s="1222"/>
      <c r="Z21" s="1199"/>
      <c r="AA21" s="1199"/>
      <c r="AB21" s="1199"/>
      <c r="AC21" s="1223"/>
      <c r="AD21" s="906"/>
      <c r="AE21" s="906"/>
      <c r="AF21" s="906"/>
      <c r="AG21" s="906"/>
      <c r="AH21" s="991"/>
      <c r="AI21"/>
      <c r="AJ21"/>
      <c r="AK21" s="15"/>
      <c r="AL21" s="6"/>
    </row>
    <row r="22" spans="1:38" s="13" customFormat="1" ht="36" customHeight="1">
      <c r="A22" s="58"/>
      <c r="B22" s="840" t="s">
        <v>663</v>
      </c>
      <c r="C22" s="832"/>
      <c r="D22" s="6"/>
      <c r="E22" s="1324" t="s">
        <v>469</v>
      </c>
      <c r="F22" s="868"/>
      <c r="G22" s="866"/>
      <c r="H22"/>
      <c r="I22" s="1066" t="s">
        <v>657</v>
      </c>
      <c r="J22" s="1143" t="s">
        <v>690</v>
      </c>
      <c r="K22" s="1181"/>
      <c r="L22" s="1068" t="s">
        <v>659</v>
      </c>
      <c r="M22" s="1204" t="s">
        <v>180</v>
      </c>
      <c r="N22" s="867"/>
      <c r="O22" s="1150" t="s">
        <v>555</v>
      </c>
      <c r="P22" s="1197" t="s">
        <v>658</v>
      </c>
      <c r="R22" s="1068" t="s">
        <v>659</v>
      </c>
      <c r="S22" s="1204" t="s">
        <v>180</v>
      </c>
      <c r="T22" s="1204" t="s">
        <v>180</v>
      </c>
      <c r="U22" s="1151" t="s">
        <v>696</v>
      </c>
      <c r="V22" s="1181"/>
      <c r="W22" s="1066" t="s">
        <v>657</v>
      </c>
      <c r="X22" s="1197" t="s">
        <v>658</v>
      </c>
      <c r="Y22" s="1066" t="s">
        <v>657</v>
      </c>
      <c r="Z22" s="1151" t="s">
        <v>660</v>
      </c>
      <c r="AA22" s="1143" t="s">
        <v>690</v>
      </c>
      <c r="AB22" s="1204" t="s">
        <v>180</v>
      </c>
      <c r="AC22" s="1181"/>
      <c r="AD22" s="1220" t="s">
        <v>215</v>
      </c>
      <c r="AE22" s="1220"/>
      <c r="AF22" s="1220"/>
      <c r="AG22" s="1220"/>
      <c r="AH22" s="1221"/>
      <c r="AI22"/>
      <c r="AJ22"/>
      <c r="AK22" s="15"/>
      <c r="AL22" s="6"/>
    </row>
    <row r="23" spans="1:38" s="13" customFormat="1" ht="36" customHeight="1">
      <c r="A23" s="58"/>
      <c r="B23" s="841" t="s">
        <v>664</v>
      </c>
      <c r="C23" s="832"/>
      <c r="D23" s="6"/>
      <c r="E23" s="1325"/>
      <c r="F23" s="868"/>
      <c r="G23" s="866"/>
      <c r="H23"/>
      <c r="I23" s="1066"/>
      <c r="J23" s="1142"/>
      <c r="K23" s="1182"/>
      <c r="L23" s="1068"/>
      <c r="M23" s="1204"/>
      <c r="N23" s="867"/>
      <c r="O23" s="1144"/>
      <c r="P23" s="1197"/>
      <c r="R23" s="1068"/>
      <c r="S23" s="1204"/>
      <c r="T23" s="1204"/>
      <c r="U23" s="1152"/>
      <c r="V23" s="1182"/>
      <c r="W23" s="1066"/>
      <c r="X23" s="1197"/>
      <c r="Y23" s="1066"/>
      <c r="Z23" s="1152"/>
      <c r="AA23" s="1142"/>
      <c r="AB23" s="1204"/>
      <c r="AC23" s="1182"/>
      <c r="AD23" s="1220"/>
      <c r="AE23" s="1220"/>
      <c r="AF23" s="1220"/>
      <c r="AG23" s="1220"/>
      <c r="AH23" s="1221"/>
      <c r="AI23"/>
      <c r="AJ23"/>
      <c r="AK23" s="15"/>
      <c r="AL23" s="6"/>
    </row>
    <row r="24" spans="1:38" s="13" customFormat="1" ht="36" customHeight="1">
      <c r="A24" s="58"/>
      <c r="B24" s="922" t="s">
        <v>185</v>
      </c>
      <c r="C24" s="832"/>
      <c r="D24" s="6"/>
      <c r="E24" s="1325"/>
      <c r="F24" s="896"/>
      <c r="G24" s="870"/>
      <c r="H24"/>
      <c r="I24" s="1066"/>
      <c r="J24" s="1142"/>
      <c r="K24" s="1182"/>
      <c r="L24" s="1068"/>
      <c r="M24" s="1204"/>
      <c r="N24" s="867"/>
      <c r="O24" s="1144"/>
      <c r="P24" s="1197"/>
      <c r="R24" s="1068"/>
      <c r="S24" s="1204"/>
      <c r="T24" s="1204"/>
      <c r="U24" s="1152"/>
      <c r="V24" s="1182"/>
      <c r="W24" s="1066"/>
      <c r="X24" s="1197"/>
      <c r="Y24" s="1066"/>
      <c r="Z24" s="1152"/>
      <c r="AA24" s="1142"/>
      <c r="AB24" s="1204"/>
      <c r="AC24" s="1182"/>
      <c r="AD24" s="1220"/>
      <c r="AE24" s="1220"/>
      <c r="AF24" s="1220"/>
      <c r="AG24" s="1220"/>
      <c r="AH24" s="1221"/>
      <c r="AI24"/>
      <c r="AJ24"/>
      <c r="AK24" s="15"/>
      <c r="AL24" s="6"/>
    </row>
    <row r="25" spans="1:38" s="13" customFormat="1" ht="36" customHeight="1">
      <c r="A25" s="58"/>
      <c r="B25" s="1093" t="s">
        <v>177</v>
      </c>
      <c r="C25" s="832"/>
      <c r="D25" s="6"/>
      <c r="E25" s="1326"/>
      <c r="F25" s="897"/>
      <c r="G25" s="895"/>
      <c r="H25"/>
      <c r="I25" s="1066"/>
      <c r="J25" s="1141"/>
      <c r="K25" s="1183"/>
      <c r="L25" s="1068"/>
      <c r="M25" s="1204"/>
      <c r="N25" s="867"/>
      <c r="O25" s="1145"/>
      <c r="P25" s="1197"/>
      <c r="R25" s="1068"/>
      <c r="S25" s="1204"/>
      <c r="T25" s="1204"/>
      <c r="U25" s="1152"/>
      <c r="V25" s="1183"/>
      <c r="W25" s="1066"/>
      <c r="X25" s="1197"/>
      <c r="Y25" s="1067"/>
      <c r="Z25" s="1152"/>
      <c r="AA25" s="1141"/>
      <c r="AB25" s="1204"/>
      <c r="AC25" s="1183"/>
      <c r="AD25" s="1220"/>
      <c r="AE25" s="1220"/>
      <c r="AF25" s="1220"/>
      <c r="AG25" s="1220"/>
      <c r="AH25" s="1221"/>
      <c r="AI25"/>
      <c r="AJ25"/>
      <c r="AK25" s="15"/>
      <c r="AL25" s="6"/>
    </row>
    <row r="26" spans="1:38" s="13" customFormat="1" ht="36" customHeight="1" thickBot="1">
      <c r="A26" s="58"/>
      <c r="B26" s="60"/>
      <c r="C26" s="59"/>
      <c r="D26" s="6"/>
      <c r="E26" s="992" t="s">
        <v>470</v>
      </c>
      <c r="F26" s="898"/>
      <c r="G26" s="1109"/>
      <c r="H26"/>
      <c r="I26" s="1217" t="s">
        <v>420</v>
      </c>
      <c r="J26" s="1202"/>
      <c r="K26" s="1202"/>
      <c r="L26" s="1202"/>
      <c r="M26" s="1218"/>
      <c r="N26" s="866"/>
      <c r="O26" s="1217" t="s">
        <v>420</v>
      </c>
      <c r="P26" s="1202"/>
      <c r="Q26" s="1202"/>
      <c r="R26" s="1202"/>
      <c r="S26" s="1218"/>
      <c r="T26" s="1201" t="s">
        <v>420</v>
      </c>
      <c r="U26" s="1202"/>
      <c r="V26" s="1202"/>
      <c r="W26" s="1202"/>
      <c r="X26" s="1203"/>
      <c r="Y26" s="1217" t="s">
        <v>420</v>
      </c>
      <c r="Z26" s="1202"/>
      <c r="AA26" s="1202"/>
      <c r="AB26" s="1202"/>
      <c r="AC26" s="1218"/>
      <c r="AD26" s="1220"/>
      <c r="AE26" s="1220"/>
      <c r="AF26" s="1220"/>
      <c r="AG26" s="1220"/>
      <c r="AH26" s="1221"/>
      <c r="AI26"/>
      <c r="AJ26"/>
      <c r="AK26" s="15"/>
      <c r="AL26" s="6"/>
    </row>
    <row r="27" spans="1:38" s="13" customFormat="1" ht="36" customHeight="1">
      <c r="A27" s="58"/>
      <c r="B27" s="60"/>
      <c r="C27" s="59"/>
      <c r="D27" s="6"/>
      <c r="E27" s="989" t="s">
        <v>443</v>
      </c>
      <c r="F27" s="1321" t="s">
        <v>368</v>
      </c>
      <c r="G27" s="1109"/>
      <c r="H27"/>
      <c r="I27" s="1066" t="s">
        <v>657</v>
      </c>
      <c r="J27" s="1265" t="s">
        <v>296</v>
      </c>
      <c r="K27" s="1181"/>
      <c r="L27" s="1152" t="s">
        <v>660</v>
      </c>
      <c r="M27" s="1179" t="s">
        <v>179</v>
      </c>
      <c r="N27" s="867"/>
      <c r="O27" s="1132" t="s">
        <v>669</v>
      </c>
      <c r="P27" s="1133" t="s">
        <v>296</v>
      </c>
      <c r="Q27" s="1066" t="s">
        <v>657</v>
      </c>
      <c r="R27" s="1068" t="s">
        <v>659</v>
      </c>
      <c r="S27" s="1143" t="s">
        <v>690</v>
      </c>
      <c r="T27" s="1133" t="s">
        <v>296</v>
      </c>
      <c r="U27" s="1197" t="s">
        <v>658</v>
      </c>
      <c r="W27" s="1066" t="s">
        <v>657</v>
      </c>
      <c r="X27" s="1143" t="s">
        <v>690</v>
      </c>
      <c r="Y27" s="1148" t="s">
        <v>295</v>
      </c>
      <c r="Z27" s="1151" t="s">
        <v>660</v>
      </c>
      <c r="AA27" s="1197" t="s">
        <v>658</v>
      </c>
      <c r="AB27" s="1066" t="s">
        <v>657</v>
      </c>
      <c r="AC27" s="1179" t="s">
        <v>179</v>
      </c>
      <c r="AD27" s="1220"/>
      <c r="AE27" s="1220"/>
      <c r="AF27" s="1220"/>
      <c r="AG27" s="1220"/>
      <c r="AH27" s="1221"/>
      <c r="AI27"/>
      <c r="AJ27"/>
      <c r="AK27" s="15"/>
      <c r="AL27" s="6"/>
    </row>
    <row r="28" spans="1:38" s="13" customFormat="1" ht="36" customHeight="1">
      <c r="A28" s="58"/>
      <c r="B28" s="60"/>
      <c r="C28" s="59"/>
      <c r="D28" s="6"/>
      <c r="E28" s="989" t="s">
        <v>444</v>
      </c>
      <c r="F28" s="1322"/>
      <c r="G28" s="1109"/>
      <c r="H28"/>
      <c r="I28" s="1066"/>
      <c r="J28" s="1265"/>
      <c r="K28" s="1182"/>
      <c r="L28" s="1152"/>
      <c r="M28" s="1180"/>
      <c r="N28" s="867"/>
      <c r="O28" s="1132"/>
      <c r="P28" s="1065"/>
      <c r="Q28" s="1066"/>
      <c r="R28" s="1068"/>
      <c r="S28" s="1142"/>
      <c r="T28" s="1065"/>
      <c r="U28" s="1197"/>
      <c r="W28" s="1066"/>
      <c r="X28" s="1142"/>
      <c r="Y28" s="1149"/>
      <c r="Z28" s="1152"/>
      <c r="AA28" s="1197"/>
      <c r="AB28" s="1066"/>
      <c r="AC28" s="1180"/>
      <c r="AD28" s="1220"/>
      <c r="AE28" s="1220"/>
      <c r="AF28" s="1220"/>
      <c r="AG28" s="1220"/>
      <c r="AH28" s="1221"/>
      <c r="AI28"/>
      <c r="AJ28"/>
      <c r="AK28" s="15"/>
      <c r="AL28" s="6"/>
    </row>
    <row r="29" spans="1:38" s="13" customFormat="1" ht="36" customHeight="1">
      <c r="A29" s="58"/>
      <c r="B29" s="60"/>
      <c r="C29" s="59"/>
      <c r="D29" s="6"/>
      <c r="E29" s="989" t="s">
        <v>485</v>
      </c>
      <c r="F29" s="1323"/>
      <c r="G29" s="1109"/>
      <c r="H29"/>
      <c r="I29" s="1066"/>
      <c r="J29" s="1265"/>
      <c r="K29" s="1182"/>
      <c r="L29" s="1152"/>
      <c r="M29" s="1180"/>
      <c r="N29" s="867"/>
      <c r="O29" s="1132"/>
      <c r="P29" s="1065"/>
      <c r="Q29" s="1066"/>
      <c r="R29" s="1068"/>
      <c r="S29" s="1142"/>
      <c r="T29" s="1065"/>
      <c r="U29" s="1197"/>
      <c r="W29" s="1066"/>
      <c r="X29" s="1142"/>
      <c r="Y29" s="1149"/>
      <c r="Z29" s="1152"/>
      <c r="AA29" s="1197"/>
      <c r="AB29" s="1066"/>
      <c r="AC29" s="1180"/>
      <c r="AD29" s="1220"/>
      <c r="AE29" s="1220"/>
      <c r="AF29" s="1220"/>
      <c r="AG29" s="1220"/>
      <c r="AH29" s="1221"/>
      <c r="AI29"/>
      <c r="AJ29"/>
      <c r="AK29" s="15"/>
      <c r="AL29" s="6"/>
    </row>
    <row r="30" spans="1:38" s="13" customFormat="1" ht="36" customHeight="1" thickBot="1">
      <c r="A30" s="58"/>
      <c r="B30" s="843" t="s">
        <v>555</v>
      </c>
      <c r="C30" s="832"/>
      <c r="D30" s="6"/>
      <c r="E30" s="989" t="s">
        <v>486</v>
      </c>
      <c r="F30" s="868"/>
      <c r="G30" s="866"/>
      <c r="H30"/>
      <c r="I30" s="1066"/>
      <c r="J30" s="1265"/>
      <c r="K30" s="1183"/>
      <c r="L30" s="1152"/>
      <c r="M30" s="1180"/>
      <c r="N30" s="867"/>
      <c r="O30" s="1132"/>
      <c r="P30" s="1065"/>
      <c r="Q30" s="1066"/>
      <c r="R30" s="1068"/>
      <c r="S30" s="1141"/>
      <c r="T30" s="1065"/>
      <c r="U30" s="1197"/>
      <c r="W30" s="1067"/>
      <c r="X30" s="1141"/>
      <c r="Y30" s="1149"/>
      <c r="Z30" s="1152"/>
      <c r="AA30" s="1197"/>
      <c r="AB30" s="1067"/>
      <c r="AC30" s="1180"/>
      <c r="AD30" s="1220"/>
      <c r="AE30" s="1220"/>
      <c r="AF30" s="1220"/>
      <c r="AG30" s="1220"/>
      <c r="AH30" s="1221"/>
      <c r="AI30"/>
      <c r="AJ30"/>
      <c r="AK30" s="15"/>
      <c r="AL30" s="6"/>
    </row>
    <row r="31" spans="1:38" s="13" customFormat="1" ht="36" customHeight="1">
      <c r="A31" s="58"/>
      <c r="B31" s="844" t="s">
        <v>661</v>
      </c>
      <c r="C31" s="845"/>
      <c r="D31" s="6"/>
      <c r="E31" s="993" t="s">
        <v>471</v>
      </c>
      <c r="F31" s="994"/>
      <c r="G31" s="866"/>
      <c r="H31"/>
      <c r="I31" s="1035" t="s">
        <v>565</v>
      </c>
      <c r="J31" s="1036"/>
      <c r="K31" s="1036"/>
      <c r="L31" s="1036"/>
      <c r="M31" s="999"/>
      <c r="N31" s="35"/>
      <c r="O31" s="1035" t="s">
        <v>565</v>
      </c>
      <c r="P31" s="1036"/>
      <c r="Q31" s="1036"/>
      <c r="R31" s="1036"/>
      <c r="S31" s="1037"/>
      <c r="T31" s="1195"/>
      <c r="U31" s="1196"/>
      <c r="V31" s="1196"/>
      <c r="W31" s="1196"/>
      <c r="X31" s="1196"/>
      <c r="Y31" s="1003" t="s">
        <v>565</v>
      </c>
      <c r="Z31" s="1004"/>
      <c r="AA31" s="1004"/>
      <c r="AB31" s="1004"/>
      <c r="AC31" s="1005"/>
      <c r="AD31" s="75"/>
      <c r="AE31" s="35"/>
      <c r="AF31" s="35"/>
      <c r="AG31" s="35"/>
      <c r="AH31" s="117"/>
      <c r="AI31"/>
      <c r="AJ31"/>
      <c r="AK31" s="15"/>
      <c r="AL31" s="6"/>
    </row>
    <row r="32" spans="1:38" s="13" customFormat="1" ht="36" customHeight="1">
      <c r="A32" s="58"/>
      <c r="B32" s="842" t="s">
        <v>688</v>
      </c>
      <c r="C32" s="750"/>
      <c r="D32" s="6"/>
      <c r="E32" s="993" t="s">
        <v>472</v>
      </c>
      <c r="F32" s="1245" t="s">
        <v>418</v>
      </c>
      <c r="G32" s="866"/>
      <c r="H32"/>
      <c r="I32" s="1035"/>
      <c r="J32" s="1036"/>
      <c r="K32" s="1036"/>
      <c r="L32" s="1036"/>
      <c r="M32" s="999"/>
      <c r="N32" s="35"/>
      <c r="O32" s="1035"/>
      <c r="P32" s="1036"/>
      <c r="Q32" s="1036"/>
      <c r="R32" s="1036"/>
      <c r="S32" s="999"/>
      <c r="T32" s="1184" t="s">
        <v>369</v>
      </c>
      <c r="U32" s="1185"/>
      <c r="V32" s="1185"/>
      <c r="W32" s="1185"/>
      <c r="X32" s="1186"/>
      <c r="Y32" s="1035"/>
      <c r="Z32" s="1036"/>
      <c r="AA32" s="1036"/>
      <c r="AB32" s="1036"/>
      <c r="AC32" s="999"/>
      <c r="AD32" s="75"/>
      <c r="AE32" s="35"/>
      <c r="AF32" s="35"/>
      <c r="AG32" s="35"/>
      <c r="AH32" s="117"/>
      <c r="AI32"/>
      <c r="AJ32"/>
      <c r="AK32" s="15"/>
      <c r="AL32" s="6"/>
    </row>
    <row r="33" spans="1:38" s="13" customFormat="1" ht="36" customHeight="1" thickBot="1">
      <c r="A33" s="58"/>
      <c r="B33" s="60"/>
      <c r="C33" s="750"/>
      <c r="D33" s="6"/>
      <c r="E33" s="993" t="s">
        <v>473</v>
      </c>
      <c r="F33" s="1246"/>
      <c r="G33" s="866"/>
      <c r="H33"/>
      <c r="I33" s="1035"/>
      <c r="J33" s="1036"/>
      <c r="K33" s="1036"/>
      <c r="L33" s="1036"/>
      <c r="M33" s="999"/>
      <c r="N33" s="35"/>
      <c r="O33" s="1000"/>
      <c r="P33" s="1001"/>
      <c r="Q33" s="1001"/>
      <c r="R33" s="1001"/>
      <c r="S33" s="1002"/>
      <c r="T33" s="1187"/>
      <c r="U33" s="1188"/>
      <c r="V33" s="1188"/>
      <c r="W33" s="1188"/>
      <c r="X33" s="1189"/>
      <c r="Y33" s="972"/>
      <c r="Z33" s="973"/>
      <c r="AA33" s="973"/>
      <c r="AB33" s="973"/>
      <c r="AC33" s="1178"/>
      <c r="AD33" s="75"/>
      <c r="AE33" s="35"/>
      <c r="AF33" s="35"/>
      <c r="AG33" s="35"/>
      <c r="AH33" s="117"/>
      <c r="AI33"/>
      <c r="AJ33"/>
      <c r="AK33" s="15"/>
      <c r="AL33" s="6"/>
    </row>
    <row r="34" spans="1:38" s="13" customFormat="1" ht="36" customHeight="1">
      <c r="A34" s="58"/>
      <c r="B34" s="60"/>
      <c r="C34" s="59"/>
      <c r="D34" s="6"/>
      <c r="E34" s="989" t="s">
        <v>474</v>
      </c>
      <c r="F34" s="1246"/>
      <c r="G34" s="866"/>
      <c r="H34"/>
      <c r="I34" s="1197" t="s">
        <v>658</v>
      </c>
      <c r="J34" s="1265" t="s">
        <v>296</v>
      </c>
      <c r="K34" s="1181"/>
      <c r="L34" s="1151" t="s">
        <v>696</v>
      </c>
      <c r="M34" s="1179" t="s">
        <v>179</v>
      </c>
      <c r="N34" s="1069"/>
      <c r="O34" s="1179" t="s">
        <v>179</v>
      </c>
      <c r="P34" s="1181"/>
      <c r="Q34" s="1066" t="s">
        <v>657</v>
      </c>
      <c r="R34" s="1181"/>
      <c r="S34" s="1143" t="s">
        <v>690</v>
      </c>
      <c r="T34" s="1190"/>
      <c r="U34" s="1188"/>
      <c r="V34" s="1188"/>
      <c r="W34" s="1188"/>
      <c r="X34" s="1191"/>
      <c r="Y34" s="1213" t="s">
        <v>457</v>
      </c>
      <c r="Z34" s="1214"/>
      <c r="AA34" s="1214"/>
      <c r="AB34" s="1214"/>
      <c r="AC34" s="1214"/>
      <c r="AD34" s="75"/>
      <c r="AE34" s="35"/>
      <c r="AF34" s="35"/>
      <c r="AG34" s="35"/>
      <c r="AH34" s="117"/>
      <c r="AI34"/>
      <c r="AJ34"/>
      <c r="AK34" s="15"/>
      <c r="AL34" s="6"/>
    </row>
    <row r="35" spans="1:38" s="13" customFormat="1" ht="36" customHeight="1">
      <c r="A35" s="58"/>
      <c r="B35" s="60"/>
      <c r="C35" s="59"/>
      <c r="D35" s="6"/>
      <c r="E35" s="989" t="s">
        <v>475</v>
      </c>
      <c r="F35" s="869"/>
      <c r="G35" s="894"/>
      <c r="H35"/>
      <c r="I35" s="1197"/>
      <c r="J35" s="1265"/>
      <c r="K35" s="1182"/>
      <c r="L35" s="1152"/>
      <c r="M35" s="1180"/>
      <c r="N35" s="1069"/>
      <c r="O35" s="1180"/>
      <c r="P35" s="1182"/>
      <c r="Q35" s="1066"/>
      <c r="R35" s="1182"/>
      <c r="S35" s="1142"/>
      <c r="T35" s="1190"/>
      <c r="U35" s="1188"/>
      <c r="V35" s="1188"/>
      <c r="W35" s="1188"/>
      <c r="X35" s="1191"/>
      <c r="Y35" s="1215"/>
      <c r="Z35" s="1216"/>
      <c r="AA35" s="1216"/>
      <c r="AB35" s="1216"/>
      <c r="AC35" s="1216"/>
      <c r="AD35" s="75"/>
      <c r="AE35" s="35"/>
      <c r="AF35" s="35"/>
      <c r="AG35" s="35"/>
      <c r="AH35" s="117"/>
      <c r="AI35"/>
      <c r="AJ35"/>
      <c r="AK35" s="15"/>
      <c r="AL35" s="6"/>
    </row>
    <row r="36" spans="1:38" s="13" customFormat="1" ht="36" customHeight="1">
      <c r="A36" s="58"/>
      <c r="B36" s="60"/>
      <c r="C36" s="59"/>
      <c r="D36" s="6"/>
      <c r="E36" s="989" t="s">
        <v>476</v>
      </c>
      <c r="F36" s="869"/>
      <c r="G36" s="894"/>
      <c r="H36"/>
      <c r="I36" s="1197"/>
      <c r="J36" s="1265"/>
      <c r="K36" s="1182"/>
      <c r="L36" s="1152"/>
      <c r="M36" s="1180"/>
      <c r="N36" s="1069"/>
      <c r="O36" s="1180"/>
      <c r="P36" s="1182"/>
      <c r="Q36" s="1066"/>
      <c r="R36" s="1182"/>
      <c r="S36" s="1142"/>
      <c r="T36" s="1190"/>
      <c r="U36" s="1188"/>
      <c r="V36" s="1188"/>
      <c r="W36" s="1188"/>
      <c r="X36" s="1191"/>
      <c r="Y36" s="1207" t="s">
        <v>500</v>
      </c>
      <c r="Z36" s="1208"/>
      <c r="AA36" s="1208"/>
      <c r="AB36" s="1208"/>
      <c r="AC36" s="1209"/>
      <c r="AD36" s="75"/>
      <c r="AE36" s="35"/>
      <c r="AF36" s="35"/>
      <c r="AG36" s="35"/>
      <c r="AH36" s="117"/>
      <c r="AI36"/>
      <c r="AJ36"/>
      <c r="AK36" s="15"/>
      <c r="AL36" s="6"/>
    </row>
    <row r="37" spans="1:38" s="13" customFormat="1" ht="36" customHeight="1" thickBot="1">
      <c r="A37" s="58"/>
      <c r="B37" s="60"/>
      <c r="C37" s="59"/>
      <c r="D37" s="6"/>
      <c r="E37" s="995" t="s">
        <v>477</v>
      </c>
      <c r="F37" s="996"/>
      <c r="G37" s="894"/>
      <c r="H37" s="1263"/>
      <c r="I37" s="1327"/>
      <c r="J37" s="1265"/>
      <c r="K37" s="1183"/>
      <c r="L37" s="1152"/>
      <c r="M37" s="1180"/>
      <c r="N37" s="1069"/>
      <c r="O37" s="1180"/>
      <c r="P37" s="1183"/>
      <c r="Q37" s="1066"/>
      <c r="R37" s="1183"/>
      <c r="S37" s="1141"/>
      <c r="T37" s="1192"/>
      <c r="U37" s="1193"/>
      <c r="V37" s="1193"/>
      <c r="W37" s="1193"/>
      <c r="X37" s="1194"/>
      <c r="Y37" s="1210"/>
      <c r="Z37" s="1211"/>
      <c r="AA37" s="1211"/>
      <c r="AB37" s="1211"/>
      <c r="AC37" s="1212"/>
      <c r="AD37" s="75"/>
      <c r="AE37" s="35"/>
      <c r="AF37" s="35"/>
      <c r="AG37" s="35"/>
      <c r="AH37" s="117"/>
      <c r="AI37"/>
      <c r="AJ37"/>
      <c r="AK37" s="15"/>
      <c r="AL37" s="6"/>
    </row>
    <row r="38" spans="1:38" s="13" customFormat="1" ht="36" customHeight="1">
      <c r="A38" s="58"/>
      <c r="B38" s="1016" t="s">
        <v>579</v>
      </c>
      <c r="C38" s="847"/>
      <c r="D38" s="6"/>
      <c r="E38" s="997" t="s">
        <v>492</v>
      </c>
      <c r="F38" s="899"/>
      <c r="G38" s="33"/>
      <c r="H38" s="1263"/>
      <c r="I38" s="736"/>
      <c r="J38" s="736"/>
      <c r="K38" s="736"/>
      <c r="L38" s="736"/>
      <c r="M38" s="1006"/>
      <c r="N38" s="870"/>
      <c r="O38" s="998"/>
      <c r="P38" s="736"/>
      <c r="Q38" s="736"/>
      <c r="R38" s="736"/>
      <c r="S38" s="1006"/>
      <c r="T38" s="109"/>
      <c r="U38" s="32"/>
      <c r="V38" s="32"/>
      <c r="W38" s="32"/>
      <c r="X38" s="32"/>
      <c r="Y38" s="116"/>
      <c r="Z38" s="33"/>
      <c r="AA38" s="33"/>
      <c r="AB38" s="33"/>
      <c r="AC38" s="33"/>
      <c r="AD38" s="75"/>
      <c r="AE38" s="35"/>
      <c r="AF38" s="35"/>
      <c r="AG38" s="35"/>
      <c r="AH38" s="117"/>
      <c r="AI38"/>
      <c r="AJ38"/>
      <c r="AK38" s="15"/>
      <c r="AL38" s="6"/>
    </row>
    <row r="39" spans="1:38" s="13" customFormat="1" ht="36" customHeight="1" thickBot="1">
      <c r="A39" s="58"/>
      <c r="B39" s="1017" t="s">
        <v>526</v>
      </c>
      <c r="C39" s="847"/>
      <c r="D39" s="6"/>
      <c r="E39" s="1007" t="s">
        <v>493</v>
      </c>
      <c r="F39" s="900"/>
      <c r="G39" s="33"/>
      <c r="H39" s="1264"/>
      <c r="I39" s="737"/>
      <c r="J39" s="737"/>
      <c r="K39" s="737"/>
      <c r="L39" s="737"/>
      <c r="M39" s="738"/>
      <c r="N39" s="871"/>
      <c r="O39" s="739"/>
      <c r="P39" s="737"/>
      <c r="Q39" s="737"/>
      <c r="R39" s="737"/>
      <c r="S39" s="738"/>
      <c r="T39" s="110"/>
      <c r="U39" s="111"/>
      <c r="V39" s="111"/>
      <c r="W39" s="111"/>
      <c r="X39" s="111"/>
      <c r="Y39" s="118"/>
      <c r="Z39" s="119"/>
      <c r="AA39" s="119"/>
      <c r="AB39" s="119"/>
      <c r="AC39" s="119"/>
      <c r="AD39" s="120"/>
      <c r="AE39" s="121"/>
      <c r="AF39" s="121"/>
      <c r="AG39" s="121"/>
      <c r="AH39" s="122"/>
      <c r="AI39"/>
      <c r="AJ39"/>
      <c r="AK39"/>
      <c r="AL39"/>
    </row>
    <row r="40" spans="1:38" s="17" customFormat="1" ht="36" customHeight="1">
      <c r="A40" s="58"/>
      <c r="B40" s="848" t="s">
        <v>502</v>
      </c>
      <c r="C40" s="847"/>
      <c r="D40" s="13"/>
      <c r="E40" s="123"/>
      <c r="F40" s="124"/>
      <c r="G40" s="152"/>
      <c r="H40" s="152"/>
      <c r="I40" s="152"/>
      <c r="J40" s="152"/>
      <c r="K40" s="152"/>
      <c r="L40" s="152"/>
      <c r="M40" s="152"/>
      <c r="N40" s="124"/>
      <c r="O40" s="124"/>
      <c r="P40" s="124"/>
      <c r="Q40" s="124"/>
      <c r="R40" s="124"/>
      <c r="S40" s="124"/>
      <c r="T40" s="124"/>
      <c r="U40" s="124"/>
      <c r="V40" s="124"/>
      <c r="W40" s="124"/>
      <c r="X40" s="124"/>
      <c r="Y40" s="124"/>
      <c r="Z40" s="124"/>
      <c r="AA40" s="124"/>
      <c r="AB40" s="124"/>
      <c r="AC40" s="124"/>
      <c r="AD40" s="124"/>
      <c r="AE40" s="124"/>
      <c r="AF40" s="124"/>
      <c r="AG40" s="124"/>
      <c r="AH40" s="125"/>
      <c r="AI40"/>
      <c r="AJ40"/>
      <c r="AK40"/>
      <c r="AL40"/>
    </row>
    <row r="41" spans="1:38" s="17" customFormat="1" ht="36" customHeight="1">
      <c r="A41" s="58"/>
      <c r="B41" s="849" t="s">
        <v>349</v>
      </c>
      <c r="C41" s="847"/>
      <c r="D41" s="13"/>
      <c r="E41" s="12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79"/>
      <c r="AH41" s="127"/>
      <c r="AI41"/>
      <c r="AJ41"/>
      <c r="AK41"/>
      <c r="AL41"/>
    </row>
    <row r="42" spans="1:39" s="13" customFormat="1" ht="29.25" customHeight="1">
      <c r="A42" s="58"/>
      <c r="B42" s="850" t="s">
        <v>350</v>
      </c>
      <c r="C42" s="847"/>
      <c r="D42" s="393"/>
      <c r="E42" s="394"/>
      <c r="F42" s="1205" t="s">
        <v>319</v>
      </c>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008"/>
      <c r="AH42" s="392"/>
      <c r="AI42"/>
      <c r="AJ42"/>
      <c r="AK42"/>
      <c r="AL42"/>
      <c r="AM42" s="87"/>
    </row>
    <row r="43" spans="1:46" s="11" customFormat="1" ht="29.25" customHeight="1">
      <c r="A43" s="58"/>
      <c r="B43" s="851" t="s">
        <v>347</v>
      </c>
      <c r="C43" s="847"/>
      <c r="D43" s="13"/>
      <c r="E43" s="1009"/>
      <c r="F43" s="1010"/>
      <c r="G43" s="1010"/>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0"/>
      <c r="AH43" s="1011"/>
      <c r="AI43"/>
      <c r="AJ43"/>
      <c r="AK43"/>
      <c r="AL43"/>
      <c r="AM43" s="10"/>
      <c r="AN43" s="10"/>
      <c r="AO43" s="10"/>
      <c r="AP43" s="10"/>
      <c r="AQ43" s="10"/>
      <c r="AR43" s="10"/>
      <c r="AS43" s="10"/>
      <c r="AT43" s="10"/>
    </row>
    <row r="44" spans="1:46" s="17" customFormat="1" ht="29.25" customHeight="1">
      <c r="A44" s="58"/>
      <c r="B44" s="852" t="s">
        <v>522</v>
      </c>
      <c r="C44" s="847"/>
      <c r="D44" s="13"/>
      <c r="E44"/>
      <c r="F44"/>
      <c r="G44"/>
      <c r="H44"/>
      <c r="I44"/>
      <c r="J44"/>
      <c r="K44"/>
      <c r="L44"/>
      <c r="M44"/>
      <c r="N44"/>
      <c r="O44"/>
      <c r="P44"/>
      <c r="Q44"/>
      <c r="R44"/>
      <c r="S44"/>
      <c r="T44"/>
      <c r="U44"/>
      <c r="V44"/>
      <c r="W44"/>
      <c r="X44"/>
      <c r="Y44"/>
      <c r="Z44"/>
      <c r="AA44"/>
      <c r="AB44"/>
      <c r="AC44"/>
      <c r="AD44"/>
      <c r="AE44"/>
      <c r="AF44"/>
      <c r="AG44"/>
      <c r="AH44"/>
      <c r="AI44"/>
      <c r="AJ44"/>
      <c r="AK44"/>
      <c r="AL44"/>
      <c r="AM44" s="108"/>
      <c r="AN44" s="108"/>
      <c r="AO44" s="108"/>
      <c r="AP44" s="108"/>
      <c r="AQ44" s="108"/>
      <c r="AR44" s="108"/>
      <c r="AS44" s="108"/>
      <c r="AT44" s="108"/>
    </row>
    <row r="45" spans="1:46" s="17" customFormat="1" ht="29.25" customHeight="1">
      <c r="A45" s="58"/>
      <c r="B45" s="852" t="s">
        <v>523</v>
      </c>
      <c r="C45" s="847"/>
      <c r="D45" s="52"/>
      <c r="E45"/>
      <c r="F45"/>
      <c r="G45"/>
      <c r="H45"/>
      <c r="I45"/>
      <c r="J45"/>
      <c r="K45"/>
      <c r="L45"/>
      <c r="M45"/>
      <c r="N45"/>
      <c r="O45"/>
      <c r="P45"/>
      <c r="Q45"/>
      <c r="R45"/>
      <c r="S45"/>
      <c r="T45"/>
      <c r="U45"/>
      <c r="V45"/>
      <c r="W45"/>
      <c r="X45"/>
      <c r="Y45"/>
      <c r="Z45"/>
      <c r="AA45"/>
      <c r="AB45"/>
      <c r="AC45"/>
      <c r="AD45"/>
      <c r="AE45"/>
      <c r="AF45"/>
      <c r="AG45"/>
      <c r="AH45"/>
      <c r="AI45"/>
      <c r="AJ45"/>
      <c r="AK45"/>
      <c r="AL45"/>
      <c r="AM45" s="108"/>
      <c r="AN45" s="108"/>
      <c r="AO45" s="108"/>
      <c r="AP45" s="108"/>
      <c r="AQ45" s="108"/>
      <c r="AR45" s="108"/>
      <c r="AS45" s="108"/>
      <c r="AT45" s="108"/>
    </row>
    <row r="46" spans="1:46" s="17" customFormat="1" ht="29.25" customHeight="1">
      <c r="A46" s="58"/>
      <c r="B46" s="852" t="s">
        <v>381</v>
      </c>
      <c r="C46" s="847"/>
      <c r="D46" s="37"/>
      <c r="E46"/>
      <c r="F46"/>
      <c r="G46"/>
      <c r="H46"/>
      <c r="I46"/>
      <c r="J46"/>
      <c r="K46"/>
      <c r="L46"/>
      <c r="M46"/>
      <c r="N46"/>
      <c r="O46"/>
      <c r="P46"/>
      <c r="Q46"/>
      <c r="R46"/>
      <c r="S46"/>
      <c r="T46"/>
      <c r="U46"/>
      <c r="V46"/>
      <c r="W46"/>
      <c r="X46"/>
      <c r="Y46"/>
      <c r="Z46"/>
      <c r="AA46"/>
      <c r="AB46"/>
      <c r="AC46"/>
      <c r="AD46"/>
      <c r="AE46"/>
      <c r="AF46"/>
      <c r="AG46"/>
      <c r="AH46"/>
      <c r="AI46"/>
      <c r="AJ46"/>
      <c r="AK46"/>
      <c r="AL46"/>
      <c r="AM46" s="108"/>
      <c r="AN46" s="108"/>
      <c r="AO46" s="108"/>
      <c r="AP46" s="108"/>
      <c r="AQ46" s="108"/>
      <c r="AR46" s="108"/>
      <c r="AS46" s="108"/>
      <c r="AT46" s="108"/>
    </row>
    <row r="47" spans="1:46" s="17" customFormat="1" ht="29.25" customHeight="1">
      <c r="A47" s="58"/>
      <c r="B47" s="852" t="s">
        <v>528</v>
      </c>
      <c r="C47" s="847"/>
      <c r="D47" s="37"/>
      <c r="E47"/>
      <c r="F47"/>
      <c r="G47"/>
      <c r="H47"/>
      <c r="I47"/>
      <c r="J47"/>
      <c r="K47"/>
      <c r="L47"/>
      <c r="M47"/>
      <c r="N47"/>
      <c r="O47"/>
      <c r="P47"/>
      <c r="Q47"/>
      <c r="R47"/>
      <c r="S47"/>
      <c r="T47"/>
      <c r="U47"/>
      <c r="V47"/>
      <c r="W47"/>
      <c r="X47"/>
      <c r="Y47"/>
      <c r="Z47"/>
      <c r="AA47"/>
      <c r="AB47"/>
      <c r="AC47"/>
      <c r="AD47"/>
      <c r="AE47"/>
      <c r="AF47"/>
      <c r="AG47"/>
      <c r="AH47"/>
      <c r="AI47"/>
      <c r="AJ47"/>
      <c r="AK47"/>
      <c r="AL47"/>
      <c r="AM47" s="108"/>
      <c r="AN47" s="108"/>
      <c r="AO47" s="108"/>
      <c r="AP47" s="108"/>
      <c r="AQ47" s="108"/>
      <c r="AR47" s="108"/>
      <c r="AS47" s="108"/>
      <c r="AT47" s="108"/>
    </row>
    <row r="48" spans="1:46" s="17" customFormat="1" ht="29.25" customHeight="1">
      <c r="A48" s="58"/>
      <c r="B48" s="852" t="s">
        <v>524</v>
      </c>
      <c r="C48" s="847"/>
      <c r="D48" s="37"/>
      <c r="E48"/>
      <c r="F48"/>
      <c r="G48"/>
      <c r="H48"/>
      <c r="I48"/>
      <c r="J48"/>
      <c r="K48"/>
      <c r="L48"/>
      <c r="M48"/>
      <c r="N48"/>
      <c r="O48"/>
      <c r="P48"/>
      <c r="Q48"/>
      <c r="R48"/>
      <c r="S48"/>
      <c r="T48"/>
      <c r="U48"/>
      <c r="V48"/>
      <c r="W48"/>
      <c r="X48"/>
      <c r="Y48"/>
      <c r="Z48"/>
      <c r="AA48"/>
      <c r="AB48"/>
      <c r="AC48"/>
      <c r="AD48"/>
      <c r="AE48"/>
      <c r="AF48"/>
      <c r="AG48"/>
      <c r="AH48"/>
      <c r="AI48"/>
      <c r="AJ48"/>
      <c r="AK48"/>
      <c r="AL48"/>
      <c r="AM48" s="108"/>
      <c r="AN48" s="108"/>
      <c r="AO48" s="108"/>
      <c r="AP48" s="108"/>
      <c r="AQ48" s="108"/>
      <c r="AR48" s="108"/>
      <c r="AS48" s="108"/>
      <c r="AT48" s="108"/>
    </row>
    <row r="49" spans="1:46" s="17" customFormat="1" ht="29.25" customHeight="1">
      <c r="A49" s="58"/>
      <c r="B49" s="852" t="s">
        <v>380</v>
      </c>
      <c r="C49" s="847"/>
      <c r="D49" s="37"/>
      <c r="E49"/>
      <c r="F49"/>
      <c r="G49"/>
      <c r="H49"/>
      <c r="I49"/>
      <c r="J49"/>
      <c r="K49"/>
      <c r="L49"/>
      <c r="M49"/>
      <c r="N49"/>
      <c r="O49"/>
      <c r="P49"/>
      <c r="Q49"/>
      <c r="R49"/>
      <c r="S49"/>
      <c r="T49"/>
      <c r="U49"/>
      <c r="V49"/>
      <c r="W49"/>
      <c r="X49"/>
      <c r="Y49"/>
      <c r="Z49"/>
      <c r="AA49"/>
      <c r="AB49"/>
      <c r="AC49"/>
      <c r="AD49"/>
      <c r="AE49"/>
      <c r="AF49"/>
      <c r="AG49"/>
      <c r="AH49"/>
      <c r="AI49"/>
      <c r="AJ49"/>
      <c r="AK49"/>
      <c r="AL49"/>
      <c r="AM49" s="108"/>
      <c r="AN49" s="108"/>
      <c r="AO49" s="108"/>
      <c r="AP49" s="108"/>
      <c r="AQ49" s="108"/>
      <c r="AR49" s="108"/>
      <c r="AS49" s="108"/>
      <c r="AT49" s="108"/>
    </row>
    <row r="50" spans="1:44" s="1014" customFormat="1" ht="36" customHeight="1">
      <c r="A50" s="58"/>
      <c r="B50" s="852" t="s">
        <v>525</v>
      </c>
      <c r="C50" s="847"/>
      <c r="D50" s="1013"/>
      <c r="E50" s="1012"/>
      <c r="F50" s="1012"/>
      <c r="G50" s="1012"/>
      <c r="H50"/>
      <c r="I50"/>
      <c r="J50"/>
      <c r="K50"/>
      <c r="L50"/>
      <c r="M50"/>
      <c r="N50"/>
      <c r="O50"/>
      <c r="P50"/>
      <c r="Q50"/>
      <c r="R50"/>
      <c r="S50"/>
      <c r="T50"/>
      <c r="U50"/>
      <c r="V50"/>
      <c r="W50"/>
      <c r="X50"/>
      <c r="Y50"/>
      <c r="Z50"/>
      <c r="AA50"/>
      <c r="AB50"/>
      <c r="AC50"/>
      <c r="AD50" s="1012"/>
      <c r="AE50" s="1012"/>
      <c r="AF50" s="1012"/>
      <c r="AG50" s="1012"/>
      <c r="AH50" s="1012"/>
      <c r="AI50" s="1012"/>
      <c r="AJ50" s="1012"/>
      <c r="AR50" s="1015"/>
    </row>
    <row r="51" spans="1:44" s="1014" customFormat="1" ht="36" customHeight="1" thickBot="1">
      <c r="A51" s="58"/>
      <c r="B51" s="853" t="s">
        <v>351</v>
      </c>
      <c r="C51" s="847"/>
      <c r="D51" s="1013"/>
      <c r="E51" s="1012"/>
      <c r="F51" s="1012"/>
      <c r="G51" s="1012"/>
      <c r="H51"/>
      <c r="I51"/>
      <c r="J51"/>
      <c r="K51"/>
      <c r="L51"/>
      <c r="M51"/>
      <c r="N51"/>
      <c r="O51"/>
      <c r="P51"/>
      <c r="Q51"/>
      <c r="R51"/>
      <c r="S51"/>
      <c r="T51"/>
      <c r="U51"/>
      <c r="V51"/>
      <c r="W51"/>
      <c r="X51"/>
      <c r="Y51"/>
      <c r="Z51"/>
      <c r="AA51"/>
      <c r="AB51"/>
      <c r="AC51"/>
      <c r="AD51" s="1012"/>
      <c r="AE51" s="1012"/>
      <c r="AF51" s="1012"/>
      <c r="AG51" s="1012"/>
      <c r="AH51" s="1012"/>
      <c r="AI51" s="1012"/>
      <c r="AJ51" s="1012"/>
      <c r="AR51" s="1015"/>
    </row>
    <row r="52" spans="1:44" s="1014" customFormat="1" ht="36" customHeight="1">
      <c r="A52" s="58"/>
      <c r="B52" s="60"/>
      <c r="C52" s="59"/>
      <c r="D52" s="1013"/>
      <c r="E52" s="1012"/>
      <c r="F52" s="1012"/>
      <c r="G52" s="1012"/>
      <c r="H52"/>
      <c r="I52"/>
      <c r="J52"/>
      <c r="K52"/>
      <c r="L52"/>
      <c r="M52"/>
      <c r="N52"/>
      <c r="O52"/>
      <c r="P52"/>
      <c r="Q52"/>
      <c r="R52"/>
      <c r="S52"/>
      <c r="T52"/>
      <c r="U52"/>
      <c r="V52"/>
      <c r="W52"/>
      <c r="X52"/>
      <c r="Y52"/>
      <c r="Z52"/>
      <c r="AA52"/>
      <c r="AB52"/>
      <c r="AC52"/>
      <c r="AD52" s="1012"/>
      <c r="AE52" s="1012"/>
      <c r="AF52" s="1012"/>
      <c r="AG52" s="1012"/>
      <c r="AH52" s="1012"/>
      <c r="AI52" s="1012"/>
      <c r="AJ52" s="1012"/>
      <c r="AR52" s="1015"/>
    </row>
    <row r="53" spans="1:44" s="1014" customFormat="1" ht="36" customHeight="1" thickBot="1">
      <c r="A53" s="1097"/>
      <c r="B53" s="1098" t="s">
        <v>178</v>
      </c>
      <c r="C53" s="1099"/>
      <c r="D53" s="1013"/>
      <c r="E53" s="1012"/>
      <c r="F53" s="1012"/>
      <c r="G53" s="1012"/>
      <c r="H53"/>
      <c r="I53"/>
      <c r="J53"/>
      <c r="K53"/>
      <c r="L53"/>
      <c r="M53"/>
      <c r="N53"/>
      <c r="O53"/>
      <c r="P53"/>
      <c r="Q53"/>
      <c r="R53"/>
      <c r="S53"/>
      <c r="T53"/>
      <c r="U53"/>
      <c r="V53"/>
      <c r="W53"/>
      <c r="X53"/>
      <c r="Y53"/>
      <c r="Z53"/>
      <c r="AA53"/>
      <c r="AB53"/>
      <c r="AC53"/>
      <c r="AD53" s="1012"/>
      <c r="AE53" s="1012"/>
      <c r="AF53" s="1012"/>
      <c r="AG53" s="1012"/>
      <c r="AH53" s="1012"/>
      <c r="AI53" s="1012"/>
      <c r="AJ53" s="1012"/>
      <c r="AR53" s="1015"/>
    </row>
    <row r="54" spans="1:44" s="1014" customFormat="1" ht="36" customHeight="1">
      <c r="A54"/>
      <c r="B54"/>
      <c r="C54"/>
      <c r="D54" s="1013"/>
      <c r="E54" s="1012"/>
      <c r="F54" s="1012"/>
      <c r="G54" s="1012"/>
      <c r="H54"/>
      <c r="I54"/>
      <c r="J54"/>
      <c r="K54"/>
      <c r="L54"/>
      <c r="M54"/>
      <c r="N54"/>
      <c r="O54"/>
      <c r="P54"/>
      <c r="Q54"/>
      <c r="R54"/>
      <c r="S54"/>
      <c r="T54"/>
      <c r="U54"/>
      <c r="V54"/>
      <c r="W54"/>
      <c r="X54"/>
      <c r="Y54"/>
      <c r="Z54"/>
      <c r="AA54"/>
      <c r="AB54"/>
      <c r="AC54"/>
      <c r="AD54" s="1012"/>
      <c r="AE54" s="1012"/>
      <c r="AF54" s="1012"/>
      <c r="AG54" s="1012"/>
      <c r="AH54" s="1012"/>
      <c r="AI54" s="1012"/>
      <c r="AJ54" s="1012"/>
      <c r="AR54" s="1015"/>
    </row>
    <row r="55" spans="1:44" s="1014" customFormat="1" ht="36" customHeight="1">
      <c r="A55"/>
      <c r="B55"/>
      <c r="C55"/>
      <c r="D55" s="1013"/>
      <c r="E55" s="1012"/>
      <c r="F55" s="1012"/>
      <c r="G55" s="1012"/>
      <c r="H55"/>
      <c r="I55"/>
      <c r="J55"/>
      <c r="K55"/>
      <c r="L55"/>
      <c r="M55"/>
      <c r="N55"/>
      <c r="O55"/>
      <c r="P55"/>
      <c r="Q55"/>
      <c r="R55"/>
      <c r="S55"/>
      <c r="T55"/>
      <c r="U55"/>
      <c r="V55"/>
      <c r="W55"/>
      <c r="X55"/>
      <c r="Y55"/>
      <c r="Z55"/>
      <c r="AA55"/>
      <c r="AB55"/>
      <c r="AC55"/>
      <c r="AD55" s="1012"/>
      <c r="AE55" s="1012"/>
      <c r="AF55" s="1012"/>
      <c r="AG55" s="1012"/>
      <c r="AH55" s="1012"/>
      <c r="AI55" s="1012"/>
      <c r="AJ55" s="1012"/>
      <c r="AR55" s="1015"/>
    </row>
    <row r="56" spans="1:44" s="1014" customFormat="1" ht="36" customHeight="1">
      <c r="A56"/>
      <c r="B56"/>
      <c r="C56"/>
      <c r="D56" s="1013"/>
      <c r="E56" s="1012"/>
      <c r="F56" s="1012"/>
      <c r="G56" s="1012"/>
      <c r="H56"/>
      <c r="I56"/>
      <c r="J56"/>
      <c r="K56"/>
      <c r="L56"/>
      <c r="M56"/>
      <c r="N56"/>
      <c r="O56"/>
      <c r="P56"/>
      <c r="Q56"/>
      <c r="R56"/>
      <c r="S56"/>
      <c r="T56"/>
      <c r="U56"/>
      <c r="V56"/>
      <c r="W56"/>
      <c r="X56"/>
      <c r="Y56"/>
      <c r="Z56"/>
      <c r="AA56"/>
      <c r="AB56"/>
      <c r="AC56"/>
      <c r="AD56" s="1012"/>
      <c r="AE56" s="1012"/>
      <c r="AF56" s="1012"/>
      <c r="AG56" s="1012"/>
      <c r="AH56" s="1012"/>
      <c r="AI56" s="1012"/>
      <c r="AJ56" s="1012"/>
      <c r="AR56" s="1015"/>
    </row>
    <row r="57" spans="1:44" s="1014" customFormat="1" ht="36" customHeight="1">
      <c r="A57"/>
      <c r="B57"/>
      <c r="C57"/>
      <c r="D57" s="1013"/>
      <c r="E57" s="1012"/>
      <c r="F57" s="1012"/>
      <c r="G57" s="1012"/>
      <c r="H57"/>
      <c r="I57"/>
      <c r="J57"/>
      <c r="K57"/>
      <c r="L57"/>
      <c r="M57"/>
      <c r="N57"/>
      <c r="O57"/>
      <c r="P57"/>
      <c r="Q57"/>
      <c r="R57"/>
      <c r="S57"/>
      <c r="T57"/>
      <c r="U57"/>
      <c r="V57"/>
      <c r="W57"/>
      <c r="X57"/>
      <c r="Y57"/>
      <c r="Z57"/>
      <c r="AA57"/>
      <c r="AB57"/>
      <c r="AC57"/>
      <c r="AD57" s="1012"/>
      <c r="AE57" s="1012"/>
      <c r="AF57" s="1012"/>
      <c r="AG57" s="1012"/>
      <c r="AH57" s="1012"/>
      <c r="AI57" s="1012"/>
      <c r="AJ57" s="1012"/>
      <c r="AR57" s="1015"/>
    </row>
  </sheetData>
  <sheetProtection/>
  <mergeCells count="135">
    <mergeCell ref="E22:E25"/>
    <mergeCell ref="I16:I19"/>
    <mergeCell ref="I31:M33"/>
    <mergeCell ref="I34:I37"/>
    <mergeCell ref="J34:J37"/>
    <mergeCell ref="K34:K37"/>
    <mergeCell ref="L34:L37"/>
    <mergeCell ref="M34:M37"/>
    <mergeCell ref="J16:J19"/>
    <mergeCell ref="K16:K19"/>
    <mergeCell ref="F27:F29"/>
    <mergeCell ref="M27:M30"/>
    <mergeCell ref="I26:M26"/>
    <mergeCell ref="I27:I30"/>
    <mergeCell ref="L27:L30"/>
    <mergeCell ref="M16:M19"/>
    <mergeCell ref="B7:B9"/>
    <mergeCell ref="O11:O14"/>
    <mergeCell ref="O15:S15"/>
    <mergeCell ref="L16:L19"/>
    <mergeCell ref="AK5:AK8"/>
    <mergeCell ref="AD9:AH10"/>
    <mergeCell ref="T8:X8"/>
    <mergeCell ref="Y8:AC8"/>
    <mergeCell ref="AD8:AH8"/>
    <mergeCell ref="F4:AA5"/>
    <mergeCell ref="T9:X10"/>
    <mergeCell ref="N8:S8"/>
    <mergeCell ref="F9:F10"/>
    <mergeCell ref="AC22:AC25"/>
    <mergeCell ref="T15:X15"/>
    <mergeCell ref="AD15:AH15"/>
    <mergeCell ref="T16:X17"/>
    <mergeCell ref="W22:W25"/>
    <mergeCell ref="AD16:AH17"/>
    <mergeCell ref="I13:M13"/>
    <mergeCell ref="I14:M14"/>
    <mergeCell ref="Y9:AC10"/>
    <mergeCell ref="AK13:AK14"/>
    <mergeCell ref="AB11:AB14"/>
    <mergeCell ref="T11:T14"/>
    <mergeCell ref="H37:H39"/>
    <mergeCell ref="O20:S21"/>
    <mergeCell ref="J27:J30"/>
    <mergeCell ref="K27:K30"/>
    <mergeCell ref="O22:O25"/>
    <mergeCell ref="P22:P25"/>
    <mergeCell ref="F32:F34"/>
    <mergeCell ref="E2:E4"/>
    <mergeCell ref="S11:S14"/>
    <mergeCell ref="Y15:AC15"/>
    <mergeCell ref="E9:E10"/>
    <mergeCell ref="O9:S10"/>
    <mergeCell ref="W11:W14"/>
    <mergeCell ref="I20:M21"/>
    <mergeCell ref="I22:I25"/>
    <mergeCell ref="Z16:Z19"/>
    <mergeCell ref="J22:J25"/>
    <mergeCell ref="AD11:AH13"/>
    <mergeCell ref="Z11:Z14"/>
    <mergeCell ref="AA11:AA14"/>
    <mergeCell ref="X11:X14"/>
    <mergeCell ref="Y11:Y14"/>
    <mergeCell ref="AC11:AC14"/>
    <mergeCell ref="R22:R25"/>
    <mergeCell ref="S22:S25"/>
    <mergeCell ref="AD18:AH19"/>
    <mergeCell ref="F2:AH3"/>
    <mergeCell ref="F6:AA6"/>
    <mergeCell ref="Q16:Q19"/>
    <mergeCell ref="G11:G16"/>
    <mergeCell ref="AD14:AH14"/>
    <mergeCell ref="P16:P19"/>
    <mergeCell ref="U11:U14"/>
    <mergeCell ref="I15:M15"/>
    <mergeCell ref="G8:M8"/>
    <mergeCell ref="I11:M12"/>
    <mergeCell ref="AD22:AH30"/>
    <mergeCell ref="Y20:AC21"/>
    <mergeCell ref="AA22:AA25"/>
    <mergeCell ref="AD20:AH20"/>
    <mergeCell ref="Z22:Z25"/>
    <mergeCell ref="Y26:AC26"/>
    <mergeCell ref="AB22:AB25"/>
    <mergeCell ref="AB27:AB30"/>
    <mergeCell ref="AA27:AA30"/>
    <mergeCell ref="Y22:Y25"/>
    <mergeCell ref="F42:AF42"/>
    <mergeCell ref="L22:L25"/>
    <mergeCell ref="M22:M25"/>
    <mergeCell ref="K22:K25"/>
    <mergeCell ref="Q34:Q37"/>
    <mergeCell ref="F41:AF41"/>
    <mergeCell ref="Y36:AC37"/>
    <mergeCell ref="Y34:AC35"/>
    <mergeCell ref="AC27:AC30"/>
    <mergeCell ref="O26:S26"/>
    <mergeCell ref="Z27:Z30"/>
    <mergeCell ref="T20:X21"/>
    <mergeCell ref="U22:U25"/>
    <mergeCell ref="T26:X26"/>
    <mergeCell ref="T22:T25"/>
    <mergeCell ref="X22:X25"/>
    <mergeCell ref="Y27:Y30"/>
    <mergeCell ref="V22:V25"/>
    <mergeCell ref="N34:N37"/>
    <mergeCell ref="O31:S33"/>
    <mergeCell ref="S27:S30"/>
    <mergeCell ref="Y31:AC33"/>
    <mergeCell ref="S34:S37"/>
    <mergeCell ref="O34:O37"/>
    <mergeCell ref="P34:P37"/>
    <mergeCell ref="T32:X37"/>
    <mergeCell ref="T31:X31"/>
    <mergeCell ref="R34:R37"/>
    <mergeCell ref="O27:O30"/>
    <mergeCell ref="T27:T30"/>
    <mergeCell ref="X27:X30"/>
    <mergeCell ref="W27:W30"/>
    <mergeCell ref="R27:R30"/>
    <mergeCell ref="P27:P30"/>
    <mergeCell ref="Q27:Q30"/>
    <mergeCell ref="U27:U30"/>
    <mergeCell ref="AC16:AC19"/>
    <mergeCell ref="V11:V14"/>
    <mergeCell ref="R16:R19"/>
    <mergeCell ref="AA16:AA19"/>
    <mergeCell ref="T18:X18"/>
    <mergeCell ref="T19:X19"/>
    <mergeCell ref="AB16:AB19"/>
    <mergeCell ref="Y16:Y19"/>
    <mergeCell ref="O16:O19"/>
    <mergeCell ref="R11:R14"/>
    <mergeCell ref="P11:P14"/>
    <mergeCell ref="S16:S19"/>
  </mergeCells>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P11:P14" location="'WNG SC Agenda'!A1" tooltip="Wireless LANs Next Generation SC Agenda" display="WNG SC"/>
    <hyperlink ref="R27:R30" location="'TGad Agenda'!A1" tooltip="Task Group AD Agenda" display="AD"/>
    <hyperlink ref="U11:U14" location="'TGac Agenda'!A1" tooltip="Task Group AC Agenda" display="AC"/>
    <hyperlink ref="W27:W30" location="'TGMB Agenda'!A1" tooltip="Task Group mb Agenda" display="TG  MB"/>
    <hyperlink ref="W22:W25" location="'TGMB Agenda'!A1" tooltip="Task Group mb Agenda" display="TG  MB"/>
    <hyperlink ref="P16:P19" location="'TGS Agenda'!A1" tooltip="Task Group S Agenda" display="S"/>
    <hyperlink ref="S11:S14" location="'TGAE Agenda'!A1" tooltip="Task Group AE  - QoSMAN" display="'TGAE Agenda'!A1"/>
    <hyperlink ref="R11:R14" location="'TGac Agenda'!A1" tooltip="Task Group AC Agenda" display="AC"/>
    <hyperlink ref="R16:R19" location="'TGac Agenda'!A1" tooltip="Task Group AC Agenda" display="AC"/>
    <hyperlink ref="R22:R25" location="'TGad Agenda'!A1" tooltip="Task Group AD Agenda" display="AD"/>
    <hyperlink ref="X27:X30" location="'802.11 WLAN Graphic'!A1" tooltip="Task Group af Agenda - WG11 TVWS" display="AF"/>
    <hyperlink ref="S16:S19" location="'TGAE Agenda'!A1" tooltip="Task Group AE  - QoSMAN" display="'TGAE Agenda'!A1"/>
    <hyperlink ref="AB11:AB12" location="'TGU Agenda'!A1" tooltip="Task Group u Agenda" display="TGU"/>
    <hyperlink ref="AB11:AB14" location="'TGaa Agenda'!A1" tooltip="Task Group aa Agenda" display="Tgaa"/>
    <hyperlink ref="AB16:AB17" location="'TGU Agenda'!A1" tooltip="Task Group u Agenda" display="TGU"/>
    <hyperlink ref="AB16:AB19" location="'TGaa Agenda'!A1" tooltip="Task Group aa Agenda" display="Tgaa"/>
    <hyperlink ref="AA11:AA14" location="'TGS Agenda'!A1" tooltip="Task Group S Agenda" display="S"/>
    <hyperlink ref="Y11:Y14" location="'TGMB Agenda'!A1" tooltip="Task Group mb Agenda" display="TG  MB"/>
    <hyperlink ref="AC16:AC19" location="JTC1!A1" tooltip="JTC1 Agenda" display="JTC1"/>
    <hyperlink ref="AA27:AA30" location="'TGS Agenda'!A1" tooltip="Task Group S Agenda" display="S"/>
    <hyperlink ref="Z16:Z19" location="'TGac Agenda'!A1" tooltip="Task Group AC Agenda" display="AC"/>
    <hyperlink ref="V11:V14" location="'TGAE Agenda'!A1" tooltip="Task Group AE  - QoSMAN" display="'TGAE Agenda'!A1"/>
    <hyperlink ref="P27:P28" location="'TGU Agenda'!A1" tooltip="Task Group u Agenda" display="TGU"/>
    <hyperlink ref="P27:P30" location="'TGaa Agenda'!A1" tooltip="Task Group aa Agenda" display="Tgaa"/>
    <hyperlink ref="Q27:Q30" location="'TGMB Agenda'!A1" tooltip="Task Group mb Agenda" display="TG  MB"/>
    <hyperlink ref="B12" location="'802.11 WG Agenda'!A1" tooltip="802.11 WG Agenda" display="WG"/>
    <hyperlink ref="B14" location="'WNG SC Agenda'!A1" tooltip="Wireless LANs Next Generation SC Agenda" display="WNG SC"/>
    <hyperlink ref="B18" location="'TGS Agenda'!A1" tooltip="Task Group s Agenda" display="TGS"/>
    <hyperlink ref="B11" location="'802.11 WLAN Graphic'!A1" tooltip="802.11 Session Graphic" display="Graphic"/>
    <hyperlink ref="B17" location="'TGMB Agenda'!A1" tooltip="Task Group mb Agenda" display="TGMB"/>
    <hyperlink ref="B41" location="'Courtesy Notice'!A1" tooltip="Courtesy Notice for Session Attendees" display="Notice"/>
    <hyperlink ref="B43" location="Title!A1" tooltip="Document Title" display="Title"/>
    <hyperlink ref="B46" r:id="rId1" tooltip="Code of Ethics" display="Ethics"/>
    <hyperlink ref="B51" location="References!A1" tooltip="802.11 WG Communication References" display="Reference"/>
    <hyperlink ref="B40" location="'802.11 Cover'!A1" tooltip="Cover Page" display="Cover"/>
    <hyperlink ref="B45" r:id="rId2" tooltip="Antitrust and Competition Policy" display="Antitrust"/>
    <hyperlink ref="B48" r:id="rId3" tooltip="IEEE-SA PatCom" display="PatCom"/>
    <hyperlink ref="B42" r:id="rId4" tooltip="WG Officers and Contact Details" display="Officers"/>
    <hyperlink ref="B49" r:id="rId5" tooltip="Patent Policy" display="Patents"/>
    <hyperlink ref="B50" r:id="rId6" tooltip="Patent FAQ" display="Patent FAQ"/>
    <hyperlink ref="B44" r:id="rId7" tooltip="Affiliation FAQ" display="Affiliation"/>
    <hyperlink ref="B47" r:id="rId8" tooltip="IEEE-SA Letter of Assurance Form" display="LOA Form"/>
    <hyperlink ref="B30" location="JTC1!A1" tooltip="JTC1 AdHoc Agenda" display="JTC1"/>
    <hyperlink ref="B15" location="'ARC SC'!A1" tooltip="Architecture Standing Committee Agenda" display="ARC"/>
    <hyperlink ref="B21" location="'TGad Agenda'!A1" tooltip="Task Group AD Agenda" display="TGad"/>
    <hyperlink ref="B31" location="REG!A1" tooltip="Regulatory ad hoc" display="REG"/>
    <hyperlink ref="B22" location="'TGAE Agenda'!A1" tooltip="Task Group AE QosMan" display="TGae"/>
    <hyperlink ref="B23" location="'TGAF Agenda'!A1" tooltip="Task Group AF TV11 White Space" display="TGaf"/>
    <hyperlink ref="B32" location="'Smart Grid'!A1" tooltip="SMART GRID ad hoc" display="Smt Grid"/>
    <hyperlink ref="B24" location="TGAH!A1" tooltip="Sub-1GHz " display="TGah"/>
    <hyperlink ref="B39" r:id="rId9" tooltip="Teleconference Calendar" display="Calendar"/>
    <hyperlink ref="B38" r:id="rId10" tooltip="WG11 Home Page" display="Home Page"/>
    <hyperlink ref="B25" location="TGAI!A1" tooltip="TGai- Fast Initial Link Setup" display="TGai "/>
    <hyperlink ref="I14:M14" location="'802.11 WG Agenda'!A1" tooltip="802.11 WG Monday 09:00-10:00 Agenda" display="OPENING PLENARY"/>
    <hyperlink ref="I13:M13" location="'802.11 WG Agenda'!A1" tooltip="802.11 WG Monday 09:00-10:00 Agenda" display="IEEE 802.11 WG"/>
    <hyperlink ref="I22:I25" location="'TGMB Agenda'!A1" tooltip="Task Group mb Agenda" display="TG  MB"/>
    <hyperlink ref="I27:I30" location="'TGMB Agenda'!A1" tooltip="Task Group mb Agenda" display="TG  MB"/>
    <hyperlink ref="M16:M19" location="'TGAE Agenda'!A1" tooltip="Task Group AE  - QoSMAN" display="'TGAE Agenda'!A1"/>
    <hyperlink ref="L16:L19" location="'TGad Agenda'!A1" tooltip="Task Group AD Agenda" display="AD"/>
    <hyperlink ref="L22:L25" location="'TGad Agenda'!A1" tooltip="Task Group AD Agenda" display="AD"/>
    <hyperlink ref="L27:L30" location="'TGac Agenda'!A1" tooltip="Task Group AC Agenda" display="AC"/>
    <hyperlink ref="L34:L37" location="'TGac Agenda'!A1" tooltip="Task Group AC Agenda" display="AC"/>
    <hyperlink ref="I34:I37" location="'TGS Agenda'!A1" tooltip="Task Group S Agenda" display="S"/>
    <hyperlink ref="J34:J37" location="'TGaa Agenda'!A1" tooltip="Task Group AA Agenda" display="AA"/>
    <hyperlink ref="I16:I19" location="'TGS Agenda'!A1" tooltip="Task Group S Agenda" display="S"/>
    <hyperlink ref="J27:J30" location="'TGaa Agenda'!A1" tooltip="Task Group AA Agenda" display="AA"/>
    <hyperlink ref="J16:J19" location="'TGAF Agenda'!A1" tooltip="TGaf TVWS " display="AF"/>
    <hyperlink ref="J22:J25" location="'TGAF Agenda'!A1" tooltip="TGaf TVWS " display="AF"/>
    <hyperlink ref="M22:M25" location="TGAH!A1" tooltip="S1G Study Group" display="AH"/>
    <hyperlink ref="M27:M30" location="'TGAI Agenda'!A1" tooltip="Fast Initial Link Setup" display="FILS"/>
    <hyperlink ref="M34:M37" location="'TGAI Agenda'!A1" tooltip="Fast Initial Link Setup" display="FILS"/>
    <hyperlink ref="O22:O25" location="JTC1!A1" tooltip="JTC1 Agenda" display="JTC1"/>
    <hyperlink ref="Q34:Q37" location="'TGMB Agenda'!A1" tooltip="Task Group mb Agenda" display="TG  MB"/>
    <hyperlink ref="O11:O14" location="'TGAI Agenda'!A1" tooltip="Fast Initial Link Setup" display="FILS"/>
    <hyperlink ref="P22:P25" location="'TGS Agenda'!A1" tooltip="Task Group S Agenda" display="S"/>
    <hyperlink ref="S22:S25" location="TGAH!A1" tooltip="S1G Study Group" display="AH"/>
    <hyperlink ref="S27:S30" location="'802.11 WLAN Graphic'!A1" tooltip="Task Group af Agenda - WG11 TVWS" display="AF"/>
    <hyperlink ref="S34:S37" location="'802.11 WLAN Graphic'!A1" tooltip="Task Group af Agenda - WG11 TVWS" display="AF"/>
    <hyperlink ref="X11:X14" location="'802.11 WLAN Graphic'!A1" tooltip="Task Group af Agenda - WG11 TVWS" display="AF"/>
    <hyperlink ref="X22:X25" location="'TGS Agenda'!A1" tooltip="Task Group S Agenda" display="S"/>
    <hyperlink ref="U22:U25" location="'TGac Agenda'!A1" tooltip="Task Group AC Agenda" display="AC"/>
    <hyperlink ref="T27:T28" location="'TGU Agenda'!A1" tooltip="Task Group u Agenda" display="TGU"/>
    <hyperlink ref="T27:T30" location="'TGaa Agenda'!A1" tooltip="Task Group aa Agenda" display="Tgaa"/>
    <hyperlink ref="T22:T25" location="TGAH!A1" tooltip="S1G Study Group" display="AH"/>
    <hyperlink ref="T11:T14" location="TGAH!A1" tooltip="S1G Study Group" display="AH"/>
    <hyperlink ref="Y27:Y30" location="'TGAE Agenda'!A1" tooltip="Task Group AE  - QoSMAN" display="'TGAE Agenda'!A1"/>
    <hyperlink ref="Y22:Y25" location="'TGMB Agenda'!A1" tooltip="Task Group mb Agenda" display="TG  MB"/>
    <hyperlink ref="AA16:AA19" location="'802.11 WLAN Graphic'!A1" tooltip="Task Group af Agenda - WG11 TVWS" display="AF"/>
    <hyperlink ref="AA22:AA25" location="'802.11 WLAN Graphic'!A1" tooltip="Task Group af Agenda - WG11 TVWS" display="AF"/>
    <hyperlink ref="AB22:AB25" location="TGAH!A1" tooltip="S1G Study Group" display="AH"/>
    <hyperlink ref="AC27:AC30" location="'TGAI Agenda'!A1" tooltip="Fast Initial Link Setup" display="FILS"/>
    <hyperlink ref="Z11:Z14" location="'Smart Grid'!A1" tooltip="Smart Grid ad hoc" display="Smart Grid"/>
    <hyperlink ref="AC11:AC14" location="'TGAI Agenda'!A1" tooltip="Fast Initial Link Setup" display="FILS"/>
    <hyperlink ref="O34:O37" location="'TGAI Agenda'!A1" tooltip="Fast Initial Link Setup" display="FILS"/>
    <hyperlink ref="O16:O19" location="REG!A1" tooltip="Regulatory ad hoc" display="REG"/>
    <hyperlink ref="O27:O30" location="'Smart Grid'!A1" tooltip="Smart Grid ad hoc" display="Smart Grid"/>
    <hyperlink ref="Z27:Z30" location="'TGac Agenda'!A1" tooltip="Task Group AC Agenda" display="AC"/>
    <hyperlink ref="W11:W14" location="JTC1!A1" tooltip="JTC1 Agenda" display="JTC1"/>
    <hyperlink ref="U27:U30" location="'TGS Agenda'!A1" tooltip="Task Group S Agenda" display="S"/>
    <hyperlink ref="Y16:Y19" location="'TGS Agenda'!A1" tooltip="Task Group S Agenda" display="S"/>
    <hyperlink ref="Z22:Z25" location="'TGac Agenda'!A1" tooltip="Task Group AC Agenda" display="AC"/>
    <hyperlink ref="AB27:AB30" location="'TGMB Agenda'!A1" tooltip="Task Group mb Agenda" display="TG  MB"/>
  </hyperlinks>
  <printOptions gridLines="1" horizontalCentered="1" verticalCentered="1"/>
  <pageMargins left="0.25" right="0.25" top="0.25" bottom="0.75" header="0.5" footer="0.5"/>
  <pageSetup fitToHeight="0" horizontalDpi="600" verticalDpi="600" orientation="landscape" scale="29" r:id="rId12"/>
  <headerFooter alignWithMargins="0">
    <oddFooter>&amp;L&amp;Z&amp;F  &amp;A&amp;R&amp;D  &amp;T</oddFooter>
  </headerFooter>
  <drawing r:id="rId11"/>
</worksheet>
</file>

<file path=xl/worksheets/sheet5.xml><?xml version="1.0" encoding="utf-8"?>
<worksheet xmlns="http://schemas.openxmlformats.org/spreadsheetml/2006/main" xmlns:r="http://schemas.openxmlformats.org/officeDocument/2006/relationships">
  <sheetPr transitionEvaluation="1" transitionEntry="1">
    <tabColor indexed="8"/>
  </sheetPr>
  <dimension ref="A1:O1211"/>
  <sheetViews>
    <sheetView showGridLines="0" tabSelected="1" zoomScale="86" zoomScaleNormal="86" zoomScaleSheetLayoutView="84" zoomScalePageLayoutView="0" workbookViewId="0" topLeftCell="F226">
      <selection activeCell="P359" sqref="P359"/>
    </sheetView>
  </sheetViews>
  <sheetFormatPr defaultColWidth="12.57421875" defaultRowHeight="15.75" customHeight="1"/>
  <cols>
    <col min="1" max="1" width="1.421875" style="0" customWidth="1"/>
    <col min="2" max="2" width="12.421875" style="0" customWidth="1"/>
    <col min="3" max="3" width="1.421875" style="0" customWidth="1"/>
    <col min="4" max="4" width="1.57421875" style="959" customWidth="1"/>
    <col min="5" max="5" width="4.7109375" style="366" customWidth="1"/>
    <col min="6" max="6" width="6.28125" style="366" customWidth="1"/>
    <col min="7" max="7" width="6.00390625" style="366" customWidth="1"/>
    <col min="8" max="8" width="0.71875" style="128" customWidth="1"/>
    <col min="9" max="9" width="6.28125" style="129" customWidth="1"/>
    <col min="10" max="10" width="95.8515625" style="129" customWidth="1"/>
    <col min="11" max="11" width="3.57421875" style="129" customWidth="1"/>
    <col min="12" max="12" width="26.28125" style="807" customWidth="1"/>
    <col min="13" max="13" width="5.57421875" style="249" customWidth="1"/>
    <col min="14" max="14" width="10.00390625" style="369" customWidth="1"/>
    <col min="15" max="15" width="3.57421875" style="88" customWidth="1"/>
  </cols>
  <sheetData>
    <row r="1" spans="1:7" ht="15.75" customHeight="1">
      <c r="A1" s="1094"/>
      <c r="B1" s="1095" t="s">
        <v>102</v>
      </c>
      <c r="C1" s="57"/>
      <c r="D1" s="960"/>
      <c r="E1" s="330"/>
      <c r="F1" s="330"/>
      <c r="G1" s="330"/>
    </row>
    <row r="2" spans="1:15" ht="15.75" customHeight="1" thickBot="1">
      <c r="A2" s="1096"/>
      <c r="B2" s="908"/>
      <c r="C2" s="59"/>
      <c r="E2" s="331"/>
      <c r="F2" s="332"/>
      <c r="G2" s="332"/>
      <c r="H2" s="94"/>
      <c r="I2" s="94"/>
      <c r="J2" s="94"/>
      <c r="K2" s="94"/>
      <c r="L2" s="332"/>
      <c r="M2" s="250"/>
      <c r="N2" s="370"/>
      <c r="O2" s="89"/>
    </row>
    <row r="3" spans="1:15" ht="15.75" customHeight="1" thickBot="1">
      <c r="A3" s="1096"/>
      <c r="B3" s="395" t="s">
        <v>276</v>
      </c>
      <c r="C3" s="59"/>
      <c r="E3" s="1385" t="str">
        <f>'802.11 Cover'!$E$2</f>
        <v>127th IEEE 802.11 WIRELESS LOCAL AREA NETWORKS SESSION</v>
      </c>
      <c r="F3" s="1386"/>
      <c r="G3" s="1386"/>
      <c r="H3" s="1342"/>
      <c r="I3" s="1342"/>
      <c r="J3" s="1342"/>
      <c r="K3" s="1342"/>
      <c r="L3" s="1342"/>
      <c r="M3" s="1342"/>
      <c r="N3" s="1343"/>
      <c r="O3" s="89"/>
    </row>
    <row r="4" spans="1:15" ht="15.75" customHeight="1">
      <c r="A4" s="1096"/>
      <c r="B4" s="1156" t="str">
        <f>Title!$B$4</f>
        <v>R6</v>
      </c>
      <c r="C4" s="59"/>
      <c r="E4" s="1364" t="str">
        <f>'802.11 Cover'!$E$5</f>
        <v>Hyatt Grand Champion, Palm Springs, California, US 92210</v>
      </c>
      <c r="F4" s="1365"/>
      <c r="G4" s="1365"/>
      <c r="H4" s="1365"/>
      <c r="I4" s="1365"/>
      <c r="J4" s="1365"/>
      <c r="K4" s="1365"/>
      <c r="L4" s="1365"/>
      <c r="M4" s="1365"/>
      <c r="N4" s="1366"/>
      <c r="O4" s="89"/>
    </row>
    <row r="5" spans="1:15" ht="15.75" customHeight="1">
      <c r="A5" s="1096"/>
      <c r="B5" s="1157"/>
      <c r="C5" s="59"/>
      <c r="E5" s="1354" t="str">
        <f>'802.11 Cover'!$E$7</f>
        <v>May 8th-13th, 2011</v>
      </c>
      <c r="F5" s="1355"/>
      <c r="G5" s="1355"/>
      <c r="H5" s="1355"/>
      <c r="I5" s="1355"/>
      <c r="J5" s="1355"/>
      <c r="K5" s="1355"/>
      <c r="L5" s="1355"/>
      <c r="M5" s="1355"/>
      <c r="N5" s="1356"/>
      <c r="O5" s="130"/>
    </row>
    <row r="6" spans="1:15" ht="15.75" customHeight="1" thickBot="1">
      <c r="A6" s="1096"/>
      <c r="B6" s="1158"/>
      <c r="C6" s="59"/>
      <c r="E6" s="333"/>
      <c r="F6" s="334"/>
      <c r="G6" s="334"/>
      <c r="H6" s="131"/>
      <c r="I6" s="132"/>
      <c r="J6" s="132"/>
      <c r="K6" s="132"/>
      <c r="L6" s="132"/>
      <c r="M6" s="251"/>
      <c r="N6" s="133"/>
      <c r="O6" s="130"/>
    </row>
    <row r="7" spans="1:15" ht="15.75" customHeight="1" thickBot="1">
      <c r="A7" s="1096"/>
      <c r="B7" s="60"/>
      <c r="C7" s="909"/>
      <c r="D7" s="961"/>
      <c r="E7" s="335"/>
      <c r="F7" s="336"/>
      <c r="G7" s="336"/>
      <c r="H7" s="23"/>
      <c r="I7" s="23"/>
      <c r="J7" s="23"/>
      <c r="K7" s="23"/>
      <c r="L7" s="808"/>
      <c r="M7" s="252"/>
      <c r="N7" s="371"/>
      <c r="O7" s="89"/>
    </row>
    <row r="8" spans="1:15" ht="15.75" customHeight="1">
      <c r="A8" s="1096"/>
      <c r="B8" s="831" t="s">
        <v>348</v>
      </c>
      <c r="C8" s="832"/>
      <c r="E8" s="1387" t="s">
        <v>718</v>
      </c>
      <c r="F8" s="1388"/>
      <c r="G8" s="1388"/>
      <c r="H8" s="1389"/>
      <c r="I8" s="1389"/>
      <c r="J8" s="1389"/>
      <c r="K8" s="1389"/>
      <c r="L8" s="1389"/>
      <c r="M8" s="1389"/>
      <c r="N8" s="1390"/>
      <c r="O8" s="90"/>
    </row>
    <row r="9" spans="1:15" ht="15.75" customHeight="1">
      <c r="A9" s="1096"/>
      <c r="B9" s="833" t="s">
        <v>377</v>
      </c>
      <c r="C9" s="832"/>
      <c r="E9" s="1357" t="s">
        <v>556</v>
      </c>
      <c r="F9" s="1358"/>
      <c r="G9" s="1358"/>
      <c r="H9" s="1358"/>
      <c r="I9" s="1358"/>
      <c r="J9" s="1358"/>
      <c r="K9" s="1358"/>
      <c r="L9" s="1358"/>
      <c r="M9" s="1358"/>
      <c r="N9" s="1359"/>
      <c r="O9" s="134"/>
    </row>
    <row r="10" spans="1:15" ht="15.75" customHeight="1">
      <c r="A10" s="58"/>
      <c r="B10" s="60"/>
      <c r="C10" s="59"/>
      <c r="E10" s="1382" t="s">
        <v>320</v>
      </c>
      <c r="F10" s="1383"/>
      <c r="G10" s="1383"/>
      <c r="H10" s="1383"/>
      <c r="I10" s="1383"/>
      <c r="J10" s="1383"/>
      <c r="K10" s="1383"/>
      <c r="L10" s="1383"/>
      <c r="M10" s="1383"/>
      <c r="N10" s="1384"/>
      <c r="O10" s="134"/>
    </row>
    <row r="11" spans="1:15" ht="15.75" customHeight="1">
      <c r="A11" s="1096"/>
      <c r="B11" s="834" t="s">
        <v>403</v>
      </c>
      <c r="C11" s="832"/>
      <c r="E11" s="1377" t="s">
        <v>648</v>
      </c>
      <c r="F11" s="1378"/>
      <c r="G11" s="1378"/>
      <c r="H11" s="1378"/>
      <c r="I11" s="1378"/>
      <c r="J11" s="1378"/>
      <c r="K11" s="1378"/>
      <c r="L11" s="1378"/>
      <c r="M11" s="1378"/>
      <c r="N11" s="1379"/>
      <c r="O11" s="135"/>
    </row>
    <row r="12" spans="1:15" ht="15.75" customHeight="1" thickBot="1">
      <c r="A12" s="58"/>
      <c r="B12" s="846" t="s">
        <v>517</v>
      </c>
      <c r="C12" s="832"/>
      <c r="E12" s="728"/>
      <c r="F12" s="728"/>
      <c r="G12" s="728"/>
      <c r="H12" s="27"/>
      <c r="I12" s="28"/>
      <c r="J12" s="1380" t="str">
        <f>Title!$B$4</f>
        <v>R6</v>
      </c>
      <c r="K12" s="28"/>
      <c r="L12" s="809"/>
      <c r="M12" s="255"/>
      <c r="N12" s="1331" t="s">
        <v>497</v>
      </c>
      <c r="O12" s="135"/>
    </row>
    <row r="13" spans="1:15" ht="15.75" customHeight="1">
      <c r="A13" s="58"/>
      <c r="B13" s="60"/>
      <c r="C13" s="59"/>
      <c r="E13" s="728"/>
      <c r="F13" s="728"/>
      <c r="G13" s="728"/>
      <c r="H13" s="27"/>
      <c r="I13" s="28"/>
      <c r="J13" s="1381"/>
      <c r="K13" s="28"/>
      <c r="L13" s="809"/>
      <c r="M13" s="256"/>
      <c r="N13" s="1332"/>
      <c r="O13" s="135"/>
    </row>
    <row r="14" spans="1:15" ht="15.75" customHeight="1">
      <c r="A14" s="1096"/>
      <c r="B14" s="835" t="s">
        <v>513</v>
      </c>
      <c r="C14" s="832"/>
      <c r="E14" s="182">
        <v>1</v>
      </c>
      <c r="F14" s="183"/>
      <c r="G14" s="183"/>
      <c r="H14" s="183"/>
      <c r="I14" s="280"/>
      <c r="J14" s="185" t="s">
        <v>533</v>
      </c>
      <c r="K14" s="186" t="s">
        <v>422</v>
      </c>
      <c r="L14" s="186" t="s">
        <v>547</v>
      </c>
      <c r="M14" s="264">
        <v>0</v>
      </c>
      <c r="N14" s="187">
        <f>TIME(9,0,0)</f>
        <v>0.375</v>
      </c>
      <c r="O14" s="135"/>
    </row>
    <row r="15" spans="1:15" ht="15.75" customHeight="1">
      <c r="A15" s="1096"/>
      <c r="B15" s="836" t="s">
        <v>495</v>
      </c>
      <c r="C15" s="832"/>
      <c r="E15" s="337"/>
      <c r="F15" s="180">
        <v>1.1</v>
      </c>
      <c r="G15" s="180"/>
      <c r="H15" s="180"/>
      <c r="I15" s="226" t="s">
        <v>201</v>
      </c>
      <c r="J15" s="205" t="s">
        <v>534</v>
      </c>
      <c r="K15" s="206" t="s">
        <v>422</v>
      </c>
      <c r="L15" s="237" t="s">
        <v>547</v>
      </c>
      <c r="M15" s="267">
        <v>1</v>
      </c>
      <c r="N15" s="218">
        <f>N14+TIME(0,M14,0)</f>
        <v>0.375</v>
      </c>
      <c r="O15" s="135"/>
    </row>
    <row r="16" spans="1:15" ht="15.75" customHeight="1">
      <c r="A16" s="58"/>
      <c r="B16" s="837" t="s">
        <v>554</v>
      </c>
      <c r="C16" s="832"/>
      <c r="E16" s="337"/>
      <c r="F16" s="180">
        <v>1.2</v>
      </c>
      <c r="G16" s="180"/>
      <c r="H16" s="180"/>
      <c r="I16" s="226" t="s">
        <v>201</v>
      </c>
      <c r="J16" s="902" t="s">
        <v>105</v>
      </c>
      <c r="K16" s="206" t="s">
        <v>422</v>
      </c>
      <c r="L16" s="237" t="s">
        <v>353</v>
      </c>
      <c r="M16" s="267">
        <v>1</v>
      </c>
      <c r="N16" s="218">
        <f>N15+TIME(0,M15,0)</f>
        <v>0.37569444444444444</v>
      </c>
      <c r="O16" s="142"/>
    </row>
    <row r="17" spans="1:15" ht="15.75" customHeight="1">
      <c r="A17" s="58"/>
      <c r="B17" s="838" t="s">
        <v>574</v>
      </c>
      <c r="C17" s="832"/>
      <c r="E17" s="337"/>
      <c r="F17" s="180"/>
      <c r="G17" s="180"/>
      <c r="H17" s="180"/>
      <c r="I17" s="226"/>
      <c r="J17" s="281"/>
      <c r="K17" s="206"/>
      <c r="L17" s="237"/>
      <c r="M17" s="267"/>
      <c r="N17" s="218"/>
      <c r="O17" s="135"/>
    </row>
    <row r="18" spans="1:15" ht="15.75" customHeight="1">
      <c r="A18" s="58"/>
      <c r="B18" s="839" t="s">
        <v>573</v>
      </c>
      <c r="C18" s="832"/>
      <c r="E18" s="338"/>
      <c r="F18" s="180">
        <v>1.3</v>
      </c>
      <c r="G18" s="282"/>
      <c r="H18" s="237"/>
      <c r="I18" s="282" t="s">
        <v>210</v>
      </c>
      <c r="J18" s="283" t="s">
        <v>531</v>
      </c>
      <c r="K18" s="206" t="s">
        <v>422</v>
      </c>
      <c r="L18" s="237" t="s">
        <v>547</v>
      </c>
      <c r="M18" s="267">
        <v>1</v>
      </c>
      <c r="N18" s="218">
        <f>N16+TIME(0,M16,0)</f>
        <v>0.3763888888888889</v>
      </c>
      <c r="O18" s="135"/>
    </row>
    <row r="19" spans="1:15" ht="21.75" customHeight="1">
      <c r="A19" s="58"/>
      <c r="B19" s="840" t="s">
        <v>663</v>
      </c>
      <c r="C19" s="832"/>
      <c r="E19" s="339"/>
      <c r="F19" s="284">
        <v>1.4</v>
      </c>
      <c r="G19" s="284"/>
      <c r="H19" s="284"/>
      <c r="I19" s="224" t="s">
        <v>210</v>
      </c>
      <c r="J19" s="285" t="s">
        <v>463</v>
      </c>
      <c r="K19" s="193" t="s">
        <v>422</v>
      </c>
      <c r="L19" s="193" t="s">
        <v>209</v>
      </c>
      <c r="M19" s="265">
        <v>1</v>
      </c>
      <c r="N19" s="194">
        <f>N18+TIME(0,M18,0)</f>
        <v>0.3770833333333333</v>
      </c>
      <c r="O19" s="91"/>
    </row>
    <row r="20" spans="1:15" ht="15.75" customHeight="1">
      <c r="A20" s="58"/>
      <c r="B20" s="841" t="s">
        <v>664</v>
      </c>
      <c r="C20" s="832"/>
      <c r="E20" s="286"/>
      <c r="F20" s="286"/>
      <c r="G20" s="286"/>
      <c r="H20" s="286"/>
      <c r="I20" s="287"/>
      <c r="J20" s="287"/>
      <c r="K20" s="287"/>
      <c r="L20" s="287"/>
      <c r="M20" s="288"/>
      <c r="N20" s="289"/>
      <c r="O20" s="91"/>
    </row>
    <row r="21" spans="1:15" ht="15.75" customHeight="1">
      <c r="A21" s="58"/>
      <c r="B21" s="922" t="s">
        <v>185</v>
      </c>
      <c r="C21" s="832"/>
      <c r="E21" s="340">
        <v>2</v>
      </c>
      <c r="F21" s="290"/>
      <c r="G21" s="290"/>
      <c r="H21" s="290"/>
      <c r="I21" s="291" t="s">
        <v>367</v>
      </c>
      <c r="J21" s="292" t="s">
        <v>358</v>
      </c>
      <c r="K21" s="292" t="s">
        <v>422</v>
      </c>
      <c r="L21" s="1043" t="s">
        <v>106</v>
      </c>
      <c r="M21" s="293">
        <v>1</v>
      </c>
      <c r="N21" s="246">
        <f>N19+TIME(0,M19,0)</f>
        <v>0.37777777777777777</v>
      </c>
      <c r="O21" s="91"/>
    </row>
    <row r="22" spans="1:15" ht="15.75" customHeight="1">
      <c r="A22" s="58"/>
      <c r="B22" s="1093" t="s">
        <v>177</v>
      </c>
      <c r="C22" s="832"/>
      <c r="E22" s="294"/>
      <c r="F22" s="294"/>
      <c r="G22" s="294"/>
      <c r="H22" s="294"/>
      <c r="I22" s="220"/>
      <c r="J22" s="237"/>
      <c r="K22" s="237"/>
      <c r="L22" s="237"/>
      <c r="M22" s="295"/>
      <c r="N22" s="199"/>
      <c r="O22" s="135"/>
    </row>
    <row r="23" spans="1:15" ht="15.75" customHeight="1">
      <c r="A23" s="58"/>
      <c r="B23" s="60"/>
      <c r="C23" s="59"/>
      <c r="E23" s="341">
        <v>3</v>
      </c>
      <c r="F23" s="296"/>
      <c r="G23" s="296"/>
      <c r="H23" s="296"/>
      <c r="I23" s="280"/>
      <c r="J23" s="239" t="s">
        <v>431</v>
      </c>
      <c r="K23" s="186"/>
      <c r="L23" s="186"/>
      <c r="M23" s="264">
        <v>3</v>
      </c>
      <c r="N23" s="187">
        <f>N21+TIME(0,M21,0)</f>
        <v>0.3784722222222222</v>
      </c>
      <c r="O23" s="135"/>
    </row>
    <row r="24" spans="1:15" ht="15.75" customHeight="1">
      <c r="A24" s="58"/>
      <c r="B24" s="60"/>
      <c r="C24" s="59"/>
      <c r="E24" s="342"/>
      <c r="F24" s="231">
        <v>3.1</v>
      </c>
      <c r="G24" s="231"/>
      <c r="H24" s="231"/>
      <c r="I24" s="220" t="s">
        <v>210</v>
      </c>
      <c r="J24" s="932" t="s">
        <v>538</v>
      </c>
      <c r="K24" s="206" t="s">
        <v>422</v>
      </c>
      <c r="L24" s="237" t="s">
        <v>549</v>
      </c>
      <c r="M24" s="267"/>
      <c r="N24" s="207"/>
      <c r="O24" s="135"/>
    </row>
    <row r="25" spans="1:15" ht="15.75" customHeight="1">
      <c r="A25" s="58"/>
      <c r="B25" s="60"/>
      <c r="C25" s="59"/>
      <c r="E25" s="342"/>
      <c r="F25" s="231"/>
      <c r="G25" s="235">
        <v>1</v>
      </c>
      <c r="H25" s="231"/>
      <c r="I25" s="220"/>
      <c r="J25" s="1044" t="s">
        <v>694</v>
      </c>
      <c r="K25" s="206"/>
      <c r="L25" s="237"/>
      <c r="M25" s="267"/>
      <c r="N25" s="207"/>
      <c r="O25" s="135"/>
    </row>
    <row r="26" spans="1:15" ht="15.75" customHeight="1">
      <c r="A26" s="58"/>
      <c r="B26" s="60"/>
      <c r="C26" s="59"/>
      <c r="E26" s="342"/>
      <c r="F26" s="231"/>
      <c r="G26" s="180">
        <f>G25+1</f>
        <v>2</v>
      </c>
      <c r="H26" s="235"/>
      <c r="I26" s="220"/>
      <c r="J26" s="1044" t="s">
        <v>649</v>
      </c>
      <c r="K26" s="206" t="s">
        <v>422</v>
      </c>
      <c r="L26" s="237" t="s">
        <v>569</v>
      </c>
      <c r="M26" s="267"/>
      <c r="N26" s="207"/>
      <c r="O26" s="135"/>
    </row>
    <row r="27" spans="1:15" ht="15.75" customHeight="1">
      <c r="A27" s="58"/>
      <c r="B27" s="843" t="s">
        <v>555</v>
      </c>
      <c r="C27" s="832"/>
      <c r="E27" s="337"/>
      <c r="F27" s="180"/>
      <c r="G27" s="180">
        <f>G26+1</f>
        <v>3</v>
      </c>
      <c r="H27" s="180"/>
      <c r="I27" s="220" t="s">
        <v>210</v>
      </c>
      <c r="J27" s="1045" t="s">
        <v>382</v>
      </c>
      <c r="K27" s="206" t="s">
        <v>422</v>
      </c>
      <c r="L27" s="237" t="s">
        <v>569</v>
      </c>
      <c r="M27" s="267"/>
      <c r="N27" s="207"/>
      <c r="O27" s="135"/>
    </row>
    <row r="28" spans="1:15" ht="15.75" customHeight="1">
      <c r="A28" s="58"/>
      <c r="B28" s="844" t="s">
        <v>661</v>
      </c>
      <c r="C28" s="845"/>
      <c r="E28" s="342"/>
      <c r="F28" s="231"/>
      <c r="G28" s="231"/>
      <c r="H28" s="180"/>
      <c r="I28" s="220"/>
      <c r="J28" s="1044" t="s">
        <v>680</v>
      </c>
      <c r="K28" s="206" t="s">
        <v>422</v>
      </c>
      <c r="L28" s="237" t="s">
        <v>569</v>
      </c>
      <c r="M28" s="267"/>
      <c r="N28" s="207"/>
      <c r="O28" s="135"/>
    </row>
    <row r="29" spans="1:15" ht="15.75" customHeight="1">
      <c r="A29" s="58"/>
      <c r="B29" s="842" t="s">
        <v>688</v>
      </c>
      <c r="C29" s="750"/>
      <c r="E29" s="337"/>
      <c r="F29" s="180"/>
      <c r="G29" s="180"/>
      <c r="H29" s="180"/>
      <c r="I29" s="220" t="s">
        <v>210</v>
      </c>
      <c r="J29" s="1045" t="s">
        <v>383</v>
      </c>
      <c r="K29" s="206" t="s">
        <v>422</v>
      </c>
      <c r="L29" s="237" t="s">
        <v>569</v>
      </c>
      <c r="M29" s="267"/>
      <c r="N29" s="207"/>
      <c r="O29" s="91"/>
    </row>
    <row r="30" spans="1:15" ht="15.75" customHeight="1">
      <c r="A30" s="58"/>
      <c r="B30" s="60"/>
      <c r="C30" s="750"/>
      <c r="E30" s="337"/>
      <c r="F30" s="180"/>
      <c r="G30" s="180"/>
      <c r="H30" s="180"/>
      <c r="I30" s="220" t="s">
        <v>210</v>
      </c>
      <c r="J30" s="1045" t="s">
        <v>681</v>
      </c>
      <c r="K30" s="206" t="s">
        <v>422</v>
      </c>
      <c r="L30" s="237" t="s">
        <v>569</v>
      </c>
      <c r="M30" s="267"/>
      <c r="N30" s="207"/>
      <c r="O30" s="91"/>
    </row>
    <row r="31" spans="1:15" ht="15.75" customHeight="1">
      <c r="A31" s="58"/>
      <c r="B31" s="60"/>
      <c r="C31" s="59"/>
      <c r="E31" s="337"/>
      <c r="F31" s="180"/>
      <c r="G31" s="180"/>
      <c r="H31" s="180"/>
      <c r="I31" s="220" t="s">
        <v>210</v>
      </c>
      <c r="J31" s="1045" t="s">
        <v>362</v>
      </c>
      <c r="K31" s="206" t="s">
        <v>422</v>
      </c>
      <c r="L31" s="237" t="s">
        <v>569</v>
      </c>
      <c r="M31" s="267"/>
      <c r="N31" s="207"/>
      <c r="O31" s="91"/>
    </row>
    <row r="32" spans="1:15" ht="15.75" customHeight="1">
      <c r="A32" s="58"/>
      <c r="B32" s="60"/>
      <c r="C32" s="59"/>
      <c r="E32" s="337"/>
      <c r="F32" s="180"/>
      <c r="G32" s="180"/>
      <c r="H32" s="180"/>
      <c r="I32" s="220" t="s">
        <v>210</v>
      </c>
      <c r="J32" s="1045" t="s">
        <v>363</v>
      </c>
      <c r="K32" s="206" t="s">
        <v>422</v>
      </c>
      <c r="L32" s="237" t="s">
        <v>569</v>
      </c>
      <c r="M32" s="267"/>
      <c r="N32" s="207"/>
      <c r="O32" s="142"/>
    </row>
    <row r="33" spans="1:15" ht="15.75" customHeight="1">
      <c r="A33" s="58"/>
      <c r="B33" s="60"/>
      <c r="C33" s="59"/>
      <c r="E33" s="337"/>
      <c r="F33" s="180"/>
      <c r="G33" s="180"/>
      <c r="H33" s="180"/>
      <c r="I33" s="220" t="s">
        <v>210</v>
      </c>
      <c r="J33" s="1045" t="s">
        <v>682</v>
      </c>
      <c r="K33" s="206" t="s">
        <v>422</v>
      </c>
      <c r="L33" s="237" t="s">
        <v>569</v>
      </c>
      <c r="M33" s="267"/>
      <c r="N33" s="207"/>
      <c r="O33" s="142"/>
    </row>
    <row r="34" spans="1:15" ht="15.75" customHeight="1" thickBot="1">
      <c r="A34" s="58"/>
      <c r="B34" s="60"/>
      <c r="C34" s="59"/>
      <c r="E34" s="337"/>
      <c r="F34" s="180"/>
      <c r="G34" s="180"/>
      <c r="H34" s="180"/>
      <c r="I34" s="220" t="s">
        <v>210</v>
      </c>
      <c r="J34" s="1045" t="s">
        <v>384</v>
      </c>
      <c r="K34" s="206" t="s">
        <v>422</v>
      </c>
      <c r="L34" s="237" t="s">
        <v>569</v>
      </c>
      <c r="M34" s="267"/>
      <c r="N34" s="207"/>
      <c r="O34" s="142"/>
    </row>
    <row r="35" spans="1:15" ht="15.75" customHeight="1">
      <c r="A35" s="58"/>
      <c r="B35" s="1016" t="s">
        <v>579</v>
      </c>
      <c r="C35" s="847"/>
      <c r="E35" s="337"/>
      <c r="F35" s="180"/>
      <c r="G35" s="180"/>
      <c r="H35" s="180"/>
      <c r="I35" s="220" t="s">
        <v>210</v>
      </c>
      <c r="J35" s="1045" t="s">
        <v>683</v>
      </c>
      <c r="K35" s="206" t="s">
        <v>422</v>
      </c>
      <c r="L35" s="237" t="s">
        <v>569</v>
      </c>
      <c r="M35" s="267"/>
      <c r="N35" s="207"/>
      <c r="O35" s="142"/>
    </row>
    <row r="36" spans="1:15" ht="15.75" customHeight="1">
      <c r="A36" s="58"/>
      <c r="B36" s="1017" t="s">
        <v>526</v>
      </c>
      <c r="C36" s="847"/>
      <c r="E36" s="337"/>
      <c r="F36" s="180"/>
      <c r="G36" s="180"/>
      <c r="H36" s="180"/>
      <c r="I36" s="220" t="s">
        <v>210</v>
      </c>
      <c r="J36" s="1045" t="s">
        <v>385</v>
      </c>
      <c r="K36" s="206" t="s">
        <v>422</v>
      </c>
      <c r="L36" s="237" t="s">
        <v>569</v>
      </c>
      <c r="M36" s="267"/>
      <c r="N36" s="207"/>
      <c r="O36" s="142"/>
    </row>
    <row r="37" spans="1:15" ht="15.75" customHeight="1">
      <c r="A37" s="58"/>
      <c r="B37" s="848" t="s">
        <v>502</v>
      </c>
      <c r="C37" s="847"/>
      <c r="E37" s="337"/>
      <c r="F37" s="180">
        <v>3.2</v>
      </c>
      <c r="G37" s="180"/>
      <c r="H37" s="180"/>
      <c r="I37" s="220" t="s">
        <v>210</v>
      </c>
      <c r="J37" s="892" t="s">
        <v>539</v>
      </c>
      <c r="K37" s="206" t="s">
        <v>422</v>
      </c>
      <c r="L37" s="237" t="s">
        <v>487</v>
      </c>
      <c r="M37" s="267"/>
      <c r="N37" s="207"/>
      <c r="O37" s="142"/>
    </row>
    <row r="38" spans="1:15" ht="15.75" customHeight="1">
      <c r="A38" s="58"/>
      <c r="B38" s="849" t="s">
        <v>349</v>
      </c>
      <c r="C38" s="847"/>
      <c r="E38" s="337"/>
      <c r="F38" s="180"/>
      <c r="G38" s="180"/>
      <c r="H38" s="180"/>
      <c r="I38" s="220"/>
      <c r="J38" s="205" t="s">
        <v>650</v>
      </c>
      <c r="K38" s="206" t="s">
        <v>422</v>
      </c>
      <c r="L38" s="237" t="s">
        <v>569</v>
      </c>
      <c r="M38" s="267"/>
      <c r="N38" s="207"/>
      <c r="O38" s="142"/>
    </row>
    <row r="39" spans="1:15" ht="15.75" customHeight="1">
      <c r="A39" s="58"/>
      <c r="B39" s="850" t="s">
        <v>350</v>
      </c>
      <c r="C39" s="847"/>
      <c r="E39" s="337"/>
      <c r="F39" s="180"/>
      <c r="G39" s="180">
        <v>1</v>
      </c>
      <c r="H39" s="180"/>
      <c r="I39" s="220" t="s">
        <v>210</v>
      </c>
      <c r="J39" s="297" t="s">
        <v>364</v>
      </c>
      <c r="K39" s="206"/>
      <c r="L39" s="237"/>
      <c r="M39" s="267"/>
      <c r="N39" s="207"/>
      <c r="O39" s="143"/>
    </row>
    <row r="40" spans="1:15" ht="15.75" customHeight="1">
      <c r="A40" s="58"/>
      <c r="B40" s="851" t="s">
        <v>347</v>
      </c>
      <c r="C40" s="847"/>
      <c r="E40" s="188"/>
      <c r="F40" s="189">
        <v>3.3</v>
      </c>
      <c r="G40" s="189"/>
      <c r="H40" s="189"/>
      <c r="I40" s="224" t="s">
        <v>564</v>
      </c>
      <c r="J40" s="893" t="s">
        <v>416</v>
      </c>
      <c r="K40" s="192" t="s">
        <v>422</v>
      </c>
      <c r="L40" s="193" t="s">
        <v>548</v>
      </c>
      <c r="M40" s="265"/>
      <c r="N40" s="298"/>
      <c r="O40" s="143"/>
    </row>
    <row r="41" spans="1:15" ht="15.75" customHeight="1">
      <c r="A41" s="58"/>
      <c r="B41" s="852" t="s">
        <v>522</v>
      </c>
      <c r="C41" s="847"/>
      <c r="E41" s="286"/>
      <c r="F41" s="286"/>
      <c r="G41" s="286"/>
      <c r="H41" s="286"/>
      <c r="I41" s="287"/>
      <c r="J41" s="299"/>
      <c r="K41" s="287"/>
      <c r="L41" s="287"/>
      <c r="M41" s="288"/>
      <c r="N41" s="289"/>
      <c r="O41" s="142"/>
    </row>
    <row r="42" spans="1:15" ht="15.75" customHeight="1">
      <c r="A42" s="58"/>
      <c r="B42" s="852" t="s">
        <v>523</v>
      </c>
      <c r="C42" s="847"/>
      <c r="E42" s="341">
        <v>4</v>
      </c>
      <c r="F42" s="296"/>
      <c r="G42" s="296"/>
      <c r="H42" s="296"/>
      <c r="I42" s="280"/>
      <c r="J42" s="239" t="s">
        <v>400</v>
      </c>
      <c r="K42" s="186"/>
      <c r="L42" s="186"/>
      <c r="M42" s="264"/>
      <c r="N42" s="300"/>
      <c r="O42" s="91"/>
    </row>
    <row r="43" spans="1:15" ht="15.75" customHeight="1">
      <c r="A43" s="58"/>
      <c r="B43" s="852" t="s">
        <v>381</v>
      </c>
      <c r="C43" s="847"/>
      <c r="E43" s="343"/>
      <c r="F43" s="294">
        <v>4.1</v>
      </c>
      <c r="G43" s="294"/>
      <c r="H43" s="294"/>
      <c r="I43" s="220" t="s">
        <v>210</v>
      </c>
      <c r="J43" s="890" t="s">
        <v>527</v>
      </c>
      <c r="K43" s="237"/>
      <c r="L43" s="237"/>
      <c r="M43" s="295"/>
      <c r="O43" s="142"/>
    </row>
    <row r="44" spans="1:15" ht="15.75" customHeight="1">
      <c r="A44" s="58"/>
      <c r="B44" s="852" t="s">
        <v>528</v>
      </c>
      <c r="C44" s="847"/>
      <c r="E44" s="343"/>
      <c r="F44" s="294"/>
      <c r="G44" s="235">
        <v>1</v>
      </c>
      <c r="H44" s="294"/>
      <c r="I44" s="220" t="s">
        <v>210</v>
      </c>
      <c r="J44" s="237" t="s">
        <v>568</v>
      </c>
      <c r="K44" s="237" t="s">
        <v>422</v>
      </c>
      <c r="L44" s="237" t="s">
        <v>569</v>
      </c>
      <c r="M44" s="302">
        <v>2</v>
      </c>
      <c r="N44" s="218">
        <f>N23+TIME(0,M23,0)</f>
        <v>0.38055555555555554</v>
      </c>
      <c r="O44" s="142"/>
    </row>
    <row r="45" spans="1:15" ht="15.75" customHeight="1">
      <c r="A45" s="58"/>
      <c r="B45" s="852" t="s">
        <v>524</v>
      </c>
      <c r="C45" s="847"/>
      <c r="E45" s="343"/>
      <c r="F45" s="294"/>
      <c r="G45" s="180">
        <f>G44+1</f>
        <v>2</v>
      </c>
      <c r="H45" s="294"/>
      <c r="I45" s="220" t="s">
        <v>210</v>
      </c>
      <c r="J45" s="752" t="s">
        <v>115</v>
      </c>
      <c r="K45" s="237" t="s">
        <v>422</v>
      </c>
      <c r="L45" s="237" t="s">
        <v>487</v>
      </c>
      <c r="M45" s="295">
        <v>2</v>
      </c>
      <c r="N45" s="218">
        <f>N44+TIME(0,M44,0)</f>
        <v>0.3819444444444444</v>
      </c>
      <c r="O45" s="142"/>
    </row>
    <row r="46" spans="1:15" ht="15.75" customHeight="1">
      <c r="A46" s="58"/>
      <c r="B46" s="852" t="s">
        <v>380</v>
      </c>
      <c r="C46" s="847"/>
      <c r="E46" s="343"/>
      <c r="F46" s="294"/>
      <c r="G46" s="180">
        <f>G45+1</f>
        <v>3</v>
      </c>
      <c r="H46" s="294"/>
      <c r="I46" s="220" t="s">
        <v>210</v>
      </c>
      <c r="J46" s="753" t="s">
        <v>666</v>
      </c>
      <c r="K46" s="237" t="s">
        <v>422</v>
      </c>
      <c r="L46" s="237" t="s">
        <v>487</v>
      </c>
      <c r="M46" s="295">
        <v>1</v>
      </c>
      <c r="N46" s="218">
        <f>N45+TIME(0,M45,0)</f>
        <v>0.3833333333333333</v>
      </c>
      <c r="O46" s="142"/>
    </row>
    <row r="47" spans="1:15" ht="15.75" customHeight="1">
      <c r="A47" s="58"/>
      <c r="B47" s="852" t="s">
        <v>525</v>
      </c>
      <c r="C47" s="847"/>
      <c r="E47" s="343"/>
      <c r="F47" s="294"/>
      <c r="G47" s="180">
        <f>G46+1</f>
        <v>4</v>
      </c>
      <c r="H47" s="294"/>
      <c r="I47" s="220" t="s">
        <v>210</v>
      </c>
      <c r="J47" s="753" t="s">
        <v>128</v>
      </c>
      <c r="K47" s="237" t="s">
        <v>422</v>
      </c>
      <c r="L47" s="237" t="s">
        <v>487</v>
      </c>
      <c r="M47" s="295">
        <v>2</v>
      </c>
      <c r="N47" s="218">
        <f>N46+TIME(0,M46,0)</f>
        <v>0.38402777777777775</v>
      </c>
      <c r="O47" s="142"/>
    </row>
    <row r="48" spans="1:15" ht="15.75" customHeight="1" thickBot="1">
      <c r="A48" s="58"/>
      <c r="B48" s="853" t="s">
        <v>351</v>
      </c>
      <c r="C48" s="847"/>
      <c r="E48" s="343"/>
      <c r="F48" s="294"/>
      <c r="G48" s="180">
        <f>G46+1</f>
        <v>4</v>
      </c>
      <c r="H48" s="294"/>
      <c r="I48" s="220" t="s">
        <v>210</v>
      </c>
      <c r="J48" s="754" t="s">
        <v>110</v>
      </c>
      <c r="K48" s="237" t="s">
        <v>422</v>
      </c>
      <c r="L48" s="237" t="s">
        <v>487</v>
      </c>
      <c r="M48" s="295">
        <v>1</v>
      </c>
      <c r="N48" s="218">
        <f>N46+TIME(0,M46,0)</f>
        <v>0.38402777777777775</v>
      </c>
      <c r="O48" s="142"/>
    </row>
    <row r="49" spans="1:15" ht="15.75" customHeight="1">
      <c r="A49" s="58"/>
      <c r="B49" s="60"/>
      <c r="C49" s="59"/>
      <c r="E49" s="342"/>
      <c r="F49" s="294"/>
      <c r="G49" s="180">
        <f aca="true" t="shared" si="0" ref="G49:G58">G48+1</f>
        <v>5</v>
      </c>
      <c r="H49" s="231"/>
      <c r="I49" s="220" t="s">
        <v>210</v>
      </c>
      <c r="J49" s="754" t="s">
        <v>172</v>
      </c>
      <c r="K49" s="206" t="s">
        <v>422</v>
      </c>
      <c r="L49" s="237" t="s">
        <v>487</v>
      </c>
      <c r="M49" s="267">
        <v>1</v>
      </c>
      <c r="N49" s="218">
        <f>N48+TIME(0,M48,0)</f>
        <v>0.3847222222222222</v>
      </c>
      <c r="O49" s="135"/>
    </row>
    <row r="50" spans="1:15" ht="15.75" customHeight="1" thickBot="1">
      <c r="A50" s="1097"/>
      <c r="B50" s="1098" t="s">
        <v>102</v>
      </c>
      <c r="C50" s="1099"/>
      <c r="E50" s="342"/>
      <c r="F50" s="294"/>
      <c r="G50" s="180">
        <f t="shared" si="0"/>
        <v>6</v>
      </c>
      <c r="H50" s="231"/>
      <c r="I50" s="220" t="s">
        <v>210</v>
      </c>
      <c r="J50" s="754" t="s">
        <v>173</v>
      </c>
      <c r="K50" s="206" t="s">
        <v>422</v>
      </c>
      <c r="L50" s="237" t="s">
        <v>487</v>
      </c>
      <c r="M50" s="267">
        <v>1</v>
      </c>
      <c r="N50" s="218">
        <f>N49+TIME(0,M49,0)</f>
        <v>0.38541666666666663</v>
      </c>
      <c r="O50" s="135"/>
    </row>
    <row r="51" spans="5:15" ht="15.75" customHeight="1">
      <c r="E51" s="342"/>
      <c r="F51" s="294"/>
      <c r="G51" s="180">
        <f t="shared" si="0"/>
        <v>7</v>
      </c>
      <c r="H51" s="231"/>
      <c r="I51" s="220" t="s">
        <v>210</v>
      </c>
      <c r="J51" s="754" t="s">
        <v>734</v>
      </c>
      <c r="K51" s="206" t="s">
        <v>422</v>
      </c>
      <c r="L51" s="237" t="s">
        <v>487</v>
      </c>
      <c r="M51" s="267">
        <v>1</v>
      </c>
      <c r="N51" s="218">
        <f aca="true" t="shared" si="1" ref="N51:N56">N50+TIME(0,M51,0)</f>
        <v>0.38611111111111107</v>
      </c>
      <c r="O51" s="135"/>
    </row>
    <row r="52" spans="5:15" ht="15.75" customHeight="1">
      <c r="E52" s="342"/>
      <c r="F52" s="294"/>
      <c r="G52" s="180">
        <f t="shared" si="0"/>
        <v>8</v>
      </c>
      <c r="H52" s="231"/>
      <c r="I52" s="220" t="s">
        <v>210</v>
      </c>
      <c r="J52" s="754" t="s">
        <v>174</v>
      </c>
      <c r="K52" s="206" t="s">
        <v>422</v>
      </c>
      <c r="L52" s="237" t="s">
        <v>487</v>
      </c>
      <c r="M52" s="267">
        <v>1</v>
      </c>
      <c r="N52" s="218">
        <f t="shared" si="1"/>
        <v>0.3868055555555555</v>
      </c>
      <c r="O52" s="135"/>
    </row>
    <row r="53" spans="5:15" ht="15.75" customHeight="1">
      <c r="E53" s="342"/>
      <c r="F53" s="294"/>
      <c r="G53" s="180">
        <f t="shared" si="0"/>
        <v>9</v>
      </c>
      <c r="H53" s="231"/>
      <c r="I53" s="220" t="s">
        <v>210</v>
      </c>
      <c r="J53" s="754" t="s">
        <v>735</v>
      </c>
      <c r="K53" s="206" t="s">
        <v>422</v>
      </c>
      <c r="L53" s="237" t="s">
        <v>487</v>
      </c>
      <c r="M53" s="267">
        <v>1</v>
      </c>
      <c r="N53" s="218">
        <f t="shared" si="1"/>
        <v>0.38749999999999996</v>
      </c>
      <c r="O53" s="135"/>
    </row>
    <row r="54" spans="5:15" ht="15.75" customHeight="1">
      <c r="E54" s="342"/>
      <c r="F54" s="294"/>
      <c r="G54" s="180">
        <f t="shared" si="0"/>
        <v>10</v>
      </c>
      <c r="H54" s="231"/>
      <c r="I54" s="220" t="s">
        <v>210</v>
      </c>
      <c r="J54" s="752" t="s">
        <v>111</v>
      </c>
      <c r="K54" s="206" t="s">
        <v>422</v>
      </c>
      <c r="L54" s="237" t="s">
        <v>487</v>
      </c>
      <c r="M54" s="267">
        <v>2</v>
      </c>
      <c r="N54" s="218">
        <f t="shared" si="1"/>
        <v>0.38888888888888884</v>
      </c>
      <c r="O54" s="135"/>
    </row>
    <row r="55" spans="5:15" ht="15.75" customHeight="1">
      <c r="E55" s="342"/>
      <c r="F55" s="294"/>
      <c r="G55" s="180">
        <f t="shared" si="0"/>
        <v>11</v>
      </c>
      <c r="H55" s="231"/>
      <c r="I55" s="220" t="s">
        <v>210</v>
      </c>
      <c r="J55" s="755" t="s">
        <v>112</v>
      </c>
      <c r="K55" s="888" t="s">
        <v>422</v>
      </c>
      <c r="L55" s="237" t="s">
        <v>487</v>
      </c>
      <c r="M55" s="267">
        <v>2</v>
      </c>
      <c r="N55" s="218">
        <f t="shared" si="1"/>
        <v>0.3902777777777777</v>
      </c>
      <c r="O55" s="135"/>
    </row>
    <row r="56" spans="5:15" ht="15.75" customHeight="1">
      <c r="E56" s="342"/>
      <c r="F56" s="231"/>
      <c r="G56" s="180">
        <f t="shared" si="0"/>
        <v>12</v>
      </c>
      <c r="H56" s="231"/>
      <c r="I56" s="220" t="s">
        <v>210</v>
      </c>
      <c r="J56" s="970" t="s">
        <v>697</v>
      </c>
      <c r="K56" s="206" t="s">
        <v>422</v>
      </c>
      <c r="L56" s="237" t="s">
        <v>487</v>
      </c>
      <c r="M56" s="267">
        <v>2</v>
      </c>
      <c r="N56" s="218">
        <f t="shared" si="1"/>
        <v>0.3916666666666666</v>
      </c>
      <c r="O56" s="135"/>
    </row>
    <row r="57" spans="5:15" ht="15.75" customHeight="1">
      <c r="E57" s="294"/>
      <c r="F57" s="294"/>
      <c r="G57" s="180">
        <f t="shared" si="0"/>
        <v>13</v>
      </c>
      <c r="H57" s="231"/>
      <c r="I57" s="220" t="s">
        <v>210</v>
      </c>
      <c r="J57" s="366" t="s">
        <v>700</v>
      </c>
      <c r="K57" s="206" t="s">
        <v>422</v>
      </c>
      <c r="L57" s="237" t="s">
        <v>487</v>
      </c>
      <c r="M57" s="267">
        <v>2</v>
      </c>
      <c r="N57" s="218">
        <f>N56+TIME(0,M56,0)</f>
        <v>0.3930555555555555</v>
      </c>
      <c r="O57" s="142"/>
    </row>
    <row r="58" spans="5:15" ht="15.75" customHeight="1">
      <c r="E58" s="286"/>
      <c r="F58" s="286"/>
      <c r="G58" s="180">
        <f t="shared" si="0"/>
        <v>14</v>
      </c>
      <c r="H58" s="231"/>
      <c r="I58" s="220" t="s">
        <v>210</v>
      </c>
      <c r="J58" s="366" t="s">
        <v>736</v>
      </c>
      <c r="K58" s="206" t="s">
        <v>422</v>
      </c>
      <c r="L58" s="237" t="s">
        <v>487</v>
      </c>
      <c r="M58" s="267">
        <v>2</v>
      </c>
      <c r="N58" s="218">
        <f>N57+TIME(0,M57,0)</f>
        <v>0.3944444444444444</v>
      </c>
      <c r="O58" s="92"/>
    </row>
    <row r="59" spans="5:15" ht="15.75" customHeight="1">
      <c r="E59" s="344">
        <v>5</v>
      </c>
      <c r="F59" s="229"/>
      <c r="G59" s="229"/>
      <c r="H59" s="229"/>
      <c r="I59" s="1362" t="s">
        <v>373</v>
      </c>
      <c r="J59" s="1362"/>
      <c r="K59" s="1362"/>
      <c r="L59" s="1362"/>
      <c r="M59" s="1362"/>
      <c r="N59" s="1363"/>
      <c r="O59" s="142"/>
    </row>
    <row r="60" spans="5:15" ht="15.75" customHeight="1">
      <c r="E60" s="342"/>
      <c r="F60" s="231"/>
      <c r="G60" s="231"/>
      <c r="H60" s="231"/>
      <c r="I60" s="220"/>
      <c r="J60" s="206"/>
      <c r="K60" s="206"/>
      <c r="L60" s="206"/>
      <c r="M60" s="267"/>
      <c r="N60" s="218"/>
      <c r="O60" s="142"/>
    </row>
    <row r="61" spans="5:15" ht="16.5" customHeight="1">
      <c r="E61" s="323"/>
      <c r="F61" s="220">
        <v>5.1</v>
      </c>
      <c r="G61" s="220"/>
      <c r="H61" s="294"/>
      <c r="I61" s="220" t="s">
        <v>210</v>
      </c>
      <c r="J61" s="890" t="s">
        <v>236</v>
      </c>
      <c r="K61" s="237"/>
      <c r="L61" s="237"/>
      <c r="M61" s="295"/>
      <c r="N61" s="218"/>
      <c r="O61" s="144"/>
    </row>
    <row r="62" spans="5:15" ht="15.75" customHeight="1">
      <c r="E62" s="345"/>
      <c r="F62" s="235"/>
      <c r="G62" s="235">
        <v>1</v>
      </c>
      <c r="H62" s="180"/>
      <c r="I62" s="220" t="s">
        <v>210</v>
      </c>
      <c r="J62" s="178" t="s">
        <v>653</v>
      </c>
      <c r="K62" s="206" t="s">
        <v>422</v>
      </c>
      <c r="L62" s="237" t="s">
        <v>569</v>
      </c>
      <c r="M62" s="267">
        <v>5</v>
      </c>
      <c r="N62" s="219">
        <f>N57+TIME(0,M57,0)</f>
        <v>0.3944444444444444</v>
      </c>
      <c r="O62" s="142"/>
    </row>
    <row r="63" spans="5:15" ht="15.75" customHeight="1">
      <c r="E63" s="337"/>
      <c r="F63" s="180"/>
      <c r="G63" s="180">
        <f>G62+1</f>
        <v>2</v>
      </c>
      <c r="H63" s="180"/>
      <c r="I63" s="220" t="s">
        <v>210</v>
      </c>
      <c r="J63" s="178" t="s">
        <v>654</v>
      </c>
      <c r="K63" s="206" t="s">
        <v>422</v>
      </c>
      <c r="L63" s="237" t="s">
        <v>569</v>
      </c>
      <c r="M63" s="267"/>
      <c r="N63" s="219">
        <f>N62+TIME(0,M62,0)</f>
        <v>0.3979166666666666</v>
      </c>
      <c r="O63" s="89"/>
    </row>
    <row r="64" spans="5:15" ht="15.75" customHeight="1">
      <c r="E64" s="337"/>
      <c r="F64" s="180"/>
      <c r="G64" s="180">
        <f aca="true" t="shared" si="2" ref="G64:G74">G63+1</f>
        <v>3</v>
      </c>
      <c r="H64" s="180"/>
      <c r="I64" s="220" t="s">
        <v>210</v>
      </c>
      <c r="J64" s="178" t="s">
        <v>129</v>
      </c>
      <c r="K64" s="198" t="s">
        <v>208</v>
      </c>
      <c r="L64" s="237" t="s">
        <v>569</v>
      </c>
      <c r="M64" s="267"/>
      <c r="N64" s="219">
        <f aca="true" t="shared" si="3" ref="N64:N71">N63+TIME(0,M63,0)</f>
        <v>0.3979166666666666</v>
      </c>
      <c r="O64" s="92"/>
    </row>
    <row r="65" spans="5:15" ht="15.75" customHeight="1">
      <c r="E65" s="319"/>
      <c r="F65" s="196"/>
      <c r="G65" s="180">
        <f t="shared" si="2"/>
        <v>4</v>
      </c>
      <c r="H65" s="180"/>
      <c r="I65" s="198" t="s">
        <v>210</v>
      </c>
      <c r="J65" s="178" t="s">
        <v>655</v>
      </c>
      <c r="K65" s="198" t="s">
        <v>208</v>
      </c>
      <c r="L65" s="237" t="s">
        <v>569</v>
      </c>
      <c r="M65" s="267"/>
      <c r="N65" s="219">
        <f t="shared" si="3"/>
        <v>0.3979166666666666</v>
      </c>
      <c r="O65" s="92"/>
    </row>
    <row r="66" spans="5:15" ht="15.75" customHeight="1">
      <c r="E66" s="319"/>
      <c r="F66" s="196"/>
      <c r="G66" s="180">
        <f t="shared" si="2"/>
        <v>5</v>
      </c>
      <c r="H66" s="180"/>
      <c r="I66" s="198" t="s">
        <v>210</v>
      </c>
      <c r="J66" s="282" t="s">
        <v>530</v>
      </c>
      <c r="K66" s="206" t="s">
        <v>422</v>
      </c>
      <c r="L66" s="237" t="s">
        <v>569</v>
      </c>
      <c r="M66" s="267"/>
      <c r="N66" s="219">
        <f t="shared" si="3"/>
        <v>0.3979166666666666</v>
      </c>
      <c r="O66" s="92"/>
    </row>
    <row r="67" spans="5:15" ht="15.75" customHeight="1">
      <c r="E67" s="319"/>
      <c r="F67" s="196"/>
      <c r="G67" s="180">
        <f t="shared" si="2"/>
        <v>6</v>
      </c>
      <c r="H67" s="180"/>
      <c r="I67" s="198" t="s">
        <v>210</v>
      </c>
      <c r="J67" s="178" t="s">
        <v>652</v>
      </c>
      <c r="K67" s="206" t="s">
        <v>422</v>
      </c>
      <c r="L67" s="237" t="s">
        <v>569</v>
      </c>
      <c r="M67" s="267"/>
      <c r="N67" s="219">
        <f t="shared" si="3"/>
        <v>0.3979166666666666</v>
      </c>
      <c r="O67" s="92"/>
    </row>
    <row r="68" spans="5:15" ht="15.75" customHeight="1">
      <c r="E68" s="337"/>
      <c r="F68" s="180"/>
      <c r="G68" s="180">
        <f t="shared" si="2"/>
        <v>7</v>
      </c>
      <c r="H68" s="180"/>
      <c r="I68" s="220" t="s">
        <v>210</v>
      </c>
      <c r="N68" s="219">
        <f t="shared" si="3"/>
        <v>0.3979166666666666</v>
      </c>
      <c r="O68" s="142"/>
    </row>
    <row r="69" spans="5:15" ht="15.75" customHeight="1">
      <c r="E69" s="337"/>
      <c r="F69" s="180"/>
      <c r="G69" s="180">
        <f t="shared" si="2"/>
        <v>8</v>
      </c>
      <c r="H69" s="180"/>
      <c r="I69" s="220" t="s">
        <v>210</v>
      </c>
      <c r="J69" s="301"/>
      <c r="K69" s="237"/>
      <c r="L69" s="220"/>
      <c r="M69" s="267"/>
      <c r="N69" s="219">
        <f t="shared" si="3"/>
        <v>0.3979166666666666</v>
      </c>
      <c r="O69" s="142"/>
    </row>
    <row r="70" spans="5:15" ht="15.75" customHeight="1">
      <c r="E70" s="345"/>
      <c r="F70" s="235"/>
      <c r="G70" s="180">
        <f t="shared" si="2"/>
        <v>9</v>
      </c>
      <c r="H70" s="180"/>
      <c r="I70" s="220" t="s">
        <v>210</v>
      </c>
      <c r="J70" s="237" t="s">
        <v>271</v>
      </c>
      <c r="K70" s="237" t="s">
        <v>422</v>
      </c>
      <c r="L70" s="196" t="s">
        <v>353</v>
      </c>
      <c r="M70" s="267">
        <v>1</v>
      </c>
      <c r="N70" s="219">
        <f t="shared" si="3"/>
        <v>0.3979166666666666</v>
      </c>
      <c r="O70" s="142"/>
    </row>
    <row r="71" spans="5:15" ht="15.75" customHeight="1">
      <c r="E71" s="345"/>
      <c r="F71" s="235"/>
      <c r="G71" s="180">
        <f t="shared" si="2"/>
        <v>10</v>
      </c>
      <c r="H71" s="180"/>
      <c r="I71" s="220" t="s">
        <v>210</v>
      </c>
      <c r="J71" s="1100" t="s">
        <v>703</v>
      </c>
      <c r="K71" s="237" t="s">
        <v>422</v>
      </c>
      <c r="L71" s="196" t="s">
        <v>353</v>
      </c>
      <c r="M71" s="267">
        <v>1</v>
      </c>
      <c r="N71" s="219">
        <f t="shared" si="3"/>
        <v>0.398611111111111</v>
      </c>
      <c r="O71" s="92"/>
    </row>
    <row r="72" spans="5:15" ht="15.75" customHeight="1">
      <c r="E72" s="345"/>
      <c r="F72" s="235"/>
      <c r="G72" s="180"/>
      <c r="H72" s="180"/>
      <c r="I72" s="220"/>
      <c r="J72" s="890" t="s">
        <v>272</v>
      </c>
      <c r="K72" s="237"/>
      <c r="L72" s="196"/>
      <c r="M72" s="267"/>
      <c r="N72" s="219"/>
      <c r="O72" s="92"/>
    </row>
    <row r="73" spans="5:15" ht="15.75" customHeight="1">
      <c r="E73" s="345"/>
      <c r="F73" s="235"/>
      <c r="G73" s="180">
        <f>G71+1</f>
        <v>11</v>
      </c>
      <c r="H73" s="180"/>
      <c r="I73" s="220" t="s">
        <v>210</v>
      </c>
      <c r="J73" s="282" t="s">
        <v>488</v>
      </c>
      <c r="K73" s="237" t="s">
        <v>422</v>
      </c>
      <c r="L73" s="734" t="s">
        <v>175</v>
      </c>
      <c r="M73" s="267">
        <v>1</v>
      </c>
      <c r="N73" s="219">
        <f>N71+TIME(0,M71,0)</f>
        <v>0.39930555555555547</v>
      </c>
      <c r="O73" s="93"/>
    </row>
    <row r="74" spans="5:15" ht="16.5" customHeight="1">
      <c r="E74" s="323"/>
      <c r="F74" s="220"/>
      <c r="G74" s="180">
        <f t="shared" si="2"/>
        <v>12</v>
      </c>
      <c r="H74" s="212"/>
      <c r="I74" s="220" t="s">
        <v>210</v>
      </c>
      <c r="J74" s="1046" t="s">
        <v>365</v>
      </c>
      <c r="K74" s="237"/>
      <c r="L74" s="220"/>
      <c r="M74" s="267">
        <v>1</v>
      </c>
      <c r="N74" s="219">
        <f aca="true" t="shared" si="4" ref="N74:N102">N73+TIME(0,M73,0)</f>
        <v>0.3999999999999999</v>
      </c>
      <c r="O74" s="144"/>
    </row>
    <row r="75" spans="5:15" ht="16.5" customHeight="1">
      <c r="E75" s="217"/>
      <c r="F75" s="226"/>
      <c r="G75" s="226"/>
      <c r="H75" s="294"/>
      <c r="I75" s="206"/>
      <c r="J75" s="303"/>
      <c r="K75" s="206"/>
      <c r="L75" s="206"/>
      <c r="M75" s="267"/>
      <c r="N75" s="219"/>
      <c r="O75" s="145"/>
    </row>
    <row r="76" spans="5:15" ht="16.5" customHeight="1">
      <c r="E76" s="323"/>
      <c r="F76" s="220">
        <v>5.2</v>
      </c>
      <c r="G76" s="220"/>
      <c r="H76" s="294"/>
      <c r="I76" s="220" t="s">
        <v>210</v>
      </c>
      <c r="J76" s="890" t="s">
        <v>684</v>
      </c>
      <c r="K76" s="237"/>
      <c r="L76" s="237"/>
      <c r="M76" s="267"/>
      <c r="N76" s="219">
        <f>N74+TIME(0,M74,0)</f>
        <v>0.40069444444444435</v>
      </c>
      <c r="O76" s="144"/>
    </row>
    <row r="77" spans="5:15" ht="15.75" customHeight="1">
      <c r="E77" s="319"/>
      <c r="F77" s="235"/>
      <c r="G77" s="235">
        <v>1</v>
      </c>
      <c r="H77" s="294"/>
      <c r="I77" s="196" t="s">
        <v>210</v>
      </c>
      <c r="J77" s="237" t="s">
        <v>505</v>
      </c>
      <c r="K77" s="237" t="s">
        <v>422</v>
      </c>
      <c r="L77" s="220" t="s">
        <v>480</v>
      </c>
      <c r="M77" s="267">
        <v>1</v>
      </c>
      <c r="N77" s="219">
        <f t="shared" si="4"/>
        <v>0.40069444444444435</v>
      </c>
      <c r="O77" s="92"/>
    </row>
    <row r="78" spans="5:15" ht="15.75" customHeight="1">
      <c r="E78" s="319"/>
      <c r="F78" s="180"/>
      <c r="G78" s="180">
        <f>G77+1</f>
        <v>2</v>
      </c>
      <c r="H78" s="294"/>
      <c r="I78" s="196" t="s">
        <v>210</v>
      </c>
      <c r="J78" s="964" t="s">
        <v>498</v>
      </c>
      <c r="K78" s="964" t="s">
        <v>422</v>
      </c>
      <c r="L78" s="965" t="s">
        <v>570</v>
      </c>
      <c r="M78" s="966">
        <v>1</v>
      </c>
      <c r="N78" s="219">
        <f t="shared" si="4"/>
        <v>0.4013888888888888</v>
      </c>
      <c r="O78" s="142"/>
    </row>
    <row r="79" spans="5:15" ht="15.75" customHeight="1">
      <c r="E79" s="319"/>
      <c r="F79" s="180"/>
      <c r="G79" s="180"/>
      <c r="H79" s="294"/>
      <c r="I79" s="196"/>
      <c r="J79" s="301"/>
      <c r="K79" s="237"/>
      <c r="L79" s="220"/>
      <c r="M79" s="267"/>
      <c r="N79" s="219"/>
      <c r="O79" s="142"/>
    </row>
    <row r="80" spans="5:15" ht="15.75" customHeight="1">
      <c r="E80" s="323"/>
      <c r="F80" s="220">
        <v>5.3</v>
      </c>
      <c r="G80" s="220"/>
      <c r="H80" s="294"/>
      <c r="I80" s="220"/>
      <c r="J80" s="890" t="s">
        <v>451</v>
      </c>
      <c r="K80" s="237"/>
      <c r="L80" s="237"/>
      <c r="M80" s="267"/>
      <c r="N80" s="219">
        <f>N78+TIME(0,M78,0)</f>
        <v>0.40208333333333324</v>
      </c>
      <c r="O80" s="89"/>
    </row>
    <row r="81" spans="5:15" ht="15.75" customHeight="1">
      <c r="E81" s="323"/>
      <c r="F81" s="180"/>
      <c r="G81" s="180">
        <f>1</f>
        <v>1</v>
      </c>
      <c r="H81" s="212"/>
      <c r="I81" s="220" t="s">
        <v>210</v>
      </c>
      <c r="J81" s="1042" t="s">
        <v>216</v>
      </c>
      <c r="K81" s="237" t="s">
        <v>422</v>
      </c>
      <c r="L81" s="734" t="s">
        <v>391</v>
      </c>
      <c r="M81" s="267">
        <v>1</v>
      </c>
      <c r="N81" s="219">
        <f>N80+TIME(0,M80,0)</f>
        <v>0.40208333333333324</v>
      </c>
      <c r="O81" s="89"/>
    </row>
    <row r="82" spans="5:15" ht="15.75" customHeight="1">
      <c r="E82" s="323"/>
      <c r="F82" s="220"/>
      <c r="G82" s="180">
        <f aca="true" t="shared" si="5" ref="G82:G89">G81+1</f>
        <v>2</v>
      </c>
      <c r="H82" s="212"/>
      <c r="I82" s="220"/>
      <c r="J82" s="301" t="s">
        <v>532</v>
      </c>
      <c r="K82" s="237"/>
      <c r="L82" s="220"/>
      <c r="M82" s="267">
        <v>1</v>
      </c>
      <c r="N82" s="219">
        <f t="shared" si="4"/>
        <v>0.4027777777777777</v>
      </c>
      <c r="O82" s="89"/>
    </row>
    <row r="83" spans="5:15" ht="15.75" customHeight="1">
      <c r="E83" s="345"/>
      <c r="F83" s="235"/>
      <c r="G83" s="180">
        <f t="shared" si="5"/>
        <v>3</v>
      </c>
      <c r="H83" s="212"/>
      <c r="I83" s="220" t="s">
        <v>210</v>
      </c>
      <c r="J83" s="1042" t="s">
        <v>506</v>
      </c>
      <c r="K83" s="237" t="s">
        <v>422</v>
      </c>
      <c r="L83" s="220" t="s">
        <v>233</v>
      </c>
      <c r="M83" s="302">
        <v>1</v>
      </c>
      <c r="N83" s="219">
        <f t="shared" si="4"/>
        <v>0.4034722222222221</v>
      </c>
      <c r="O83" s="92"/>
    </row>
    <row r="84" spans="4:15" s="1028" customFormat="1" ht="15.75" customHeight="1">
      <c r="D84" s="1026"/>
      <c r="E84" s="217"/>
      <c r="F84" s="226"/>
      <c r="G84" s="180">
        <f t="shared" si="5"/>
        <v>4</v>
      </c>
      <c r="H84" s="294"/>
      <c r="I84" s="196" t="s">
        <v>210</v>
      </c>
      <c r="J84" s="1042" t="s">
        <v>550</v>
      </c>
      <c r="K84" s="237" t="s">
        <v>422</v>
      </c>
      <c r="L84" s="206" t="s">
        <v>520</v>
      </c>
      <c r="M84" s="302">
        <v>1</v>
      </c>
      <c r="N84" s="219">
        <f t="shared" si="4"/>
        <v>0.40416666666666656</v>
      </c>
      <c r="O84" s="1027"/>
    </row>
    <row r="85" spans="5:15" ht="15.75" customHeight="1">
      <c r="E85" s="217"/>
      <c r="F85" s="226"/>
      <c r="G85" s="180">
        <f t="shared" si="5"/>
        <v>5</v>
      </c>
      <c r="H85" s="294"/>
      <c r="I85" s="196" t="s">
        <v>210</v>
      </c>
      <c r="J85" s="1042" t="s">
        <v>643</v>
      </c>
      <c r="K85" s="237" t="s">
        <v>422</v>
      </c>
      <c r="L85" s="206" t="s">
        <v>647</v>
      </c>
      <c r="M85" s="302">
        <v>1</v>
      </c>
      <c r="N85" s="219">
        <f t="shared" si="4"/>
        <v>0.404861111111111</v>
      </c>
      <c r="O85" s="89"/>
    </row>
    <row r="86" spans="5:15" ht="15.75" customHeight="1">
      <c r="E86" s="217"/>
      <c r="F86" s="226"/>
      <c r="G86" s="180">
        <f t="shared" si="5"/>
        <v>6</v>
      </c>
      <c r="H86" s="294"/>
      <c r="I86" s="196" t="s">
        <v>210</v>
      </c>
      <c r="J86" s="1042" t="s">
        <v>656</v>
      </c>
      <c r="K86" s="237" t="s">
        <v>422</v>
      </c>
      <c r="L86" s="206" t="s">
        <v>396</v>
      </c>
      <c r="M86" s="302">
        <v>1</v>
      </c>
      <c r="N86" s="219">
        <f t="shared" si="4"/>
        <v>0.40555555555555545</v>
      </c>
      <c r="O86" s="89"/>
    </row>
    <row r="87" spans="5:15" ht="15.75" customHeight="1">
      <c r="E87" s="217"/>
      <c r="F87" s="226"/>
      <c r="G87" s="180">
        <f t="shared" si="5"/>
        <v>7</v>
      </c>
      <c r="H87" s="294"/>
      <c r="I87" s="196" t="s">
        <v>210</v>
      </c>
      <c r="J87" s="1042" t="s">
        <v>667</v>
      </c>
      <c r="K87" s="237" t="s">
        <v>422</v>
      </c>
      <c r="L87" s="206" t="s">
        <v>312</v>
      </c>
      <c r="M87" s="302">
        <v>1</v>
      </c>
      <c r="N87" s="219">
        <f>N86+TIME(0,M86,0)</f>
        <v>0.4062499999999999</v>
      </c>
      <c r="O87" s="89"/>
    </row>
    <row r="88" spans="5:15" ht="15.75" customHeight="1">
      <c r="E88" s="217"/>
      <c r="F88" s="226"/>
      <c r="G88" s="180">
        <f t="shared" si="5"/>
        <v>8</v>
      </c>
      <c r="H88" s="294"/>
      <c r="I88" s="196" t="s">
        <v>210</v>
      </c>
      <c r="J88" s="1042" t="s">
        <v>668</v>
      </c>
      <c r="K88" s="237" t="s">
        <v>422</v>
      </c>
      <c r="L88" s="206" t="s">
        <v>360</v>
      </c>
      <c r="M88" s="302">
        <v>1</v>
      </c>
      <c r="N88" s="219">
        <f>N87+TIME(0,M87,0)</f>
        <v>0.40694444444444433</v>
      </c>
      <c r="O88" s="89"/>
    </row>
    <row r="89" spans="5:15" ht="15.75" customHeight="1">
      <c r="E89" s="217"/>
      <c r="F89" s="226"/>
      <c r="G89" s="180">
        <f t="shared" si="5"/>
        <v>9</v>
      </c>
      <c r="H89" s="294"/>
      <c r="I89" s="196" t="s">
        <v>210</v>
      </c>
      <c r="J89" s="1042" t="s">
        <v>702</v>
      </c>
      <c r="K89" s="237" t="s">
        <v>422</v>
      </c>
      <c r="L89" s="206" t="s">
        <v>234</v>
      </c>
      <c r="M89" s="302">
        <v>1</v>
      </c>
      <c r="N89" s="219">
        <f>N88+TIME(0,M88,0)</f>
        <v>0.4076388888888888</v>
      </c>
      <c r="O89" s="89"/>
    </row>
    <row r="90" spans="5:15" ht="15.75" customHeight="1">
      <c r="E90" s="217"/>
      <c r="F90" s="226"/>
      <c r="G90" s="180">
        <f>G89+1</f>
        <v>10</v>
      </c>
      <c r="H90" s="294"/>
      <c r="I90" s="196" t="s">
        <v>210</v>
      </c>
      <c r="J90" s="1042" t="s">
        <v>176</v>
      </c>
      <c r="K90" s="237" t="s">
        <v>422</v>
      </c>
      <c r="L90" s="206" t="s">
        <v>695</v>
      </c>
      <c r="M90" s="302">
        <v>1</v>
      </c>
      <c r="N90" s="219">
        <f>N89+TIME(0,M89,0)</f>
        <v>0.4083333333333332</v>
      </c>
      <c r="O90" s="89"/>
    </row>
    <row r="91" spans="5:15" ht="15.75" customHeight="1">
      <c r="E91" s="217"/>
      <c r="F91" s="226"/>
      <c r="G91" s="180"/>
      <c r="H91" s="294"/>
      <c r="I91" s="196"/>
      <c r="J91" s="301"/>
      <c r="K91" s="237"/>
      <c r="L91" s="206"/>
      <c r="M91" s="302"/>
      <c r="N91" s="219"/>
      <c r="O91" s="89"/>
    </row>
    <row r="92" spans="5:15" ht="15.75" customHeight="1">
      <c r="E92" s="323"/>
      <c r="F92" s="220">
        <v>5.4</v>
      </c>
      <c r="G92" s="220"/>
      <c r="H92" s="294"/>
      <c r="I92" s="220" t="s">
        <v>210</v>
      </c>
      <c r="J92" s="890" t="s">
        <v>374</v>
      </c>
      <c r="K92" s="237"/>
      <c r="L92" s="237"/>
      <c r="M92" s="295"/>
      <c r="N92" s="219">
        <f>N89+TIME(0,M89,0)</f>
        <v>0.4083333333333332</v>
      </c>
      <c r="O92" s="91"/>
    </row>
    <row r="93" spans="5:15" ht="15.75" customHeight="1">
      <c r="E93" s="319"/>
      <c r="F93" s="235"/>
      <c r="G93" s="235">
        <v>1</v>
      </c>
      <c r="H93" s="294"/>
      <c r="I93" s="196" t="s">
        <v>210</v>
      </c>
      <c r="J93" s="301"/>
      <c r="K93" s="237"/>
      <c r="L93" s="206"/>
      <c r="M93" s="302"/>
      <c r="N93" s="219">
        <f t="shared" si="4"/>
        <v>0.4083333333333332</v>
      </c>
      <c r="O93" s="89"/>
    </row>
    <row r="94" spans="5:15" ht="15.75" customHeight="1">
      <c r="E94" s="319"/>
      <c r="F94" s="196"/>
      <c r="G94" s="235">
        <f>G93+1</f>
        <v>2</v>
      </c>
      <c r="H94" s="294"/>
      <c r="I94" s="196" t="s">
        <v>210</v>
      </c>
      <c r="M94" s="302"/>
      <c r="N94" s="219">
        <f t="shared" si="4"/>
        <v>0.4083333333333332</v>
      </c>
      <c r="O94" s="89"/>
    </row>
    <row r="95" spans="5:15" ht="15.75" customHeight="1">
      <c r="E95" s="217"/>
      <c r="F95" s="226"/>
      <c r="G95" s="226"/>
      <c r="H95" s="294"/>
      <c r="I95" s="206"/>
      <c r="J95" s="303"/>
      <c r="K95" s="206"/>
      <c r="L95" s="206"/>
      <c r="M95" s="302"/>
      <c r="N95" s="219">
        <f t="shared" si="4"/>
        <v>0.4083333333333332</v>
      </c>
      <c r="O95" s="89"/>
    </row>
    <row r="96" spans="5:15" ht="15.75" customHeight="1">
      <c r="E96" s="323"/>
      <c r="F96" s="220">
        <v>5.5</v>
      </c>
      <c r="G96" s="220"/>
      <c r="H96" s="294"/>
      <c r="I96" s="220" t="s">
        <v>210</v>
      </c>
      <c r="J96" s="890" t="s">
        <v>519</v>
      </c>
      <c r="K96" s="237"/>
      <c r="L96" s="237"/>
      <c r="M96" s="295"/>
      <c r="N96" s="219">
        <f t="shared" si="4"/>
        <v>0.4083333333333332</v>
      </c>
      <c r="O96" s="89"/>
    </row>
    <row r="97" spans="5:15" ht="15.75" customHeight="1">
      <c r="E97" s="323"/>
      <c r="F97" s="235"/>
      <c r="G97" s="235">
        <v>1</v>
      </c>
      <c r="H97" s="294"/>
      <c r="I97" s="196" t="s">
        <v>210</v>
      </c>
      <c r="J97" s="1042" t="s">
        <v>555</v>
      </c>
      <c r="K97" s="237" t="s">
        <v>422</v>
      </c>
      <c r="L97" s="206" t="s">
        <v>393</v>
      </c>
      <c r="M97" s="302">
        <v>1</v>
      </c>
      <c r="N97" s="219">
        <f t="shared" si="4"/>
        <v>0.4083333333333332</v>
      </c>
      <c r="O97" s="89"/>
    </row>
    <row r="98" spans="5:15" ht="15.75" customHeight="1">
      <c r="E98" s="323"/>
      <c r="F98" s="180"/>
      <c r="G98" s="180">
        <f>G97+1</f>
        <v>2</v>
      </c>
      <c r="H98" s="294"/>
      <c r="I98" s="196" t="s">
        <v>210</v>
      </c>
      <c r="J98" s="1042" t="s">
        <v>313</v>
      </c>
      <c r="K98" s="237" t="s">
        <v>422</v>
      </c>
      <c r="L98" s="206" t="s">
        <v>360</v>
      </c>
      <c r="M98" s="302">
        <v>1</v>
      </c>
      <c r="N98" s="219">
        <f t="shared" si="4"/>
        <v>0.40902777777777766</v>
      </c>
      <c r="O98" s="89"/>
    </row>
    <row r="99" spans="5:15" ht="15.75" customHeight="1">
      <c r="E99" s="323"/>
      <c r="F99" s="180"/>
      <c r="G99" s="180">
        <f>G98+1</f>
        <v>3</v>
      </c>
      <c r="H99" s="294"/>
      <c r="I99" s="196" t="s">
        <v>210</v>
      </c>
      <c r="J99" s="1042" t="s">
        <v>669</v>
      </c>
      <c r="K99" s="237" t="s">
        <v>422</v>
      </c>
      <c r="L99" s="206" t="s">
        <v>487</v>
      </c>
      <c r="M99" s="302">
        <v>1</v>
      </c>
      <c r="N99" s="219">
        <f t="shared" si="4"/>
        <v>0.4097222222222221</v>
      </c>
      <c r="O99" s="89"/>
    </row>
    <row r="100" spans="5:15" ht="15.75" customHeight="1">
      <c r="E100" s="323"/>
      <c r="F100" s="180"/>
      <c r="G100" s="180">
        <f>G99+1</f>
        <v>4</v>
      </c>
      <c r="H100" s="294"/>
      <c r="I100" s="196" t="s">
        <v>210</v>
      </c>
      <c r="J100" s="301"/>
      <c r="K100" s="237"/>
      <c r="L100" s="206"/>
      <c r="M100" s="302"/>
      <c r="N100" s="219">
        <f t="shared" si="4"/>
        <v>0.41041666666666654</v>
      </c>
      <c r="O100" s="89"/>
    </row>
    <row r="101" spans="5:15" ht="15.75" customHeight="1">
      <c r="E101" s="323"/>
      <c r="F101" s="180"/>
      <c r="G101" s="180"/>
      <c r="H101" s="294"/>
      <c r="I101" s="196"/>
      <c r="J101" s="301"/>
      <c r="K101" s="237"/>
      <c r="L101" s="206"/>
      <c r="M101" s="302"/>
      <c r="N101" s="219">
        <f t="shared" si="4"/>
        <v>0.41041666666666654</v>
      </c>
      <c r="O101" s="89"/>
    </row>
    <row r="102" spans="5:15" ht="15.75" customHeight="1">
      <c r="E102" s="323"/>
      <c r="F102" s="220">
        <v>6</v>
      </c>
      <c r="G102" s="220"/>
      <c r="H102" s="294"/>
      <c r="I102" s="220" t="s">
        <v>210</v>
      </c>
      <c r="J102" s="890" t="s">
        <v>698</v>
      </c>
      <c r="K102" s="237"/>
      <c r="L102" s="206"/>
      <c r="M102" s="302"/>
      <c r="N102" s="219">
        <f t="shared" si="4"/>
        <v>0.41041666666666654</v>
      </c>
      <c r="O102" s="89"/>
    </row>
    <row r="103" spans="5:15" ht="15.75" customHeight="1">
      <c r="E103" s="320"/>
      <c r="F103" s="232"/>
      <c r="G103" s="232">
        <v>1</v>
      </c>
      <c r="H103" s="284"/>
      <c r="I103" s="211" t="s">
        <v>210</v>
      </c>
      <c r="J103" s="304" t="s">
        <v>737</v>
      </c>
      <c r="K103" s="193" t="s">
        <v>422</v>
      </c>
      <c r="L103" s="206" t="s">
        <v>487</v>
      </c>
      <c r="M103" s="981">
        <v>4</v>
      </c>
      <c r="N103" s="233">
        <f>N102+TIME(0,M102,0)</f>
        <v>0.41041666666666654</v>
      </c>
      <c r="O103" s="89"/>
    </row>
    <row r="104" spans="5:15" ht="15.75" customHeight="1">
      <c r="E104" s="196"/>
      <c r="F104" s="235"/>
      <c r="G104" s="235"/>
      <c r="H104" s="294"/>
      <c r="I104" s="196"/>
      <c r="J104" s="301" t="s">
        <v>699</v>
      </c>
      <c r="K104" s="237"/>
      <c r="L104" s="206"/>
      <c r="M104" s="302"/>
      <c r="N104" s="213">
        <f>N103+M104</f>
        <v>0.41041666666666654</v>
      </c>
      <c r="O104" s="130"/>
    </row>
    <row r="105" spans="5:15" ht="15.75" customHeight="1">
      <c r="E105" s="27"/>
      <c r="F105" s="27"/>
      <c r="G105" s="27"/>
      <c r="H105" s="27"/>
      <c r="I105" s="299"/>
      <c r="J105" s="305" t="s">
        <v>670</v>
      </c>
      <c r="K105" s="306"/>
      <c r="L105" s="306"/>
      <c r="M105" s="288"/>
      <c r="N105" s="307">
        <f>N106-N104</f>
        <v>0.006250000000000144</v>
      </c>
      <c r="O105" s="130"/>
    </row>
    <row r="106" spans="5:15" ht="15.75" customHeight="1">
      <c r="E106" s="346">
        <v>6</v>
      </c>
      <c r="F106" s="308"/>
      <c r="G106" s="308"/>
      <c r="H106" s="308"/>
      <c r="I106" s="309" t="s">
        <v>201</v>
      </c>
      <c r="J106" s="310" t="s">
        <v>218</v>
      </c>
      <c r="K106" s="311"/>
      <c r="L106" s="312"/>
      <c r="M106" s="313"/>
      <c r="N106" s="802">
        <f>TIME(10,0,0)</f>
        <v>0.4166666666666667</v>
      </c>
      <c r="O106" s="89"/>
    </row>
    <row r="107" spans="5:15" ht="15.75" customHeight="1">
      <c r="E107" s="347"/>
      <c r="F107" s="348"/>
      <c r="G107" s="348"/>
      <c r="H107" s="1"/>
      <c r="I107" s="2"/>
      <c r="J107" s="113"/>
      <c r="K107" s="2"/>
      <c r="L107" s="803"/>
      <c r="M107" s="166"/>
      <c r="N107" s="374"/>
      <c r="O107" s="90"/>
    </row>
    <row r="108" spans="5:15" ht="15.75" customHeight="1">
      <c r="E108" s="349"/>
      <c r="F108" s="350"/>
      <c r="G108" s="350"/>
      <c r="H108" s="4"/>
      <c r="I108" s="2"/>
      <c r="J108" s="729" t="s">
        <v>429</v>
      </c>
      <c r="K108" s="146"/>
      <c r="L108" s="804"/>
      <c r="M108" s="257">
        <v>30</v>
      </c>
      <c r="N108" s="375">
        <f>TIME(12,30,0)</f>
        <v>0.5208333333333334</v>
      </c>
      <c r="O108" s="90"/>
    </row>
    <row r="109" spans="5:15" ht="15.75" customHeight="1">
      <c r="E109" s="349"/>
      <c r="F109" s="350"/>
      <c r="G109" s="350"/>
      <c r="H109" s="4"/>
      <c r="I109" s="2"/>
      <c r="J109" s="3"/>
      <c r="K109" s="113"/>
      <c r="L109" s="805"/>
      <c r="M109" s="157"/>
      <c r="N109" s="376"/>
      <c r="O109" s="90"/>
    </row>
    <row r="110" spans="5:15" ht="15.75" customHeight="1">
      <c r="E110" s="351"/>
      <c r="F110" s="352"/>
      <c r="G110" s="352"/>
      <c r="H110" s="29"/>
      <c r="I110" s="26"/>
      <c r="J110" s="730" t="s">
        <v>460</v>
      </c>
      <c r="K110" s="147"/>
      <c r="L110" s="806"/>
      <c r="M110" s="258"/>
      <c r="N110" s="377">
        <f>N108+TIME(0,M108,0)</f>
        <v>0.5416666666666667</v>
      </c>
      <c r="O110" s="135"/>
    </row>
    <row r="111" spans="5:15" ht="15.75" customHeight="1">
      <c r="E111" s="353"/>
      <c r="F111" s="354"/>
      <c r="G111" s="354"/>
      <c r="H111" s="95"/>
      <c r="I111" s="96"/>
      <c r="J111" s="97"/>
      <c r="K111" s="148"/>
      <c r="L111" s="810"/>
      <c r="M111" s="260"/>
      <c r="N111" s="379"/>
      <c r="O111" s="91"/>
    </row>
    <row r="112" spans="5:15" ht="15.75" customHeight="1">
      <c r="E112" s="355"/>
      <c r="F112" s="356"/>
      <c r="G112" s="356"/>
      <c r="H112" s="39"/>
      <c r="I112" s="34"/>
      <c r="J112" s="48"/>
      <c r="K112" s="149"/>
      <c r="L112" s="811"/>
      <c r="M112" s="261"/>
      <c r="N112" s="380"/>
      <c r="O112" s="134"/>
    </row>
    <row r="113" spans="5:15" ht="15.75" customHeight="1">
      <c r="E113" s="357"/>
      <c r="F113" s="358"/>
      <c r="G113" s="358"/>
      <c r="H113" s="98"/>
      <c r="I113" s="99"/>
      <c r="J113" s="100"/>
      <c r="K113" s="150"/>
      <c r="L113" s="812"/>
      <c r="M113" s="262"/>
      <c r="N113" s="381"/>
      <c r="O113" s="134"/>
    </row>
    <row r="114" spans="5:15" ht="15.75" customHeight="1">
      <c r="E114" s="359"/>
      <c r="F114" s="359"/>
      <c r="G114" s="359"/>
      <c r="H114" s="151"/>
      <c r="I114" s="112"/>
      <c r="J114" s="112"/>
      <c r="K114" s="112"/>
      <c r="L114" s="813"/>
      <c r="M114" s="259"/>
      <c r="N114" s="382"/>
      <c r="O114" s="90"/>
    </row>
    <row r="115" spans="5:15" ht="15.75" customHeight="1">
      <c r="E115" s="1351" t="s">
        <v>421</v>
      </c>
      <c r="F115" s="1352"/>
      <c r="G115" s="1352"/>
      <c r="H115" s="1352"/>
      <c r="I115" s="1352"/>
      <c r="J115" s="1352"/>
      <c r="K115" s="1352"/>
      <c r="L115" s="1352"/>
      <c r="M115" s="1352"/>
      <c r="N115" s="1353"/>
      <c r="O115" s="90"/>
    </row>
    <row r="116" spans="5:15" ht="15.75" customHeight="1">
      <c r="E116" s="1341" t="str">
        <f>E3</f>
        <v>127th IEEE 802.11 WIRELESS LOCAL AREA NETWORKS SESSION</v>
      </c>
      <c r="F116" s="1342"/>
      <c r="G116" s="1342"/>
      <c r="H116" s="1342"/>
      <c r="I116" s="1342"/>
      <c r="J116" s="1342"/>
      <c r="K116" s="1342"/>
      <c r="L116" s="1342"/>
      <c r="M116" s="1342"/>
      <c r="N116" s="1343"/>
      <c r="O116" s="92"/>
    </row>
    <row r="117" spans="5:15" ht="15.75" customHeight="1">
      <c r="E117" s="1344" t="str">
        <f>E4</f>
        <v>Hyatt Grand Champion, Palm Springs, California, US 92210</v>
      </c>
      <c r="F117" s="1345"/>
      <c r="G117" s="1345"/>
      <c r="H117" s="1345"/>
      <c r="I117" s="1345"/>
      <c r="J117" s="1345"/>
      <c r="K117" s="1345"/>
      <c r="L117" s="1345"/>
      <c r="M117" s="1345"/>
      <c r="N117" s="1346"/>
      <c r="O117" s="92"/>
    </row>
    <row r="118" spans="5:15" ht="15.75" customHeight="1">
      <c r="E118" s="1375" t="str">
        <f>E5</f>
        <v>May 8th-13th, 2011</v>
      </c>
      <c r="F118" s="1376"/>
      <c r="G118" s="1376"/>
      <c r="H118" s="1355"/>
      <c r="I118" s="1355"/>
      <c r="J118" s="1355"/>
      <c r="K118" s="1355"/>
      <c r="L118" s="1355"/>
      <c r="M118" s="1355"/>
      <c r="N118" s="1356"/>
      <c r="O118" s="89"/>
    </row>
    <row r="119" spans="5:15" ht="15.75" customHeight="1">
      <c r="E119" s="333"/>
      <c r="F119" s="334"/>
      <c r="G119" s="334"/>
      <c r="H119" s="131"/>
      <c r="I119" s="132"/>
      <c r="J119" s="132"/>
      <c r="K119" s="132"/>
      <c r="L119" s="132"/>
      <c r="M119" s="251"/>
      <c r="N119" s="133"/>
      <c r="O119" s="89"/>
    </row>
    <row r="120" spans="5:15" ht="15.75" customHeight="1">
      <c r="E120" s="360"/>
      <c r="F120" s="361"/>
      <c r="G120" s="361"/>
      <c r="H120" s="22"/>
      <c r="I120" s="23"/>
      <c r="J120" s="23"/>
      <c r="K120" s="23"/>
      <c r="L120" s="808"/>
      <c r="M120" s="252"/>
      <c r="N120" s="371"/>
      <c r="O120" s="89"/>
    </row>
    <row r="121" spans="5:15" ht="15.75" customHeight="1">
      <c r="E121" s="1347" t="s">
        <v>719</v>
      </c>
      <c r="F121" s="1348"/>
      <c r="G121" s="1348"/>
      <c r="H121" s="1349"/>
      <c r="I121" s="1349"/>
      <c r="J121" s="1349"/>
      <c r="K121" s="1349"/>
      <c r="L121" s="1349"/>
      <c r="M121" s="1349"/>
      <c r="N121" s="1350"/>
      <c r="O121" s="92"/>
    </row>
    <row r="122" spans="5:15" ht="15.75" customHeight="1">
      <c r="E122" s="1357" t="str">
        <f>E9</f>
        <v>WG CHAIR - Bruce Kraemer (Marvell)</v>
      </c>
      <c r="F122" s="1358"/>
      <c r="G122" s="1358"/>
      <c r="H122" s="1358"/>
      <c r="I122" s="1358"/>
      <c r="J122" s="1358"/>
      <c r="K122" s="1358"/>
      <c r="L122" s="1358"/>
      <c r="M122" s="1358"/>
      <c r="N122" s="1359"/>
      <c r="O122" s="92"/>
    </row>
    <row r="123" spans="5:15" ht="15.75" customHeight="1">
      <c r="E123" s="1382" t="str">
        <f>E10</f>
        <v>WG  VICE-CHAIR - Jon Rosdahl (CSR) -- WG  VICE-CHAIR - Adrian Stephens (Intel)</v>
      </c>
      <c r="F123" s="1383"/>
      <c r="G123" s="1383"/>
      <c r="H123" s="1383"/>
      <c r="I123" s="1383"/>
      <c r="J123" s="1383"/>
      <c r="K123" s="1383"/>
      <c r="L123" s="1383"/>
      <c r="M123" s="1383"/>
      <c r="N123" s="1384"/>
      <c r="O123" s="90"/>
    </row>
    <row r="124" spans="5:15" ht="15.75" customHeight="1">
      <c r="E124" s="1377" t="str">
        <f>E11</f>
        <v>WG SECRETARY - STEPHEN MCCANN (RIM)</v>
      </c>
      <c r="F124" s="1378"/>
      <c r="G124" s="1378"/>
      <c r="H124" s="1378"/>
      <c r="I124" s="1378"/>
      <c r="J124" s="1378"/>
      <c r="K124" s="1378"/>
      <c r="L124" s="1378"/>
      <c r="M124" s="1378"/>
      <c r="N124" s="1379"/>
      <c r="O124" s="90"/>
    </row>
    <row r="125" spans="5:15" ht="15.75" customHeight="1" thickBot="1">
      <c r="E125" s="362"/>
      <c r="F125" s="362"/>
      <c r="G125" s="362"/>
      <c r="H125" s="36"/>
      <c r="I125" s="36"/>
      <c r="J125" s="1373" t="str">
        <f>Title!$B$4</f>
        <v>R6</v>
      </c>
      <c r="K125" s="36"/>
      <c r="L125" s="362"/>
      <c r="M125" s="263"/>
      <c r="N125" s="383"/>
      <c r="O125" s="90"/>
    </row>
    <row r="126" spans="5:15" ht="27" customHeight="1" thickBot="1">
      <c r="E126" s="226"/>
      <c r="F126" s="226"/>
      <c r="G126" s="226"/>
      <c r="H126" s="180"/>
      <c r="I126" s="181"/>
      <c r="J126" s="1374"/>
      <c r="K126" s="181"/>
      <c r="L126" s="181"/>
      <c r="N126" s="733" t="s">
        <v>651</v>
      </c>
      <c r="O126" s="90"/>
    </row>
    <row r="127" spans="5:15" ht="15.75" customHeight="1">
      <c r="E127" s="182">
        <v>1</v>
      </c>
      <c r="F127" s="183"/>
      <c r="G127" s="183"/>
      <c r="H127" s="183"/>
      <c r="I127" s="184"/>
      <c r="J127" s="185" t="s">
        <v>372</v>
      </c>
      <c r="K127" s="186" t="s">
        <v>422</v>
      </c>
      <c r="L127" s="186" t="s">
        <v>547</v>
      </c>
      <c r="M127" s="264">
        <v>1</v>
      </c>
      <c r="N127" s="218">
        <f>TIME(10,30,0)</f>
        <v>0.4375</v>
      </c>
      <c r="O127" s="102"/>
    </row>
    <row r="128" spans="5:15" ht="15.75" customHeight="1">
      <c r="E128" s="188"/>
      <c r="F128" s="189">
        <v>1.1</v>
      </c>
      <c r="G128" s="189"/>
      <c r="H128" s="189"/>
      <c r="I128" s="190" t="s">
        <v>298</v>
      </c>
      <c r="J128" s="191" t="s">
        <v>399</v>
      </c>
      <c r="K128" s="192" t="s">
        <v>422</v>
      </c>
      <c r="L128" s="193" t="s">
        <v>547</v>
      </c>
      <c r="M128" s="265">
        <v>1</v>
      </c>
      <c r="N128" s="194">
        <f>N127+TIME(0,M127,0)</f>
        <v>0.43819444444444444</v>
      </c>
      <c r="O128" s="90"/>
    </row>
    <row r="129" spans="5:15" ht="15.75" customHeight="1">
      <c r="E129" s="196"/>
      <c r="F129" s="196"/>
      <c r="G129" s="196"/>
      <c r="H129" s="195"/>
      <c r="I129" s="196"/>
      <c r="J129" s="197"/>
      <c r="K129" s="198"/>
      <c r="L129" s="198"/>
      <c r="M129" s="277"/>
      <c r="N129" s="278"/>
      <c r="O129"/>
    </row>
    <row r="130" spans="5:15" ht="15.75" customHeight="1">
      <c r="E130" s="321">
        <v>2</v>
      </c>
      <c r="F130" s="201"/>
      <c r="G130" s="201"/>
      <c r="H130" s="200"/>
      <c r="I130" s="201"/>
      <c r="J130" s="202" t="s">
        <v>431</v>
      </c>
      <c r="K130" s="203" t="s">
        <v>422</v>
      </c>
      <c r="L130" s="203" t="s">
        <v>432</v>
      </c>
      <c r="M130" s="266"/>
      <c r="N130" s="219">
        <f>N128+TIME(0,M128,0)</f>
        <v>0.4388888888888889</v>
      </c>
      <c r="O130"/>
    </row>
    <row r="131" spans="5:15" ht="15.75" customHeight="1">
      <c r="E131" s="217"/>
      <c r="F131" s="367">
        <f>E130+0.1</f>
        <v>2.1</v>
      </c>
      <c r="G131" s="226"/>
      <c r="H131" s="180"/>
      <c r="I131" s="196" t="s">
        <v>428</v>
      </c>
      <c r="J131" s="205" t="s">
        <v>540</v>
      </c>
      <c r="K131" s="206" t="s">
        <v>422</v>
      </c>
      <c r="L131" s="206" t="s">
        <v>547</v>
      </c>
      <c r="M131" s="266">
        <v>1</v>
      </c>
      <c r="N131" s="219">
        <f>N130+TIME(0,M130,0)</f>
        <v>0.4388888888888889</v>
      </c>
      <c r="O131"/>
    </row>
    <row r="132" spans="5:15" ht="15.75" customHeight="1">
      <c r="E132" s="217"/>
      <c r="F132" s="367">
        <f aca="true" t="shared" si="6" ref="F132:F137">F131+0.1</f>
        <v>2.2</v>
      </c>
      <c r="G132" s="226"/>
      <c r="H132" s="180"/>
      <c r="I132" s="196" t="s">
        <v>428</v>
      </c>
      <c r="J132" s="208" t="s">
        <v>375</v>
      </c>
      <c r="K132" s="1029" t="s">
        <v>422</v>
      </c>
      <c r="L132" s="1029" t="s">
        <v>378</v>
      </c>
      <c r="M132" s="266">
        <v>1</v>
      </c>
      <c r="N132" s="219">
        <f aca="true" t="shared" si="7" ref="N132:N151">N131+TIME(0,M131,0)</f>
        <v>0.4395833333333333</v>
      </c>
      <c r="O132"/>
    </row>
    <row r="133" spans="5:15" ht="15.75" customHeight="1">
      <c r="E133" s="217"/>
      <c r="F133" s="367">
        <f t="shared" si="6"/>
        <v>2.3000000000000003</v>
      </c>
      <c r="G133" s="226"/>
      <c r="H133" s="180"/>
      <c r="I133" s="196" t="s">
        <v>428</v>
      </c>
      <c r="J133" s="1030" t="s">
        <v>704</v>
      </c>
      <c r="K133" s="237" t="s">
        <v>422</v>
      </c>
      <c r="L133" s="237" t="s">
        <v>407</v>
      </c>
      <c r="M133" s="295">
        <v>2</v>
      </c>
      <c r="N133" s="219">
        <f t="shared" si="7"/>
        <v>0.44027777777777777</v>
      </c>
      <c r="O133"/>
    </row>
    <row r="134" spans="5:15" ht="15.75" customHeight="1">
      <c r="E134" s="217"/>
      <c r="F134" s="367">
        <f t="shared" si="6"/>
        <v>2.4000000000000004</v>
      </c>
      <c r="G134" s="226"/>
      <c r="H134" s="180"/>
      <c r="I134" s="196" t="s">
        <v>210</v>
      </c>
      <c r="J134" s="1030"/>
      <c r="K134" s="237" t="s">
        <v>422</v>
      </c>
      <c r="L134" s="237"/>
      <c r="M134" s="295"/>
      <c r="N134" s="219">
        <f t="shared" si="7"/>
        <v>0.44166666666666665</v>
      </c>
      <c r="O134"/>
    </row>
    <row r="135" spans="5:15" ht="15.75" customHeight="1">
      <c r="E135" s="217"/>
      <c r="F135" s="367">
        <f t="shared" si="6"/>
        <v>2.5000000000000004</v>
      </c>
      <c r="G135" s="226"/>
      <c r="H135" s="180"/>
      <c r="I135" s="196" t="s">
        <v>210</v>
      </c>
      <c r="J135" s="209"/>
      <c r="K135" s="237" t="s">
        <v>422</v>
      </c>
      <c r="L135" s="237" t="s">
        <v>487</v>
      </c>
      <c r="M135" s="295"/>
      <c r="N135" s="219">
        <f t="shared" si="7"/>
        <v>0.44166666666666665</v>
      </c>
      <c r="O135"/>
    </row>
    <row r="136" spans="5:15" ht="15.75" customHeight="1">
      <c r="E136" s="217"/>
      <c r="F136" s="367">
        <f t="shared" si="6"/>
        <v>2.6000000000000005</v>
      </c>
      <c r="G136" s="226"/>
      <c r="H136" s="180"/>
      <c r="I136" s="196" t="s">
        <v>210</v>
      </c>
      <c r="J136" s="1030"/>
      <c r="K136" s="237" t="s">
        <v>422</v>
      </c>
      <c r="L136" s="237" t="s">
        <v>487</v>
      </c>
      <c r="M136" s="295"/>
      <c r="N136" s="219">
        <f t="shared" si="7"/>
        <v>0.44166666666666665</v>
      </c>
      <c r="O136"/>
    </row>
    <row r="137" spans="5:15" ht="15.75" customHeight="1">
      <c r="E137" s="320"/>
      <c r="F137" s="399">
        <f t="shared" si="6"/>
        <v>2.7000000000000006</v>
      </c>
      <c r="G137" s="211"/>
      <c r="H137" s="210"/>
      <c r="I137" s="211" t="s">
        <v>210</v>
      </c>
      <c r="J137" s="1102" t="s">
        <v>107</v>
      </c>
      <c r="K137" s="192" t="s">
        <v>422</v>
      </c>
      <c r="L137" s="192" t="s">
        <v>548</v>
      </c>
      <c r="M137" s="268">
        <v>4</v>
      </c>
      <c r="N137" s="219">
        <f t="shared" si="7"/>
        <v>0.44166666666666665</v>
      </c>
      <c r="O137"/>
    </row>
    <row r="138" spans="5:15" ht="15.75" customHeight="1">
      <c r="E138" s="196"/>
      <c r="F138" s="196"/>
      <c r="G138" s="196"/>
      <c r="H138" s="212"/>
      <c r="I138" s="196"/>
      <c r="J138" s="206"/>
      <c r="K138" s="198"/>
      <c r="L138" s="198"/>
      <c r="M138" s="277"/>
      <c r="N138" s="279"/>
      <c r="O138"/>
    </row>
    <row r="139" spans="5:15" ht="15.75" customHeight="1">
      <c r="E139" s="214">
        <v>3</v>
      </c>
      <c r="F139" s="241"/>
      <c r="G139" s="241"/>
      <c r="H139" s="215"/>
      <c r="I139" s="201" t="s">
        <v>428</v>
      </c>
      <c r="J139" s="185" t="s">
        <v>417</v>
      </c>
      <c r="K139" s="216"/>
      <c r="L139" s="216"/>
      <c r="M139" s="266"/>
      <c r="N139" s="219"/>
      <c r="O139"/>
    </row>
    <row r="140" spans="5:15" ht="15.75" customHeight="1">
      <c r="E140" s="217"/>
      <c r="F140" s="226"/>
      <c r="G140" s="226"/>
      <c r="H140" s="195"/>
      <c r="I140" s="196"/>
      <c r="J140" s="206"/>
      <c r="K140" s="206"/>
      <c r="L140" s="206"/>
      <c r="M140" s="266"/>
      <c r="N140" s="219"/>
      <c r="O140"/>
    </row>
    <row r="141" spans="5:15" ht="15.75" customHeight="1">
      <c r="E141" s="217"/>
      <c r="F141" s="367">
        <f>E139+0.1</f>
        <v>3.1</v>
      </c>
      <c r="G141" s="226"/>
      <c r="H141" s="195"/>
      <c r="I141" s="196"/>
      <c r="J141" s="892" t="s">
        <v>544</v>
      </c>
      <c r="K141" s="206"/>
      <c r="L141" s="206"/>
      <c r="M141" s="266"/>
      <c r="N141" s="219"/>
      <c r="O141"/>
    </row>
    <row r="142" spans="5:15" ht="15.75" customHeight="1">
      <c r="E142" s="217"/>
      <c r="F142" s="367"/>
      <c r="G142" s="226">
        <v>1</v>
      </c>
      <c r="H142" s="212"/>
      <c r="I142" s="220" t="s">
        <v>428</v>
      </c>
      <c r="J142" s="954" t="s">
        <v>108</v>
      </c>
      <c r="K142" s="982" t="s">
        <v>226</v>
      </c>
      <c r="L142" s="114" t="s">
        <v>360</v>
      </c>
      <c r="M142" s="267">
        <v>5</v>
      </c>
      <c r="N142" s="219">
        <f>N137+TIME(0,M137,0)</f>
        <v>0.4444444444444444</v>
      </c>
      <c r="O142"/>
    </row>
    <row r="143" spans="5:15" ht="15.75" customHeight="1">
      <c r="E143" s="217"/>
      <c r="F143" s="367"/>
      <c r="G143" s="226">
        <f>G142+1</f>
        <v>2</v>
      </c>
      <c r="H143" s="212"/>
      <c r="I143" s="220" t="s">
        <v>428</v>
      </c>
      <c r="J143" s="220" t="s">
        <v>685</v>
      </c>
      <c r="K143" s="222" t="s">
        <v>423</v>
      </c>
      <c r="L143" s="114" t="s">
        <v>396</v>
      </c>
      <c r="M143" s="267">
        <v>5</v>
      </c>
      <c r="N143" s="219">
        <f t="shared" si="7"/>
        <v>0.44791666666666663</v>
      </c>
      <c r="O143"/>
    </row>
    <row r="144" spans="4:15" ht="15.75" customHeight="1">
      <c r="D144" s="962"/>
      <c r="E144" s="217"/>
      <c r="F144" s="367"/>
      <c r="G144" s="226">
        <f>G143+1</f>
        <v>3</v>
      </c>
      <c r="H144" s="212"/>
      <c r="I144" s="220" t="s">
        <v>428</v>
      </c>
      <c r="J144" s="884"/>
      <c r="K144" s="885"/>
      <c r="L144" s="886"/>
      <c r="M144" s="267"/>
      <c r="N144" s="219">
        <f t="shared" si="7"/>
        <v>0.45138888888888884</v>
      </c>
      <c r="O144"/>
    </row>
    <row r="145" spans="5:15" ht="15.75" customHeight="1">
      <c r="E145" s="217"/>
      <c r="F145" s="226"/>
      <c r="G145" s="226"/>
      <c r="H145" s="212"/>
      <c r="I145" s="220"/>
      <c r="J145" s="221"/>
      <c r="K145" s="222"/>
      <c r="L145" s="114"/>
      <c r="M145" s="267"/>
      <c r="N145" s="219">
        <f t="shared" si="7"/>
        <v>0.45138888888888884</v>
      </c>
      <c r="O145"/>
    </row>
    <row r="146" spans="5:15" ht="15.75" customHeight="1">
      <c r="E146" s="217"/>
      <c r="F146" s="367">
        <v>3.2</v>
      </c>
      <c r="G146" s="226"/>
      <c r="H146" s="195"/>
      <c r="I146" s="220"/>
      <c r="J146" s="892" t="s">
        <v>543</v>
      </c>
      <c r="K146" s="206"/>
      <c r="L146" s="206"/>
      <c r="M146" s="267"/>
      <c r="N146" s="219">
        <f t="shared" si="7"/>
        <v>0.45138888888888884</v>
      </c>
      <c r="O146"/>
    </row>
    <row r="147" spans="5:15" ht="15.75" customHeight="1">
      <c r="E147" s="217"/>
      <c r="F147" s="226"/>
      <c r="G147" s="226">
        <v>1</v>
      </c>
      <c r="H147" s="212"/>
      <c r="I147" s="220" t="s">
        <v>428</v>
      </c>
      <c r="J147" s="884" t="s">
        <v>220</v>
      </c>
      <c r="K147" s="885" t="s">
        <v>208</v>
      </c>
      <c r="L147" s="884" t="s">
        <v>130</v>
      </c>
      <c r="M147" s="267">
        <v>0</v>
      </c>
      <c r="N147" s="219">
        <f t="shared" si="7"/>
        <v>0.45138888888888884</v>
      </c>
      <c r="O147"/>
    </row>
    <row r="148" spans="5:15" ht="15.75" customHeight="1">
      <c r="E148" s="217"/>
      <c r="F148" s="226"/>
      <c r="G148" s="226">
        <f>G147+1</f>
        <v>2</v>
      </c>
      <c r="H148" s="212"/>
      <c r="I148" s="220" t="s">
        <v>428</v>
      </c>
      <c r="J148" s="220" t="s">
        <v>546</v>
      </c>
      <c r="K148" s="222" t="s">
        <v>423</v>
      </c>
      <c r="L148" s="114" t="s">
        <v>393</v>
      </c>
      <c r="M148" s="267">
        <v>5</v>
      </c>
      <c r="N148" s="219">
        <f t="shared" si="7"/>
        <v>0.45138888888888884</v>
      </c>
      <c r="O148"/>
    </row>
    <row r="149" spans="5:15" ht="15.75" customHeight="1">
      <c r="E149" s="217"/>
      <c r="F149" s="226"/>
      <c r="G149" s="226">
        <f>G148+1</f>
        <v>3</v>
      </c>
      <c r="H149" s="212"/>
      <c r="I149" s="220" t="s">
        <v>428</v>
      </c>
      <c r="J149" s="884" t="s">
        <v>545</v>
      </c>
      <c r="K149" s="885" t="s">
        <v>423</v>
      </c>
      <c r="L149" s="884" t="s">
        <v>391</v>
      </c>
      <c r="M149" s="928">
        <v>5</v>
      </c>
      <c r="N149" s="219">
        <f t="shared" si="7"/>
        <v>0.45486111111111105</v>
      </c>
      <c r="O149"/>
    </row>
    <row r="150" spans="5:15" ht="15.75" customHeight="1">
      <c r="E150" s="217"/>
      <c r="F150" s="226"/>
      <c r="G150" s="226">
        <f>G149+1</f>
        <v>4</v>
      </c>
      <c r="H150" s="212"/>
      <c r="I150" s="220" t="s">
        <v>428</v>
      </c>
      <c r="J150" s="884" t="s">
        <v>406</v>
      </c>
      <c r="K150" s="885" t="s">
        <v>208</v>
      </c>
      <c r="L150" s="884" t="s">
        <v>407</v>
      </c>
      <c r="M150" s="928">
        <v>5</v>
      </c>
      <c r="N150" s="219">
        <f t="shared" si="7"/>
        <v>0.45833333333333326</v>
      </c>
      <c r="O150"/>
    </row>
    <row r="151" spans="5:15" ht="15.75" customHeight="1">
      <c r="E151" s="223"/>
      <c r="F151" s="190"/>
      <c r="G151" s="190">
        <f>G150+1</f>
        <v>5</v>
      </c>
      <c r="H151" s="210"/>
      <c r="I151" s="224" t="s">
        <v>428</v>
      </c>
      <c r="J151" s="1031"/>
      <c r="K151" s="225"/>
      <c r="L151" s="224"/>
      <c r="M151" s="265"/>
      <c r="N151" s="233">
        <f t="shared" si="7"/>
        <v>0.46180555555555547</v>
      </c>
      <c r="O151"/>
    </row>
    <row r="152" spans="5:15" ht="15.75" customHeight="1">
      <c r="E152" s="226"/>
      <c r="F152" s="226"/>
      <c r="G152" s="226"/>
      <c r="H152" s="195"/>
      <c r="I152" s="220"/>
      <c r="J152" s="227"/>
      <c r="K152" s="222"/>
      <c r="L152" s="228"/>
      <c r="M152" s="267"/>
      <c r="N152" s="199"/>
      <c r="O152"/>
    </row>
    <row r="153" spans="5:15" ht="15.75" customHeight="1">
      <c r="E153" s="214">
        <v>4</v>
      </c>
      <c r="F153" s="241"/>
      <c r="G153" s="241"/>
      <c r="H153" s="229"/>
      <c r="I153" s="203"/>
      <c r="J153" s="230" t="s">
        <v>370</v>
      </c>
      <c r="K153" s="216"/>
      <c r="L153" s="216"/>
      <c r="M153" s="1025"/>
      <c r="N153" s="204"/>
      <c r="O153"/>
    </row>
    <row r="154" spans="5:15" ht="15.75" customHeight="1">
      <c r="E154" s="217"/>
      <c r="F154" s="367">
        <f>E153+0.1</f>
        <v>4.1</v>
      </c>
      <c r="G154" s="226"/>
      <c r="H154" s="231"/>
      <c r="I154" s="220" t="s">
        <v>298</v>
      </c>
      <c r="J154" s="114"/>
      <c r="K154" s="222"/>
      <c r="L154" s="734"/>
      <c r="M154" s="295"/>
      <c r="N154" s="219">
        <f>N151+TIME(0,M151,0)</f>
        <v>0.46180555555555547</v>
      </c>
      <c r="O154"/>
    </row>
    <row r="155" spans="5:15" ht="15.75" customHeight="1">
      <c r="E155" s="217"/>
      <c r="F155" s="367">
        <f>F154+0.1</f>
        <v>4.199999999999999</v>
      </c>
      <c r="G155" s="226"/>
      <c r="H155" s="231"/>
      <c r="I155" s="220" t="s">
        <v>298</v>
      </c>
      <c r="J155" s="955" t="s">
        <v>742</v>
      </c>
      <c r="K155" s="885" t="s">
        <v>208</v>
      </c>
      <c r="L155" s="884" t="s">
        <v>407</v>
      </c>
      <c r="M155" s="928">
        <v>5</v>
      </c>
      <c r="N155" s="219">
        <f>N154+TIME(0,M154,0)</f>
        <v>0.46180555555555547</v>
      </c>
      <c r="O155"/>
    </row>
    <row r="156" spans="5:15" ht="15.75" customHeight="1">
      <c r="E156" s="217"/>
      <c r="F156" s="367">
        <f>F155+0.1</f>
        <v>4.299999999999999</v>
      </c>
      <c r="G156" s="226"/>
      <c r="H156" s="231"/>
      <c r="I156" s="220" t="s">
        <v>427</v>
      </c>
      <c r="J156" s="887" t="s">
        <v>738</v>
      </c>
      <c r="K156" s="885" t="s">
        <v>208</v>
      </c>
      <c r="L156" s="884" t="s">
        <v>693</v>
      </c>
      <c r="M156" s="295">
        <v>5</v>
      </c>
      <c r="N156" s="219">
        <f>N155+TIME(0,M155,0)</f>
        <v>0.4652777777777777</v>
      </c>
      <c r="O156"/>
    </row>
    <row r="157" spans="5:15" ht="15.75" customHeight="1">
      <c r="E157" s="217"/>
      <c r="F157" s="367">
        <f>F156+0.1</f>
        <v>4.399999999999999</v>
      </c>
      <c r="G157" s="226"/>
      <c r="H157" s="231"/>
      <c r="I157" s="220" t="s">
        <v>427</v>
      </c>
      <c r="J157" s="861"/>
      <c r="K157" s="222"/>
      <c r="L157" s="734"/>
      <c r="M157" s="266"/>
      <c r="N157" s="219">
        <f>N156+TIME(0,M156,0)</f>
        <v>0.4687499999999999</v>
      </c>
      <c r="O157"/>
    </row>
    <row r="158" spans="5:15" ht="15.75" customHeight="1">
      <c r="E158" s="223"/>
      <c r="F158" s="399">
        <f>F157+0.1</f>
        <v>4.499999999999998</v>
      </c>
      <c r="G158" s="190"/>
      <c r="H158" s="232"/>
      <c r="I158" s="224" t="s">
        <v>427</v>
      </c>
      <c r="J158" s="859"/>
      <c r="K158" s="1101"/>
      <c r="L158" s="860"/>
      <c r="M158" s="268"/>
      <c r="N158" s="233">
        <f>N157+TIME(0,M157,0)</f>
        <v>0.4687499999999999</v>
      </c>
      <c r="O158"/>
    </row>
    <row r="159" spans="5:15" ht="15.75" customHeight="1">
      <c r="E159" s="226"/>
      <c r="F159" s="226"/>
      <c r="G159" s="226"/>
      <c r="H159" s="235"/>
      <c r="I159" s="220"/>
      <c r="J159" s="236"/>
      <c r="K159" s="237"/>
      <c r="L159" s="220"/>
      <c r="M159" s="267"/>
      <c r="N159" s="238"/>
      <c r="O159"/>
    </row>
    <row r="160" spans="5:15" ht="15.75" customHeight="1">
      <c r="E160" s="322">
        <v>5</v>
      </c>
      <c r="F160" s="184"/>
      <c r="G160" s="184"/>
      <c r="H160" s="200"/>
      <c r="I160" s="203"/>
      <c r="J160" s="239" t="s">
        <v>430</v>
      </c>
      <c r="K160" s="186"/>
      <c r="L160" s="240"/>
      <c r="M160" s="264"/>
      <c r="N160" s="204">
        <f>N158+TIME(0,M158,0)</f>
        <v>0.4687499999999999</v>
      </c>
      <c r="O160"/>
    </row>
    <row r="161" spans="5:15" ht="15.75" customHeight="1">
      <c r="E161" s="323"/>
      <c r="F161" s="367">
        <f>E160+0.1</f>
        <v>5.1</v>
      </c>
      <c r="G161" s="220"/>
      <c r="H161" s="212"/>
      <c r="I161" s="198" t="s">
        <v>298</v>
      </c>
      <c r="J161" s="861"/>
      <c r="K161" s="222"/>
      <c r="L161" s="734"/>
      <c r="M161" s="266"/>
      <c r="N161" s="219">
        <f>N160+TIME(0,M160,0)</f>
        <v>0.4687499999999999</v>
      </c>
      <c r="O161"/>
    </row>
    <row r="162" spans="5:15" ht="15.75" customHeight="1">
      <c r="E162" s="323"/>
      <c r="F162" s="367">
        <f>F161+0.1</f>
        <v>5.199999999999999</v>
      </c>
      <c r="G162" s="220"/>
      <c r="H162" s="212"/>
      <c r="I162" s="198" t="s">
        <v>201</v>
      </c>
      <c r="J162" s="237" t="s">
        <v>361</v>
      </c>
      <c r="K162" s="222" t="s">
        <v>423</v>
      </c>
      <c r="L162" s="734" t="s">
        <v>662</v>
      </c>
      <c r="M162" s="266">
        <v>10</v>
      </c>
      <c r="N162" s="219">
        <f>N161+TIME(0,M162,0)</f>
        <v>0.4756944444444443</v>
      </c>
      <c r="O162"/>
    </row>
    <row r="163" spans="5:15" ht="15.75" customHeight="1">
      <c r="E163" s="323"/>
      <c r="F163" s="367">
        <f>F162+0.1</f>
        <v>5.299999999999999</v>
      </c>
      <c r="G163" s="220"/>
      <c r="H163" s="212"/>
      <c r="I163" s="198" t="s">
        <v>201</v>
      </c>
      <c r="J163" s="861" t="s">
        <v>740</v>
      </c>
      <c r="K163" s="222" t="s">
        <v>208</v>
      </c>
      <c r="L163" s="114" t="s">
        <v>396</v>
      </c>
      <c r="M163" s="267">
        <v>5</v>
      </c>
      <c r="N163" s="219">
        <f aca="true" t="shared" si="8" ref="N163:N168">N162+TIME(0,M161,0)</f>
        <v>0.4756944444444443</v>
      </c>
      <c r="O163"/>
    </row>
    <row r="164" spans="5:15" ht="15.75" customHeight="1">
      <c r="E164" s="323"/>
      <c r="F164" s="367">
        <f aca="true" t="shared" si="9" ref="F164:F169">F163+0.1</f>
        <v>5.399999999999999</v>
      </c>
      <c r="G164" s="220"/>
      <c r="H164" s="212"/>
      <c r="I164" s="198" t="s">
        <v>238</v>
      </c>
      <c r="J164" s="861" t="s">
        <v>741</v>
      </c>
      <c r="K164" s="222" t="s">
        <v>208</v>
      </c>
      <c r="L164" s="114" t="s">
        <v>396</v>
      </c>
      <c r="M164" s="267">
        <v>2</v>
      </c>
      <c r="N164" s="219">
        <f t="shared" si="8"/>
        <v>0.48263888888888873</v>
      </c>
      <c r="O164"/>
    </row>
    <row r="165" spans="5:15" ht="15.75" customHeight="1">
      <c r="E165" s="323"/>
      <c r="F165" s="367">
        <f t="shared" si="9"/>
        <v>5.499999999999998</v>
      </c>
      <c r="G165" s="220"/>
      <c r="H165" s="212"/>
      <c r="I165" s="198" t="s">
        <v>238</v>
      </c>
      <c r="J165" s="861" t="s">
        <v>743</v>
      </c>
      <c r="K165" s="222" t="s">
        <v>208</v>
      </c>
      <c r="L165" s="114" t="s">
        <v>230</v>
      </c>
      <c r="M165" s="266">
        <v>2</v>
      </c>
      <c r="N165" s="219">
        <f t="shared" si="8"/>
        <v>0.48611111111111094</v>
      </c>
      <c r="O165"/>
    </row>
    <row r="166" spans="5:15" ht="15.75" customHeight="1">
      <c r="E166" s="323"/>
      <c r="F166" s="367">
        <f t="shared" si="9"/>
        <v>5.599999999999998</v>
      </c>
      <c r="G166" s="220"/>
      <c r="H166" s="212"/>
      <c r="I166" s="198" t="s">
        <v>238</v>
      </c>
      <c r="J166" s="861" t="s">
        <v>744</v>
      </c>
      <c r="K166" s="222" t="s">
        <v>208</v>
      </c>
      <c r="L166" s="734" t="s">
        <v>360</v>
      </c>
      <c r="M166" s="266">
        <v>3</v>
      </c>
      <c r="N166" s="219">
        <f t="shared" si="8"/>
        <v>0.4874999999999998</v>
      </c>
      <c r="O166"/>
    </row>
    <row r="167" spans="5:15" ht="15.75" customHeight="1">
      <c r="E167" s="323"/>
      <c r="F167" s="367">
        <f t="shared" si="9"/>
        <v>5.6999999999999975</v>
      </c>
      <c r="G167" s="220"/>
      <c r="H167" s="212"/>
      <c r="I167" s="198" t="s">
        <v>238</v>
      </c>
      <c r="J167" s="366" t="s">
        <v>127</v>
      </c>
      <c r="K167" s="222" t="s">
        <v>208</v>
      </c>
      <c r="L167" s="734" t="s">
        <v>662</v>
      </c>
      <c r="M167" s="266">
        <v>20</v>
      </c>
      <c r="N167" s="219">
        <f t="shared" si="8"/>
        <v>0.4888888888888887</v>
      </c>
      <c r="O167"/>
    </row>
    <row r="168" spans="5:15" ht="15.75" customHeight="1">
      <c r="E168" s="323"/>
      <c r="F168" s="367">
        <f t="shared" si="9"/>
        <v>5.799999999999997</v>
      </c>
      <c r="G168" s="220"/>
      <c r="H168" s="212"/>
      <c r="I168" s="198" t="s">
        <v>238</v>
      </c>
      <c r="N168" s="219">
        <f t="shared" si="8"/>
        <v>0.49097222222222203</v>
      </c>
      <c r="O168"/>
    </row>
    <row r="169" spans="5:15" ht="15.75" customHeight="1">
      <c r="E169" s="323"/>
      <c r="F169" s="367">
        <f t="shared" si="9"/>
        <v>5.899999999999997</v>
      </c>
      <c r="G169" s="220"/>
      <c r="H169" s="212"/>
      <c r="I169" s="198" t="s">
        <v>298</v>
      </c>
      <c r="J169" s="746"/>
      <c r="K169" s="222"/>
      <c r="L169" s="734"/>
      <c r="M169" s="266"/>
      <c r="N169" s="219">
        <f>N168+TIME(0,M169,0)</f>
        <v>0.49097222222222203</v>
      </c>
      <c r="O169"/>
    </row>
    <row r="170" spans="5:15" ht="15.75" customHeight="1">
      <c r="E170" s="223"/>
      <c r="F170" s="774">
        <v>5.1</v>
      </c>
      <c r="G170" s="190"/>
      <c r="H170" s="232"/>
      <c r="I170" s="775" t="s">
        <v>298</v>
      </c>
      <c r="J170" s="747"/>
      <c r="K170" s="225"/>
      <c r="L170" s="193"/>
      <c r="M170" s="268"/>
      <c r="N170" s="219">
        <f>N169+TIME(0,M169,0)</f>
        <v>0.49097222222222203</v>
      </c>
      <c r="O170"/>
    </row>
    <row r="171" spans="5:15" ht="15.75" customHeight="1">
      <c r="E171" s="226"/>
      <c r="F171" s="226"/>
      <c r="G171" s="226"/>
      <c r="H171" s="235"/>
      <c r="I171" s="196"/>
      <c r="J171" s="236"/>
      <c r="K171" s="198"/>
      <c r="L171" s="198"/>
      <c r="M171" s="266"/>
      <c r="N171" s="213"/>
      <c r="O171"/>
    </row>
    <row r="172" spans="5:15" ht="15.75" customHeight="1">
      <c r="E172" s="214">
        <v>6</v>
      </c>
      <c r="F172" s="241"/>
      <c r="G172" s="241"/>
      <c r="H172" s="229"/>
      <c r="I172" s="203"/>
      <c r="J172" s="230" t="s">
        <v>366</v>
      </c>
      <c r="K172" s="216"/>
      <c r="L172" s="216"/>
      <c r="M172" s="264">
        <v>0</v>
      </c>
      <c r="N172" s="204">
        <f>N170+TIME(0,M170,0)</f>
        <v>0.49097222222222203</v>
      </c>
      <c r="O172"/>
    </row>
    <row r="173" spans="5:15" ht="15.75" customHeight="1">
      <c r="E173" s="223"/>
      <c r="F173" s="190"/>
      <c r="G173" s="190"/>
      <c r="H173" s="232"/>
      <c r="I173" s="224" t="s">
        <v>427</v>
      </c>
      <c r="J173" s="747"/>
      <c r="K173" s="225" t="s">
        <v>423</v>
      </c>
      <c r="L173" s="800" t="s">
        <v>662</v>
      </c>
      <c r="M173" s="748">
        <v>0</v>
      </c>
      <c r="N173" s="233">
        <f>N172+TIME(0,M172,0)</f>
        <v>0.49097222222222203</v>
      </c>
      <c r="O173"/>
    </row>
    <row r="174" spans="5:15" ht="15.75" customHeight="1">
      <c r="E174" s="226"/>
      <c r="F174" s="226"/>
      <c r="G174" s="226"/>
      <c r="H174" s="235"/>
      <c r="I174" s="220"/>
      <c r="J174" s="305" t="s">
        <v>670</v>
      </c>
      <c r="K174" s="237"/>
      <c r="L174" s="220"/>
      <c r="M174" s="267"/>
      <c r="N174" s="307">
        <f>N177-N173</f>
        <v>0.029861111111111338</v>
      </c>
      <c r="O174"/>
    </row>
    <row r="175" spans="5:15" ht="15.75" customHeight="1">
      <c r="E175" s="322">
        <v>7</v>
      </c>
      <c r="F175" s="184"/>
      <c r="G175" s="184"/>
      <c r="H175" s="200"/>
      <c r="I175" s="184" t="s">
        <v>298</v>
      </c>
      <c r="J175" s="242" t="s">
        <v>219</v>
      </c>
      <c r="K175" s="186"/>
      <c r="L175" s="240"/>
      <c r="M175" s="264"/>
      <c r="N175" s="243">
        <f>N172+TIME(0,M172,0)</f>
        <v>0.49097222222222203</v>
      </c>
      <c r="O175"/>
    </row>
    <row r="176" spans="5:15" ht="15.75" customHeight="1">
      <c r="E176" s="217"/>
      <c r="F176" s="226"/>
      <c r="G176" s="226"/>
      <c r="H176" s="231"/>
      <c r="I176" s="206"/>
      <c r="J176" s="234"/>
      <c r="K176" s="206"/>
      <c r="L176" s="206"/>
      <c r="M176" s="267"/>
      <c r="N176" s="207"/>
      <c r="O176"/>
    </row>
    <row r="177" spans="5:15" ht="15.75" customHeight="1">
      <c r="E177" s="217"/>
      <c r="F177" s="226"/>
      <c r="G177" s="226"/>
      <c r="H177" s="235"/>
      <c r="I177" s="206"/>
      <c r="J177" s="244" t="s">
        <v>429</v>
      </c>
      <c r="K177" s="245"/>
      <c r="L177" s="245"/>
      <c r="M177" s="269">
        <v>60</v>
      </c>
      <c r="N177" s="246">
        <f>TIME(12,30,0)</f>
        <v>0.5208333333333334</v>
      </c>
      <c r="O177"/>
    </row>
    <row r="178" spans="5:15" ht="15.75" customHeight="1">
      <c r="E178" s="217"/>
      <c r="F178" s="226"/>
      <c r="G178" s="226"/>
      <c r="H178" s="235"/>
      <c r="I178" s="206"/>
      <c r="J178" s="226"/>
      <c r="K178" s="234"/>
      <c r="L178" s="234"/>
      <c r="M178" s="270"/>
      <c r="N178" s="218"/>
      <c r="O178"/>
    </row>
    <row r="179" spans="5:15" ht="15.75" customHeight="1">
      <c r="E179" s="223"/>
      <c r="F179" s="190"/>
      <c r="G179" s="190"/>
      <c r="H179" s="232"/>
      <c r="I179" s="192"/>
      <c r="J179" s="247" t="s">
        <v>402</v>
      </c>
      <c r="K179" s="248"/>
      <c r="L179" s="248"/>
      <c r="M179" s="271"/>
      <c r="N179" s="243">
        <f>N177+TIME(0,M177,0)</f>
        <v>0.5625</v>
      </c>
      <c r="O179"/>
    </row>
    <row r="180" spans="5:15" ht="15.75" customHeight="1">
      <c r="E180" s="226"/>
      <c r="F180" s="226"/>
      <c r="G180" s="226"/>
      <c r="H180" s="174"/>
      <c r="I180" s="173"/>
      <c r="J180" s="172"/>
      <c r="K180" s="179"/>
      <c r="L180" s="234"/>
      <c r="M180" s="272"/>
      <c r="N180" s="199"/>
      <c r="O180"/>
    </row>
    <row r="181" spans="5:15" ht="15.75" customHeight="1">
      <c r="E181" s="226"/>
      <c r="F181" s="226"/>
      <c r="G181" s="226"/>
      <c r="H181" s="174"/>
      <c r="I181" s="173"/>
      <c r="J181" s="172"/>
      <c r="K181" s="179"/>
      <c r="L181" s="234"/>
      <c r="M181" s="272"/>
      <c r="N181" s="199"/>
      <c r="O181"/>
    </row>
    <row r="182" spans="5:15" ht="15.75" customHeight="1">
      <c r="E182" s="226"/>
      <c r="F182" s="226"/>
      <c r="G182" s="226"/>
      <c r="H182" s="174"/>
      <c r="I182" s="173"/>
      <c r="J182" s="172"/>
      <c r="K182" s="179"/>
      <c r="L182" s="234"/>
      <c r="M182" s="272"/>
      <c r="N182" s="199"/>
      <c r="O182"/>
    </row>
    <row r="183" spans="5:15" ht="15.75" customHeight="1">
      <c r="E183" s="226"/>
      <c r="F183" s="226"/>
      <c r="G183" s="226"/>
      <c r="H183" s="174"/>
      <c r="I183" s="173"/>
      <c r="J183" s="172"/>
      <c r="K183" s="179"/>
      <c r="L183" s="234"/>
      <c r="M183" s="272"/>
      <c r="N183" s="199"/>
      <c r="O183"/>
    </row>
    <row r="184" spans="5:15" ht="15.75" customHeight="1">
      <c r="E184" s="178"/>
      <c r="F184" s="178"/>
      <c r="G184" s="178"/>
      <c r="H184"/>
      <c r="I184"/>
      <c r="J184"/>
      <c r="K184"/>
      <c r="L184" s="384"/>
      <c r="M184" s="168"/>
      <c r="N184" s="384"/>
      <c r="O184"/>
    </row>
    <row r="185" spans="5:15" ht="15.75" customHeight="1">
      <c r="E185" s="178"/>
      <c r="F185" s="178"/>
      <c r="G185" s="178"/>
      <c r="H185"/>
      <c r="I185"/>
      <c r="J185"/>
      <c r="K185"/>
      <c r="L185" s="384"/>
      <c r="M185" s="168"/>
      <c r="N185" s="384"/>
      <c r="O185"/>
    </row>
    <row r="186" spans="5:15" ht="15.75" customHeight="1">
      <c r="E186" s="178"/>
      <c r="F186" s="178"/>
      <c r="G186" s="178"/>
      <c r="H186"/>
      <c r="I186"/>
      <c r="J186"/>
      <c r="K186"/>
      <c r="L186" s="384"/>
      <c r="M186" s="168"/>
      <c r="N186" s="384"/>
      <c r="O186"/>
    </row>
    <row r="187" spans="5:15" ht="15.75" customHeight="1">
      <c r="E187" s="178"/>
      <c r="F187" s="178"/>
      <c r="G187" s="178"/>
      <c r="H187"/>
      <c r="I187"/>
      <c r="J187"/>
      <c r="K187"/>
      <c r="L187" s="384"/>
      <c r="M187" s="168"/>
      <c r="N187" s="384"/>
      <c r="O187"/>
    </row>
    <row r="188" spans="5:15" ht="15.75" customHeight="1">
      <c r="E188" s="178"/>
      <c r="F188" s="178"/>
      <c r="G188" s="178"/>
      <c r="H188"/>
      <c r="I188"/>
      <c r="J188"/>
      <c r="K188"/>
      <c r="L188" s="384"/>
      <c r="M188" s="168"/>
      <c r="N188" s="384"/>
      <c r="O188"/>
    </row>
    <row r="189" spans="5:15" ht="15.75" customHeight="1">
      <c r="E189" s="178"/>
      <c r="F189" s="178"/>
      <c r="G189" s="178"/>
      <c r="H189"/>
      <c r="I189"/>
      <c r="J189"/>
      <c r="K189"/>
      <c r="L189" s="384"/>
      <c r="M189" s="168"/>
      <c r="N189" s="384"/>
      <c r="O189"/>
    </row>
    <row r="190" spans="5:15" ht="15.75" customHeight="1">
      <c r="E190" s="178"/>
      <c r="F190" s="178"/>
      <c r="G190" s="178"/>
      <c r="H190"/>
      <c r="I190"/>
      <c r="J190"/>
      <c r="K190"/>
      <c r="L190" s="384"/>
      <c r="M190" s="168"/>
      <c r="N190" s="384"/>
      <c r="O190"/>
    </row>
    <row r="191" spans="5:15" ht="15.75" customHeight="1">
      <c r="E191" s="359"/>
      <c r="F191" s="359"/>
      <c r="G191" s="359"/>
      <c r="H191" s="18"/>
      <c r="I191" s="19"/>
      <c r="J191" s="20"/>
      <c r="K191" s="112"/>
      <c r="L191" s="813"/>
      <c r="M191" s="259"/>
      <c r="N191" s="378"/>
      <c r="O191"/>
    </row>
    <row r="192" spans="4:15" ht="15.75" customHeight="1">
      <c r="D192" s="963"/>
      <c r="E192" s="1351"/>
      <c r="F192" s="1352"/>
      <c r="G192" s="1352"/>
      <c r="H192" s="1352"/>
      <c r="I192" s="1352"/>
      <c r="J192" s="1352"/>
      <c r="K192" s="1352"/>
      <c r="L192" s="1352"/>
      <c r="M192" s="1352"/>
      <c r="N192" s="1353"/>
      <c r="O192"/>
    </row>
    <row r="193" spans="5:15" ht="15.75" customHeight="1">
      <c r="E193" s="1385" t="str">
        <f>'802.11 Cover'!$E$2</f>
        <v>127th IEEE 802.11 WIRELESS LOCAL AREA NETWORKS SESSION</v>
      </c>
      <c r="F193" s="1386"/>
      <c r="G193" s="1386"/>
      <c r="H193" s="1342"/>
      <c r="I193" s="1342"/>
      <c r="J193" s="1342"/>
      <c r="K193" s="1342"/>
      <c r="L193" s="1342"/>
      <c r="M193" s="1342"/>
      <c r="N193" s="1343"/>
      <c r="O193"/>
    </row>
    <row r="194" spans="5:15" ht="15.75" customHeight="1">
      <c r="E194" s="1364" t="str">
        <f>'802.11 Cover'!$E$5</f>
        <v>Hyatt Grand Champion, Palm Springs, California, US 92210</v>
      </c>
      <c r="F194" s="1365"/>
      <c r="G194" s="1365"/>
      <c r="H194" s="1365"/>
      <c r="I194" s="1365"/>
      <c r="J194" s="1365"/>
      <c r="K194" s="1365"/>
      <c r="L194" s="1365"/>
      <c r="M194" s="1365"/>
      <c r="N194" s="1366"/>
      <c r="O194"/>
    </row>
    <row r="195" spans="4:15" ht="15.75" customHeight="1">
      <c r="D195" s="962"/>
      <c r="E195" s="1354" t="str">
        <f>'802.11 Cover'!$E$7</f>
        <v>May 8th-13th, 2011</v>
      </c>
      <c r="F195" s="1355"/>
      <c r="G195" s="1355"/>
      <c r="H195" s="1355"/>
      <c r="I195" s="1355"/>
      <c r="J195" s="1355"/>
      <c r="K195" s="1355"/>
      <c r="L195" s="1355"/>
      <c r="M195" s="1355"/>
      <c r="N195" s="1356"/>
      <c r="O195"/>
    </row>
    <row r="196" spans="4:15" ht="15.75" customHeight="1">
      <c r="D196" s="962"/>
      <c r="E196" s="363"/>
      <c r="F196" s="364"/>
      <c r="G196" s="364"/>
      <c r="H196" s="38"/>
      <c r="I196" s="38"/>
      <c r="J196" s="38"/>
      <c r="K196" s="38"/>
      <c r="L196" s="814"/>
      <c r="M196" s="273"/>
      <c r="N196" s="385"/>
      <c r="O196"/>
    </row>
    <row r="197" spans="5:15" ht="15.75" customHeight="1">
      <c r="E197" s="1347" t="s">
        <v>720</v>
      </c>
      <c r="F197" s="1348"/>
      <c r="G197" s="1348"/>
      <c r="H197" s="1349"/>
      <c r="I197" s="1349"/>
      <c r="J197" s="1349"/>
      <c r="K197" s="1349"/>
      <c r="L197" s="1349"/>
      <c r="M197" s="1349"/>
      <c r="N197" s="1350"/>
      <c r="O197"/>
    </row>
    <row r="198" spans="5:15" ht="15.75" customHeight="1">
      <c r="E198" s="1357" t="str">
        <f>E9</f>
        <v>WG CHAIR - Bruce Kraemer (Marvell)</v>
      </c>
      <c r="F198" s="1358"/>
      <c r="G198" s="1358"/>
      <c r="H198" s="1358"/>
      <c r="I198" s="1358"/>
      <c r="J198" s="1358"/>
      <c r="K198" s="1358"/>
      <c r="L198" s="1358"/>
      <c r="M198" s="1358"/>
      <c r="N198" s="1359"/>
      <c r="O198"/>
    </row>
    <row r="199" spans="5:15" ht="15.75" customHeight="1">
      <c r="E199" s="1357" t="str">
        <f>E10</f>
        <v>WG  VICE-CHAIR - Jon Rosdahl (CSR) -- WG  VICE-CHAIR - Adrian Stephens (Intel)</v>
      </c>
      <c r="F199" s="1358"/>
      <c r="G199" s="1358"/>
      <c r="H199" s="1358"/>
      <c r="I199" s="1358"/>
      <c r="J199" s="1358"/>
      <c r="K199" s="1358"/>
      <c r="L199" s="1358"/>
      <c r="M199" s="1358"/>
      <c r="N199" s="1359"/>
      <c r="O199"/>
    </row>
    <row r="200" spans="5:15" ht="15.75" customHeight="1">
      <c r="E200" s="1357" t="str">
        <f>E11</f>
        <v>WG SECRETARY - STEPHEN MCCANN (RIM)</v>
      </c>
      <c r="F200" s="1358"/>
      <c r="G200" s="1358"/>
      <c r="H200" s="1358"/>
      <c r="I200" s="1358"/>
      <c r="J200" s="1358"/>
      <c r="K200" s="1358"/>
      <c r="L200" s="1358"/>
      <c r="M200" s="1358"/>
      <c r="N200" s="1359"/>
      <c r="O200"/>
    </row>
    <row r="201" spans="5:15" ht="15.75" customHeight="1">
      <c r="E201" s="362"/>
      <c r="F201" s="362"/>
      <c r="G201" s="362"/>
      <c r="H201" s="36"/>
      <c r="I201" s="36"/>
      <c r="J201" s="1360" t="str">
        <f>Title!$B$4</f>
        <v>R6</v>
      </c>
      <c r="K201" s="36"/>
      <c r="L201" s="362"/>
      <c r="M201" s="263"/>
      <c r="N201" s="383"/>
      <c r="O201"/>
    </row>
    <row r="202" spans="5:15" ht="15.75" customHeight="1">
      <c r="E202" s="362"/>
      <c r="F202" s="362"/>
      <c r="G202" s="362"/>
      <c r="H202" s="36"/>
      <c r="I202" s="36"/>
      <c r="J202" s="1361"/>
      <c r="K202" s="36"/>
      <c r="L202" s="362"/>
      <c r="M202" s="1333" t="s">
        <v>376</v>
      </c>
      <c r="N202" s="1333"/>
      <c r="O202"/>
    </row>
    <row r="203" spans="5:15" ht="15.75" customHeight="1">
      <c r="E203" s="178"/>
      <c r="F203" s="178"/>
      <c r="G203" s="178"/>
      <c r="H203" s="27"/>
      <c r="I203" s="28"/>
      <c r="J203" s="175"/>
      <c r="K203" s="175"/>
      <c r="L203" s="28"/>
      <c r="M203" s="1334"/>
      <c r="N203" s="1334"/>
      <c r="O203"/>
    </row>
    <row r="204" spans="5:15" ht="15.75" customHeight="1">
      <c r="E204" s="178">
        <v>1</v>
      </c>
      <c r="F204" s="178"/>
      <c r="G204" s="178"/>
      <c r="H204" s="176"/>
      <c r="I204" s="176"/>
      <c r="J204" s="891" t="s">
        <v>372</v>
      </c>
      <c r="K204" s="177" t="s">
        <v>422</v>
      </c>
      <c r="L204" s="734" t="s">
        <v>487</v>
      </c>
      <c r="M204" s="274">
        <v>1</v>
      </c>
      <c r="N204" s="386">
        <f>TIME(8,0,0)</f>
        <v>0.3333333333333333</v>
      </c>
      <c r="O204"/>
    </row>
    <row r="205" spans="5:15" ht="15.75" customHeight="1">
      <c r="E205" s="178"/>
      <c r="F205" s="365">
        <v>1.1</v>
      </c>
      <c r="G205" s="178"/>
      <c r="H205" s="176"/>
      <c r="I205" s="176" t="s">
        <v>298</v>
      </c>
      <c r="J205" s="178" t="s">
        <v>399</v>
      </c>
      <c r="K205" s="177" t="s">
        <v>422</v>
      </c>
      <c r="L205" s="734" t="s">
        <v>487</v>
      </c>
      <c r="M205" s="274">
        <v>3</v>
      </c>
      <c r="N205" s="386">
        <f>N204+TIME(0,M204,0)</f>
        <v>0.33402777777777776</v>
      </c>
      <c r="O205"/>
    </row>
    <row r="206" spans="5:15" ht="15.75" customHeight="1">
      <c r="E206" s="178"/>
      <c r="F206" s="178"/>
      <c r="G206" s="178"/>
      <c r="H206" s="176"/>
      <c r="I206" s="176"/>
      <c r="J206" s="178"/>
      <c r="K206" s="177"/>
      <c r="L206" s="734"/>
      <c r="M206" s="274"/>
      <c r="N206" s="386"/>
      <c r="O206"/>
    </row>
    <row r="207" spans="5:15" ht="15.75" customHeight="1">
      <c r="E207" s="178">
        <v>2</v>
      </c>
      <c r="F207" s="178"/>
      <c r="G207" s="178"/>
      <c r="H207" s="176"/>
      <c r="I207" s="176" t="s">
        <v>299</v>
      </c>
      <c r="J207" s="891" t="s">
        <v>431</v>
      </c>
      <c r="K207" s="177" t="s">
        <v>422</v>
      </c>
      <c r="L207" s="734" t="s">
        <v>487</v>
      </c>
      <c r="M207" s="274">
        <v>3</v>
      </c>
      <c r="N207" s="386">
        <f>N205+TIME(0,M205,0)</f>
        <v>0.3361111111111111</v>
      </c>
      <c r="O207"/>
    </row>
    <row r="208" spans="5:15" ht="15.75" customHeight="1">
      <c r="E208" s="178"/>
      <c r="F208" s="745">
        <f>E207+0.01</f>
        <v>2.01</v>
      </c>
      <c r="G208" s="178"/>
      <c r="H208" s="176"/>
      <c r="I208" s="176" t="s">
        <v>299</v>
      </c>
      <c r="J208" s="751" t="s">
        <v>540</v>
      </c>
      <c r="K208" s="177" t="s">
        <v>422</v>
      </c>
      <c r="L208" s="734" t="s">
        <v>487</v>
      </c>
      <c r="M208" s="274"/>
      <c r="N208" s="386"/>
      <c r="O208"/>
    </row>
    <row r="209" spans="5:15" ht="35.25" customHeight="1">
      <c r="E209" s="178"/>
      <c r="F209" s="745">
        <f>F208+0.01</f>
        <v>2.0199999999999996</v>
      </c>
      <c r="G209" s="178"/>
      <c r="H209" s="176"/>
      <c r="I209" s="176" t="s">
        <v>299</v>
      </c>
      <c r="J209" s="734" t="s">
        <v>357</v>
      </c>
      <c r="K209" s="177" t="s">
        <v>422</v>
      </c>
      <c r="L209" s="734" t="s">
        <v>501</v>
      </c>
      <c r="M209" s="1394" t="s">
        <v>386</v>
      </c>
      <c r="N209" s="1395"/>
      <c r="O209"/>
    </row>
    <row r="210" spans="5:15" ht="15.75" customHeight="1">
      <c r="E210" s="178"/>
      <c r="F210" s="745">
        <f aca="true" t="shared" si="10" ref="F210:F220">F209+0.01</f>
        <v>2.0299999999999994</v>
      </c>
      <c r="G210" s="178"/>
      <c r="H210" s="176"/>
      <c r="I210" s="176" t="s">
        <v>299</v>
      </c>
      <c r="J210" s="734" t="s">
        <v>413</v>
      </c>
      <c r="K210" s="177" t="s">
        <v>422</v>
      </c>
      <c r="L210" s="734" t="s">
        <v>424</v>
      </c>
      <c r="M210" s="1394"/>
      <c r="N210" s="1395"/>
      <c r="O210"/>
    </row>
    <row r="211" spans="5:15" ht="15.75" customHeight="1">
      <c r="E211" s="178"/>
      <c r="F211" s="745">
        <f t="shared" si="10"/>
        <v>2.039999999999999</v>
      </c>
      <c r="G211" s="178"/>
      <c r="H211" s="176"/>
      <c r="I211" s="176" t="s">
        <v>299</v>
      </c>
      <c r="J211" s="734" t="s">
        <v>412</v>
      </c>
      <c r="K211" s="177" t="s">
        <v>422</v>
      </c>
      <c r="L211" s="734" t="s">
        <v>424</v>
      </c>
      <c r="M211" s="1394"/>
      <c r="N211" s="1395"/>
      <c r="O211"/>
    </row>
    <row r="212" spans="5:15" ht="15.75" customHeight="1">
      <c r="E212" s="178"/>
      <c r="F212" s="745">
        <f t="shared" si="10"/>
        <v>2.049999999999999</v>
      </c>
      <c r="G212" s="178"/>
      <c r="H212" s="176"/>
      <c r="I212" s="176" t="s">
        <v>299</v>
      </c>
      <c r="J212" s="734" t="s">
        <v>405</v>
      </c>
      <c r="K212" s="177" t="s">
        <v>422</v>
      </c>
      <c r="L212" s="734" t="s">
        <v>411</v>
      </c>
      <c r="M212" s="1394"/>
      <c r="N212" s="1395"/>
      <c r="O212"/>
    </row>
    <row r="213" spans="5:15" ht="15.75" customHeight="1">
      <c r="E213" s="178"/>
      <c r="F213" s="745">
        <f t="shared" si="10"/>
        <v>2.0599999999999987</v>
      </c>
      <c r="G213" s="178"/>
      <c r="H213" s="176"/>
      <c r="I213" s="176" t="s">
        <v>299</v>
      </c>
      <c r="J213" s="734" t="s">
        <v>410</v>
      </c>
      <c r="K213" s="177" t="s">
        <v>422</v>
      </c>
      <c r="L213" s="734" t="s">
        <v>424</v>
      </c>
      <c r="M213" s="1394"/>
      <c r="N213" s="1396"/>
      <c r="O213"/>
    </row>
    <row r="214" spans="5:15" ht="15.75" customHeight="1">
      <c r="E214" s="178"/>
      <c r="F214" s="745">
        <f t="shared" si="10"/>
        <v>2.0699999999999985</v>
      </c>
      <c r="G214" s="178"/>
      <c r="H214" s="176"/>
      <c r="I214" s="176" t="s">
        <v>299</v>
      </c>
      <c r="J214" s="734" t="s">
        <v>701</v>
      </c>
      <c r="K214" s="177" t="s">
        <v>422</v>
      </c>
      <c r="L214" s="734" t="s">
        <v>662</v>
      </c>
      <c r="M214" s="274"/>
      <c r="N214" s="386"/>
      <c r="O214"/>
    </row>
    <row r="215" spans="5:15" ht="15.75" customHeight="1">
      <c r="E215" s="178"/>
      <c r="F215" s="745">
        <f t="shared" si="10"/>
        <v>2.0799999999999983</v>
      </c>
      <c r="G215" s="178"/>
      <c r="H215" s="176"/>
      <c r="I215" s="176" t="s">
        <v>299</v>
      </c>
      <c r="J215" s="751" t="s">
        <v>113</v>
      </c>
      <c r="K215" s="177" t="s">
        <v>422</v>
      </c>
      <c r="L215" s="734" t="s">
        <v>487</v>
      </c>
      <c r="M215" s="274">
        <v>2</v>
      </c>
      <c r="N215" s="386">
        <f>N207+TIME(0,M207,0)</f>
        <v>0.3381944444444444</v>
      </c>
      <c r="O215"/>
    </row>
    <row r="216" spans="5:15" ht="15.75" customHeight="1">
      <c r="E216" s="178"/>
      <c r="F216" s="745">
        <f t="shared" si="10"/>
        <v>2.089999999999998</v>
      </c>
      <c r="G216" s="178"/>
      <c r="H216" s="176"/>
      <c r="I216" s="176" t="s">
        <v>299</v>
      </c>
      <c r="J216" s="751" t="s">
        <v>114</v>
      </c>
      <c r="K216" s="177" t="s">
        <v>422</v>
      </c>
      <c r="L216" s="734" t="s">
        <v>487</v>
      </c>
      <c r="M216" s="274">
        <v>5</v>
      </c>
      <c r="N216" s="386">
        <f>N215+TIME(0,M215,0)</f>
        <v>0.3395833333333333</v>
      </c>
      <c r="O216"/>
    </row>
    <row r="217" spans="5:15" ht="15.75" customHeight="1">
      <c r="E217" s="178"/>
      <c r="F217" s="745">
        <f t="shared" si="10"/>
        <v>2.099999999999998</v>
      </c>
      <c r="G217" s="178"/>
      <c r="H217" s="176"/>
      <c r="I217" s="176" t="s">
        <v>299</v>
      </c>
      <c r="J217" s="751" t="s">
        <v>705</v>
      </c>
      <c r="K217" s="177" t="s">
        <v>422</v>
      </c>
      <c r="L217" s="734" t="s">
        <v>487</v>
      </c>
      <c r="M217" s="274">
        <v>3</v>
      </c>
      <c r="N217" s="386">
        <f>N216+TIME(0,M216,0)</f>
        <v>0.3430555555555555</v>
      </c>
      <c r="O217"/>
    </row>
    <row r="218" spans="5:15" ht="15.75" customHeight="1">
      <c r="E218" s="178"/>
      <c r="F218" s="745">
        <f t="shared" si="10"/>
        <v>2.1099999999999977</v>
      </c>
      <c r="G218" s="178"/>
      <c r="H218" s="176"/>
      <c r="I218" s="176" t="s">
        <v>299</v>
      </c>
      <c r="J218" s="970" t="s">
        <v>745</v>
      </c>
      <c r="K218" s="888" t="s">
        <v>422</v>
      </c>
      <c r="L218" s="889" t="s">
        <v>746</v>
      </c>
      <c r="M218" s="971">
        <v>3</v>
      </c>
      <c r="N218" s="386">
        <f>N217+TIME(0,M217,0)</f>
        <v>0.34513888888888883</v>
      </c>
      <c r="O218"/>
    </row>
    <row r="219" spans="5:15" ht="15.75" customHeight="1">
      <c r="E219" s="178"/>
      <c r="F219" s="745">
        <f t="shared" si="10"/>
        <v>2.1199999999999974</v>
      </c>
      <c r="G219" s="178"/>
      <c r="H219" s="176"/>
      <c r="I219" s="176" t="s">
        <v>299</v>
      </c>
      <c r="J219" s="314"/>
      <c r="K219" s="177"/>
      <c r="L219" s="734"/>
      <c r="M219" s="274"/>
      <c r="N219" s="386">
        <f>N218+TIME(0,M218,0)</f>
        <v>0.34722222222222215</v>
      </c>
      <c r="O219"/>
    </row>
    <row r="220" spans="4:15" ht="15.75" customHeight="1">
      <c r="D220" s="963"/>
      <c r="E220" s="178"/>
      <c r="F220" s="745">
        <f t="shared" si="10"/>
        <v>2.1299999999999972</v>
      </c>
      <c r="G220" s="178"/>
      <c r="H220" s="176"/>
      <c r="I220" s="176" t="s">
        <v>299</v>
      </c>
      <c r="J220" s="314"/>
      <c r="K220" s="177"/>
      <c r="L220" s="734"/>
      <c r="M220" s="274"/>
      <c r="N220" s="386">
        <f>N219+TIME(0,M219,0)</f>
        <v>0.34722222222222215</v>
      </c>
      <c r="O220"/>
    </row>
    <row r="221" spans="4:15" ht="15.75" customHeight="1">
      <c r="D221" s="963"/>
      <c r="E221" s="178">
        <v>3</v>
      </c>
      <c r="F221" s="178"/>
      <c r="G221" s="178"/>
      <c r="H221" s="176"/>
      <c r="I221" s="176"/>
      <c r="J221" s="891" t="s">
        <v>414</v>
      </c>
      <c r="K221" s="177"/>
      <c r="L221" s="734"/>
      <c r="M221" s="274"/>
      <c r="N221" s="386"/>
      <c r="O221" s="142"/>
    </row>
    <row r="222" spans="5:15" ht="15.75" customHeight="1">
      <c r="E222" s="178"/>
      <c r="F222" s="365"/>
      <c r="G222" s="178"/>
      <c r="H222" s="176"/>
      <c r="I222" s="176"/>
      <c r="J222" s="178"/>
      <c r="K222" s="177"/>
      <c r="L222" s="734"/>
      <c r="M222" s="274"/>
      <c r="N222" s="386"/>
      <c r="O222" s="142"/>
    </row>
    <row r="223" spans="5:15" ht="15.75" customHeight="1">
      <c r="E223" s="178"/>
      <c r="F223" s="365">
        <v>3.1</v>
      </c>
      <c r="G223" s="178"/>
      <c r="H223" s="176"/>
      <c r="I223" s="176"/>
      <c r="J223" s="315" t="s">
        <v>452</v>
      </c>
      <c r="K223" s="177"/>
      <c r="L223" s="734"/>
      <c r="M223" s="274"/>
      <c r="N223" s="386"/>
      <c r="O223" s="92"/>
    </row>
    <row r="224" spans="5:15" ht="15.75" customHeight="1">
      <c r="E224" s="178"/>
      <c r="F224" s="365">
        <v>3.1</v>
      </c>
      <c r="G224" s="178">
        <v>1</v>
      </c>
      <c r="H224" s="176"/>
      <c r="I224" s="176"/>
      <c r="J224" s="178" t="s">
        <v>388</v>
      </c>
      <c r="K224" s="177" t="s">
        <v>422</v>
      </c>
      <c r="L224" s="734" t="s">
        <v>487</v>
      </c>
      <c r="M224" s="274">
        <v>1</v>
      </c>
      <c r="N224" s="386">
        <f>N220+TIME(0,M220,0)</f>
        <v>0.34722222222222215</v>
      </c>
      <c r="O224" s="92"/>
    </row>
    <row r="225" spans="5:15" ht="15.75" customHeight="1">
      <c r="E225" s="178"/>
      <c r="F225" s="365">
        <v>3.1</v>
      </c>
      <c r="G225" s="178">
        <f>G224+1</f>
        <v>2</v>
      </c>
      <c r="H225" s="176"/>
      <c r="I225" s="176" t="s">
        <v>428</v>
      </c>
      <c r="J225" s="178" t="s">
        <v>537</v>
      </c>
      <c r="K225" s="177" t="s">
        <v>423</v>
      </c>
      <c r="L225" s="734" t="s">
        <v>379</v>
      </c>
      <c r="M225" s="274">
        <v>3</v>
      </c>
      <c r="N225" s="386">
        <f>N224+TIME(0,M224,0)</f>
        <v>0.3479166666666666</v>
      </c>
      <c r="O225" s="142"/>
    </row>
    <row r="226" spans="5:15" ht="15.75" customHeight="1">
      <c r="E226" s="178"/>
      <c r="F226" s="365">
        <v>3.1</v>
      </c>
      <c r="G226" s="178">
        <f>G225+1</f>
        <v>3</v>
      </c>
      <c r="H226" s="176"/>
      <c r="I226" s="176" t="s">
        <v>428</v>
      </c>
      <c r="J226" s="178" t="s">
        <v>536</v>
      </c>
      <c r="K226" s="177" t="s">
        <v>422</v>
      </c>
      <c r="L226" s="734" t="s">
        <v>353</v>
      </c>
      <c r="M226" s="274">
        <v>3</v>
      </c>
      <c r="N226" s="386">
        <f>N225+TIME(0,M225,0)</f>
        <v>0.3499999999999999</v>
      </c>
      <c r="O226" s="142"/>
    </row>
    <row r="227" spans="5:15" ht="15.75" customHeight="1">
      <c r="E227" s="178"/>
      <c r="F227" s="365">
        <v>3.1</v>
      </c>
      <c r="G227" s="178">
        <f>G225+1</f>
        <v>3</v>
      </c>
      <c r="H227" s="176"/>
      <c r="I227" s="176" t="s">
        <v>428</v>
      </c>
      <c r="J227" s="956" t="s">
        <v>387</v>
      </c>
      <c r="K227" s="957" t="s">
        <v>422</v>
      </c>
      <c r="L227" s="958" t="s">
        <v>353</v>
      </c>
      <c r="M227" s="274">
        <v>3</v>
      </c>
      <c r="N227" s="386">
        <f aca="true" t="shared" si="11" ref="N227:N234">N226+TIME(0,M226,0)</f>
        <v>0.35208333333333325</v>
      </c>
      <c r="O227" s="92"/>
    </row>
    <row r="228" spans="5:15" ht="15.75" customHeight="1">
      <c r="E228" s="178"/>
      <c r="F228" s="365">
        <v>3.1</v>
      </c>
      <c r="G228" s="178">
        <f aca="true" t="shared" si="12" ref="G228:G236">G227+1</f>
        <v>4</v>
      </c>
      <c r="H228" s="176"/>
      <c r="I228" s="176" t="s">
        <v>428</v>
      </c>
      <c r="J228" s="887"/>
      <c r="K228" s="887"/>
      <c r="L228" s="887"/>
      <c r="M228" s="929"/>
      <c r="N228" s="386">
        <f t="shared" si="11"/>
        <v>0.3541666666666666</v>
      </c>
      <c r="O228" s="142"/>
    </row>
    <row r="229" spans="5:15" ht="15.75" customHeight="1">
      <c r="E229" s="178"/>
      <c r="F229" s="365">
        <v>3.1</v>
      </c>
      <c r="G229" s="178">
        <f t="shared" si="12"/>
        <v>5</v>
      </c>
      <c r="H229" s="176"/>
      <c r="I229" s="176" t="s">
        <v>428</v>
      </c>
      <c r="N229" s="386">
        <f t="shared" si="11"/>
        <v>0.3541666666666666</v>
      </c>
      <c r="O229" s="89"/>
    </row>
    <row r="230" spans="5:15" ht="15.75" customHeight="1">
      <c r="E230" s="178"/>
      <c r="F230" s="365">
        <v>3.1</v>
      </c>
      <c r="G230" s="178">
        <f t="shared" si="12"/>
        <v>6</v>
      </c>
      <c r="H230" s="176"/>
      <c r="I230" s="176" t="s">
        <v>428</v>
      </c>
      <c r="N230" s="386">
        <f t="shared" si="11"/>
        <v>0.3541666666666666</v>
      </c>
      <c r="O230" s="142"/>
    </row>
    <row r="231" spans="5:15" ht="15.75" customHeight="1">
      <c r="E231" s="178"/>
      <c r="F231" s="365">
        <v>3.1</v>
      </c>
      <c r="G231" s="178">
        <f t="shared" si="12"/>
        <v>7</v>
      </c>
      <c r="H231" s="176"/>
      <c r="I231" s="176" t="s">
        <v>428</v>
      </c>
      <c r="J231" s="178" t="s">
        <v>535</v>
      </c>
      <c r="K231" s="177" t="s">
        <v>422</v>
      </c>
      <c r="L231" s="734" t="s">
        <v>693</v>
      </c>
      <c r="M231" s="274">
        <v>3</v>
      </c>
      <c r="N231" s="386">
        <f t="shared" si="11"/>
        <v>0.3541666666666666</v>
      </c>
      <c r="O231" s="142"/>
    </row>
    <row r="232" spans="5:15" ht="15.75" customHeight="1">
      <c r="E232" s="178"/>
      <c r="F232" s="365">
        <v>3.1</v>
      </c>
      <c r="G232" s="178">
        <f t="shared" si="12"/>
        <v>8</v>
      </c>
      <c r="H232" s="176"/>
      <c r="I232" s="176" t="s">
        <v>428</v>
      </c>
      <c r="J232" s="178" t="s">
        <v>541</v>
      </c>
      <c r="K232" s="177" t="s">
        <v>422</v>
      </c>
      <c r="L232" s="734" t="s">
        <v>693</v>
      </c>
      <c r="M232" s="274">
        <v>1</v>
      </c>
      <c r="N232" s="386">
        <f t="shared" si="11"/>
        <v>0.3562499999999999</v>
      </c>
      <c r="O232" s="142"/>
    </row>
    <row r="233" spans="5:15" ht="15.75" customHeight="1">
      <c r="E233" s="178"/>
      <c r="F233" s="365">
        <v>3.1</v>
      </c>
      <c r="G233" s="178">
        <f t="shared" si="12"/>
        <v>9</v>
      </c>
      <c r="H233" s="176"/>
      <c r="I233" s="176" t="s">
        <v>428</v>
      </c>
      <c r="M233" s="274"/>
      <c r="N233" s="386">
        <f t="shared" si="11"/>
        <v>0.35694444444444434</v>
      </c>
      <c r="O233" s="142"/>
    </row>
    <row r="234" spans="5:15" ht="15.75" customHeight="1">
      <c r="E234" s="178"/>
      <c r="F234" s="365">
        <v>3.1</v>
      </c>
      <c r="G234" s="178">
        <f t="shared" si="12"/>
        <v>10</v>
      </c>
      <c r="H234" s="176"/>
      <c r="I234" s="176"/>
      <c r="J234" s="314"/>
      <c r="K234" s="177" t="s">
        <v>422</v>
      </c>
      <c r="L234" s="734"/>
      <c r="M234" s="274"/>
      <c r="N234" s="386">
        <f t="shared" si="11"/>
        <v>0.35694444444444434</v>
      </c>
      <c r="O234" s="142"/>
    </row>
    <row r="235" spans="5:15" ht="15.75" customHeight="1">
      <c r="E235" s="178"/>
      <c r="F235" s="365">
        <v>3.1</v>
      </c>
      <c r="G235" s="178">
        <f t="shared" si="12"/>
        <v>11</v>
      </c>
      <c r="H235" s="176"/>
      <c r="I235" s="176"/>
      <c r="J235" s="314"/>
      <c r="K235" s="177" t="s">
        <v>422</v>
      </c>
      <c r="L235" s="734"/>
      <c r="M235" s="274"/>
      <c r="N235" s="386">
        <f>N234+TIME(0,M234,0)</f>
        <v>0.35694444444444434</v>
      </c>
      <c r="O235" s="142"/>
    </row>
    <row r="236" spans="5:15" ht="15.75" customHeight="1">
      <c r="E236" s="178"/>
      <c r="F236" s="365">
        <v>3.1</v>
      </c>
      <c r="G236" s="178">
        <f t="shared" si="12"/>
        <v>12</v>
      </c>
      <c r="H236" s="176"/>
      <c r="I236" s="176"/>
      <c r="J236" s="314"/>
      <c r="K236" s="177" t="s">
        <v>422</v>
      </c>
      <c r="L236" s="734"/>
      <c r="M236" s="274"/>
      <c r="N236" s="386">
        <f>N235+TIME(0,M235,0)</f>
        <v>0.35694444444444434</v>
      </c>
      <c r="O236" s="142"/>
    </row>
    <row r="237" spans="5:15" ht="15.75" customHeight="1">
      <c r="E237" s="178"/>
      <c r="F237" s="365"/>
      <c r="G237" s="178"/>
      <c r="H237" s="176"/>
      <c r="I237" s="176"/>
      <c r="J237" s="314"/>
      <c r="K237" s="177"/>
      <c r="L237" s="734"/>
      <c r="M237" s="274"/>
      <c r="N237" s="386"/>
      <c r="O237" s="142"/>
    </row>
    <row r="238" spans="5:15" ht="15.75" customHeight="1">
      <c r="E238" s="178"/>
      <c r="F238" s="365">
        <v>3.2</v>
      </c>
      <c r="G238" s="178"/>
      <c r="H238" s="176"/>
      <c r="I238" s="176"/>
      <c r="J238" s="315" t="s">
        <v>684</v>
      </c>
      <c r="K238" s="177"/>
      <c r="L238" s="734"/>
      <c r="M238" s="274"/>
      <c r="N238" s="386">
        <f>N236+TIME(0,M236,0)</f>
        <v>0.35694444444444434</v>
      </c>
      <c r="O238" s="142"/>
    </row>
    <row r="239" spans="5:15" ht="15.75" customHeight="1">
      <c r="E239" s="178"/>
      <c r="F239" s="365">
        <v>3.2</v>
      </c>
      <c r="G239" s="178">
        <v>1</v>
      </c>
      <c r="H239" s="176"/>
      <c r="I239" s="176" t="s">
        <v>428</v>
      </c>
      <c r="J239" s="178" t="s">
        <v>521</v>
      </c>
      <c r="K239" s="177" t="s">
        <v>422</v>
      </c>
      <c r="L239" s="734" t="s">
        <v>480</v>
      </c>
      <c r="M239" s="274">
        <v>3</v>
      </c>
      <c r="N239" s="386">
        <f>N238+TIME(0,M238,0)</f>
        <v>0.35694444444444434</v>
      </c>
      <c r="O239" s="142"/>
    </row>
    <row r="240" spans="5:15" ht="15.75" customHeight="1">
      <c r="E240" s="178"/>
      <c r="F240" s="365">
        <v>3.2</v>
      </c>
      <c r="G240" s="178">
        <f>G239+1</f>
        <v>2</v>
      </c>
      <c r="H240" s="176"/>
      <c r="I240" s="176" t="s">
        <v>428</v>
      </c>
      <c r="J240" s="967" t="s">
        <v>499</v>
      </c>
      <c r="K240" s="968" t="s">
        <v>422</v>
      </c>
      <c r="L240" s="969" t="s">
        <v>570</v>
      </c>
      <c r="M240" s="1032">
        <v>0</v>
      </c>
      <c r="N240" s="386">
        <f>N239+TIME(0,M239,0)</f>
        <v>0.35902777777777767</v>
      </c>
      <c r="O240" s="142"/>
    </row>
    <row r="241" spans="5:15" ht="15.75" customHeight="1">
      <c r="E241" s="178"/>
      <c r="F241" s="365"/>
      <c r="G241" s="178"/>
      <c r="H241" s="176"/>
      <c r="I241" s="176"/>
      <c r="J241" s="178"/>
      <c r="K241" s="177"/>
      <c r="L241" s="734"/>
      <c r="M241" s="274"/>
      <c r="N241" s="386"/>
      <c r="O241" s="142"/>
    </row>
    <row r="242" spans="5:15" ht="15.75" customHeight="1">
      <c r="E242" s="178"/>
      <c r="F242" s="365">
        <v>3.3</v>
      </c>
      <c r="G242" s="178">
        <f>G240+1</f>
        <v>3</v>
      </c>
      <c r="H242" s="176"/>
      <c r="I242" s="176"/>
      <c r="J242" s="890" t="s">
        <v>451</v>
      </c>
      <c r="K242" s="237"/>
      <c r="L242" s="237"/>
      <c r="M242" s="274"/>
      <c r="N242" s="386">
        <f>N240+TIME(0,M240,0)</f>
        <v>0.35902777777777767</v>
      </c>
      <c r="O242" s="176"/>
    </row>
    <row r="243" spans="5:15" ht="15.75" customHeight="1">
      <c r="E243" s="178"/>
      <c r="F243" s="365">
        <v>3.2</v>
      </c>
      <c r="G243" s="178">
        <f aca="true" t="shared" si="13" ref="G243:G249">G242+1</f>
        <v>4</v>
      </c>
      <c r="H243" s="176"/>
      <c r="I243" s="176" t="s">
        <v>428</v>
      </c>
      <c r="J243" s="237" t="s">
        <v>216</v>
      </c>
      <c r="K243" s="237" t="s">
        <v>422</v>
      </c>
      <c r="L243" s="734" t="s">
        <v>391</v>
      </c>
      <c r="M243" s="274">
        <v>3</v>
      </c>
      <c r="N243" s="386">
        <f>N242+TIME(0,M242,0)</f>
        <v>0.35902777777777767</v>
      </c>
      <c r="O243" s="176"/>
    </row>
    <row r="244" spans="5:15" ht="15.75" customHeight="1">
      <c r="E244" s="178"/>
      <c r="F244" s="365">
        <v>3.2</v>
      </c>
      <c r="G244" s="178">
        <f t="shared" si="13"/>
        <v>5</v>
      </c>
      <c r="H244" s="176"/>
      <c r="I244" s="176" t="s">
        <v>428</v>
      </c>
      <c r="J244" s="1042" t="s">
        <v>532</v>
      </c>
      <c r="K244" s="237"/>
      <c r="L244" s="220"/>
      <c r="M244" s="274">
        <v>3</v>
      </c>
      <c r="N244" s="386">
        <f>N243+TIME(0,M243,0)</f>
        <v>0.361111111111111</v>
      </c>
      <c r="O244" s="176"/>
    </row>
    <row r="245" spans="5:15" ht="15.75" customHeight="1">
      <c r="E245" s="178"/>
      <c r="F245" s="365">
        <v>3.2</v>
      </c>
      <c r="G245" s="178">
        <f t="shared" si="13"/>
        <v>6</v>
      </c>
      <c r="H245" s="176"/>
      <c r="I245" s="176" t="s">
        <v>428</v>
      </c>
      <c r="J245" s="237" t="s">
        <v>506</v>
      </c>
      <c r="K245" s="237" t="s">
        <v>422</v>
      </c>
      <c r="L245" s="220" t="s">
        <v>233</v>
      </c>
      <c r="M245" s="274">
        <v>3</v>
      </c>
      <c r="N245" s="386">
        <f>N244+TIME(0,M244,0)</f>
        <v>0.3631944444444443</v>
      </c>
      <c r="O245" s="176"/>
    </row>
    <row r="246" spans="5:15" ht="15.75" customHeight="1">
      <c r="E246" s="178"/>
      <c r="F246" s="365">
        <v>3.2</v>
      </c>
      <c r="G246" s="178">
        <f t="shared" si="13"/>
        <v>7</v>
      </c>
      <c r="H246" s="176"/>
      <c r="I246" s="176" t="s">
        <v>428</v>
      </c>
      <c r="J246" s="237" t="s">
        <v>550</v>
      </c>
      <c r="K246" s="237" t="s">
        <v>422</v>
      </c>
      <c r="L246" s="206" t="s">
        <v>520</v>
      </c>
      <c r="M246" s="274">
        <v>3</v>
      </c>
      <c r="N246" s="386">
        <f>N245+TIME(0,M245,0)</f>
        <v>0.36527777777777765</v>
      </c>
      <c r="O246" s="176"/>
    </row>
    <row r="247" spans="5:15" ht="15.75" customHeight="1">
      <c r="E247" s="178"/>
      <c r="F247" s="365">
        <v>3.2</v>
      </c>
      <c r="G247" s="178">
        <f t="shared" si="13"/>
        <v>8</v>
      </c>
      <c r="H247" s="176"/>
      <c r="I247" s="176" t="s">
        <v>428</v>
      </c>
      <c r="J247" s="237" t="s">
        <v>643</v>
      </c>
      <c r="K247" s="237" t="s">
        <v>422</v>
      </c>
      <c r="L247" s="206" t="s">
        <v>647</v>
      </c>
      <c r="M247" s="274">
        <v>3</v>
      </c>
      <c r="N247" s="386">
        <f>N246+TIME(0,M246,0)</f>
        <v>0.36736111111111097</v>
      </c>
      <c r="O247" s="176"/>
    </row>
    <row r="248" spans="5:15" ht="15.75" customHeight="1">
      <c r="E248" s="178"/>
      <c r="F248" s="365">
        <v>3.2</v>
      </c>
      <c r="G248" s="178">
        <f t="shared" si="13"/>
        <v>9</v>
      </c>
      <c r="H248" s="176"/>
      <c r="I248" s="176" t="s">
        <v>428</v>
      </c>
      <c r="J248" s="237" t="s">
        <v>656</v>
      </c>
      <c r="K248" s="237" t="s">
        <v>422</v>
      </c>
      <c r="L248" s="206" t="s">
        <v>396</v>
      </c>
      <c r="M248" s="274">
        <v>3</v>
      </c>
      <c r="N248" s="386">
        <f aca="true" t="shared" si="14" ref="N248:N264">N247+TIME(0,M247,0)</f>
        <v>0.3694444444444443</v>
      </c>
      <c r="O248" s="176"/>
    </row>
    <row r="249" spans="5:15" ht="15.75" customHeight="1">
      <c r="E249" s="178"/>
      <c r="F249" s="365">
        <v>3.2</v>
      </c>
      <c r="G249" s="178">
        <f t="shared" si="13"/>
        <v>10</v>
      </c>
      <c r="H249" s="176"/>
      <c r="I249" s="176" t="s">
        <v>428</v>
      </c>
      <c r="J249" s="237" t="s">
        <v>667</v>
      </c>
      <c r="K249" s="237" t="s">
        <v>422</v>
      </c>
      <c r="L249" s="206" t="s">
        <v>312</v>
      </c>
      <c r="M249" s="274">
        <v>3</v>
      </c>
      <c r="N249" s="386">
        <f t="shared" si="14"/>
        <v>0.3715277777777776</v>
      </c>
      <c r="O249" s="176"/>
    </row>
    <row r="250" spans="5:15" ht="15.75" customHeight="1">
      <c r="E250" s="178"/>
      <c r="F250" s="365">
        <v>3.2</v>
      </c>
      <c r="G250" s="178">
        <f>G249+1</f>
        <v>11</v>
      </c>
      <c r="H250" s="176"/>
      <c r="I250" s="176" t="s">
        <v>428</v>
      </c>
      <c r="J250" s="237" t="s">
        <v>668</v>
      </c>
      <c r="K250" s="237" t="s">
        <v>422</v>
      </c>
      <c r="L250" s="206" t="s">
        <v>360</v>
      </c>
      <c r="M250" s="274">
        <v>3</v>
      </c>
      <c r="N250" s="386">
        <f t="shared" si="14"/>
        <v>0.37361111111111095</v>
      </c>
      <c r="O250" s="176"/>
    </row>
    <row r="251" spans="5:15" ht="15.75" customHeight="1">
      <c r="E251" s="178"/>
      <c r="F251" s="365">
        <v>3.2</v>
      </c>
      <c r="G251" s="178">
        <f>G250+1</f>
        <v>12</v>
      </c>
      <c r="H251" s="176"/>
      <c r="I251" s="176" t="s">
        <v>240</v>
      </c>
      <c r="J251" s="237" t="s">
        <v>702</v>
      </c>
      <c r="K251" s="237" t="s">
        <v>422</v>
      </c>
      <c r="L251" s="206" t="s">
        <v>234</v>
      </c>
      <c r="M251" s="274">
        <v>3</v>
      </c>
      <c r="N251" s="386">
        <f>N250+TIME(0,M250,0)</f>
        <v>0.3756944444444443</v>
      </c>
      <c r="O251" s="176"/>
    </row>
    <row r="252" spans="5:15" ht="15.75" customHeight="1">
      <c r="E252" s="178"/>
      <c r="F252" s="365">
        <v>3.2</v>
      </c>
      <c r="G252" s="178">
        <f>G251+1</f>
        <v>13</v>
      </c>
      <c r="H252" s="176"/>
      <c r="I252" s="176" t="s">
        <v>210</v>
      </c>
      <c r="J252" s="237" t="s">
        <v>176</v>
      </c>
      <c r="K252" s="237" t="s">
        <v>422</v>
      </c>
      <c r="L252" s="206" t="s">
        <v>695</v>
      </c>
      <c r="M252" s="274">
        <v>3</v>
      </c>
      <c r="N252" s="386">
        <f>N251+TIME(0,M251,0)</f>
        <v>0.3777777777777776</v>
      </c>
      <c r="O252" s="176"/>
    </row>
    <row r="253" spans="5:15" ht="15.75" customHeight="1">
      <c r="E253" s="178"/>
      <c r="F253" s="365"/>
      <c r="G253" s="178"/>
      <c r="H253" s="176"/>
      <c r="I253" s="176"/>
      <c r="J253" s="301"/>
      <c r="K253" s="237"/>
      <c r="L253" s="206"/>
      <c r="M253" s="302"/>
      <c r="N253" s="386">
        <f>N252+TIME(0,M252,0)</f>
        <v>0.3798611111111109</v>
      </c>
      <c r="O253" s="176"/>
    </row>
    <row r="254" spans="5:15" ht="15.75" customHeight="1">
      <c r="E254" s="178"/>
      <c r="F254" s="365"/>
      <c r="G254" s="220"/>
      <c r="H254" s="294"/>
      <c r="I254" s="220"/>
      <c r="J254" s="301"/>
      <c r="K254" s="237"/>
      <c r="L254" s="206"/>
      <c r="M254" s="274"/>
      <c r="N254" s="386">
        <f>N253+TIME(0,M253,0)</f>
        <v>0.3798611111111109</v>
      </c>
      <c r="O254" s="176"/>
    </row>
    <row r="255" spans="5:15" ht="15.75" customHeight="1">
      <c r="E255" s="178"/>
      <c r="F255" s="365">
        <v>3.4</v>
      </c>
      <c r="G255" s="816">
        <v>1</v>
      </c>
      <c r="H255" s="294"/>
      <c r="I255" s="196" t="s">
        <v>428</v>
      </c>
      <c r="J255" s="890" t="s">
        <v>374</v>
      </c>
      <c r="K255" s="237"/>
      <c r="L255" s="237"/>
      <c r="M255" s="274"/>
      <c r="N255" s="386">
        <f>N254+TIME(0,M254,0)</f>
        <v>0.3798611111111109</v>
      </c>
      <c r="O255" s="176"/>
    </row>
    <row r="256" spans="5:15" ht="15.75" customHeight="1">
      <c r="E256" s="178"/>
      <c r="F256" s="365">
        <v>3.4</v>
      </c>
      <c r="G256" s="816">
        <f>G255+1</f>
        <v>2</v>
      </c>
      <c r="H256" s="294"/>
      <c r="I256" s="196" t="s">
        <v>428</v>
      </c>
      <c r="J256" s="301"/>
      <c r="K256" s="237"/>
      <c r="L256" s="206"/>
      <c r="M256" s="302"/>
      <c r="N256" s="386">
        <f t="shared" si="14"/>
        <v>0.3798611111111109</v>
      </c>
      <c r="O256" s="176"/>
    </row>
    <row r="257" spans="5:15" ht="15.75" customHeight="1">
      <c r="E257" s="178"/>
      <c r="F257" s="365">
        <v>3.4</v>
      </c>
      <c r="G257" s="816">
        <f>G256+1</f>
        <v>3</v>
      </c>
      <c r="H257" s="294"/>
      <c r="I257" s="196" t="s">
        <v>428</v>
      </c>
      <c r="N257" s="386">
        <f t="shared" si="14"/>
        <v>0.3798611111111109</v>
      </c>
      <c r="O257" s="176"/>
    </row>
    <row r="258" spans="5:15" ht="15.75" customHeight="1">
      <c r="E258" s="178"/>
      <c r="F258" s="365">
        <v>3.4</v>
      </c>
      <c r="G258" s="816">
        <f>G257+1</f>
        <v>4</v>
      </c>
      <c r="H258" s="294"/>
      <c r="I258" s="220" t="s">
        <v>428</v>
      </c>
      <c r="J258" s="303"/>
      <c r="K258" s="206"/>
      <c r="L258" s="206"/>
      <c r="M258" s="274"/>
      <c r="N258" s="386">
        <f>N257+TIME(0,M256,0)</f>
        <v>0.3798611111111109</v>
      </c>
      <c r="O258" s="176"/>
    </row>
    <row r="259" spans="5:15" ht="15.75" customHeight="1">
      <c r="E259" s="178"/>
      <c r="F259" s="365"/>
      <c r="G259" s="817"/>
      <c r="H259" s="294"/>
      <c r="I259" s="220"/>
      <c r="J259" s="303"/>
      <c r="K259" s="206"/>
      <c r="L259" s="206"/>
      <c r="M259" s="274"/>
      <c r="N259" s="386">
        <f t="shared" si="14"/>
        <v>0.3798611111111109</v>
      </c>
      <c r="O259" s="176"/>
    </row>
    <row r="260" spans="5:15" ht="15.75" customHeight="1">
      <c r="E260" s="178"/>
      <c r="F260" s="365">
        <v>3.5</v>
      </c>
      <c r="G260" s="816">
        <v>1</v>
      </c>
      <c r="H260" s="294"/>
      <c r="I260" s="196" t="s">
        <v>428</v>
      </c>
      <c r="J260" s="890" t="s">
        <v>519</v>
      </c>
      <c r="K260" s="237"/>
      <c r="L260" s="237"/>
      <c r="N260" s="386">
        <f t="shared" si="14"/>
        <v>0.3798611111111109</v>
      </c>
      <c r="O260" s="176"/>
    </row>
    <row r="261" spans="5:15" ht="15.75" customHeight="1">
      <c r="E261" s="178"/>
      <c r="F261" s="365">
        <v>3.5</v>
      </c>
      <c r="G261" s="818">
        <f>G260+1</f>
        <v>2</v>
      </c>
      <c r="H261" s="294"/>
      <c r="I261" s="196" t="s">
        <v>428</v>
      </c>
      <c r="J261" s="301" t="s">
        <v>555</v>
      </c>
      <c r="K261" s="237" t="s">
        <v>422</v>
      </c>
      <c r="L261" s="206" t="s">
        <v>393</v>
      </c>
      <c r="M261" s="274">
        <v>3</v>
      </c>
      <c r="N261" s="386">
        <f t="shared" si="14"/>
        <v>0.3798611111111109</v>
      </c>
      <c r="O261" s="176"/>
    </row>
    <row r="262" spans="5:15" ht="15.75" customHeight="1">
      <c r="E262" s="178"/>
      <c r="F262" s="365">
        <v>3.5</v>
      </c>
      <c r="G262" s="818">
        <f>G261+1</f>
        <v>3</v>
      </c>
      <c r="H262" s="176"/>
      <c r="I262" s="196" t="s">
        <v>428</v>
      </c>
      <c r="J262" s="301" t="s">
        <v>313</v>
      </c>
      <c r="K262" s="237" t="s">
        <v>422</v>
      </c>
      <c r="L262" s="206" t="s">
        <v>360</v>
      </c>
      <c r="M262" s="274">
        <v>3</v>
      </c>
      <c r="N262" s="386">
        <f t="shared" si="14"/>
        <v>0.38194444444444425</v>
      </c>
      <c r="O262" s="176"/>
    </row>
    <row r="263" spans="5:15" ht="15.75" customHeight="1">
      <c r="E263" s="178"/>
      <c r="F263" s="365">
        <v>3.5</v>
      </c>
      <c r="G263" s="818">
        <f>G262+1</f>
        <v>4</v>
      </c>
      <c r="H263" s="176"/>
      <c r="I263" s="196" t="s">
        <v>428</v>
      </c>
      <c r="J263" s="301" t="s">
        <v>669</v>
      </c>
      <c r="K263" s="237" t="s">
        <v>422</v>
      </c>
      <c r="L263" s="206" t="s">
        <v>487</v>
      </c>
      <c r="M263" s="274">
        <v>3</v>
      </c>
      <c r="N263" s="386">
        <f t="shared" si="14"/>
        <v>0.3840277777777776</v>
      </c>
      <c r="O263" s="176"/>
    </row>
    <row r="264" spans="5:15" ht="15.75" customHeight="1">
      <c r="E264" s="178"/>
      <c r="F264" s="365">
        <v>3.5</v>
      </c>
      <c r="G264" s="818">
        <f>G263+1</f>
        <v>5</v>
      </c>
      <c r="H264" s="176"/>
      <c r="I264" s="196" t="s">
        <v>428</v>
      </c>
      <c r="J264" s="304"/>
      <c r="K264" s="193"/>
      <c r="L264" s="192"/>
      <c r="M264" s="274"/>
      <c r="N264" s="386">
        <f t="shared" si="14"/>
        <v>0.3861111111111109</v>
      </c>
      <c r="O264" s="176"/>
    </row>
    <row r="265" spans="5:15" ht="15.75" customHeight="1">
      <c r="E265" s="178"/>
      <c r="F265" s="365"/>
      <c r="G265" s="818"/>
      <c r="H265" s="176"/>
      <c r="I265" s="176"/>
      <c r="J265" s="301"/>
      <c r="K265" s="237"/>
      <c r="L265" s="206"/>
      <c r="M265" s="274"/>
      <c r="N265" s="386"/>
      <c r="O265" s="176"/>
    </row>
    <row r="266" spans="5:15" ht="15.75" customHeight="1">
      <c r="E266" s="178"/>
      <c r="F266" s="365">
        <v>3.6</v>
      </c>
      <c r="G266" s="816">
        <v>1</v>
      </c>
      <c r="H266" s="294"/>
      <c r="I266" s="196" t="s">
        <v>428</v>
      </c>
      <c r="J266" s="890" t="s">
        <v>675</v>
      </c>
      <c r="K266" s="237"/>
      <c r="L266" s="206"/>
      <c r="M266" s="274"/>
      <c r="N266" s="386"/>
      <c r="O266" s="176"/>
    </row>
    <row r="267" spans="5:15" ht="15.75" customHeight="1">
      <c r="E267" s="178"/>
      <c r="F267" s="365"/>
      <c r="G267" s="274">
        <v>2</v>
      </c>
      <c r="H267" s="176"/>
      <c r="I267" s="196" t="s">
        <v>428</v>
      </c>
      <c r="J267" s="751" t="s">
        <v>316</v>
      </c>
      <c r="K267" s="177" t="s">
        <v>422</v>
      </c>
      <c r="L267" s="734" t="s">
        <v>480</v>
      </c>
      <c r="M267" s="274">
        <v>10</v>
      </c>
      <c r="N267" s="386">
        <f>N264+TIME(0,M264,0)</f>
        <v>0.3861111111111109</v>
      </c>
      <c r="O267" s="176"/>
    </row>
    <row r="268" spans="5:15" ht="15.75" customHeight="1">
      <c r="E268" s="178"/>
      <c r="F268" s="365"/>
      <c r="G268" s="274">
        <v>3</v>
      </c>
      <c r="H268" s="176"/>
      <c r="I268" s="196" t="s">
        <v>428</v>
      </c>
      <c r="J268" s="951"/>
      <c r="K268" s="952"/>
      <c r="L268" s="734"/>
      <c r="M268" s="274"/>
      <c r="N268" s="386">
        <f>N267+TIME(0,M267,0)</f>
        <v>0.3930555555555553</v>
      </c>
      <c r="O268" s="176"/>
    </row>
    <row r="269" spans="5:15" ht="15.75" customHeight="1">
      <c r="E269" s="178"/>
      <c r="F269" s="365"/>
      <c r="G269" s="274">
        <v>4</v>
      </c>
      <c r="H269" s="176"/>
      <c r="I269" s="196" t="s">
        <v>428</v>
      </c>
      <c r="J269" s="951" t="s">
        <v>747</v>
      </c>
      <c r="K269" s="952" t="s">
        <v>422</v>
      </c>
      <c r="L269" s="953" t="s">
        <v>396</v>
      </c>
      <c r="M269" s="274">
        <v>5</v>
      </c>
      <c r="N269" s="386">
        <f>N268+TIME(0,M268,0)</f>
        <v>0.3930555555555553</v>
      </c>
      <c r="O269" s="176"/>
    </row>
    <row r="270" spans="5:15" ht="15.75" customHeight="1">
      <c r="E270" s="178"/>
      <c r="F270" s="365"/>
      <c r="G270" s="274">
        <v>5</v>
      </c>
      <c r="H270" s="176"/>
      <c r="I270" s="196" t="s">
        <v>210</v>
      </c>
      <c r="J270" s="951"/>
      <c r="K270" s="952"/>
      <c r="L270" s="953"/>
      <c r="M270" s="274"/>
      <c r="N270" s="386">
        <f>N269+TIME(0,M269,0)</f>
        <v>0.39652777777777753</v>
      </c>
      <c r="O270" s="176"/>
    </row>
    <row r="271" spans="5:15" ht="15.75" customHeight="1">
      <c r="E271" s="178"/>
      <c r="F271" s="178"/>
      <c r="G271" s="274">
        <v>6</v>
      </c>
      <c r="H271" s="176"/>
      <c r="I271" s="176"/>
      <c r="J271" s="751"/>
      <c r="K271" s="177"/>
      <c r="L271" s="734"/>
      <c r="M271" s="274"/>
      <c r="N271" s="386">
        <f>N270+TIME(0,M268,0)</f>
        <v>0.39652777777777753</v>
      </c>
      <c r="O271" s="176"/>
    </row>
    <row r="272" spans="5:15" ht="15.75" customHeight="1">
      <c r="E272" s="178"/>
      <c r="F272" s="178"/>
      <c r="G272" s="178"/>
      <c r="H272" s="176"/>
      <c r="I272" s="176"/>
      <c r="J272" s="178" t="s">
        <v>429</v>
      </c>
      <c r="K272" s="177"/>
      <c r="L272" s="734"/>
      <c r="M272" s="274">
        <v>15</v>
      </c>
      <c r="N272" s="386">
        <f>N271+TIME(0,M271,0)</f>
        <v>0.39652777777777753</v>
      </c>
      <c r="O272" s="176"/>
    </row>
    <row r="273" spans="5:15" ht="15.75" customHeight="1">
      <c r="E273" s="178"/>
      <c r="F273" s="178"/>
      <c r="G273" s="178"/>
      <c r="H273" s="176"/>
      <c r="I273" s="176"/>
      <c r="J273" s="178"/>
      <c r="K273" s="177"/>
      <c r="L273" s="734"/>
      <c r="M273" s="274"/>
      <c r="N273" s="386"/>
      <c r="O273" s="176"/>
    </row>
    <row r="274" spans="5:15" ht="15.75" customHeight="1">
      <c r="E274" s="178"/>
      <c r="F274" s="178"/>
      <c r="G274" s="178"/>
      <c r="H274" s="176"/>
      <c r="I274" s="176"/>
      <c r="J274" s="178" t="s">
        <v>390</v>
      </c>
      <c r="K274" s="177"/>
      <c r="L274" s="734"/>
      <c r="M274" s="274"/>
      <c r="N274" s="386"/>
      <c r="O274" s="176"/>
    </row>
    <row r="275" spans="5:15" ht="15.75" customHeight="1">
      <c r="E275" s="178">
        <v>4</v>
      </c>
      <c r="F275" s="178"/>
      <c r="G275" s="178"/>
      <c r="H275" s="176">
        <v>4</v>
      </c>
      <c r="I275" s="176"/>
      <c r="J275" s="891" t="s">
        <v>572</v>
      </c>
      <c r="K275" s="177"/>
      <c r="L275" s="734"/>
      <c r="M275" s="274"/>
      <c r="N275" s="386">
        <f>N272+TIME(0,M272,0)</f>
        <v>0.4069444444444442</v>
      </c>
      <c r="O275" s="176"/>
    </row>
    <row r="276" spans="5:15" ht="15.75" customHeight="1">
      <c r="E276" s="178"/>
      <c r="F276" s="178"/>
      <c r="G276" s="178"/>
      <c r="H276" s="176"/>
      <c r="I276" s="735"/>
      <c r="J276" s="731"/>
      <c r="K276" s="749"/>
      <c r="L276" s="815"/>
      <c r="M276" s="274"/>
      <c r="N276" s="386"/>
      <c r="O276" s="176"/>
    </row>
    <row r="277" spans="5:15" ht="15.75" customHeight="1">
      <c r="E277" s="178"/>
      <c r="F277" s="365"/>
      <c r="G277" s="178"/>
      <c r="H277" s="176"/>
      <c r="I277" s="176"/>
      <c r="J277" s="178"/>
      <c r="K277" s="177"/>
      <c r="L277" s="734"/>
      <c r="M277" s="274"/>
      <c r="N277" s="386"/>
      <c r="O277" s="176"/>
    </row>
    <row r="278" spans="5:15" ht="15.75" customHeight="1">
      <c r="E278" s="178"/>
      <c r="F278" s="365">
        <v>4.1</v>
      </c>
      <c r="G278" s="178"/>
      <c r="H278" s="176"/>
      <c r="I278" s="176"/>
      <c r="J278" s="315" t="s">
        <v>453</v>
      </c>
      <c r="K278" s="177"/>
      <c r="L278" s="734"/>
      <c r="M278" s="274"/>
      <c r="N278" s="386">
        <f>N275+TIME(0,M275,0)</f>
        <v>0.4069444444444442</v>
      </c>
      <c r="O278" s="176"/>
    </row>
    <row r="279" spans="5:15" ht="15.75" customHeight="1">
      <c r="E279" s="178"/>
      <c r="F279" s="365">
        <v>4.1</v>
      </c>
      <c r="G279" s="178">
        <v>1</v>
      </c>
      <c r="H279" s="176"/>
      <c r="I279" s="176" t="s">
        <v>298</v>
      </c>
      <c r="J279" s="178" t="s">
        <v>315</v>
      </c>
      <c r="K279" s="177" t="s">
        <v>422</v>
      </c>
      <c r="L279" s="734" t="s">
        <v>569</v>
      </c>
      <c r="M279" s="274">
        <v>0</v>
      </c>
      <c r="N279" s="386">
        <f aca="true" t="shared" si="15" ref="N279:N284">N278+TIME(0,M278,0)</f>
        <v>0.4069444444444442</v>
      </c>
      <c r="O279" s="176"/>
    </row>
    <row r="280" spans="5:15" ht="15.75" customHeight="1">
      <c r="E280" s="178"/>
      <c r="F280" s="365">
        <v>4.1</v>
      </c>
      <c r="G280" s="178">
        <f>G279+1</f>
        <v>2</v>
      </c>
      <c r="H280" s="176"/>
      <c r="I280" s="176" t="s">
        <v>298</v>
      </c>
      <c r="J280" s="178" t="s">
        <v>408</v>
      </c>
      <c r="K280" s="177" t="s">
        <v>422</v>
      </c>
      <c r="L280" s="734" t="s">
        <v>569</v>
      </c>
      <c r="M280" s="274">
        <v>8</v>
      </c>
      <c r="N280" s="386">
        <f t="shared" si="15"/>
        <v>0.4069444444444442</v>
      </c>
      <c r="O280" s="176">
        <v>1</v>
      </c>
    </row>
    <row r="281" spans="5:15" ht="15.75" customHeight="1">
      <c r="E281" s="178"/>
      <c r="F281" s="365">
        <v>4.1</v>
      </c>
      <c r="G281" s="178">
        <f>G280+1</f>
        <v>3</v>
      </c>
      <c r="H281" s="176"/>
      <c r="I281" s="176" t="s">
        <v>298</v>
      </c>
      <c r="J281" s="178" t="s">
        <v>571</v>
      </c>
      <c r="K281" s="177" t="s">
        <v>422</v>
      </c>
      <c r="L281" s="734" t="s">
        <v>235</v>
      </c>
      <c r="M281" s="274"/>
      <c r="N281" s="386">
        <f t="shared" si="15"/>
        <v>0.41249999999999976</v>
      </c>
      <c r="O281" s="176"/>
    </row>
    <row r="282" spans="5:15" ht="15.75" customHeight="1">
      <c r="E282" s="178"/>
      <c r="F282" s="365">
        <v>4.1</v>
      </c>
      <c r="G282" s="178">
        <f>G281+1</f>
        <v>4</v>
      </c>
      <c r="H282" s="176"/>
      <c r="I282" s="176" t="s">
        <v>298</v>
      </c>
      <c r="J282" s="178" t="s">
        <v>542</v>
      </c>
      <c r="K282" s="177" t="s">
        <v>422</v>
      </c>
      <c r="L282" s="734" t="s">
        <v>235</v>
      </c>
      <c r="M282" s="274"/>
      <c r="N282" s="386">
        <f t="shared" si="15"/>
        <v>0.41249999999999976</v>
      </c>
      <c r="O282" s="176"/>
    </row>
    <row r="283" spans="5:15" ht="15.75" customHeight="1">
      <c r="E283" s="178"/>
      <c r="F283" s="365">
        <v>4.1</v>
      </c>
      <c r="G283" s="178">
        <f>G282+1</f>
        <v>5</v>
      </c>
      <c r="H283" s="176"/>
      <c r="I283" s="176" t="s">
        <v>298</v>
      </c>
      <c r="J283" s="902"/>
      <c r="K283" s="177" t="s">
        <v>422</v>
      </c>
      <c r="L283" s="734"/>
      <c r="M283" s="274"/>
      <c r="N283" s="386">
        <f t="shared" si="15"/>
        <v>0.41249999999999976</v>
      </c>
      <c r="O283" s="176"/>
    </row>
    <row r="284" spans="5:15" ht="15.75" customHeight="1">
      <c r="E284" s="178"/>
      <c r="F284" s="365">
        <v>4.1</v>
      </c>
      <c r="G284" s="178">
        <f>G283+1</f>
        <v>6</v>
      </c>
      <c r="H284" s="176"/>
      <c r="I284" s="176" t="s">
        <v>298</v>
      </c>
      <c r="J284" s="178"/>
      <c r="K284" s="177" t="s">
        <v>422</v>
      </c>
      <c r="L284" s="734"/>
      <c r="M284" s="274"/>
      <c r="N284" s="386">
        <f t="shared" si="15"/>
        <v>0.41249999999999976</v>
      </c>
      <c r="O284" s="176">
        <v>0</v>
      </c>
    </row>
    <row r="285" spans="5:15" ht="15.75" customHeight="1">
      <c r="E285" s="178"/>
      <c r="F285" s="178"/>
      <c r="G285" s="178"/>
      <c r="H285" s="176"/>
      <c r="I285" s="176"/>
      <c r="J285" s="178"/>
      <c r="K285" s="177"/>
      <c r="L285" s="734"/>
      <c r="M285" s="274"/>
      <c r="N285" s="386"/>
      <c r="O285" s="176"/>
    </row>
    <row r="286" spans="5:15" ht="15.75" customHeight="1">
      <c r="E286" s="178"/>
      <c r="F286" s="365">
        <v>4.2</v>
      </c>
      <c r="G286" s="178"/>
      <c r="H286" s="176"/>
      <c r="I286" s="176"/>
      <c r="J286" s="315" t="s">
        <v>686</v>
      </c>
      <c r="K286" s="177"/>
      <c r="L286" s="734"/>
      <c r="M286" s="274"/>
      <c r="N286" s="386">
        <f>N282+TIME(0,M282,0)</f>
        <v>0.41249999999999976</v>
      </c>
      <c r="O286" s="176"/>
    </row>
    <row r="287" spans="5:15" ht="15.75" customHeight="1">
      <c r="E287" s="178"/>
      <c r="F287" s="365">
        <v>4.2</v>
      </c>
      <c r="G287" s="178">
        <v>1</v>
      </c>
      <c r="H287" s="176"/>
      <c r="I287" s="176" t="s">
        <v>298</v>
      </c>
      <c r="J287" s="178" t="s">
        <v>456</v>
      </c>
      <c r="K287" s="177" t="s">
        <v>422</v>
      </c>
      <c r="L287" s="734" t="s">
        <v>480</v>
      </c>
      <c r="M287" s="274"/>
      <c r="N287" s="386">
        <f aca="true" t="shared" si="16" ref="N287:N336">N286+TIME(0,M286,0)</f>
        <v>0.41249999999999976</v>
      </c>
      <c r="O287" s="176"/>
    </row>
    <row r="288" spans="5:15" ht="15.75" customHeight="1">
      <c r="E288" s="178"/>
      <c r="F288" s="178"/>
      <c r="G288" s="178">
        <f>G287+1</f>
        <v>2</v>
      </c>
      <c r="H288" s="176"/>
      <c r="I288" s="176" t="s">
        <v>298</v>
      </c>
      <c r="J288" s="967" t="s">
        <v>314</v>
      </c>
      <c r="K288" s="968" t="s">
        <v>422</v>
      </c>
      <c r="L288" s="969" t="s">
        <v>570</v>
      </c>
      <c r="M288" s="274"/>
      <c r="N288" s="386">
        <f t="shared" si="16"/>
        <v>0.41249999999999976</v>
      </c>
      <c r="O288" s="176"/>
    </row>
    <row r="289" spans="5:15" ht="15.75" customHeight="1">
      <c r="E289" s="178"/>
      <c r="F289" s="178"/>
      <c r="G289" s="178"/>
      <c r="H289" s="176"/>
      <c r="I289" s="176"/>
      <c r="J289" s="178"/>
      <c r="K289" s="177"/>
      <c r="L289" s="734"/>
      <c r="M289" s="274"/>
      <c r="N289" s="386"/>
      <c r="O289" s="176"/>
    </row>
    <row r="290" spans="5:15" ht="15.75" customHeight="1">
      <c r="E290" s="178"/>
      <c r="F290" s="365">
        <v>4.3</v>
      </c>
      <c r="G290" s="178"/>
      <c r="H290" s="176"/>
      <c r="I290" s="176"/>
      <c r="J290" s="315" t="s">
        <v>458</v>
      </c>
      <c r="K290" s="177"/>
      <c r="L290" s="734"/>
      <c r="M290" s="274"/>
      <c r="N290" s="386">
        <f>N288+TIME(0,M288,0)</f>
        <v>0.41249999999999976</v>
      </c>
      <c r="O290" s="176"/>
    </row>
    <row r="291" spans="5:15" ht="15.75" customHeight="1">
      <c r="E291" s="178"/>
      <c r="F291" s="365">
        <v>4.3</v>
      </c>
      <c r="G291" s="178">
        <f>1</f>
        <v>1</v>
      </c>
      <c r="H291" s="176"/>
      <c r="I291" s="176" t="s">
        <v>298</v>
      </c>
      <c r="J291" s="178" t="s">
        <v>217</v>
      </c>
      <c r="K291" s="177" t="s">
        <v>422</v>
      </c>
      <c r="L291" s="734" t="s">
        <v>391</v>
      </c>
      <c r="M291" s="274"/>
      <c r="N291" s="386">
        <f>N290+TIME(0,M290,0)</f>
        <v>0.41249999999999976</v>
      </c>
      <c r="O291" s="176">
        <v>0</v>
      </c>
    </row>
    <row r="292" spans="5:15" ht="15.75" customHeight="1">
      <c r="E292" s="178"/>
      <c r="F292" s="365">
        <v>4.3</v>
      </c>
      <c r="G292" s="178">
        <f aca="true" t="shared" si="17" ref="G292:G299">G291+1</f>
        <v>2</v>
      </c>
      <c r="H292" s="176"/>
      <c r="I292" s="176" t="s">
        <v>298</v>
      </c>
      <c r="J292" s="178" t="s">
        <v>459</v>
      </c>
      <c r="K292" s="177" t="s">
        <v>422</v>
      </c>
      <c r="L292" s="220" t="s">
        <v>233</v>
      </c>
      <c r="M292" s="274"/>
      <c r="N292" s="386">
        <f>N291+TIME(0,M291,0)</f>
        <v>0.41249999999999976</v>
      </c>
      <c r="O292" s="176"/>
    </row>
    <row r="293" spans="5:15" ht="15.75" customHeight="1">
      <c r="E293" s="178"/>
      <c r="F293" s="365">
        <v>4.3</v>
      </c>
      <c r="G293" s="178">
        <f t="shared" si="17"/>
        <v>3</v>
      </c>
      <c r="H293" s="176"/>
      <c r="I293" s="176" t="s">
        <v>298</v>
      </c>
      <c r="J293" s="178" t="s">
        <v>409</v>
      </c>
      <c r="K293" s="177" t="s">
        <v>422</v>
      </c>
      <c r="L293" s="734" t="s">
        <v>520</v>
      </c>
      <c r="M293" s="274">
        <v>5</v>
      </c>
      <c r="N293" s="386">
        <f>N292+TIME(0,M292,0)</f>
        <v>0.41249999999999976</v>
      </c>
      <c r="O293" s="176">
        <v>1</v>
      </c>
    </row>
    <row r="294" spans="5:15" ht="15.75" customHeight="1">
      <c r="E294" s="178"/>
      <c r="F294" s="365">
        <v>4.3</v>
      </c>
      <c r="G294" s="178">
        <f t="shared" si="17"/>
        <v>4</v>
      </c>
      <c r="H294" s="176"/>
      <c r="I294" s="176" t="s">
        <v>298</v>
      </c>
      <c r="J294" s="178" t="s">
        <v>645</v>
      </c>
      <c r="K294" s="177" t="s">
        <v>422</v>
      </c>
      <c r="L294" s="734" t="s">
        <v>644</v>
      </c>
      <c r="M294" s="274"/>
      <c r="N294" s="386">
        <f>N293+TIME(0,M293,0)</f>
        <v>0.41597222222222197</v>
      </c>
      <c r="O294" s="176"/>
    </row>
    <row r="295" spans="5:15" ht="15.75" customHeight="1">
      <c r="E295" s="178"/>
      <c r="F295" s="365">
        <v>4.3</v>
      </c>
      <c r="G295" s="178">
        <f t="shared" si="17"/>
        <v>5</v>
      </c>
      <c r="H295" s="176"/>
      <c r="I295" s="176" t="s">
        <v>298</v>
      </c>
      <c r="J295" s="178" t="s">
        <v>646</v>
      </c>
      <c r="K295" s="177" t="s">
        <v>422</v>
      </c>
      <c r="L295" s="734" t="s">
        <v>396</v>
      </c>
      <c r="M295" s="274"/>
      <c r="N295" s="386">
        <f>N294+TIME(0,M293,0)</f>
        <v>0.4194444444444442</v>
      </c>
      <c r="O295" s="176">
        <v>0</v>
      </c>
    </row>
    <row r="296" spans="5:15" ht="15.75" customHeight="1">
      <c r="E296" s="178"/>
      <c r="F296" s="365">
        <v>4.3</v>
      </c>
      <c r="G296" s="178">
        <f t="shared" si="17"/>
        <v>6</v>
      </c>
      <c r="H296" s="176"/>
      <c r="I296" s="176" t="s">
        <v>298</v>
      </c>
      <c r="J296" s="178" t="s">
        <v>671</v>
      </c>
      <c r="K296" s="237" t="s">
        <v>422</v>
      </c>
      <c r="L296" s="206" t="s">
        <v>312</v>
      </c>
      <c r="M296" s="274">
        <v>5</v>
      </c>
      <c r="N296" s="386">
        <f>N295+TIME(0,M294,0)</f>
        <v>0.4194444444444442</v>
      </c>
      <c r="O296" s="176">
        <v>0</v>
      </c>
    </row>
    <row r="297" spans="5:15" ht="15.75" customHeight="1">
      <c r="E297" s="178"/>
      <c r="F297" s="365">
        <v>4.3</v>
      </c>
      <c r="G297" s="178">
        <f t="shared" si="17"/>
        <v>7</v>
      </c>
      <c r="H297" s="176"/>
      <c r="I297" s="176" t="s">
        <v>239</v>
      </c>
      <c r="J297" s="178" t="s">
        <v>672</v>
      </c>
      <c r="K297" s="237" t="s">
        <v>422</v>
      </c>
      <c r="L297" s="206" t="s">
        <v>360</v>
      </c>
      <c r="M297" s="274"/>
      <c r="N297" s="386">
        <f>N296+TIME(0,M295,0)</f>
        <v>0.4194444444444442</v>
      </c>
      <c r="O297" s="176">
        <v>1</v>
      </c>
    </row>
    <row r="298" spans="5:15" ht="15.75" customHeight="1">
      <c r="E298" s="178"/>
      <c r="F298" s="365">
        <v>4.3</v>
      </c>
      <c r="G298" s="178">
        <f t="shared" si="17"/>
        <v>8</v>
      </c>
      <c r="H298" s="176"/>
      <c r="I298" s="176" t="s">
        <v>239</v>
      </c>
      <c r="J298" s="237" t="s">
        <v>186</v>
      </c>
      <c r="K298" s="237" t="s">
        <v>422</v>
      </c>
      <c r="L298" s="206" t="s">
        <v>234</v>
      </c>
      <c r="M298" s="302"/>
      <c r="N298" s="386">
        <f>N297+TIME(0,M296,0)</f>
        <v>0.4229166666666664</v>
      </c>
      <c r="O298" s="176"/>
    </row>
    <row r="299" spans="5:15" ht="15.75" customHeight="1">
      <c r="E299" s="178"/>
      <c r="F299" s="365">
        <v>4.3</v>
      </c>
      <c r="G299" s="178">
        <f t="shared" si="17"/>
        <v>9</v>
      </c>
      <c r="H299" s="176"/>
      <c r="I299" s="176" t="s">
        <v>239</v>
      </c>
      <c r="J299" s="237" t="s">
        <v>176</v>
      </c>
      <c r="K299" s="237" t="s">
        <v>422</v>
      </c>
      <c r="L299" s="206" t="s">
        <v>695</v>
      </c>
      <c r="M299" s="274"/>
      <c r="N299" s="386">
        <f>N298+TIME(0,M297,0)</f>
        <v>0.4229166666666664</v>
      </c>
      <c r="O299" s="176"/>
    </row>
    <row r="300" spans="5:15" ht="15.75" customHeight="1">
      <c r="E300" s="178"/>
      <c r="F300" s="365"/>
      <c r="G300" s="178"/>
      <c r="H300" s="176"/>
      <c r="I300" s="176"/>
      <c r="J300" s="178"/>
      <c r="K300" s="177"/>
      <c r="L300" s="734"/>
      <c r="M300" s="274"/>
      <c r="N300" s="386"/>
      <c r="O300" s="176"/>
    </row>
    <row r="301" spans="5:15" ht="15.75" customHeight="1">
      <c r="E301" s="178"/>
      <c r="F301" s="365">
        <v>4.4</v>
      </c>
      <c r="G301" s="220"/>
      <c r="H301" s="294"/>
      <c r="I301" s="176"/>
      <c r="J301" s="890" t="s">
        <v>673</v>
      </c>
      <c r="K301" s="237"/>
      <c r="L301" s="237"/>
      <c r="M301" s="274"/>
      <c r="N301" s="386">
        <f>N299+TIME(0,M295,0)</f>
        <v>0.4229166666666664</v>
      </c>
      <c r="O301" s="176"/>
    </row>
    <row r="302" spans="5:15" ht="15.75" customHeight="1">
      <c r="E302" s="178"/>
      <c r="F302" s="365"/>
      <c r="G302" s="816">
        <v>1</v>
      </c>
      <c r="H302" s="294"/>
      <c r="I302" s="176" t="s">
        <v>298</v>
      </c>
      <c r="J302" s="301"/>
      <c r="K302" s="237"/>
      <c r="L302" s="206"/>
      <c r="M302" s="302"/>
      <c r="N302" s="386">
        <f t="shared" si="16"/>
        <v>0.4229166666666664</v>
      </c>
      <c r="O302" s="176">
        <v>0</v>
      </c>
    </row>
    <row r="303" spans="5:15" ht="15.75" customHeight="1">
      <c r="E303" s="178"/>
      <c r="F303" s="365"/>
      <c r="G303" s="816">
        <f>G302+1</f>
        <v>2</v>
      </c>
      <c r="H303" s="294"/>
      <c r="I303" s="176" t="s">
        <v>298</v>
      </c>
      <c r="N303" s="386">
        <f t="shared" si="16"/>
        <v>0.4229166666666664</v>
      </c>
      <c r="O303" s="176"/>
    </row>
    <row r="304" spans="5:15" ht="15.75" customHeight="1">
      <c r="E304" s="178"/>
      <c r="F304" s="365"/>
      <c r="G304" s="270"/>
      <c r="H304" s="294"/>
      <c r="I304" s="206"/>
      <c r="J304" s="303"/>
      <c r="K304" s="206"/>
      <c r="L304" s="206"/>
      <c r="M304" s="274"/>
      <c r="N304" s="386">
        <f>N303+TIME(0,M302,0)</f>
        <v>0.4229166666666664</v>
      </c>
      <c r="O304" s="176"/>
    </row>
    <row r="305" spans="5:15" ht="15.75" customHeight="1">
      <c r="E305" s="178"/>
      <c r="F305" s="365">
        <v>4.5</v>
      </c>
      <c r="G305" s="817"/>
      <c r="H305" s="294"/>
      <c r="I305" s="220"/>
      <c r="J305" s="890" t="s">
        <v>674</v>
      </c>
      <c r="K305" s="237"/>
      <c r="L305" s="237"/>
      <c r="M305" s="274"/>
      <c r="N305" s="386">
        <f t="shared" si="16"/>
        <v>0.4229166666666664</v>
      </c>
      <c r="O305" s="176"/>
    </row>
    <row r="306" spans="5:15" ht="15.75" customHeight="1">
      <c r="E306" s="178"/>
      <c r="F306" s="365"/>
      <c r="G306" s="816">
        <v>1</v>
      </c>
      <c r="H306" s="294"/>
      <c r="I306" s="176" t="s">
        <v>298</v>
      </c>
      <c r="J306" s="301" t="s">
        <v>555</v>
      </c>
      <c r="K306" s="237" t="s">
        <v>422</v>
      </c>
      <c r="L306" s="206" t="s">
        <v>393</v>
      </c>
      <c r="M306" s="274"/>
      <c r="N306" s="386">
        <f t="shared" si="16"/>
        <v>0.4229166666666664</v>
      </c>
      <c r="O306" s="176"/>
    </row>
    <row r="307" spans="5:15" ht="15.75" customHeight="1">
      <c r="E307" s="178"/>
      <c r="F307" s="365"/>
      <c r="G307" s="818">
        <f>G306+1</f>
        <v>2</v>
      </c>
      <c r="H307" s="294"/>
      <c r="I307" s="176" t="s">
        <v>298</v>
      </c>
      <c r="J307" s="301" t="s">
        <v>313</v>
      </c>
      <c r="K307" s="237" t="s">
        <v>422</v>
      </c>
      <c r="L307" s="206" t="s">
        <v>360</v>
      </c>
      <c r="M307" s="274"/>
      <c r="N307" s="386">
        <f t="shared" si="16"/>
        <v>0.4229166666666664</v>
      </c>
      <c r="O307" s="176">
        <v>0</v>
      </c>
    </row>
    <row r="308" spans="5:15" ht="15.75" customHeight="1">
      <c r="E308" s="178"/>
      <c r="F308" s="365"/>
      <c r="G308" s="818">
        <f>G307+1</f>
        <v>3</v>
      </c>
      <c r="H308" s="294"/>
      <c r="I308" s="176" t="s">
        <v>298</v>
      </c>
      <c r="J308" s="301" t="s">
        <v>669</v>
      </c>
      <c r="K308" s="237" t="s">
        <v>422</v>
      </c>
      <c r="L308" s="206" t="s">
        <v>487</v>
      </c>
      <c r="M308" s="274">
        <v>0</v>
      </c>
      <c r="N308" s="386">
        <f t="shared" si="16"/>
        <v>0.4229166666666664</v>
      </c>
      <c r="O308" s="176">
        <v>0</v>
      </c>
    </row>
    <row r="309" spans="5:15" ht="15.75" customHeight="1">
      <c r="E309" s="178"/>
      <c r="F309" s="365"/>
      <c r="G309" s="180"/>
      <c r="H309" s="294"/>
      <c r="I309" s="176"/>
      <c r="J309" s="304"/>
      <c r="K309" s="193"/>
      <c r="L309" s="192"/>
      <c r="M309" s="274"/>
      <c r="N309" s="386">
        <f t="shared" si="16"/>
        <v>0.4229166666666664</v>
      </c>
      <c r="O309" s="176"/>
    </row>
    <row r="310" spans="5:15" ht="15.75" customHeight="1">
      <c r="E310" s="178"/>
      <c r="F310" s="365"/>
      <c r="G310" s="178"/>
      <c r="H310" s="176"/>
      <c r="I310" s="176"/>
      <c r="J310" s="178"/>
      <c r="K310" s="177"/>
      <c r="L310" s="734"/>
      <c r="M310" s="274"/>
      <c r="N310" s="386">
        <f t="shared" si="16"/>
        <v>0.4229166666666664</v>
      </c>
      <c r="O310" s="176">
        <v>0</v>
      </c>
    </row>
    <row r="311" spans="5:15" ht="15.75" customHeight="1">
      <c r="E311" s="178"/>
      <c r="F311" s="365">
        <v>4.6</v>
      </c>
      <c r="G311" s="178"/>
      <c r="H311" s="176"/>
      <c r="I311" s="176"/>
      <c r="J311" s="315" t="s">
        <v>389</v>
      </c>
      <c r="K311" s="177"/>
      <c r="L311" s="734"/>
      <c r="M311" s="274"/>
      <c r="N311" s="386">
        <f t="shared" si="16"/>
        <v>0.4229166666666664</v>
      </c>
      <c r="O311" s="176">
        <v>0</v>
      </c>
    </row>
    <row r="312" spans="5:15" ht="15.75" customHeight="1">
      <c r="E312" s="178"/>
      <c r="F312" s="365">
        <v>4.6</v>
      </c>
      <c r="G312" s="178">
        <v>1</v>
      </c>
      <c r="H312" s="176"/>
      <c r="I312" s="176" t="s">
        <v>298</v>
      </c>
      <c r="J312" s="902"/>
      <c r="K312" s="861"/>
      <c r="L312" s="903"/>
      <c r="M312" s="904"/>
      <c r="N312" s="386">
        <f t="shared" si="16"/>
        <v>0.4229166666666664</v>
      </c>
      <c r="O312" s="176">
        <v>0</v>
      </c>
    </row>
    <row r="313" spans="5:15" ht="15.75" customHeight="1">
      <c r="E313" s="178"/>
      <c r="F313" s="178"/>
      <c r="G313" s="178">
        <f>G312+1</f>
        <v>2</v>
      </c>
      <c r="H313" s="176"/>
      <c r="I313" s="176" t="s">
        <v>427</v>
      </c>
      <c r="J313" s="902"/>
      <c r="K313" s="222"/>
      <c r="L313" s="858"/>
      <c r="M313" s="274"/>
      <c r="N313" s="386">
        <f t="shared" si="16"/>
        <v>0.4229166666666664</v>
      </c>
      <c r="O313" s="176">
        <v>0</v>
      </c>
    </row>
    <row r="314" spans="5:15" ht="15.75" customHeight="1">
      <c r="E314" s="178"/>
      <c r="F314" s="178"/>
      <c r="G314" s="178"/>
      <c r="H314" s="176"/>
      <c r="I314" s="176"/>
      <c r="J314" s="178"/>
      <c r="K314" s="177"/>
      <c r="L314" s="734"/>
      <c r="M314" s="274"/>
      <c r="N314" s="386">
        <f t="shared" si="16"/>
        <v>0.4229166666666664</v>
      </c>
      <c r="O314" s="176">
        <v>0</v>
      </c>
    </row>
    <row r="315" spans="5:15" ht="15.75" customHeight="1">
      <c r="E315" s="178">
        <v>5</v>
      </c>
      <c r="F315" s="178"/>
      <c r="G315" s="178"/>
      <c r="H315" s="176">
        <v>5</v>
      </c>
      <c r="I315" s="176"/>
      <c r="J315" s="891" t="s">
        <v>430</v>
      </c>
      <c r="K315" s="177"/>
      <c r="L315" s="734"/>
      <c r="M315" s="274"/>
      <c r="N315" s="386">
        <f t="shared" si="16"/>
        <v>0.4229166666666664</v>
      </c>
      <c r="O315" s="176">
        <v>0</v>
      </c>
    </row>
    <row r="316" spans="5:15" ht="15.75" customHeight="1">
      <c r="E316" s="178"/>
      <c r="F316" s="178"/>
      <c r="G316" s="178"/>
      <c r="H316" s="176"/>
      <c r="I316" s="176"/>
      <c r="J316" s="178"/>
      <c r="K316" s="177"/>
      <c r="L316" s="734"/>
      <c r="M316" s="274"/>
      <c r="N316" s="386">
        <f t="shared" si="16"/>
        <v>0.4229166666666664</v>
      </c>
      <c r="O316" s="176">
        <v>0</v>
      </c>
    </row>
    <row r="317" spans="5:15" ht="15.75" customHeight="1">
      <c r="E317" s="178"/>
      <c r="F317" s="178">
        <v>5.1</v>
      </c>
      <c r="G317" s="178"/>
      <c r="H317" s="176"/>
      <c r="I317" s="176"/>
      <c r="J317" s="315" t="s">
        <v>453</v>
      </c>
      <c r="K317" s="177"/>
      <c r="L317" s="734"/>
      <c r="M317" s="274"/>
      <c r="N317" s="386">
        <f t="shared" si="16"/>
        <v>0.4229166666666664</v>
      </c>
      <c r="O317" s="176">
        <v>0</v>
      </c>
    </row>
    <row r="318" spans="5:15" ht="15.75" customHeight="1">
      <c r="E318" s="178"/>
      <c r="F318" s="178"/>
      <c r="G318" s="178">
        <v>1</v>
      </c>
      <c r="H318" s="176"/>
      <c r="I318" s="176" t="s">
        <v>298</v>
      </c>
      <c r="J318" s="178" t="s">
        <v>454</v>
      </c>
      <c r="K318" s="177" t="s">
        <v>422</v>
      </c>
      <c r="L318" s="734" t="s">
        <v>487</v>
      </c>
      <c r="M318" s="274"/>
      <c r="N318" s="386">
        <f t="shared" si="16"/>
        <v>0.4229166666666664</v>
      </c>
      <c r="O318" s="176">
        <v>0</v>
      </c>
    </row>
    <row r="319" spans="5:15" ht="15.75" customHeight="1">
      <c r="E319" s="178"/>
      <c r="F319" s="178"/>
      <c r="G319" s="178">
        <f>G318+1</f>
        <v>2</v>
      </c>
      <c r="H319" s="176"/>
      <c r="I319" s="176" t="s">
        <v>298</v>
      </c>
      <c r="J319" s="178" t="s">
        <v>397</v>
      </c>
      <c r="K319" s="177" t="s">
        <v>422</v>
      </c>
      <c r="L319" s="734" t="s">
        <v>353</v>
      </c>
      <c r="M319" s="274">
        <v>0</v>
      </c>
      <c r="N319" s="386">
        <f t="shared" si="16"/>
        <v>0.4229166666666664</v>
      </c>
      <c r="O319" s="176">
        <v>0</v>
      </c>
    </row>
    <row r="320" spans="5:15" ht="15.75" customHeight="1">
      <c r="E320" s="178"/>
      <c r="F320" s="178"/>
      <c r="G320" s="178">
        <f>G319+1</f>
        <v>3</v>
      </c>
      <c r="H320" s="176"/>
      <c r="I320" s="176" t="s">
        <v>298</v>
      </c>
      <c r="J320" s="178" t="s">
        <v>455</v>
      </c>
      <c r="K320" s="177" t="s">
        <v>422</v>
      </c>
      <c r="L320" s="734" t="s">
        <v>235</v>
      </c>
      <c r="M320" s="274"/>
      <c r="N320" s="386">
        <f t="shared" si="16"/>
        <v>0.4229166666666664</v>
      </c>
      <c r="O320" s="176">
        <v>0</v>
      </c>
    </row>
    <row r="321" spans="5:15" ht="15.75" customHeight="1">
      <c r="E321" s="178"/>
      <c r="F321" s="178"/>
      <c r="G321" s="178">
        <f>G320+1</f>
        <v>4</v>
      </c>
      <c r="H321" s="176"/>
      <c r="I321" s="176" t="s">
        <v>298</v>
      </c>
      <c r="J321" s="178" t="s">
        <v>542</v>
      </c>
      <c r="K321" s="177" t="s">
        <v>422</v>
      </c>
      <c r="L321" s="734" t="s">
        <v>235</v>
      </c>
      <c r="M321" s="274"/>
      <c r="N321" s="386">
        <f t="shared" si="16"/>
        <v>0.4229166666666664</v>
      </c>
      <c r="O321" s="176">
        <v>0</v>
      </c>
    </row>
    <row r="322" spans="5:15" ht="15.75" customHeight="1">
      <c r="E322" s="178"/>
      <c r="F322" s="178"/>
      <c r="G322" s="178"/>
      <c r="H322" s="176"/>
      <c r="I322" s="176"/>
      <c r="J322" s="178"/>
      <c r="K322" s="177"/>
      <c r="L322" s="734"/>
      <c r="M322" s="274"/>
      <c r="N322" s="386">
        <f t="shared" si="16"/>
        <v>0.4229166666666664</v>
      </c>
      <c r="O322" s="176">
        <v>0</v>
      </c>
    </row>
    <row r="323" spans="5:15" ht="15.75" customHeight="1">
      <c r="E323" s="178"/>
      <c r="F323" s="178">
        <v>5.2</v>
      </c>
      <c r="G323" s="178"/>
      <c r="H323" s="176"/>
      <c r="I323" s="176"/>
      <c r="J323" s="315" t="s">
        <v>686</v>
      </c>
      <c r="K323" s="177"/>
      <c r="L323" s="734"/>
      <c r="M323" s="274"/>
      <c r="N323" s="386">
        <f t="shared" si="16"/>
        <v>0.4229166666666664</v>
      </c>
      <c r="O323" s="176">
        <v>0</v>
      </c>
    </row>
    <row r="324" spans="5:15" ht="15.75" customHeight="1">
      <c r="E324" s="178"/>
      <c r="F324" s="178"/>
      <c r="G324" s="178">
        <v>1</v>
      </c>
      <c r="H324" s="176"/>
      <c r="I324" s="176" t="s">
        <v>298</v>
      </c>
      <c r="J324" s="178" t="s">
        <v>456</v>
      </c>
      <c r="K324" s="177" t="s">
        <v>422</v>
      </c>
      <c r="L324" s="734" t="s">
        <v>480</v>
      </c>
      <c r="M324" s="274"/>
      <c r="N324" s="386">
        <f t="shared" si="16"/>
        <v>0.4229166666666664</v>
      </c>
      <c r="O324" s="176">
        <v>0</v>
      </c>
    </row>
    <row r="325" spans="5:15" ht="15.75" customHeight="1">
      <c r="E325" s="178"/>
      <c r="F325" s="178"/>
      <c r="G325" s="178">
        <f>G324+1</f>
        <v>2</v>
      </c>
      <c r="H325" s="176"/>
      <c r="I325" s="176" t="s">
        <v>298</v>
      </c>
      <c r="J325" s="967" t="s">
        <v>314</v>
      </c>
      <c r="K325" s="968" t="s">
        <v>422</v>
      </c>
      <c r="L325" s="969" t="s">
        <v>570</v>
      </c>
      <c r="M325" s="929"/>
      <c r="N325" s="930">
        <f t="shared" si="16"/>
        <v>0.4229166666666664</v>
      </c>
      <c r="O325" s="176">
        <v>0</v>
      </c>
    </row>
    <row r="326" spans="5:15" ht="15.75" customHeight="1">
      <c r="E326" s="178"/>
      <c r="F326" s="178"/>
      <c r="G326" s="178"/>
      <c r="H326" s="176"/>
      <c r="I326" s="176"/>
      <c r="J326" s="178"/>
      <c r="K326" s="177"/>
      <c r="L326" s="734"/>
      <c r="M326" s="274"/>
      <c r="N326" s="386"/>
      <c r="O326" s="176"/>
    </row>
    <row r="327" spans="5:15" ht="15.75" customHeight="1">
      <c r="E327" s="178"/>
      <c r="F327" s="178">
        <v>5.3</v>
      </c>
      <c r="G327" s="178"/>
      <c r="H327" s="176"/>
      <c r="I327" s="176"/>
      <c r="J327" s="315" t="s">
        <v>458</v>
      </c>
      <c r="K327" s="177"/>
      <c r="L327" s="734"/>
      <c r="M327" s="274"/>
      <c r="N327" s="386">
        <f>N325+TIME(0,M325,0)</f>
        <v>0.4229166666666664</v>
      </c>
      <c r="O327" s="176">
        <v>0</v>
      </c>
    </row>
    <row r="328" spans="5:15" ht="15.75" customHeight="1">
      <c r="E328" s="178"/>
      <c r="F328" s="178"/>
      <c r="G328" s="178">
        <v>1</v>
      </c>
      <c r="H328" s="176"/>
      <c r="I328" s="176" t="s">
        <v>298</v>
      </c>
      <c r="J328" s="178" t="s">
        <v>217</v>
      </c>
      <c r="K328" s="177" t="s">
        <v>422</v>
      </c>
      <c r="L328" s="734" t="s">
        <v>391</v>
      </c>
      <c r="M328" s="274"/>
      <c r="N328" s="386">
        <f t="shared" si="16"/>
        <v>0.4229166666666664</v>
      </c>
      <c r="O328" s="176">
        <v>0</v>
      </c>
    </row>
    <row r="329" spans="5:15" ht="15.75" customHeight="1">
      <c r="E329" s="178"/>
      <c r="F329" s="178"/>
      <c r="G329" s="178">
        <f>G328+1</f>
        <v>2</v>
      </c>
      <c r="H329" s="176"/>
      <c r="I329" s="176" t="s">
        <v>298</v>
      </c>
      <c r="J329" s="178" t="s">
        <v>459</v>
      </c>
      <c r="K329" s="177" t="s">
        <v>422</v>
      </c>
      <c r="L329" s="220" t="s">
        <v>233</v>
      </c>
      <c r="M329" s="274"/>
      <c r="N329" s="386">
        <f t="shared" si="16"/>
        <v>0.4229166666666664</v>
      </c>
      <c r="O329" s="176">
        <v>0</v>
      </c>
    </row>
    <row r="330" spans="5:15" ht="15.75" customHeight="1">
      <c r="E330" s="178"/>
      <c r="F330" s="178"/>
      <c r="G330" s="178">
        <f>G329+1</f>
        <v>3</v>
      </c>
      <c r="H330" s="176"/>
      <c r="I330" s="176" t="s">
        <v>298</v>
      </c>
      <c r="J330" s="178" t="s">
        <v>409</v>
      </c>
      <c r="K330" s="177" t="s">
        <v>422</v>
      </c>
      <c r="L330" s="734" t="s">
        <v>520</v>
      </c>
      <c r="M330" s="274"/>
      <c r="N330" s="386">
        <f t="shared" si="16"/>
        <v>0.4229166666666664</v>
      </c>
      <c r="O330" s="176">
        <v>0</v>
      </c>
    </row>
    <row r="331" spans="5:15" ht="15.75" customHeight="1">
      <c r="E331" s="178"/>
      <c r="F331" s="178"/>
      <c r="G331" s="178">
        <f aca="true" t="shared" si="18" ref="G331:G336">G330+1</f>
        <v>4</v>
      </c>
      <c r="H331" s="176"/>
      <c r="I331" s="176" t="s">
        <v>298</v>
      </c>
      <c r="J331" s="178" t="s">
        <v>645</v>
      </c>
      <c r="K331" s="177" t="s">
        <v>422</v>
      </c>
      <c r="L331" s="734" t="s">
        <v>644</v>
      </c>
      <c r="M331" s="274"/>
      <c r="N331" s="386">
        <f t="shared" si="16"/>
        <v>0.4229166666666664</v>
      </c>
      <c r="O331" s="176">
        <v>0</v>
      </c>
    </row>
    <row r="332" spans="5:15" ht="15.75" customHeight="1">
      <c r="E332" s="178"/>
      <c r="F332" s="178"/>
      <c r="G332" s="178">
        <f t="shared" si="18"/>
        <v>5</v>
      </c>
      <c r="H332" s="176"/>
      <c r="I332" s="176" t="s">
        <v>298</v>
      </c>
      <c r="J332" s="178" t="s">
        <v>646</v>
      </c>
      <c r="K332" s="177" t="s">
        <v>422</v>
      </c>
      <c r="L332" s="734" t="s">
        <v>396</v>
      </c>
      <c r="M332" s="274"/>
      <c r="N332" s="386">
        <f t="shared" si="16"/>
        <v>0.4229166666666664</v>
      </c>
      <c r="O332" s="176">
        <v>0</v>
      </c>
    </row>
    <row r="333" spans="5:15" ht="15.75" customHeight="1">
      <c r="E333" s="178"/>
      <c r="F333" s="178"/>
      <c r="G333" s="178">
        <f t="shared" si="18"/>
        <v>6</v>
      </c>
      <c r="H333" s="176"/>
      <c r="I333" s="176" t="s">
        <v>298</v>
      </c>
      <c r="J333" s="178" t="s">
        <v>671</v>
      </c>
      <c r="K333" s="237" t="s">
        <v>422</v>
      </c>
      <c r="L333" s="206" t="s">
        <v>312</v>
      </c>
      <c r="M333" s="274"/>
      <c r="N333" s="386">
        <f t="shared" si="16"/>
        <v>0.4229166666666664</v>
      </c>
      <c r="O333" s="176">
        <v>0</v>
      </c>
    </row>
    <row r="334" spans="5:15" ht="15.75" customHeight="1">
      <c r="E334" s="178"/>
      <c r="F334" s="178"/>
      <c r="G334" s="178">
        <f t="shared" si="18"/>
        <v>7</v>
      </c>
      <c r="H334" s="178">
        <f>H333+1</f>
        <v>1</v>
      </c>
      <c r="I334" s="176" t="s">
        <v>298</v>
      </c>
      <c r="J334" s="178" t="s">
        <v>672</v>
      </c>
      <c r="K334" s="237" t="s">
        <v>422</v>
      </c>
      <c r="L334" s="206" t="s">
        <v>360</v>
      </c>
      <c r="M334" s="274"/>
      <c r="N334" s="386">
        <f t="shared" si="16"/>
        <v>0.4229166666666664</v>
      </c>
      <c r="O334" s="176">
        <v>0</v>
      </c>
    </row>
    <row r="335" spans="5:15" ht="15.75" customHeight="1">
      <c r="E335" s="178"/>
      <c r="F335" s="178"/>
      <c r="G335" s="178">
        <f t="shared" si="18"/>
        <v>8</v>
      </c>
      <c r="H335" s="178">
        <f>H334+1</f>
        <v>2</v>
      </c>
      <c r="I335" s="176" t="s">
        <v>298</v>
      </c>
      <c r="J335" s="237" t="s">
        <v>187</v>
      </c>
      <c r="K335" s="237" t="s">
        <v>422</v>
      </c>
      <c r="L335" s="206" t="s">
        <v>234</v>
      </c>
      <c r="M335" s="302"/>
      <c r="N335" s="386">
        <f t="shared" si="16"/>
        <v>0.4229166666666664</v>
      </c>
      <c r="O335" s="176">
        <v>0</v>
      </c>
    </row>
    <row r="336" spans="5:15" ht="15.75" customHeight="1">
      <c r="E336" s="178"/>
      <c r="F336" s="178"/>
      <c r="G336" s="178">
        <f t="shared" si="18"/>
        <v>9</v>
      </c>
      <c r="H336" s="178">
        <f>H335+1</f>
        <v>3</v>
      </c>
      <c r="I336" s="176" t="s">
        <v>298</v>
      </c>
      <c r="J336" s="237" t="s">
        <v>176</v>
      </c>
      <c r="K336" s="237" t="s">
        <v>422</v>
      </c>
      <c r="L336" s="206" t="s">
        <v>695</v>
      </c>
      <c r="M336" s="274"/>
      <c r="N336" s="386">
        <f t="shared" si="16"/>
        <v>0.4229166666666664</v>
      </c>
      <c r="O336" s="176">
        <v>0</v>
      </c>
    </row>
    <row r="337" spans="5:15" ht="15.75" customHeight="1">
      <c r="E337" s="178"/>
      <c r="F337" s="178"/>
      <c r="G337" s="178"/>
      <c r="H337" s="178"/>
      <c r="I337" s="176"/>
      <c r="J337" s="178"/>
      <c r="K337" s="177"/>
      <c r="L337" s="734"/>
      <c r="M337" s="274"/>
      <c r="N337" s="386"/>
      <c r="O337" s="176"/>
    </row>
    <row r="338" spans="5:15" ht="15.75" customHeight="1">
      <c r="E338" s="178"/>
      <c r="F338" s="178">
        <v>5.4</v>
      </c>
      <c r="G338" s="220"/>
      <c r="H338" s="294"/>
      <c r="I338" s="176"/>
      <c r="J338" s="890" t="s">
        <v>673</v>
      </c>
      <c r="K338" s="237"/>
      <c r="L338" s="237"/>
      <c r="M338" s="274"/>
      <c r="N338" s="386">
        <f>N336+TIME(0,M336,0)</f>
        <v>0.4229166666666664</v>
      </c>
      <c r="O338" s="176">
        <v>0</v>
      </c>
    </row>
    <row r="339" spans="5:15" ht="15.75" customHeight="1">
      <c r="E339" s="178"/>
      <c r="F339" s="178"/>
      <c r="G339" s="235">
        <v>1</v>
      </c>
      <c r="H339" s="294"/>
      <c r="I339" s="176" t="s">
        <v>298</v>
      </c>
      <c r="J339" s="301"/>
      <c r="K339" s="237"/>
      <c r="L339" s="206"/>
      <c r="M339" s="302"/>
      <c r="N339" s="386">
        <f aca="true" t="shared" si="19" ref="N339:N362">N338+TIME(0,M338,0)</f>
        <v>0.4229166666666664</v>
      </c>
      <c r="O339" s="176">
        <v>0</v>
      </c>
    </row>
    <row r="340" spans="5:15" ht="15.75" customHeight="1">
      <c r="E340" s="178"/>
      <c r="F340" s="178"/>
      <c r="G340" s="235">
        <f>G339+1</f>
        <v>2</v>
      </c>
      <c r="H340" s="294"/>
      <c r="I340" s="176" t="s">
        <v>298</v>
      </c>
      <c r="M340" s="302"/>
      <c r="N340" s="386">
        <f t="shared" si="19"/>
        <v>0.4229166666666664</v>
      </c>
      <c r="O340" s="176">
        <v>0</v>
      </c>
    </row>
    <row r="341" spans="5:15" ht="15.75" customHeight="1">
      <c r="E341" s="178"/>
      <c r="J341" s="303"/>
      <c r="K341" s="206"/>
      <c r="L341" s="206"/>
      <c r="M341" s="274"/>
      <c r="N341" s="386">
        <f t="shared" si="19"/>
        <v>0.4229166666666664</v>
      </c>
      <c r="O341" s="176"/>
    </row>
    <row r="342" spans="5:15" ht="15.75" customHeight="1">
      <c r="E342" s="178"/>
      <c r="F342" s="178"/>
      <c r="G342" s="235"/>
      <c r="H342" s="294"/>
      <c r="I342" s="176"/>
      <c r="J342" s="303"/>
      <c r="K342" s="206"/>
      <c r="L342" s="206"/>
      <c r="M342" s="274"/>
      <c r="N342" s="386"/>
      <c r="O342" s="176"/>
    </row>
    <row r="343" spans="5:15" ht="15.75" customHeight="1">
      <c r="E343" s="178"/>
      <c r="F343" s="178">
        <v>5.5</v>
      </c>
      <c r="G343" s="220"/>
      <c r="H343" s="294"/>
      <c r="I343" s="176"/>
      <c r="J343" s="890" t="s">
        <v>674</v>
      </c>
      <c r="K343" s="237"/>
      <c r="L343" s="237"/>
      <c r="M343" s="274"/>
      <c r="N343" s="386">
        <f>N341+TIME(0,M341,0)</f>
        <v>0.4229166666666664</v>
      </c>
      <c r="O343" s="176"/>
    </row>
    <row r="344" spans="5:15" ht="15.75" customHeight="1">
      <c r="E344" s="178"/>
      <c r="F344" s="178"/>
      <c r="G344" s="816">
        <v>1</v>
      </c>
      <c r="H344" s="294"/>
      <c r="I344" s="176" t="s">
        <v>298</v>
      </c>
      <c r="J344" s="301" t="s">
        <v>555</v>
      </c>
      <c r="K344" s="237" t="s">
        <v>422</v>
      </c>
      <c r="L344" s="206" t="s">
        <v>393</v>
      </c>
      <c r="M344" s="274">
        <v>10</v>
      </c>
      <c r="N344" s="386">
        <f t="shared" si="19"/>
        <v>0.4229166666666664</v>
      </c>
      <c r="O344" s="176">
        <v>2</v>
      </c>
    </row>
    <row r="345" spans="5:15" ht="15.75" customHeight="1">
      <c r="E345" s="178"/>
      <c r="F345" s="178"/>
      <c r="G345" s="818">
        <f>G344+1</f>
        <v>2</v>
      </c>
      <c r="H345" s="294"/>
      <c r="I345" s="176" t="s">
        <v>298</v>
      </c>
      <c r="J345" s="301" t="s">
        <v>313</v>
      </c>
      <c r="K345" s="237" t="s">
        <v>422</v>
      </c>
      <c r="L345" s="206" t="s">
        <v>360</v>
      </c>
      <c r="M345" s="274">
        <v>0</v>
      </c>
      <c r="N345" s="386">
        <f t="shared" si="19"/>
        <v>0.4298611111111108</v>
      </c>
      <c r="O345" s="176">
        <v>0</v>
      </c>
    </row>
    <row r="346" spans="5:15" ht="15.75" customHeight="1">
      <c r="E346" s="178"/>
      <c r="F346" s="178"/>
      <c r="G346" s="274">
        <f>G345+1</f>
        <v>3</v>
      </c>
      <c r="H346" s="176"/>
      <c r="I346" s="176" t="s">
        <v>298</v>
      </c>
      <c r="J346" s="301" t="s">
        <v>669</v>
      </c>
      <c r="K346" s="237" t="s">
        <v>422</v>
      </c>
      <c r="L346" s="206" t="s">
        <v>487</v>
      </c>
      <c r="M346" s="274">
        <v>0</v>
      </c>
      <c r="N346" s="386">
        <f t="shared" si="19"/>
        <v>0.4298611111111108</v>
      </c>
      <c r="O346" s="176">
        <v>0</v>
      </c>
    </row>
    <row r="347" spans="5:15" ht="15.75" customHeight="1">
      <c r="E347" s="178"/>
      <c r="G347" s="274">
        <f>G346+1</f>
        <v>4</v>
      </c>
      <c r="H347" s="176"/>
      <c r="I347" s="176" t="s">
        <v>298</v>
      </c>
      <c r="J347" s="301"/>
      <c r="K347" s="237"/>
      <c r="L347" s="206"/>
      <c r="M347" s="274"/>
      <c r="N347" s="732">
        <f t="shared" si="19"/>
        <v>0.4298611111111108</v>
      </c>
      <c r="O347" s="176">
        <v>0</v>
      </c>
    </row>
    <row r="348" spans="5:15" ht="15.75" customHeight="1">
      <c r="E348" s="178"/>
      <c r="F348" s="178"/>
      <c r="G348" s="178"/>
      <c r="H348" s="176"/>
      <c r="I348" s="176"/>
      <c r="J348" s="301"/>
      <c r="K348" s="237"/>
      <c r="L348" s="206"/>
      <c r="M348" s="274"/>
      <c r="N348" s="732">
        <f t="shared" si="19"/>
        <v>0.4298611111111108</v>
      </c>
      <c r="O348" s="176"/>
    </row>
    <row r="349" spans="5:15" ht="15.75" customHeight="1">
      <c r="E349" s="178"/>
      <c r="F349" s="178">
        <v>5.6</v>
      </c>
      <c r="G349" s="220"/>
      <c r="H349" s="294"/>
      <c r="I349" s="176"/>
      <c r="J349" s="890" t="s">
        <v>692</v>
      </c>
      <c r="K349" s="237"/>
      <c r="L349" s="237"/>
      <c r="M349" s="274"/>
      <c r="N349" s="732">
        <f t="shared" si="19"/>
        <v>0.4298611111111108</v>
      </c>
      <c r="O349" s="176"/>
    </row>
    <row r="350" spans="5:15" ht="15.75" customHeight="1">
      <c r="E350" s="178"/>
      <c r="F350" s="178"/>
      <c r="G350" s="816">
        <v>1</v>
      </c>
      <c r="H350" s="294"/>
      <c r="I350" s="176" t="s">
        <v>298</v>
      </c>
      <c r="J350" s="905"/>
      <c r="K350" s="861"/>
      <c r="L350" s="903"/>
      <c r="M350" s="904"/>
      <c r="N350" s="732">
        <f t="shared" si="19"/>
        <v>0.4298611111111108</v>
      </c>
      <c r="O350" s="176">
        <v>0</v>
      </c>
    </row>
    <row r="351" spans="5:15" ht="15.75" customHeight="1">
      <c r="E351" s="178"/>
      <c r="G351" s="816">
        <f>G350+1</f>
        <v>2</v>
      </c>
      <c r="H351" s="294"/>
      <c r="I351" s="176" t="s">
        <v>298</v>
      </c>
      <c r="J351" s="301"/>
      <c r="K351" s="237"/>
      <c r="L351" s="206"/>
      <c r="M351" s="274"/>
      <c r="N351" s="732">
        <f t="shared" si="19"/>
        <v>0.4298611111111108</v>
      </c>
      <c r="O351" s="176"/>
    </row>
    <row r="352" spans="5:15" ht="15.75" customHeight="1">
      <c r="E352" s="178"/>
      <c r="F352" s="178"/>
      <c r="G352" s="178"/>
      <c r="H352" s="176"/>
      <c r="I352" s="176"/>
      <c r="J352" s="301"/>
      <c r="K352" s="237"/>
      <c r="L352" s="206"/>
      <c r="M352" s="274"/>
      <c r="N352" s="732">
        <f t="shared" si="19"/>
        <v>0.4298611111111108</v>
      </c>
      <c r="O352" s="176"/>
    </row>
    <row r="353" spans="5:15" ht="15.75" customHeight="1">
      <c r="E353" s="178"/>
      <c r="F353" s="178"/>
      <c r="G353" s="178"/>
      <c r="H353" s="176"/>
      <c r="I353" s="176"/>
      <c r="J353" s="178"/>
      <c r="K353" s="177"/>
      <c r="L353" s="734"/>
      <c r="M353" s="274"/>
      <c r="N353" s="732">
        <f t="shared" si="19"/>
        <v>0.4298611111111108</v>
      </c>
      <c r="O353" s="176"/>
    </row>
    <row r="354" spans="5:15" ht="15.75" customHeight="1">
      <c r="E354" s="178">
        <v>6</v>
      </c>
      <c r="F354" s="178"/>
      <c r="G354" s="178"/>
      <c r="H354" s="176"/>
      <c r="I354" s="176"/>
      <c r="J354" s="891" t="s">
        <v>450</v>
      </c>
      <c r="K354" s="177" t="s">
        <v>422</v>
      </c>
      <c r="L354" s="734" t="s">
        <v>548</v>
      </c>
      <c r="M354" s="274"/>
      <c r="N354" s="732">
        <f t="shared" si="19"/>
        <v>0.4298611111111108</v>
      </c>
      <c r="O354" s="176"/>
    </row>
    <row r="355" spans="5:15" ht="15.75" customHeight="1">
      <c r="E355" s="178"/>
      <c r="F355" s="178">
        <v>6.1</v>
      </c>
      <c r="G355" s="178"/>
      <c r="H355" s="176"/>
      <c r="I355" s="176" t="s">
        <v>201</v>
      </c>
      <c r="J355" s="902" t="s">
        <v>748</v>
      </c>
      <c r="K355" s="177" t="s">
        <v>422</v>
      </c>
      <c r="L355" s="734" t="s">
        <v>644</v>
      </c>
      <c r="M355" s="274">
        <v>20</v>
      </c>
      <c r="N355" s="732">
        <f t="shared" si="19"/>
        <v>0.4298611111111108</v>
      </c>
      <c r="O355" s="176"/>
    </row>
    <row r="356" spans="5:15" ht="15.75" customHeight="1">
      <c r="E356" s="178"/>
      <c r="F356" s="178">
        <f>F355+0.1</f>
        <v>6.199999999999999</v>
      </c>
      <c r="G356" s="178"/>
      <c r="H356" s="176"/>
      <c r="I356" s="176" t="s">
        <v>427</v>
      </c>
      <c r="J356" s="902"/>
      <c r="K356" s="237"/>
      <c r="L356" s="734"/>
      <c r="M356" s="274"/>
      <c r="N356" s="732">
        <f t="shared" si="19"/>
        <v>0.4437499999999997</v>
      </c>
      <c r="O356" s="176"/>
    </row>
    <row r="357" spans="5:15" ht="15.75" customHeight="1">
      <c r="E357" s="178"/>
      <c r="F357" s="178">
        <f>F356+0.1</f>
        <v>6.299999999999999</v>
      </c>
      <c r="G357" s="178"/>
      <c r="H357" s="176"/>
      <c r="I357" s="176" t="s">
        <v>427</v>
      </c>
      <c r="J357" s="902"/>
      <c r="K357" s="237" t="s">
        <v>422</v>
      </c>
      <c r="L357" s="734"/>
      <c r="M357" s="904"/>
      <c r="N357" s="732">
        <f t="shared" si="19"/>
        <v>0.4437499999999997</v>
      </c>
      <c r="O357" s="176"/>
    </row>
    <row r="358" spans="5:15" ht="15.75" customHeight="1">
      <c r="E358" s="178"/>
      <c r="F358" s="178">
        <f>F357+0.1</f>
        <v>6.399999999999999</v>
      </c>
      <c r="G358" s="178"/>
      <c r="H358" s="176"/>
      <c r="I358" s="176" t="s">
        <v>427</v>
      </c>
      <c r="J358" s="902"/>
      <c r="K358" s="861"/>
      <c r="L358" s="903"/>
      <c r="M358" s="904"/>
      <c r="N358" s="732">
        <f t="shared" si="19"/>
        <v>0.4437499999999997</v>
      </c>
      <c r="O358" s="176"/>
    </row>
    <row r="359" spans="5:15" ht="15.75" customHeight="1">
      <c r="E359" s="178"/>
      <c r="F359" s="178"/>
      <c r="G359" s="178"/>
      <c r="H359" s="176"/>
      <c r="I359" s="176" t="s">
        <v>427</v>
      </c>
      <c r="J359" s="178"/>
      <c r="K359" s="237" t="s">
        <v>422</v>
      </c>
      <c r="L359" s="206"/>
      <c r="M359" s="274"/>
      <c r="N359" s="732">
        <f t="shared" si="19"/>
        <v>0.4437499999999997</v>
      </c>
      <c r="O359" s="176"/>
    </row>
    <row r="360" spans="5:15" ht="15.75" customHeight="1">
      <c r="E360" s="178">
        <v>7</v>
      </c>
      <c r="F360" s="178"/>
      <c r="G360" s="178"/>
      <c r="H360" s="176"/>
      <c r="I360" s="176" t="s">
        <v>428</v>
      </c>
      <c r="J360" s="891" t="s">
        <v>109</v>
      </c>
      <c r="K360" s="177" t="s">
        <v>422</v>
      </c>
      <c r="L360" s="734" t="s">
        <v>487</v>
      </c>
      <c r="M360" s="274">
        <v>1</v>
      </c>
      <c r="N360" s="732">
        <f t="shared" si="19"/>
        <v>0.4437499999999997</v>
      </c>
      <c r="O360" s="176"/>
    </row>
    <row r="361" spans="5:15" ht="15.75" customHeight="1">
      <c r="E361" s="178"/>
      <c r="F361" s="178"/>
      <c r="G361" s="178"/>
      <c r="H361" s="176"/>
      <c r="I361" s="176"/>
      <c r="J361" s="178"/>
      <c r="K361" s="177"/>
      <c r="L361" s="734"/>
      <c r="M361" s="274"/>
      <c r="N361" s="386">
        <f t="shared" si="19"/>
        <v>0.44444444444444414</v>
      </c>
      <c r="O361" s="176"/>
    </row>
    <row r="362" spans="5:15" ht="15.75" customHeight="1">
      <c r="E362" s="178">
        <v>8</v>
      </c>
      <c r="F362" s="178"/>
      <c r="G362" s="178"/>
      <c r="H362" s="176"/>
      <c r="I362" s="176" t="s">
        <v>298</v>
      </c>
      <c r="J362" s="891" t="s">
        <v>356</v>
      </c>
      <c r="K362" s="177" t="s">
        <v>422</v>
      </c>
      <c r="L362" s="734" t="s">
        <v>487</v>
      </c>
      <c r="M362" s="274">
        <v>1</v>
      </c>
      <c r="N362" s="386">
        <f t="shared" si="19"/>
        <v>0.44444444444444414</v>
      </c>
      <c r="O362" s="176"/>
    </row>
    <row r="363" spans="5:15" ht="15.75" customHeight="1">
      <c r="E363" s="178"/>
      <c r="F363" s="178"/>
      <c r="G363" s="178"/>
      <c r="H363" s="176"/>
      <c r="I363" s="176"/>
      <c r="J363" s="305" t="s">
        <v>670</v>
      </c>
      <c r="K363" s="237"/>
      <c r="L363" s="220"/>
      <c r="M363" s="267"/>
      <c r="N363" s="801">
        <f>N364-N362</f>
        <v>0.05555555555555586</v>
      </c>
      <c r="O363" s="176"/>
    </row>
    <row r="364" spans="5:15" ht="15.75" customHeight="1">
      <c r="E364" s="178"/>
      <c r="F364" s="178"/>
      <c r="G364" s="178"/>
      <c r="H364" s="176"/>
      <c r="I364" s="176"/>
      <c r="J364" s="178"/>
      <c r="K364" s="177"/>
      <c r="L364" s="734" t="s">
        <v>433</v>
      </c>
      <c r="M364" s="274"/>
      <c r="N364" s="387">
        <f>TIME(12,0,0)</f>
        <v>0.5</v>
      </c>
      <c r="O364" s="176"/>
    </row>
    <row r="365" spans="5:15" ht="15.75" customHeight="1">
      <c r="E365" s="1367" t="s">
        <v>461</v>
      </c>
      <c r="F365" s="1368"/>
      <c r="G365" s="1368"/>
      <c r="H365" s="1368"/>
      <c r="I365" s="1368"/>
      <c r="J365" s="1368"/>
      <c r="K365" s="1368"/>
      <c r="L365" s="1368"/>
      <c r="M365" s="1368"/>
      <c r="N365" s="1369"/>
      <c r="O365" s="176"/>
    </row>
    <row r="366" spans="5:15" ht="15.75" customHeight="1">
      <c r="E366" s="1370"/>
      <c r="F366" s="1371"/>
      <c r="G366" s="1371"/>
      <c r="H366" s="1371"/>
      <c r="I366" s="1371"/>
      <c r="J366" s="1371"/>
      <c r="K366" s="1371"/>
      <c r="L366" s="1371"/>
      <c r="M366" s="1371"/>
      <c r="N366" s="1372"/>
      <c r="O366" s="176"/>
    </row>
    <row r="367" spans="5:15" ht="15.75" customHeight="1">
      <c r="E367" s="1391" t="s">
        <v>371</v>
      </c>
      <c r="F367" s="1392"/>
      <c r="G367" s="1392"/>
      <c r="H367" s="1392"/>
      <c r="I367" s="1392"/>
      <c r="J367" s="1392"/>
      <c r="K367" s="1392"/>
      <c r="L367" s="1392"/>
      <c r="M367" s="1392"/>
      <c r="N367" s="1393"/>
      <c r="O367" s="176"/>
    </row>
    <row r="368" spans="5:15" ht="15.75" customHeight="1">
      <c r="E368" s="324"/>
      <c r="F368" s="325"/>
      <c r="G368" s="325"/>
      <c r="H368" s="389"/>
      <c r="I368" s="390"/>
      <c r="J368" s="325"/>
      <c r="K368" s="390"/>
      <c r="L368" s="325"/>
      <c r="M368" s="391"/>
      <c r="N368" s="388"/>
      <c r="O368" s="176"/>
    </row>
    <row r="369" spans="5:15" ht="15.75" customHeight="1">
      <c r="E369" s="1335" t="s">
        <v>404</v>
      </c>
      <c r="F369" s="1336"/>
      <c r="G369" s="1336"/>
      <c r="H369" s="1336"/>
      <c r="I369" s="1336"/>
      <c r="J369" s="1336"/>
      <c r="K369" s="1336"/>
      <c r="L369" s="1336"/>
      <c r="M369" s="1336"/>
      <c r="N369" s="1337"/>
      <c r="O369" s="176"/>
    </row>
    <row r="370" spans="5:15" ht="15.75" customHeight="1">
      <c r="E370" s="326"/>
      <c r="F370" s="327"/>
      <c r="G370" s="327"/>
      <c r="H370" s="5"/>
      <c r="I370" s="5"/>
      <c r="J370" s="5"/>
      <c r="K370" s="5"/>
      <c r="L370" s="5"/>
      <c r="M370" s="275"/>
      <c r="N370" s="73"/>
      <c r="O370" s="176"/>
    </row>
    <row r="371" spans="5:15" ht="15.75" customHeight="1">
      <c r="E371" s="1338" t="s">
        <v>529</v>
      </c>
      <c r="F371" s="1339"/>
      <c r="G371" s="1339"/>
      <c r="H371" s="1339"/>
      <c r="I371" s="1339"/>
      <c r="J371" s="1339"/>
      <c r="K371" s="1339"/>
      <c r="L371" s="1339"/>
      <c r="M371" s="1339"/>
      <c r="N371" s="1340"/>
      <c r="O371" s="176"/>
    </row>
    <row r="372" spans="5:15" ht="15.75" customHeight="1">
      <c r="E372" s="328"/>
      <c r="F372" s="329"/>
      <c r="G372" s="329"/>
      <c r="H372" s="8"/>
      <c r="I372" s="8"/>
      <c r="J372" s="8"/>
      <c r="K372" s="8"/>
      <c r="L372" s="8"/>
      <c r="M372" s="276"/>
      <c r="N372" s="74"/>
      <c r="O372" s="176"/>
    </row>
    <row r="373" spans="5:15" ht="15.75" customHeight="1">
      <c r="E373" s="1328" t="s">
        <v>346</v>
      </c>
      <c r="F373" s="1329"/>
      <c r="G373" s="1329"/>
      <c r="H373" s="1329"/>
      <c r="I373" s="1329"/>
      <c r="J373" s="1329"/>
      <c r="K373" s="1329"/>
      <c r="L373" s="1329"/>
      <c r="M373" s="1329"/>
      <c r="N373" s="1330"/>
      <c r="O373" s="176"/>
    </row>
    <row r="374" spans="5:15" ht="15.75" customHeight="1">
      <c r="E374" s="328"/>
      <c r="F374" s="329"/>
      <c r="G374" s="329"/>
      <c r="H374" s="8"/>
      <c r="I374" s="8"/>
      <c r="J374" s="8"/>
      <c r="K374" s="8"/>
      <c r="L374" s="8"/>
      <c r="M374" s="276"/>
      <c r="N374" s="74"/>
      <c r="O374" s="176"/>
    </row>
    <row r="375" spans="4:15" ht="15.75" customHeight="1">
      <c r="D375"/>
      <c r="E375"/>
      <c r="F375"/>
      <c r="G375"/>
      <c r="H375"/>
      <c r="I375"/>
      <c r="J375"/>
      <c r="K375"/>
      <c r="L375" s="384"/>
      <c r="M375"/>
      <c r="N375"/>
      <c r="O375"/>
    </row>
    <row r="376" spans="4:15" ht="15.75" customHeight="1">
      <c r="D376"/>
      <c r="E376"/>
      <c r="F376"/>
      <c r="G376"/>
      <c r="H376"/>
      <c r="I376"/>
      <c r="J376"/>
      <c r="K376"/>
      <c r="L376"/>
      <c r="M376"/>
      <c r="N376"/>
      <c r="O376" s="931">
        <f>SUM(O192:O364)</f>
        <v>5</v>
      </c>
    </row>
    <row r="377" spans="4:15" ht="15.75" customHeight="1">
      <c r="D377"/>
      <c r="E377"/>
      <c r="F377"/>
      <c r="G377"/>
      <c r="H377"/>
      <c r="I377"/>
      <c r="J377"/>
      <c r="K377"/>
      <c r="L377"/>
      <c r="M377"/>
      <c r="N377"/>
      <c r="O377"/>
    </row>
    <row r="378" spans="4:15" ht="15.75" customHeight="1">
      <c r="D378"/>
      <c r="E378"/>
      <c r="F378"/>
      <c r="G378"/>
      <c r="H378"/>
      <c r="I378"/>
      <c r="J378"/>
      <c r="K378"/>
      <c r="L378"/>
      <c r="M378"/>
      <c r="N378"/>
      <c r="O378"/>
    </row>
    <row r="379" spans="4:6" ht="15.75" customHeight="1">
      <c r="D379"/>
      <c r="E379"/>
      <c r="F379"/>
    </row>
    <row r="380" spans="4:6" ht="15.75" customHeight="1">
      <c r="D380"/>
      <c r="E380"/>
      <c r="F380"/>
    </row>
    <row r="381" spans="4:6" ht="15.75" customHeight="1">
      <c r="D381"/>
      <c r="E381"/>
      <c r="F381"/>
    </row>
    <row r="382" spans="4:6" ht="15.75" customHeight="1">
      <c r="D382"/>
      <c r="E382"/>
      <c r="F382"/>
    </row>
    <row r="383" spans="4:6" ht="15.75" customHeight="1">
      <c r="D383"/>
      <c r="E383"/>
      <c r="F383"/>
    </row>
    <row r="384" spans="4:6" ht="15.75" customHeight="1">
      <c r="D384"/>
      <c r="E384"/>
      <c r="F384"/>
    </row>
    <row r="385" spans="4:6" ht="15.75" customHeight="1">
      <c r="D385"/>
      <c r="E385"/>
      <c r="F385"/>
    </row>
    <row r="386" spans="4:6" ht="15.75" customHeight="1">
      <c r="D386"/>
      <c r="E386"/>
      <c r="F386"/>
    </row>
    <row r="387" spans="4:6" ht="15.75" customHeight="1">
      <c r="D387"/>
      <c r="E387"/>
      <c r="F387"/>
    </row>
    <row r="388" spans="4:6" ht="15.75" customHeight="1">
      <c r="D388"/>
      <c r="E388"/>
      <c r="F388"/>
    </row>
    <row r="389" spans="4:6" ht="15.75" customHeight="1">
      <c r="D389"/>
      <c r="E389"/>
      <c r="F389"/>
    </row>
    <row r="390" spans="4:6" ht="15.75" customHeight="1">
      <c r="D390"/>
      <c r="E390"/>
      <c r="F390"/>
    </row>
    <row r="391" spans="4:6" ht="15.75" customHeight="1">
      <c r="D391"/>
      <c r="E391"/>
      <c r="F391"/>
    </row>
    <row r="392" spans="4:6" ht="15.75" customHeight="1">
      <c r="D392"/>
      <c r="E392"/>
      <c r="F392"/>
    </row>
    <row r="393" spans="4:6" ht="15.75" customHeight="1">
      <c r="D393"/>
      <c r="E393"/>
      <c r="F393"/>
    </row>
    <row r="394" spans="4:6" ht="15.75" customHeight="1">
      <c r="D394"/>
      <c r="E394"/>
      <c r="F394"/>
    </row>
    <row r="395" spans="4:6" ht="15.75" customHeight="1">
      <c r="D395"/>
      <c r="E395"/>
      <c r="F395"/>
    </row>
    <row r="396" spans="4:6" ht="15.75" customHeight="1">
      <c r="D396"/>
      <c r="E396"/>
      <c r="F396"/>
    </row>
    <row r="397" spans="4:6" ht="15.75" customHeight="1">
      <c r="D397"/>
      <c r="E397"/>
      <c r="F397"/>
    </row>
    <row r="398" spans="4:6" ht="15.75" customHeight="1">
      <c r="D398"/>
      <c r="E398"/>
      <c r="F398"/>
    </row>
    <row r="399" spans="4:6" ht="15.75" customHeight="1">
      <c r="D399"/>
      <c r="E399"/>
      <c r="F399"/>
    </row>
    <row r="400" spans="4:6"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row r="1087" spans="4:6" ht="15.75" customHeight="1">
      <c r="D1087"/>
      <c r="E1087"/>
      <c r="F1087"/>
    </row>
    <row r="1088" spans="4:6" ht="15.75" customHeight="1">
      <c r="D1088"/>
      <c r="E1088"/>
      <c r="F1088"/>
    </row>
    <row r="1089" spans="4:6" ht="15.75" customHeight="1">
      <c r="D1089"/>
      <c r="E1089"/>
      <c r="F1089"/>
    </row>
    <row r="1090" spans="4:6" ht="15.75" customHeight="1">
      <c r="D1090"/>
      <c r="E1090"/>
      <c r="F1090"/>
    </row>
    <row r="1091" spans="4:6" ht="15.75" customHeight="1">
      <c r="D1091"/>
      <c r="E1091"/>
      <c r="F1091"/>
    </row>
    <row r="1092" spans="4:6" ht="15.75" customHeight="1">
      <c r="D1092"/>
      <c r="E1092"/>
      <c r="F1092"/>
    </row>
    <row r="1093" spans="4:6" ht="15.75" customHeight="1">
      <c r="D1093"/>
      <c r="E1093"/>
      <c r="F1093"/>
    </row>
    <row r="1094" spans="4:6" ht="15.75" customHeight="1">
      <c r="D1094"/>
      <c r="E1094"/>
      <c r="F1094"/>
    </row>
    <row r="1095" spans="4:6" ht="15.75" customHeight="1">
      <c r="D1095"/>
      <c r="E1095"/>
      <c r="F1095"/>
    </row>
    <row r="1096" spans="4:6" ht="15.75" customHeight="1">
      <c r="D1096"/>
      <c r="E1096"/>
      <c r="F1096"/>
    </row>
    <row r="1097" spans="4:6" ht="15.75" customHeight="1">
      <c r="D1097"/>
      <c r="E1097"/>
      <c r="F1097"/>
    </row>
    <row r="1098" spans="4:6" ht="15.75" customHeight="1">
      <c r="D1098"/>
      <c r="E1098"/>
      <c r="F1098"/>
    </row>
    <row r="1099" spans="4:6" ht="15.75" customHeight="1">
      <c r="D1099"/>
      <c r="E1099"/>
      <c r="F1099"/>
    </row>
    <row r="1100" spans="4:6" ht="15.75" customHeight="1">
      <c r="D1100"/>
      <c r="E1100"/>
      <c r="F1100"/>
    </row>
    <row r="1101" spans="4:6" ht="15.75" customHeight="1">
      <c r="D1101"/>
      <c r="E1101"/>
      <c r="F1101"/>
    </row>
    <row r="1102" spans="4:6" ht="15.75" customHeight="1">
      <c r="D1102"/>
      <c r="E1102"/>
      <c r="F1102"/>
    </row>
    <row r="1103" spans="4:6" ht="15.75" customHeight="1">
      <c r="D1103"/>
      <c r="E1103"/>
      <c r="F1103"/>
    </row>
    <row r="1104" spans="4:6" ht="15.75" customHeight="1">
      <c r="D1104"/>
      <c r="E1104"/>
      <c r="F1104"/>
    </row>
    <row r="1105" spans="4:6" ht="15.75" customHeight="1">
      <c r="D1105"/>
      <c r="E1105"/>
      <c r="F1105"/>
    </row>
    <row r="1106" spans="4:6" ht="15.75" customHeight="1">
      <c r="D1106"/>
      <c r="E1106"/>
      <c r="F1106"/>
    </row>
    <row r="1107" spans="4:6" ht="15.75" customHeight="1">
      <c r="D1107"/>
      <c r="E1107"/>
      <c r="F1107"/>
    </row>
    <row r="1108" spans="4:6" ht="15.75" customHeight="1">
      <c r="D1108"/>
      <c r="E1108"/>
      <c r="F1108"/>
    </row>
    <row r="1109" spans="4:6" ht="15.75" customHeight="1">
      <c r="D1109"/>
      <c r="E1109"/>
      <c r="F1109"/>
    </row>
    <row r="1110" spans="4:6" ht="15.75" customHeight="1">
      <c r="D1110"/>
      <c r="E1110"/>
      <c r="F1110"/>
    </row>
    <row r="1111" spans="4:6" ht="15.75" customHeight="1">
      <c r="D1111"/>
      <c r="E1111"/>
      <c r="F1111"/>
    </row>
    <row r="1112" spans="4:6" ht="15.75" customHeight="1">
      <c r="D1112"/>
      <c r="E1112"/>
      <c r="F1112"/>
    </row>
    <row r="1113" spans="4:6" ht="15.75" customHeight="1">
      <c r="D1113"/>
      <c r="E1113"/>
      <c r="F1113"/>
    </row>
    <row r="1114" spans="4:6" ht="15.75" customHeight="1">
      <c r="D1114"/>
      <c r="E1114"/>
      <c r="F1114"/>
    </row>
    <row r="1115" spans="4:6" ht="15.75" customHeight="1">
      <c r="D1115"/>
      <c r="E1115"/>
      <c r="F1115"/>
    </row>
    <row r="1116" spans="4:6" ht="15.75" customHeight="1">
      <c r="D1116"/>
      <c r="E1116"/>
      <c r="F1116"/>
    </row>
    <row r="1117" spans="4:6" ht="15.75" customHeight="1">
      <c r="D1117"/>
      <c r="E1117"/>
      <c r="F1117"/>
    </row>
    <row r="1118" spans="4:6" ht="15.75" customHeight="1">
      <c r="D1118"/>
      <c r="E1118"/>
      <c r="F1118"/>
    </row>
    <row r="1119" spans="4:6" ht="15.75" customHeight="1">
      <c r="D1119"/>
      <c r="E1119"/>
      <c r="F1119"/>
    </row>
    <row r="1120" spans="4:6" ht="15.75" customHeight="1">
      <c r="D1120"/>
      <c r="E1120"/>
      <c r="F1120"/>
    </row>
    <row r="1121" spans="4:6" ht="15.75" customHeight="1">
      <c r="D1121"/>
      <c r="E1121"/>
      <c r="F1121"/>
    </row>
    <row r="1122" spans="4:6" ht="15.75" customHeight="1">
      <c r="D1122"/>
      <c r="E1122"/>
      <c r="F1122"/>
    </row>
    <row r="1123" spans="4:6" ht="15.75" customHeight="1">
      <c r="D1123"/>
      <c r="E1123"/>
      <c r="F1123"/>
    </row>
    <row r="1124" spans="4:6" ht="15.75" customHeight="1">
      <c r="D1124"/>
      <c r="E1124"/>
      <c r="F1124"/>
    </row>
    <row r="1125" spans="4:6" ht="15.75" customHeight="1">
      <c r="D1125"/>
      <c r="E1125"/>
      <c r="F1125"/>
    </row>
    <row r="1126" spans="4:6" ht="15.75" customHeight="1">
      <c r="D1126"/>
      <c r="E1126"/>
      <c r="F1126"/>
    </row>
    <row r="1127" spans="4:6" ht="15.75" customHeight="1">
      <c r="D1127"/>
      <c r="E1127"/>
      <c r="F1127"/>
    </row>
    <row r="1128" spans="4:6" ht="15.75" customHeight="1">
      <c r="D1128"/>
      <c r="E1128"/>
      <c r="F1128"/>
    </row>
    <row r="1129" spans="4:6" ht="15.75" customHeight="1">
      <c r="D1129"/>
      <c r="E1129"/>
      <c r="F1129"/>
    </row>
    <row r="1130" spans="4:6" ht="15.75" customHeight="1">
      <c r="D1130"/>
      <c r="E1130"/>
      <c r="F1130"/>
    </row>
    <row r="1131" spans="4:6" ht="15.75" customHeight="1">
      <c r="D1131"/>
      <c r="E1131"/>
      <c r="F1131"/>
    </row>
    <row r="1132" spans="4:6" ht="15.75" customHeight="1">
      <c r="D1132"/>
      <c r="E1132"/>
      <c r="F1132"/>
    </row>
    <row r="1133" spans="4:6" ht="15.75" customHeight="1">
      <c r="D1133"/>
      <c r="E1133"/>
      <c r="F1133"/>
    </row>
    <row r="1134" spans="4:6" ht="15.75" customHeight="1">
      <c r="D1134"/>
      <c r="E1134"/>
      <c r="F1134"/>
    </row>
    <row r="1135" spans="4:6" ht="15.75" customHeight="1">
      <c r="D1135"/>
      <c r="E1135"/>
      <c r="F1135"/>
    </row>
    <row r="1136" spans="4:6" ht="15.75" customHeight="1">
      <c r="D1136"/>
      <c r="E1136"/>
      <c r="F1136"/>
    </row>
    <row r="1137" spans="4:6" ht="15.75" customHeight="1">
      <c r="D1137"/>
      <c r="E1137"/>
      <c r="F1137"/>
    </row>
    <row r="1138" spans="4:6" ht="15.75" customHeight="1">
      <c r="D1138"/>
      <c r="E1138"/>
      <c r="F1138"/>
    </row>
    <row r="1139" spans="4:6" ht="15.75" customHeight="1">
      <c r="D1139"/>
      <c r="E1139"/>
      <c r="F1139"/>
    </row>
    <row r="1140" spans="4:6" ht="15.75" customHeight="1">
      <c r="D1140"/>
      <c r="E1140"/>
      <c r="F1140"/>
    </row>
    <row r="1141" spans="4:6" ht="15.75" customHeight="1">
      <c r="D1141"/>
      <c r="E1141"/>
      <c r="F1141"/>
    </row>
    <row r="1142" spans="4:6" ht="15.75" customHeight="1">
      <c r="D1142"/>
      <c r="E1142"/>
      <c r="F1142"/>
    </row>
    <row r="1143" spans="4:6" ht="15.75" customHeight="1">
      <c r="D1143"/>
      <c r="E1143"/>
      <c r="F1143"/>
    </row>
    <row r="1144" spans="4:6" ht="15.75" customHeight="1">
      <c r="D1144"/>
      <c r="E1144"/>
      <c r="F1144"/>
    </row>
    <row r="1145" spans="4:6" ht="15.75" customHeight="1">
      <c r="D1145"/>
      <c r="E1145"/>
      <c r="F1145"/>
    </row>
    <row r="1146" spans="4:6" ht="15.75" customHeight="1">
      <c r="D1146"/>
      <c r="E1146"/>
      <c r="F1146"/>
    </row>
    <row r="1147" spans="4:6" ht="15.75" customHeight="1">
      <c r="D1147"/>
      <c r="E1147"/>
      <c r="F1147"/>
    </row>
    <row r="1148" spans="4:6" ht="15.75" customHeight="1">
      <c r="D1148"/>
      <c r="E1148"/>
      <c r="F1148"/>
    </row>
    <row r="1149" spans="4:6" ht="15.75" customHeight="1">
      <c r="D1149"/>
      <c r="E1149"/>
      <c r="F1149"/>
    </row>
    <row r="1150" spans="4:6" ht="15.75" customHeight="1">
      <c r="D1150"/>
      <c r="E1150"/>
      <c r="F1150"/>
    </row>
    <row r="1151" spans="4:6" ht="15.75" customHeight="1">
      <c r="D1151"/>
      <c r="E1151"/>
      <c r="F1151"/>
    </row>
    <row r="1152" spans="4:6" ht="15.75" customHeight="1">
      <c r="D1152"/>
      <c r="E1152"/>
      <c r="F1152"/>
    </row>
    <row r="1153" spans="4:6" ht="15.75" customHeight="1">
      <c r="D1153"/>
      <c r="E1153"/>
      <c r="F1153"/>
    </row>
    <row r="1154" spans="4:6" ht="15.75" customHeight="1">
      <c r="D1154"/>
      <c r="E1154"/>
      <c r="F1154"/>
    </row>
    <row r="1155" spans="4:6" ht="15.75" customHeight="1">
      <c r="D1155"/>
      <c r="E1155"/>
      <c r="F1155"/>
    </row>
    <row r="1156" spans="4:6" ht="15.75" customHeight="1">
      <c r="D1156"/>
      <c r="E1156"/>
      <c r="F1156"/>
    </row>
    <row r="1157" spans="4:6" ht="15.75" customHeight="1">
      <c r="D1157"/>
      <c r="E1157"/>
      <c r="F1157"/>
    </row>
    <row r="1158" spans="4:6" ht="15.75" customHeight="1">
      <c r="D1158"/>
      <c r="E1158"/>
      <c r="F1158"/>
    </row>
    <row r="1159" spans="4:6" ht="15.75" customHeight="1">
      <c r="D1159"/>
      <c r="E1159"/>
      <c r="F1159"/>
    </row>
    <row r="1160" spans="4:6" ht="15.75" customHeight="1">
      <c r="D1160"/>
      <c r="E1160"/>
      <c r="F1160"/>
    </row>
    <row r="1161" spans="4:6" ht="15.75" customHeight="1">
      <c r="D1161"/>
      <c r="E1161"/>
      <c r="F1161"/>
    </row>
    <row r="1162" spans="4:6" ht="15.75" customHeight="1">
      <c r="D1162"/>
      <c r="E1162"/>
      <c r="F1162"/>
    </row>
    <row r="1163" spans="4:6" ht="15.75" customHeight="1">
      <c r="D1163"/>
      <c r="E1163"/>
      <c r="F1163"/>
    </row>
    <row r="1164" spans="4:6" ht="15.75" customHeight="1">
      <c r="D1164"/>
      <c r="E1164"/>
      <c r="F1164"/>
    </row>
    <row r="1165" spans="4:6" ht="15.75" customHeight="1">
      <c r="D1165"/>
      <c r="E1165"/>
      <c r="F1165"/>
    </row>
    <row r="1166" spans="4:6" ht="15.75" customHeight="1">
      <c r="D1166"/>
      <c r="E1166"/>
      <c r="F1166"/>
    </row>
    <row r="1167" spans="4:6" ht="15.75" customHeight="1">
      <c r="D1167"/>
      <c r="E1167"/>
      <c r="F1167"/>
    </row>
    <row r="1168" spans="4:6" ht="15.75" customHeight="1">
      <c r="D1168"/>
      <c r="E1168"/>
      <c r="F1168"/>
    </row>
    <row r="1169" spans="4:6" ht="15.75" customHeight="1">
      <c r="D1169"/>
      <c r="E1169"/>
      <c r="F1169"/>
    </row>
    <row r="1170" spans="4:6" ht="15.75" customHeight="1">
      <c r="D1170"/>
      <c r="E1170"/>
      <c r="F1170"/>
    </row>
    <row r="1171" spans="4:6" ht="15.75" customHeight="1">
      <c r="D1171"/>
      <c r="E1171"/>
      <c r="F1171"/>
    </row>
    <row r="1172" spans="4:6" ht="15.75" customHeight="1">
      <c r="D1172"/>
      <c r="E1172"/>
      <c r="F1172"/>
    </row>
    <row r="1173" spans="4:6" ht="15.75" customHeight="1">
      <c r="D1173"/>
      <c r="E1173"/>
      <c r="F1173"/>
    </row>
    <row r="1174" spans="4:6" ht="15.75" customHeight="1">
      <c r="D1174"/>
      <c r="E1174"/>
      <c r="F1174"/>
    </row>
    <row r="1175" spans="4:6" ht="15.75" customHeight="1">
      <c r="D1175"/>
      <c r="E1175"/>
      <c r="F1175"/>
    </row>
    <row r="1176" spans="4:6" ht="15.75" customHeight="1">
      <c r="D1176"/>
      <c r="E1176"/>
      <c r="F1176"/>
    </row>
    <row r="1177" spans="4:6" ht="15.75" customHeight="1">
      <c r="D1177"/>
      <c r="E1177"/>
      <c r="F1177"/>
    </row>
    <row r="1178" spans="4:6" ht="15.75" customHeight="1">
      <c r="D1178"/>
      <c r="E1178"/>
      <c r="F1178"/>
    </row>
    <row r="1179" spans="4:6" ht="15.75" customHeight="1">
      <c r="D1179"/>
      <c r="E1179"/>
      <c r="F1179"/>
    </row>
    <row r="1180" spans="4:6" ht="15.75" customHeight="1">
      <c r="D1180"/>
      <c r="E1180"/>
      <c r="F1180"/>
    </row>
    <row r="1181" spans="4:6" ht="15.75" customHeight="1">
      <c r="D1181"/>
      <c r="E1181"/>
      <c r="F1181"/>
    </row>
    <row r="1182" spans="4:6" ht="15.75" customHeight="1">
      <c r="D1182"/>
      <c r="E1182"/>
      <c r="F1182"/>
    </row>
    <row r="1183" spans="4:6" ht="15.75" customHeight="1">
      <c r="D1183"/>
      <c r="E1183"/>
      <c r="F1183"/>
    </row>
    <row r="1184" spans="4:6" ht="15.75" customHeight="1">
      <c r="D1184"/>
      <c r="E1184"/>
      <c r="F1184"/>
    </row>
    <row r="1185" spans="4:6" ht="15.75" customHeight="1">
      <c r="D1185"/>
      <c r="E1185"/>
      <c r="F1185"/>
    </row>
    <row r="1186" spans="4:6" ht="15.75" customHeight="1">
      <c r="D1186"/>
      <c r="E1186"/>
      <c r="F1186"/>
    </row>
    <row r="1187" spans="4:6" ht="15.75" customHeight="1">
      <c r="D1187"/>
      <c r="E1187"/>
      <c r="F1187"/>
    </row>
    <row r="1188" spans="4:6" ht="15.75" customHeight="1">
      <c r="D1188"/>
      <c r="E1188"/>
      <c r="F1188"/>
    </row>
    <row r="1189" spans="4:6" ht="15.75" customHeight="1">
      <c r="D1189"/>
      <c r="E1189"/>
      <c r="F1189"/>
    </row>
    <row r="1190" spans="4:6" ht="15.75" customHeight="1">
      <c r="D1190"/>
      <c r="E1190"/>
      <c r="F1190"/>
    </row>
    <row r="1191" spans="4:6" ht="15.75" customHeight="1">
      <c r="D1191"/>
      <c r="E1191"/>
      <c r="F1191"/>
    </row>
    <row r="1192" spans="4:6" ht="15.75" customHeight="1">
      <c r="D1192"/>
      <c r="E1192"/>
      <c r="F1192"/>
    </row>
    <row r="1193" spans="4:6" ht="15.75" customHeight="1">
      <c r="D1193"/>
      <c r="E1193"/>
      <c r="F1193"/>
    </row>
    <row r="1194" spans="4:6" ht="15.75" customHeight="1">
      <c r="D1194"/>
      <c r="E1194"/>
      <c r="F1194"/>
    </row>
    <row r="1195" spans="4:6" ht="15.75" customHeight="1">
      <c r="D1195"/>
      <c r="E1195"/>
      <c r="F1195"/>
    </row>
    <row r="1196" spans="4:6" ht="15.75" customHeight="1">
      <c r="D1196"/>
      <c r="E1196"/>
      <c r="F1196"/>
    </row>
    <row r="1197" spans="4:6" ht="15.75" customHeight="1">
      <c r="D1197"/>
      <c r="E1197"/>
      <c r="F1197"/>
    </row>
    <row r="1198" spans="4:6" ht="15.75" customHeight="1">
      <c r="D1198"/>
      <c r="E1198"/>
      <c r="F1198"/>
    </row>
    <row r="1199" spans="4:6" ht="15.75" customHeight="1">
      <c r="D1199"/>
      <c r="E1199"/>
      <c r="F1199"/>
    </row>
    <row r="1200" spans="4:6" ht="15.75" customHeight="1">
      <c r="D1200"/>
      <c r="E1200"/>
      <c r="F1200"/>
    </row>
    <row r="1201" spans="4:6" ht="15.75" customHeight="1">
      <c r="D1201"/>
      <c r="E1201"/>
      <c r="F1201"/>
    </row>
    <row r="1202" spans="4:6" ht="15.75" customHeight="1">
      <c r="D1202"/>
      <c r="E1202"/>
      <c r="F1202"/>
    </row>
    <row r="1203" spans="4:6" ht="15.75" customHeight="1">
      <c r="D1203"/>
      <c r="E1203"/>
      <c r="F1203"/>
    </row>
    <row r="1204" spans="4:6" ht="15.75" customHeight="1">
      <c r="D1204"/>
      <c r="E1204"/>
      <c r="F1204"/>
    </row>
    <row r="1205" spans="4:6" ht="15.75" customHeight="1">
      <c r="D1205"/>
      <c r="E1205"/>
      <c r="F1205"/>
    </row>
    <row r="1206" spans="4:6" ht="15.75" customHeight="1">
      <c r="D1206"/>
      <c r="E1206"/>
      <c r="F1206"/>
    </row>
    <row r="1207" spans="4:6" ht="15.75" customHeight="1">
      <c r="D1207"/>
      <c r="E1207"/>
      <c r="F1207"/>
    </row>
    <row r="1208" spans="4:6" ht="15.75" customHeight="1">
      <c r="D1208"/>
      <c r="E1208"/>
      <c r="F1208"/>
    </row>
    <row r="1209" spans="4:6" ht="15.75" customHeight="1">
      <c r="D1209"/>
      <c r="E1209"/>
      <c r="F1209"/>
    </row>
    <row r="1210" spans="4:6" ht="15.75" customHeight="1">
      <c r="D1210"/>
      <c r="E1210"/>
      <c r="F1210"/>
    </row>
    <row r="1211" spans="4:6" ht="15.75" customHeight="1">
      <c r="D1211"/>
      <c r="E1211"/>
      <c r="F1211"/>
    </row>
  </sheetData>
  <sheetProtection/>
  <mergeCells count="36">
    <mergeCell ref="B4:B6"/>
    <mergeCell ref="E367:N367"/>
    <mergeCell ref="E123:N123"/>
    <mergeCell ref="E193:N193"/>
    <mergeCell ref="M209:N213"/>
    <mergeCell ref="E198:N198"/>
    <mergeCell ref="E3:N3"/>
    <mergeCell ref="E4:N4"/>
    <mergeCell ref="E5:N5"/>
    <mergeCell ref="E8:N8"/>
    <mergeCell ref="E365:N366"/>
    <mergeCell ref="J125:J126"/>
    <mergeCell ref="E118:N118"/>
    <mergeCell ref="E122:N122"/>
    <mergeCell ref="E124:N124"/>
    <mergeCell ref="E121:N121"/>
    <mergeCell ref="E199:N199"/>
    <mergeCell ref="E200:N200"/>
    <mergeCell ref="E9:N9"/>
    <mergeCell ref="J201:J202"/>
    <mergeCell ref="I59:N59"/>
    <mergeCell ref="E194:N194"/>
    <mergeCell ref="E115:N115"/>
    <mergeCell ref="J12:J13"/>
    <mergeCell ref="E10:N10"/>
    <mergeCell ref="E11:N11"/>
    <mergeCell ref="E373:N373"/>
    <mergeCell ref="N12:N13"/>
    <mergeCell ref="M202:N203"/>
    <mergeCell ref="E369:N369"/>
    <mergeCell ref="E371:N371"/>
    <mergeCell ref="E116:N116"/>
    <mergeCell ref="E117:N117"/>
    <mergeCell ref="E197:N197"/>
    <mergeCell ref="E192:N192"/>
    <mergeCell ref="E195:N195"/>
  </mergeCells>
  <hyperlinks>
    <hyperlink ref="M209:N213" r:id="rId1" tooltip="Go to the WG Admin Calendar for meeting dates" display="ALL CHAIRS SEE WG ADMIN CALENDAR"/>
    <hyperlink ref="J132"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display="IEEE CODE OF ETHICS"/>
    <hyperlink ref="J36" r:id="rId3" display="IEEE 802.11 WLANS WORKING GROUP POLICIES &amp; PROCEDURES"/>
    <hyperlink ref="J35" r:id="rId4" display="IEEE 802 LAN / MAN STANDARDS COMMITTEE (LMSC) POLICIES &amp; PROCEDURES"/>
    <hyperlink ref="J39" r:id="rId5" display="IEEE-SA LOA DATABASE SHOWING P802.11 LOAS ACCEPTED"/>
    <hyperlink ref="J71" r:id="rId6" display="WG OFFICIAL TIMELINE CHART PLANNING"/>
    <hyperlink ref="J34" r:id="rId7" display="IEEE-SA PATENT FAQ"/>
    <hyperlink ref="J27" r:id="rId8" display="IEEE-SA PATENT POLICY"/>
    <hyperlink ref="J32" r:id="rId9" display="IEEE-SA LETTER OF ASSURANCE (LOA) FORM"/>
    <hyperlink ref="J31" r:id="rId10" display="IEEE-SA ANTITRUST AND COMPEITTION POLICY"/>
    <hyperlink ref="J30" r:id="rId11" display="IEEE-SA AFFILATION FAQ"/>
    <hyperlink ref="J33" r:id="rId12" display="IEEE-SA STANDARDS BOARD PATENT COMMITTEE (PATCOM) INFORMATION"/>
    <hyperlink ref="J74" r:id="rId13" display="WG ANA - ASSIGNED NUMBERS AUTHORITY STATUS REPORT AND UPDATE"/>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4" tooltip="Code of Ethics" display="Ethics"/>
    <hyperlink ref="B48" location="References!A1" tooltip="802.11 WG Communication References" display="Reference"/>
    <hyperlink ref="B37" location="'802.11 Cover'!A1" tooltip="Cover Page" display="Cover"/>
    <hyperlink ref="B42" r:id="rId15" tooltip="Antitrust and Competition Policy" display="Antitrust"/>
    <hyperlink ref="B45" r:id="rId16" tooltip="IEEE-SA PatCom" display="PatCom"/>
    <hyperlink ref="B39" r:id="rId17" tooltip="WG Officers and Contact Details" display="Officers"/>
    <hyperlink ref="B46" r:id="rId18" tooltip="Patent Policy" display="Patents"/>
    <hyperlink ref="B47" r:id="rId19" tooltip="Patent FAQ" display="Patent FAQ"/>
    <hyperlink ref="B41" r:id="rId20" tooltip="Affiliation FAQ" display="Affiliation"/>
    <hyperlink ref="B44" r:id="rId21"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22" tooltip="Teleconference Calendar" display="Calendar"/>
    <hyperlink ref="B35" r:id="rId23" tooltip="WG11 Home Page" display="Home Page"/>
    <hyperlink ref="B22" location="TGAI!A1" tooltip="TGai- Fast Initial Link Setup" display="TGai "/>
  </hyperlinks>
  <printOptions gridLines="1"/>
  <pageMargins left="0.25" right="0.25" top="0.25" bottom="0.35" header="0.5" footer="0.25"/>
  <pageSetup fitToHeight="0" horizontalDpi="600" verticalDpi="600" orientation="portrait" scale="50" r:id="rId24"/>
  <headerFooter alignWithMargins="0">
    <oddFooter>&amp;L&amp;Z&amp;F  &amp;A&amp;R   &amp;P   &amp;D   &amp;T</oddFooter>
  </headerFooter>
  <rowBreaks count="2" manualBreakCount="2">
    <brk id="113" max="255" man="1"/>
    <brk id="190" max="255" man="1"/>
  </rowBreaks>
</worksheet>
</file>

<file path=xl/worksheets/sheet6.xml><?xml version="1.0" encoding="utf-8"?>
<worksheet xmlns="http://schemas.openxmlformats.org/spreadsheetml/2006/main" xmlns:r="http://schemas.openxmlformats.org/officeDocument/2006/relationships">
  <sheetPr>
    <tabColor indexed="46"/>
  </sheetPr>
  <dimension ref="A1:N50"/>
  <sheetViews>
    <sheetView zoomScale="77" zoomScaleNormal="77" zoomScalePageLayoutView="0" workbookViewId="0" topLeftCell="A1">
      <selection activeCell="I32" sqref="I32"/>
    </sheetView>
  </sheetViews>
  <sheetFormatPr defaultColWidth="9.140625" defaultRowHeight="12.75"/>
  <cols>
    <col min="1" max="1" width="1.421875" style="0" customWidth="1"/>
    <col min="2" max="2" width="12.421875" style="0" customWidth="1"/>
    <col min="3" max="4" width="1.421875" style="0" customWidth="1"/>
    <col min="5" max="5" width="3.421875" style="0" customWidth="1"/>
    <col min="6" max="6" width="2.7109375" style="0" customWidth="1"/>
    <col min="7" max="7" width="4.00390625" style="0" customWidth="1"/>
    <col min="8" max="8" width="5.8515625" style="0" customWidth="1"/>
    <col min="9" max="9" width="54.8515625" style="0" customWidth="1"/>
    <col min="10" max="10" width="5.28125" style="0" customWidth="1"/>
    <col min="11" max="11" width="14.140625" style="0" customWidth="1"/>
    <col min="12" max="12" width="1.57421875" style="0" customWidth="1"/>
    <col min="14" max="14" width="8.00390625" style="0" customWidth="1"/>
  </cols>
  <sheetData>
    <row r="1" spans="1:3" ht="15.75">
      <c r="A1" s="1094"/>
      <c r="B1" s="1095" t="s">
        <v>102</v>
      </c>
      <c r="C1" s="57"/>
    </row>
    <row r="2" spans="1:14" ht="18.75" customHeight="1" thickBot="1">
      <c r="A2" s="1096"/>
      <c r="B2" s="908"/>
      <c r="C2" s="59"/>
      <c r="E2" s="1399" t="s">
        <v>580</v>
      </c>
      <c r="F2" s="1400"/>
      <c r="G2" s="1400"/>
      <c r="H2" s="1400"/>
      <c r="I2" s="1400"/>
      <c r="J2" s="1400"/>
      <c r="K2" s="1400"/>
      <c r="L2" s="1400"/>
      <c r="M2" s="1400"/>
      <c r="N2" s="1400"/>
    </row>
    <row r="3" spans="1:14" ht="18.75" customHeight="1" thickBot="1">
      <c r="A3" s="1096"/>
      <c r="B3" s="395" t="s">
        <v>276</v>
      </c>
      <c r="C3" s="59"/>
      <c r="E3" s="1401" t="s">
        <v>581</v>
      </c>
      <c r="F3" s="1402"/>
      <c r="G3" s="1402"/>
      <c r="H3" s="1402"/>
      <c r="I3" s="1402"/>
      <c r="J3" s="1402"/>
      <c r="K3" s="1402"/>
      <c r="L3" s="1402"/>
      <c r="M3" s="1402"/>
      <c r="N3" s="1402"/>
    </row>
    <row r="4" spans="1:14" ht="19.5" customHeight="1">
      <c r="A4" s="1096"/>
      <c r="B4" s="1156" t="str">
        <f>Title!$B$4</f>
        <v>R6</v>
      </c>
      <c r="C4" s="59"/>
      <c r="E4" s="1403" t="s">
        <v>256</v>
      </c>
      <c r="F4" s="1400"/>
      <c r="G4" s="1400"/>
      <c r="H4" s="1400"/>
      <c r="I4" s="1400"/>
      <c r="J4" s="1400"/>
      <c r="K4" s="1400"/>
      <c r="L4" s="1400"/>
      <c r="M4" s="1400"/>
      <c r="N4" s="1400"/>
    </row>
    <row r="5" spans="1:14" ht="15.75">
      <c r="A5" s="1096"/>
      <c r="B5" s="1157"/>
      <c r="C5" s="59"/>
      <c r="E5" s="819"/>
      <c r="F5" s="401" t="s">
        <v>226</v>
      </c>
      <c r="G5" s="1397" t="s">
        <v>188</v>
      </c>
      <c r="H5" s="1398"/>
      <c r="I5" s="1398"/>
      <c r="J5" s="1398"/>
      <c r="K5" s="1398"/>
      <c r="L5" s="1398"/>
      <c r="M5" s="1398"/>
      <c r="N5" s="1398"/>
    </row>
    <row r="6" spans="1:14" ht="16.5" thickBot="1">
      <c r="A6" s="1096"/>
      <c r="B6" s="1158"/>
      <c r="C6" s="59"/>
      <c r="E6" s="820"/>
      <c r="F6" s="401" t="s">
        <v>226</v>
      </c>
      <c r="G6" s="1397" t="s">
        <v>189</v>
      </c>
      <c r="H6" s="1398"/>
      <c r="I6" s="1398"/>
      <c r="J6" s="1398"/>
      <c r="K6" s="1398"/>
      <c r="L6" s="1398"/>
      <c r="M6" s="1398"/>
      <c r="N6" s="1398"/>
    </row>
    <row r="7" spans="1:14" ht="16.5" thickBot="1">
      <c r="A7" s="1096"/>
      <c r="B7" s="60"/>
      <c r="C7" s="909"/>
      <c r="E7" s="820"/>
      <c r="F7" s="401" t="s">
        <v>226</v>
      </c>
      <c r="G7" s="1397" t="s">
        <v>190</v>
      </c>
      <c r="H7" s="1398"/>
      <c r="I7" s="1398"/>
      <c r="J7" s="1398"/>
      <c r="K7" s="1398"/>
      <c r="L7" s="1398"/>
      <c r="M7" s="1398"/>
      <c r="N7" s="1398"/>
    </row>
    <row r="8" spans="1:3" ht="15.75">
      <c r="A8" s="1096"/>
      <c r="B8" s="831" t="s">
        <v>348</v>
      </c>
      <c r="C8" s="832"/>
    </row>
    <row r="9" spans="1:3" ht="15.75">
      <c r="A9" s="1096"/>
      <c r="B9" s="833" t="s">
        <v>377</v>
      </c>
      <c r="C9" s="832"/>
    </row>
    <row r="10" spans="1:3" ht="12.75">
      <c r="A10" s="58"/>
      <c r="B10" s="60"/>
      <c r="C10" s="59"/>
    </row>
    <row r="11" spans="1:3" ht="15.75">
      <c r="A11" s="1096"/>
      <c r="B11" s="834" t="s">
        <v>403</v>
      </c>
      <c r="C11" s="832"/>
    </row>
    <row r="12" spans="1:3" ht="16.5" thickBot="1">
      <c r="A12" s="58"/>
      <c r="B12" s="846" t="s">
        <v>517</v>
      </c>
      <c r="C12" s="832"/>
    </row>
    <row r="13" spans="1:3" ht="12.75">
      <c r="A13" s="58"/>
      <c r="B13" s="60"/>
      <c r="C13" s="59"/>
    </row>
    <row r="14" spans="1:3" ht="15.75">
      <c r="A14" s="1096"/>
      <c r="B14" s="835" t="s">
        <v>513</v>
      </c>
      <c r="C14" s="832"/>
    </row>
    <row r="15" spans="1:3" ht="15.75">
      <c r="A15" s="1096"/>
      <c r="B15" s="836" t="s">
        <v>495</v>
      </c>
      <c r="C15" s="832"/>
    </row>
    <row r="16" spans="1:3" ht="23.25" customHeight="1">
      <c r="A16" s="58"/>
      <c r="B16" s="837" t="s">
        <v>554</v>
      </c>
      <c r="C16" s="832"/>
    </row>
    <row r="17" spans="1:3" ht="15.75">
      <c r="A17" s="58"/>
      <c r="B17" s="838" t="s">
        <v>574</v>
      </c>
      <c r="C17" s="832"/>
    </row>
    <row r="18" spans="1:3" ht="15.75">
      <c r="A18" s="58"/>
      <c r="B18" s="839" t="s">
        <v>573</v>
      </c>
      <c r="C18" s="832"/>
    </row>
    <row r="19" spans="1:3" ht="15.75">
      <c r="A19" s="58"/>
      <c r="B19" s="840" t="s">
        <v>663</v>
      </c>
      <c r="C19" s="832"/>
    </row>
    <row r="20" spans="1:3" ht="15.75">
      <c r="A20" s="58"/>
      <c r="B20" s="841" t="s">
        <v>664</v>
      </c>
      <c r="C20" s="832"/>
    </row>
    <row r="21" spans="1:3" ht="15.75">
      <c r="A21" s="58"/>
      <c r="B21" s="922" t="s">
        <v>185</v>
      </c>
      <c r="C21" s="832"/>
    </row>
    <row r="22" spans="1:3" ht="15.75">
      <c r="A22" s="58"/>
      <c r="B22" s="1093" t="s">
        <v>177</v>
      </c>
      <c r="C22" s="832"/>
    </row>
    <row r="23" spans="1:3" ht="12.75">
      <c r="A23" s="58"/>
      <c r="B23" s="60"/>
      <c r="C23" s="59"/>
    </row>
    <row r="24" spans="1:3" ht="12.75">
      <c r="A24" s="58"/>
      <c r="B24" s="60"/>
      <c r="C24" s="59"/>
    </row>
    <row r="25" spans="1:3" ht="12.75">
      <c r="A25" s="58"/>
      <c r="B25" s="60"/>
      <c r="C25" s="59"/>
    </row>
    <row r="26" spans="1:3" ht="12.75">
      <c r="A26" s="58"/>
      <c r="B26" s="60"/>
      <c r="C26" s="59"/>
    </row>
    <row r="27" spans="1:3" ht="15.75">
      <c r="A27" s="58"/>
      <c r="B27" s="843" t="s">
        <v>555</v>
      </c>
      <c r="C27" s="832"/>
    </row>
    <row r="28" spans="1:3" ht="15.75">
      <c r="A28" s="58"/>
      <c r="B28" s="844" t="s">
        <v>661</v>
      </c>
      <c r="C28" s="845"/>
    </row>
    <row r="29" spans="1:3" ht="15.75">
      <c r="A29" s="58"/>
      <c r="B29" s="842" t="s">
        <v>688</v>
      </c>
      <c r="C29" s="750"/>
    </row>
    <row r="30" spans="1:3" ht="12.75">
      <c r="A30" s="58"/>
      <c r="B30" s="60"/>
      <c r="C30" s="750"/>
    </row>
    <row r="31" spans="1:3" ht="12.75">
      <c r="A31" s="58"/>
      <c r="B31" s="60"/>
      <c r="C31" s="59"/>
    </row>
    <row r="32" spans="1:3" ht="12.75">
      <c r="A32" s="58"/>
      <c r="B32" s="60"/>
      <c r="C32" s="59"/>
    </row>
    <row r="33" spans="1:3" ht="12.75">
      <c r="A33" s="58"/>
      <c r="B33" s="60"/>
      <c r="C33" s="59"/>
    </row>
    <row r="34" spans="1:3" ht="13.5" thickBot="1">
      <c r="A34" s="58"/>
      <c r="B34" s="60"/>
      <c r="C34" s="59"/>
    </row>
    <row r="35" spans="1:3" ht="15">
      <c r="A35" s="58"/>
      <c r="B35" s="1016" t="s">
        <v>579</v>
      </c>
      <c r="C35" s="847"/>
    </row>
    <row r="36" spans="1:3" ht="15">
      <c r="A36" s="58"/>
      <c r="B36" s="1017" t="s">
        <v>526</v>
      </c>
      <c r="C36" s="847"/>
    </row>
    <row r="37" spans="1:3" ht="14.25">
      <c r="A37" s="58"/>
      <c r="B37" s="848" t="s">
        <v>502</v>
      </c>
      <c r="C37" s="847"/>
    </row>
    <row r="38" spans="1:3" ht="14.25">
      <c r="A38" s="58"/>
      <c r="B38" s="849" t="s">
        <v>349</v>
      </c>
      <c r="C38" s="847"/>
    </row>
    <row r="39" spans="1:3" ht="14.25">
      <c r="A39" s="58"/>
      <c r="B39" s="850" t="s">
        <v>350</v>
      </c>
      <c r="C39" s="847"/>
    </row>
    <row r="40" spans="1:3" ht="14.25">
      <c r="A40" s="58"/>
      <c r="B40" s="851" t="s">
        <v>347</v>
      </c>
      <c r="C40" s="847"/>
    </row>
    <row r="41" spans="1:3" ht="14.25">
      <c r="A41" s="58"/>
      <c r="B41" s="852" t="s">
        <v>522</v>
      </c>
      <c r="C41" s="847"/>
    </row>
    <row r="42" spans="1:3" ht="14.25">
      <c r="A42" s="58"/>
      <c r="B42" s="852" t="s">
        <v>523</v>
      </c>
      <c r="C42" s="847"/>
    </row>
    <row r="43" spans="1:3" ht="14.25">
      <c r="A43" s="58"/>
      <c r="B43" s="852" t="s">
        <v>381</v>
      </c>
      <c r="C43" s="847"/>
    </row>
    <row r="44" spans="1:3" ht="14.25">
      <c r="A44" s="58"/>
      <c r="B44" s="852" t="s">
        <v>528</v>
      </c>
      <c r="C44" s="847"/>
    </row>
    <row r="45" spans="1:3" ht="14.25">
      <c r="A45" s="58"/>
      <c r="B45" s="852" t="s">
        <v>524</v>
      </c>
      <c r="C45" s="847"/>
    </row>
    <row r="46" spans="1:3" ht="14.25">
      <c r="A46" s="58"/>
      <c r="B46" s="852" t="s">
        <v>380</v>
      </c>
      <c r="C46" s="847"/>
    </row>
    <row r="47" spans="1:3" ht="14.25">
      <c r="A47" s="58"/>
      <c r="B47" s="852" t="s">
        <v>525</v>
      </c>
      <c r="C47" s="847"/>
    </row>
    <row r="48" spans="1:3" ht="15" thickBot="1">
      <c r="A48" s="58"/>
      <c r="B48" s="853" t="s">
        <v>351</v>
      </c>
      <c r="C48" s="847"/>
    </row>
    <row r="49" spans="1:3" ht="12.75">
      <c r="A49" s="58"/>
      <c r="B49" s="60"/>
      <c r="C49" s="59"/>
    </row>
    <row r="50" spans="1:3" ht="16.5" thickBot="1">
      <c r="A50" s="1097"/>
      <c r="B50" s="1098" t="s">
        <v>102</v>
      </c>
      <c r="C50" s="1099"/>
    </row>
  </sheetData>
  <sheetProtection/>
  <mergeCells count="7">
    <mergeCell ref="G7:N7"/>
    <mergeCell ref="B4:B6"/>
    <mergeCell ref="E2:N2"/>
    <mergeCell ref="E3:N3"/>
    <mergeCell ref="G5:N5"/>
    <mergeCell ref="G6:N6"/>
    <mergeCell ref="E4:N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5" bottom="1" header="0.5" footer="0.5"/>
  <pageSetup horizontalDpi="600" verticalDpi="600" orientation="portrait" scale="90" r:id="rId12"/>
  <drawing r:id="rId11"/>
</worksheet>
</file>

<file path=xl/worksheets/sheet7.xml><?xml version="1.0" encoding="utf-8"?>
<worksheet xmlns="http://schemas.openxmlformats.org/spreadsheetml/2006/main" xmlns:r="http://schemas.openxmlformats.org/officeDocument/2006/relationships">
  <sheetPr>
    <tabColor indexed="54"/>
    <pageSetUpPr fitToPage="1"/>
  </sheetPr>
  <dimension ref="A1:N50"/>
  <sheetViews>
    <sheetView showGridLines="0" zoomScale="66" zoomScaleNormal="66" zoomScalePageLayoutView="0" workbookViewId="0" topLeftCell="A1">
      <selection activeCell="A1" sqref="A1:C61"/>
    </sheetView>
  </sheetViews>
  <sheetFormatPr defaultColWidth="9.140625" defaultRowHeight="15.75" customHeight="1"/>
  <cols>
    <col min="1" max="1" width="1.421875" style="0" customWidth="1"/>
    <col min="2" max="2" width="12.421875" style="0" customWidth="1"/>
    <col min="3" max="5" width="1.421875" style="0" customWidth="1"/>
    <col min="6" max="6" width="3.57421875" style="0" customWidth="1"/>
    <col min="7" max="7" width="8.57421875" style="0" customWidth="1"/>
    <col min="8" max="8" width="6.28125" style="0" customWidth="1"/>
    <col min="9" max="9" width="73.57421875" style="0" customWidth="1"/>
    <col min="10" max="10" width="4.57421875" style="0" customWidth="1"/>
    <col min="11" max="11" width="24.140625" style="0" customWidth="1"/>
    <col min="12" max="12" width="5.140625" style="0" customWidth="1"/>
    <col min="13" max="13" width="10.7109375" style="0" customWidth="1"/>
  </cols>
  <sheetData>
    <row r="1" spans="1:13" ht="15.75" customHeight="1">
      <c r="A1" s="1094"/>
      <c r="B1" s="1095" t="s">
        <v>102</v>
      </c>
      <c r="C1" s="57"/>
      <c r="E1" s="409"/>
      <c r="F1" s="409"/>
      <c r="G1" s="409"/>
      <c r="H1" s="409"/>
      <c r="I1" s="409"/>
      <c r="J1" s="409"/>
      <c r="K1" s="409"/>
      <c r="L1" s="409"/>
      <c r="M1" s="410"/>
    </row>
    <row r="2" spans="1:14" ht="15.75" customHeight="1" thickBot="1">
      <c r="A2" s="1096"/>
      <c r="B2" s="908"/>
      <c r="C2" s="59"/>
      <c r="E2" s="876"/>
      <c r="F2" s="1404" t="s">
        <v>584</v>
      </c>
      <c r="G2" s="1404"/>
      <c r="H2" s="1404"/>
      <c r="I2" s="1404"/>
      <c r="J2" s="1404"/>
      <c r="K2" s="1404"/>
      <c r="L2" s="1404"/>
      <c r="M2" s="1404"/>
      <c r="N2" s="1404"/>
    </row>
    <row r="3" spans="1:13" ht="15.75" customHeight="1" thickBot="1">
      <c r="A3" s="1096"/>
      <c r="B3" s="395" t="s">
        <v>276</v>
      </c>
      <c r="C3" s="59"/>
      <c r="E3" s="411"/>
      <c r="F3" s="1406"/>
      <c r="G3" s="1406"/>
      <c r="H3" s="1406"/>
      <c r="I3" s="1406"/>
      <c r="J3" s="1406"/>
      <c r="K3" s="1406"/>
      <c r="L3" s="1406"/>
      <c r="M3" s="1406"/>
    </row>
    <row r="4" spans="1:13" ht="15.75" customHeight="1">
      <c r="A4" s="1096"/>
      <c r="B4" s="1156" t="str">
        <f>Title!$B$4</f>
        <v>R6</v>
      </c>
      <c r="C4" s="59"/>
      <c r="E4" s="412"/>
      <c r="F4" s="1407" t="s">
        <v>665</v>
      </c>
      <c r="G4" s="1407"/>
      <c r="H4" s="1407"/>
      <c r="I4" s="1407"/>
      <c r="J4" s="1407"/>
      <c r="K4" s="1407"/>
      <c r="L4" s="1407"/>
      <c r="M4" s="1407"/>
    </row>
    <row r="5" spans="1:13" ht="15.75" customHeight="1">
      <c r="A5" s="1096"/>
      <c r="B5" s="1157"/>
      <c r="C5" s="59"/>
      <c r="E5" s="413"/>
      <c r="F5" s="414" t="s">
        <v>208</v>
      </c>
      <c r="G5" s="415" t="s">
        <v>626</v>
      </c>
      <c r="H5" s="416"/>
      <c r="I5" s="417"/>
      <c r="J5" s="417"/>
      <c r="K5" s="417"/>
      <c r="L5" s="417"/>
      <c r="M5" s="418"/>
    </row>
    <row r="6" spans="1:13" ht="15.75" customHeight="1" thickBot="1">
      <c r="A6" s="1096"/>
      <c r="B6" s="1158"/>
      <c r="C6" s="59"/>
      <c r="E6" s="413"/>
      <c r="F6" s="414" t="s">
        <v>208</v>
      </c>
      <c r="G6" s="415" t="s">
        <v>626</v>
      </c>
      <c r="H6" s="417"/>
      <c r="I6" s="417"/>
      <c r="J6" s="417"/>
      <c r="K6" s="417"/>
      <c r="L6" s="417"/>
      <c r="M6" s="418"/>
    </row>
    <row r="7" spans="1:13" ht="15.75" customHeight="1" thickBot="1">
      <c r="A7" s="1096"/>
      <c r="B7" s="60"/>
      <c r="C7" s="909"/>
      <c r="E7" s="413"/>
      <c r="F7" s="414" t="s">
        <v>208</v>
      </c>
      <c r="G7" s="415" t="s">
        <v>721</v>
      </c>
      <c r="H7" s="417"/>
      <c r="I7" s="417"/>
      <c r="J7" s="417"/>
      <c r="K7" s="417"/>
      <c r="L7" s="417"/>
      <c r="M7" s="418"/>
    </row>
    <row r="8" spans="1:13" ht="15.75" customHeight="1">
      <c r="A8" s="1096"/>
      <c r="B8" s="831" t="s">
        <v>348</v>
      </c>
      <c r="C8" s="832"/>
      <c r="E8" s="419"/>
      <c r="F8" s="419"/>
      <c r="G8" s="419"/>
      <c r="H8" s="419"/>
      <c r="I8" s="419"/>
      <c r="J8" s="419"/>
      <c r="K8" s="420"/>
      <c r="L8" s="419"/>
      <c r="M8" s="421"/>
    </row>
    <row r="9" spans="1:14" ht="15.75" customHeight="1">
      <c r="A9" s="1096"/>
      <c r="B9" s="833" t="s">
        <v>377</v>
      </c>
      <c r="C9" s="832"/>
      <c r="E9" s="877"/>
      <c r="F9" s="1405" t="s">
        <v>722</v>
      </c>
      <c r="G9" s="1405"/>
      <c r="H9" s="1405"/>
      <c r="I9" s="1405"/>
      <c r="J9" s="1405"/>
      <c r="K9" s="1405"/>
      <c r="L9" s="1405"/>
      <c r="M9" s="1405"/>
      <c r="N9" s="1405"/>
    </row>
    <row r="10" spans="1:13" ht="15.75" customHeight="1">
      <c r="A10" s="58"/>
      <c r="B10" s="60"/>
      <c r="C10" s="59"/>
      <c r="E10" s="422"/>
      <c r="F10" s="423"/>
      <c r="G10" s="424"/>
      <c r="H10" s="424"/>
      <c r="I10" s="424"/>
      <c r="J10" s="424"/>
      <c r="K10" s="424"/>
      <c r="L10" s="424"/>
      <c r="M10" s="425"/>
    </row>
    <row r="11" spans="1:13" ht="15.75" customHeight="1">
      <c r="A11" s="1096"/>
      <c r="B11" s="834" t="s">
        <v>403</v>
      </c>
      <c r="C11" s="832"/>
      <c r="E11" s="426"/>
      <c r="F11" s="426"/>
      <c r="G11" s="427">
        <v>1</v>
      </c>
      <c r="H11" s="428" t="s">
        <v>206</v>
      </c>
      <c r="I11" s="429" t="s">
        <v>278</v>
      </c>
      <c r="J11" s="429" t="s">
        <v>422</v>
      </c>
      <c r="K11" s="429" t="s">
        <v>279</v>
      </c>
      <c r="L11" s="430">
        <v>1</v>
      </c>
      <c r="M11" s="431">
        <v>0.3333333333333333</v>
      </c>
    </row>
    <row r="12" spans="1:13" ht="15.75" customHeight="1" thickBot="1">
      <c r="A12" s="58"/>
      <c r="B12" s="846" t="s">
        <v>517</v>
      </c>
      <c r="C12" s="832"/>
      <c r="E12" s="432"/>
      <c r="F12" s="432"/>
      <c r="G12" s="433">
        <v>2</v>
      </c>
      <c r="H12" s="434" t="s">
        <v>206</v>
      </c>
      <c r="I12" s="434" t="s">
        <v>585</v>
      </c>
      <c r="J12" s="435" t="s">
        <v>422</v>
      </c>
      <c r="K12" s="435" t="s">
        <v>279</v>
      </c>
      <c r="L12" s="436">
        <v>1</v>
      </c>
      <c r="M12" s="437">
        <f aca="true" t="shared" si="0" ref="M12:M22">M11+TIME(0,L11,0)</f>
        <v>0.33402777777777776</v>
      </c>
    </row>
    <row r="13" spans="1:13" ht="15.75" customHeight="1">
      <c r="A13" s="58"/>
      <c r="B13" s="60"/>
      <c r="C13" s="59"/>
      <c r="E13" s="114"/>
      <c r="F13" s="114"/>
      <c r="G13" s="438">
        <v>3</v>
      </c>
      <c r="H13" s="439" t="s">
        <v>206</v>
      </c>
      <c r="I13" s="440" t="s">
        <v>586</v>
      </c>
      <c r="J13" s="441" t="s">
        <v>422</v>
      </c>
      <c r="K13" s="441" t="s">
        <v>279</v>
      </c>
      <c r="L13" s="442">
        <v>1</v>
      </c>
      <c r="M13" s="443">
        <f t="shared" si="0"/>
        <v>0.3347222222222222</v>
      </c>
    </row>
    <row r="14" spans="1:13" ht="15.75" customHeight="1">
      <c r="A14" s="1096"/>
      <c r="B14" s="835" t="s">
        <v>513</v>
      </c>
      <c r="C14" s="832"/>
      <c r="E14" s="432"/>
      <c r="F14" s="432"/>
      <c r="G14" s="444">
        <v>3.1</v>
      </c>
      <c r="H14" s="434" t="s">
        <v>206</v>
      </c>
      <c r="I14" s="445" t="s">
        <v>587</v>
      </c>
      <c r="J14" s="435" t="s">
        <v>422</v>
      </c>
      <c r="K14" s="435" t="s">
        <v>279</v>
      </c>
      <c r="L14" s="436">
        <v>1</v>
      </c>
      <c r="M14" s="437">
        <f t="shared" si="0"/>
        <v>0.33541666666666664</v>
      </c>
    </row>
    <row r="15" spans="1:13" ht="15.75" customHeight="1">
      <c r="A15" s="1096"/>
      <c r="B15" s="836" t="s">
        <v>495</v>
      </c>
      <c r="C15" s="832"/>
      <c r="E15" s="114"/>
      <c r="F15" s="114"/>
      <c r="G15" s="438">
        <v>4</v>
      </c>
      <c r="H15" s="439" t="s">
        <v>206</v>
      </c>
      <c r="I15" s="446" t="s">
        <v>588</v>
      </c>
      <c r="J15" s="441" t="s">
        <v>422</v>
      </c>
      <c r="K15" s="441" t="s">
        <v>279</v>
      </c>
      <c r="L15" s="442">
        <v>1</v>
      </c>
      <c r="M15" s="443">
        <f t="shared" si="0"/>
        <v>0.3361111111111111</v>
      </c>
    </row>
    <row r="16" spans="1:13" ht="15.75" customHeight="1">
      <c r="A16" s="58"/>
      <c r="B16" s="837" t="s">
        <v>554</v>
      </c>
      <c r="C16" s="832"/>
      <c r="E16" s="432"/>
      <c r="F16" s="432"/>
      <c r="G16" s="447">
        <v>5</v>
      </c>
      <c r="H16" s="435" t="s">
        <v>210</v>
      </c>
      <c r="I16" s="435" t="s">
        <v>251</v>
      </c>
      <c r="J16" s="435" t="s">
        <v>422</v>
      </c>
      <c r="K16" s="435" t="s">
        <v>279</v>
      </c>
      <c r="L16" s="436">
        <v>1</v>
      </c>
      <c r="M16" s="437">
        <f t="shared" si="0"/>
        <v>0.3368055555555555</v>
      </c>
    </row>
    <row r="17" spans="1:13" ht="15.75" customHeight="1">
      <c r="A17" s="58"/>
      <c r="B17" s="838" t="s">
        <v>574</v>
      </c>
      <c r="C17" s="832"/>
      <c r="E17" s="114"/>
      <c r="F17" s="114"/>
      <c r="G17" s="448">
        <v>5.1</v>
      </c>
      <c r="H17" s="441" t="s">
        <v>210</v>
      </c>
      <c r="I17" s="440" t="s">
        <v>252</v>
      </c>
      <c r="J17" s="441" t="s">
        <v>422</v>
      </c>
      <c r="K17" s="441" t="s">
        <v>279</v>
      </c>
      <c r="L17" s="442">
        <v>1</v>
      </c>
      <c r="M17" s="443">
        <f t="shared" si="0"/>
        <v>0.33749999999999997</v>
      </c>
    </row>
    <row r="18" spans="1:13" ht="15.75" customHeight="1">
      <c r="A18" s="58"/>
      <c r="B18" s="839" t="s">
        <v>573</v>
      </c>
      <c r="C18" s="832"/>
      <c r="E18" s="432"/>
      <c r="F18" s="432"/>
      <c r="G18" s="447">
        <v>5.2</v>
      </c>
      <c r="H18" s="435" t="s">
        <v>210</v>
      </c>
      <c r="I18" s="445" t="s">
        <v>589</v>
      </c>
      <c r="J18" s="435" t="s">
        <v>422</v>
      </c>
      <c r="K18" s="435" t="s">
        <v>279</v>
      </c>
      <c r="L18" s="436">
        <v>0</v>
      </c>
      <c r="M18" s="437">
        <f t="shared" si="0"/>
        <v>0.3381944444444444</v>
      </c>
    </row>
    <row r="19" spans="1:13" ht="15.75" customHeight="1">
      <c r="A19" s="58"/>
      <c r="B19" s="840" t="s">
        <v>663</v>
      </c>
      <c r="C19" s="832"/>
      <c r="E19" s="114"/>
      <c r="F19" s="114"/>
      <c r="G19" s="448">
        <v>6</v>
      </c>
      <c r="H19" s="441" t="s">
        <v>238</v>
      </c>
      <c r="I19" s="441" t="s">
        <v>590</v>
      </c>
      <c r="J19" s="441" t="s">
        <v>422</v>
      </c>
      <c r="K19" s="441" t="s">
        <v>279</v>
      </c>
      <c r="L19" s="442">
        <v>1</v>
      </c>
      <c r="M19" s="443">
        <f t="shared" si="0"/>
        <v>0.3381944444444444</v>
      </c>
    </row>
    <row r="20" spans="1:13" ht="15.75" customHeight="1">
      <c r="A20" s="58"/>
      <c r="B20" s="841" t="s">
        <v>664</v>
      </c>
      <c r="C20" s="832"/>
      <c r="E20" s="432"/>
      <c r="F20" s="432"/>
      <c r="G20" s="447">
        <v>7</v>
      </c>
      <c r="H20" s="435" t="s">
        <v>238</v>
      </c>
      <c r="I20" s="435" t="s">
        <v>591</v>
      </c>
      <c r="J20" s="435" t="s">
        <v>422</v>
      </c>
      <c r="K20" s="435"/>
      <c r="L20" s="436">
        <v>30</v>
      </c>
      <c r="M20" s="437">
        <f t="shared" si="0"/>
        <v>0.33888888888888885</v>
      </c>
    </row>
    <row r="21" spans="1:13" ht="15.75" customHeight="1">
      <c r="A21" s="58"/>
      <c r="B21" s="922" t="s">
        <v>185</v>
      </c>
      <c r="C21" s="832"/>
      <c r="E21" s="114"/>
      <c r="F21" s="114"/>
      <c r="G21" s="448">
        <v>8</v>
      </c>
      <c r="H21" s="441" t="s">
        <v>238</v>
      </c>
      <c r="I21" s="441" t="s">
        <v>591</v>
      </c>
      <c r="J21" s="441" t="s">
        <v>208</v>
      </c>
      <c r="K21" s="441"/>
      <c r="L21" s="442">
        <v>60</v>
      </c>
      <c r="M21" s="443">
        <f t="shared" si="0"/>
        <v>0.35972222222222217</v>
      </c>
    </row>
    <row r="22" spans="1:13" ht="15.75" customHeight="1">
      <c r="A22" s="58"/>
      <c r="B22" s="1093" t="s">
        <v>177</v>
      </c>
      <c r="C22" s="832"/>
      <c r="E22" s="432"/>
      <c r="F22" s="432"/>
      <c r="G22" s="918">
        <v>11</v>
      </c>
      <c r="H22" s="919" t="s">
        <v>206</v>
      </c>
      <c r="I22" s="451" t="s">
        <v>425</v>
      </c>
      <c r="J22" s="919" t="s">
        <v>422</v>
      </c>
      <c r="K22" s="435" t="s">
        <v>279</v>
      </c>
      <c r="L22" s="920"/>
      <c r="M22" s="437">
        <f t="shared" si="0"/>
        <v>0.40138888888888885</v>
      </c>
    </row>
    <row r="23" spans="1:13" ht="15.75" customHeight="1">
      <c r="A23" s="58"/>
      <c r="B23" s="60"/>
      <c r="C23" s="59"/>
      <c r="E23" s="432"/>
      <c r="F23" s="432"/>
      <c r="G23" s="918"/>
      <c r="H23" s="919"/>
      <c r="I23" s="451"/>
      <c r="J23" s="919"/>
      <c r="K23" s="919"/>
      <c r="L23" s="920"/>
      <c r="M23" s="921"/>
    </row>
    <row r="24" spans="1:13" ht="15.75" customHeight="1">
      <c r="A24" s="58"/>
      <c r="B24" s="60"/>
      <c r="C24" s="59"/>
      <c r="E24" s="452"/>
      <c r="F24" s="452"/>
      <c r="G24" s="452"/>
      <c r="H24" s="452"/>
      <c r="I24" s="452"/>
      <c r="J24" s="452"/>
      <c r="K24" s="452"/>
      <c r="L24" s="453"/>
      <c r="M24" s="454"/>
    </row>
    <row r="25" spans="1:13" ht="15.75" customHeight="1">
      <c r="A25" s="58"/>
      <c r="B25" s="60"/>
      <c r="C25" s="59"/>
      <c r="E25" s="455"/>
      <c r="F25" s="455"/>
      <c r="G25" s="455"/>
      <c r="H25" s="455"/>
      <c r="I25" s="455"/>
      <c r="J25" s="455"/>
      <c r="K25" s="455"/>
      <c r="L25" s="455"/>
      <c r="M25" s="456"/>
    </row>
    <row r="26" spans="1:3" ht="15.75" customHeight="1">
      <c r="A26" s="58"/>
      <c r="B26" s="60"/>
      <c r="C26" s="59"/>
    </row>
    <row r="27" spans="1:3" ht="15.75" customHeight="1">
      <c r="A27" s="58"/>
      <c r="B27" s="843" t="s">
        <v>555</v>
      </c>
      <c r="C27" s="832"/>
    </row>
    <row r="28" spans="1:3" ht="15.75" customHeight="1">
      <c r="A28" s="58"/>
      <c r="B28" s="844" t="s">
        <v>661</v>
      </c>
      <c r="C28" s="845"/>
    </row>
    <row r="29" spans="1:3" ht="15.75" customHeight="1">
      <c r="A29" s="58"/>
      <c r="B29" s="842" t="s">
        <v>688</v>
      </c>
      <c r="C29" s="750"/>
    </row>
    <row r="30" spans="1:3" ht="15.75" customHeight="1">
      <c r="A30" s="58"/>
      <c r="B30" s="60"/>
      <c r="C30" s="750"/>
    </row>
    <row r="31" spans="1:3" ht="15.75" customHeight="1">
      <c r="A31" s="58"/>
      <c r="B31" s="60"/>
      <c r="C31" s="59"/>
    </row>
    <row r="32" spans="1:3" ht="15.75" customHeight="1">
      <c r="A32" s="58"/>
      <c r="B32" s="60"/>
      <c r="C32" s="59"/>
    </row>
    <row r="33" spans="1:3" ht="15.75" customHeight="1">
      <c r="A33" s="58"/>
      <c r="B33" s="60"/>
      <c r="C33" s="59"/>
    </row>
    <row r="34" spans="1:3" ht="15.75" customHeight="1" thickBot="1">
      <c r="A34" s="58"/>
      <c r="B34" s="60"/>
      <c r="C34" s="59"/>
    </row>
    <row r="35" spans="1:3" ht="15.75" customHeight="1">
      <c r="A35" s="58"/>
      <c r="B35" s="1016" t="s">
        <v>579</v>
      </c>
      <c r="C35" s="847"/>
    </row>
    <row r="36" spans="1:3" ht="15.75" customHeight="1">
      <c r="A36" s="58"/>
      <c r="B36" s="1017" t="s">
        <v>526</v>
      </c>
      <c r="C36" s="847"/>
    </row>
    <row r="37" spans="1:3" ht="15.75" customHeight="1">
      <c r="A37" s="58"/>
      <c r="B37" s="848" t="s">
        <v>502</v>
      </c>
      <c r="C37" s="847"/>
    </row>
    <row r="38" spans="1:3" ht="15.75" customHeight="1">
      <c r="A38" s="58"/>
      <c r="B38" s="849" t="s">
        <v>349</v>
      </c>
      <c r="C38" s="847"/>
    </row>
    <row r="39" spans="1:3" ht="15.75" customHeight="1">
      <c r="A39" s="58"/>
      <c r="B39" s="850" t="s">
        <v>350</v>
      </c>
      <c r="C39" s="847"/>
    </row>
    <row r="40" spans="1:3" ht="15.75" customHeight="1">
      <c r="A40" s="58"/>
      <c r="B40" s="851" t="s">
        <v>347</v>
      </c>
      <c r="C40" s="847"/>
    </row>
    <row r="41" spans="1:3" ht="15.75" customHeight="1">
      <c r="A41" s="58"/>
      <c r="B41" s="852" t="s">
        <v>522</v>
      </c>
      <c r="C41" s="847"/>
    </row>
    <row r="42" spans="1:3" ht="15.75" customHeight="1">
      <c r="A42" s="58"/>
      <c r="B42" s="852" t="s">
        <v>523</v>
      </c>
      <c r="C42" s="847"/>
    </row>
    <row r="43" spans="1:3" ht="15.75" customHeight="1">
      <c r="A43" s="58"/>
      <c r="B43" s="852" t="s">
        <v>381</v>
      </c>
      <c r="C43" s="847"/>
    </row>
    <row r="44" spans="1:3" ht="15.75" customHeight="1">
      <c r="A44" s="58"/>
      <c r="B44" s="852" t="s">
        <v>528</v>
      </c>
      <c r="C44" s="847"/>
    </row>
    <row r="45" spans="1:3" ht="15.75" customHeight="1">
      <c r="A45" s="58"/>
      <c r="B45" s="852" t="s">
        <v>524</v>
      </c>
      <c r="C45" s="847"/>
    </row>
    <row r="46" spans="1:3" ht="15.75" customHeight="1">
      <c r="A46" s="58"/>
      <c r="B46" s="852" t="s">
        <v>380</v>
      </c>
      <c r="C46" s="847"/>
    </row>
    <row r="47" spans="1:3" ht="15.75" customHeight="1">
      <c r="A47" s="58"/>
      <c r="B47" s="852" t="s">
        <v>525</v>
      </c>
      <c r="C47" s="847"/>
    </row>
    <row r="48" spans="1:3" ht="15.75" customHeight="1" thickBot="1">
      <c r="A48" s="58"/>
      <c r="B48" s="853" t="s">
        <v>351</v>
      </c>
      <c r="C48" s="847"/>
    </row>
    <row r="49" spans="1:3" ht="15.75" customHeight="1">
      <c r="A49" s="58"/>
      <c r="B49" s="60"/>
      <c r="C49" s="59"/>
    </row>
    <row r="50" spans="1:3" ht="15.75" customHeight="1" thickBot="1">
      <c r="A50" s="1097"/>
      <c r="B50" s="1098" t="s">
        <v>102</v>
      </c>
      <c r="C50" s="1099"/>
    </row>
  </sheetData>
  <sheetProtection/>
  <mergeCells count="5">
    <mergeCell ref="F2:N2"/>
    <mergeCell ref="F9:N9"/>
    <mergeCell ref="B4:B6"/>
    <mergeCell ref="F3:M3"/>
    <mergeCell ref="F4:M4"/>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75" right="0.75" top="1" bottom="1" header="0.5" footer="0.5"/>
  <pageSetup fitToHeight="1" fitToWidth="1" horizontalDpi="600" verticalDpi="600" orientation="landscape" scale="83" r:id="rId11"/>
</worksheet>
</file>

<file path=xl/worksheets/sheet8.xml><?xml version="1.0" encoding="utf-8"?>
<worksheet xmlns="http://schemas.openxmlformats.org/spreadsheetml/2006/main" xmlns:r="http://schemas.openxmlformats.org/officeDocument/2006/relationships">
  <sheetPr>
    <tabColor indexed="44"/>
    <pageSetUpPr fitToPage="1"/>
  </sheetPr>
  <dimension ref="A1:M99"/>
  <sheetViews>
    <sheetView showGridLines="0" zoomScale="55" zoomScaleNormal="55" zoomScalePageLayoutView="0" workbookViewId="0" topLeftCell="A1">
      <selection activeCell="A1" sqref="A1:C61"/>
    </sheetView>
  </sheetViews>
  <sheetFormatPr defaultColWidth="8.8515625" defaultRowHeight="15.75" customHeight="1"/>
  <cols>
    <col min="1" max="1" width="1.421875" style="0" customWidth="1"/>
    <col min="2" max="2" width="12.421875" style="0" customWidth="1"/>
    <col min="3" max="5" width="1.421875" style="0" customWidth="1"/>
    <col min="6" max="6" width="3.7109375" style="0" customWidth="1"/>
    <col min="7" max="7" width="8.421875" style="0" customWidth="1"/>
    <col min="8" max="8" width="6.28125" style="0" customWidth="1"/>
    <col min="9" max="9" width="75.7109375" style="0" customWidth="1"/>
    <col min="10" max="10" width="4.421875" style="0" customWidth="1"/>
    <col min="11" max="11" width="24.140625" style="0" customWidth="1"/>
    <col min="12" max="12" width="5.140625" style="0" customWidth="1"/>
    <col min="13" max="13" width="14.7109375" style="0" customWidth="1"/>
  </cols>
  <sheetData>
    <row r="1" spans="1:13" ht="15.75" customHeight="1">
      <c r="A1" s="1094"/>
      <c r="B1" s="1095" t="s">
        <v>102</v>
      </c>
      <c r="C1" s="57"/>
      <c r="E1" s="457"/>
      <c r="F1" s="457"/>
      <c r="G1" s="457"/>
      <c r="H1" s="458"/>
      <c r="I1" s="459"/>
      <c r="J1" s="459"/>
      <c r="K1" s="459"/>
      <c r="L1" s="460"/>
      <c r="M1" s="461"/>
    </row>
    <row r="2" spans="1:13" ht="15.75" customHeight="1" thickBot="1">
      <c r="A2" s="1096"/>
      <c r="B2" s="908"/>
      <c r="C2" s="59"/>
      <c r="E2" s="460"/>
      <c r="F2" s="1408" t="s">
        <v>594</v>
      </c>
      <c r="G2" s="1408"/>
      <c r="H2" s="1408"/>
      <c r="I2" s="1408"/>
      <c r="J2" s="1408"/>
      <c r="K2" s="1408"/>
      <c r="L2" s="1408"/>
      <c r="M2" s="1408"/>
    </row>
    <row r="3" spans="1:13" ht="21.75" customHeight="1" thickBot="1">
      <c r="A3" s="1096"/>
      <c r="B3" s="395" t="s">
        <v>276</v>
      </c>
      <c r="C3" s="59"/>
      <c r="E3" s="411"/>
      <c r="F3" s="1409" t="s">
        <v>595</v>
      </c>
      <c r="G3" s="1406"/>
      <c r="H3" s="1406"/>
      <c r="I3" s="1406"/>
      <c r="J3" s="1406"/>
      <c r="K3" s="1406"/>
      <c r="L3" s="1406"/>
      <c r="M3" s="1406"/>
    </row>
    <row r="4" spans="1:13" ht="15.75" customHeight="1">
      <c r="A4" s="1096"/>
      <c r="B4" s="1156" t="str">
        <f>Title!$B$4</f>
        <v>R6</v>
      </c>
      <c r="C4" s="59"/>
      <c r="E4" s="878"/>
      <c r="F4" s="1410" t="s">
        <v>245</v>
      </c>
      <c r="G4" s="1410"/>
      <c r="H4" s="1410"/>
      <c r="I4" s="1410"/>
      <c r="J4" s="1410"/>
      <c r="K4" s="1410"/>
      <c r="L4" s="1410"/>
      <c r="M4" s="1410"/>
    </row>
    <row r="5" spans="1:13" ht="15.75" customHeight="1">
      <c r="A5" s="1096"/>
      <c r="B5" s="1157"/>
      <c r="C5" s="59"/>
      <c r="E5" s="878"/>
      <c r="F5" s="1410" t="s">
        <v>596</v>
      </c>
      <c r="G5" s="1410"/>
      <c r="H5" s="1410"/>
      <c r="I5" s="1410"/>
      <c r="J5" s="1410"/>
      <c r="K5" s="1410"/>
      <c r="L5" s="1410"/>
      <c r="M5" s="1410"/>
    </row>
    <row r="6" spans="1:13" ht="15.75" customHeight="1" thickBot="1">
      <c r="A6" s="1096"/>
      <c r="B6" s="1158"/>
      <c r="C6" s="59"/>
      <c r="E6" s="878"/>
      <c r="F6" s="1410" t="s">
        <v>597</v>
      </c>
      <c r="G6" s="1410"/>
      <c r="H6" s="1410"/>
      <c r="I6" s="1410"/>
      <c r="J6" s="1410"/>
      <c r="K6" s="1410"/>
      <c r="L6" s="1410"/>
      <c r="M6" s="1410"/>
    </row>
    <row r="7" spans="1:13" ht="15.75" customHeight="1" thickBot="1">
      <c r="A7" s="1096"/>
      <c r="B7" s="60"/>
      <c r="C7" s="909"/>
      <c r="E7" s="878"/>
      <c r="F7" s="1410" t="s">
        <v>317</v>
      </c>
      <c r="G7" s="1410"/>
      <c r="H7" s="1410"/>
      <c r="I7" s="1410"/>
      <c r="J7" s="1410"/>
      <c r="K7" s="1410"/>
      <c r="L7" s="1410"/>
      <c r="M7" s="1410"/>
    </row>
    <row r="8" spans="1:13" ht="15.75" customHeight="1">
      <c r="A8" s="1096"/>
      <c r="B8" s="831" t="s">
        <v>348</v>
      </c>
      <c r="C8" s="832"/>
      <c r="E8" s="462"/>
      <c r="F8" s="463" t="s">
        <v>208</v>
      </c>
      <c r="G8" s="756" t="str">
        <f>CONCATENATE("Number of sessions: ",COUNTIF(F14:M225,"*MB AGENDA*"))</f>
        <v>Number of sessions: 8</v>
      </c>
      <c r="H8" s="465"/>
      <c r="I8" s="466"/>
      <c r="J8" s="467"/>
      <c r="K8" s="467"/>
      <c r="L8" s="467"/>
      <c r="M8" s="467"/>
    </row>
    <row r="9" spans="1:13" ht="15.75" customHeight="1">
      <c r="A9" s="1096"/>
      <c r="B9" s="833" t="s">
        <v>377</v>
      </c>
      <c r="C9" s="832"/>
      <c r="E9" s="462"/>
      <c r="F9" s="463" t="s">
        <v>208</v>
      </c>
      <c r="G9" s="464" t="s">
        <v>598</v>
      </c>
      <c r="H9" s="465"/>
      <c r="I9" s="466"/>
      <c r="J9" s="467"/>
      <c r="K9" s="467"/>
      <c r="L9" s="467"/>
      <c r="M9" s="467"/>
    </row>
    <row r="10" spans="1:13" ht="15.75" customHeight="1">
      <c r="A10" s="58"/>
      <c r="B10" s="60"/>
      <c r="C10" s="59"/>
      <c r="E10" s="462"/>
      <c r="F10" s="463" t="s">
        <v>208</v>
      </c>
      <c r="G10" s="464" t="s">
        <v>599</v>
      </c>
      <c r="H10" s="465"/>
      <c r="I10" s="466"/>
      <c r="J10" s="467"/>
      <c r="K10" s="467"/>
      <c r="L10" s="467"/>
      <c r="M10" s="467"/>
    </row>
    <row r="11" spans="1:13" ht="15.75" customHeight="1">
      <c r="A11" s="1096"/>
      <c r="B11" s="834" t="s">
        <v>403</v>
      </c>
      <c r="C11" s="832"/>
      <c r="E11" s="462"/>
      <c r="F11" s="463" t="s">
        <v>208</v>
      </c>
      <c r="G11" s="464" t="s">
        <v>221</v>
      </c>
      <c r="H11" s="465"/>
      <c r="I11" s="466"/>
      <c r="J11" s="467"/>
      <c r="K11" s="467"/>
      <c r="L11" s="467"/>
      <c r="M11" s="467"/>
    </row>
    <row r="12" spans="1:13" ht="15.75" customHeight="1" thickBot="1">
      <c r="A12" s="58"/>
      <c r="B12" s="846" t="s">
        <v>517</v>
      </c>
      <c r="C12" s="832"/>
      <c r="E12" s="468"/>
      <c r="F12" s="463" t="s">
        <v>208</v>
      </c>
      <c r="G12" s="464" t="s">
        <v>600</v>
      </c>
      <c r="H12" s="465"/>
      <c r="I12" s="466"/>
      <c r="J12" s="467"/>
      <c r="K12" s="466"/>
      <c r="L12" s="466"/>
      <c r="M12" s="466"/>
    </row>
    <row r="13" spans="1:13" ht="15.75" customHeight="1">
      <c r="A13" s="58"/>
      <c r="B13" s="60"/>
      <c r="C13" s="59"/>
      <c r="E13" s="468"/>
      <c r="F13" s="463" t="s">
        <v>208</v>
      </c>
      <c r="G13" s="464" t="s">
        <v>723</v>
      </c>
      <c r="H13" s="465"/>
      <c r="I13" s="466"/>
      <c r="J13" s="467"/>
      <c r="K13" s="466"/>
      <c r="L13" s="466"/>
      <c r="M13" s="466"/>
    </row>
    <row r="14" spans="1:13" ht="15.75" customHeight="1">
      <c r="A14" s="1096"/>
      <c r="B14" s="835" t="s">
        <v>513</v>
      </c>
      <c r="C14" s="832"/>
      <c r="E14" s="469"/>
      <c r="F14" s="470"/>
      <c r="G14" s="471"/>
      <c r="H14" s="472"/>
      <c r="I14" s="470"/>
      <c r="J14" s="470"/>
      <c r="K14" s="470"/>
      <c r="L14" s="470"/>
      <c r="M14" s="470"/>
    </row>
    <row r="15" spans="1:13" ht="15.75" customHeight="1">
      <c r="A15" s="1096"/>
      <c r="B15" s="836" t="s">
        <v>495</v>
      </c>
      <c r="C15" s="832"/>
      <c r="E15" s="941"/>
      <c r="F15" s="1411" t="s">
        <v>724</v>
      </c>
      <c r="G15" s="1411"/>
      <c r="H15" s="1411"/>
      <c r="I15" s="1411"/>
      <c r="J15" s="1411"/>
      <c r="K15" s="1411"/>
      <c r="L15" s="1411"/>
      <c r="M15" s="1411"/>
    </row>
    <row r="16" spans="1:13" ht="15.75" customHeight="1">
      <c r="A16" s="58"/>
      <c r="B16" s="837" t="s">
        <v>554</v>
      </c>
      <c r="C16" s="832"/>
      <c r="E16" s="473"/>
      <c r="F16" s="473"/>
      <c r="G16" s="474"/>
      <c r="H16" s="474"/>
      <c r="I16" s="473"/>
      <c r="J16" s="473"/>
      <c r="K16" s="475"/>
      <c r="L16" s="476"/>
      <c r="M16" s="477"/>
    </row>
    <row r="17" spans="1:13" ht="15.75" customHeight="1">
      <c r="A17" s="58"/>
      <c r="B17" s="838" t="s">
        <v>574</v>
      </c>
      <c r="C17" s="832"/>
      <c r="E17" s="478"/>
      <c r="F17" s="479"/>
      <c r="G17" s="480">
        <v>1</v>
      </c>
      <c r="H17" s="480" t="s">
        <v>210</v>
      </c>
      <c r="I17" s="479" t="s">
        <v>354</v>
      </c>
      <c r="J17" s="479" t="s">
        <v>422</v>
      </c>
      <c r="K17" s="479" t="s">
        <v>200</v>
      </c>
      <c r="L17" s="481">
        <v>1</v>
      </c>
      <c r="M17" s="482">
        <f>TIME(MID(F15,SEARCH(":",F15)-2,2),MID(F15,SEARCH(":",F15)+1,2),0)</f>
        <v>0.5625</v>
      </c>
    </row>
    <row r="18" spans="1:13" ht="15.75" customHeight="1">
      <c r="A18" s="58"/>
      <c r="B18" s="839" t="s">
        <v>573</v>
      </c>
      <c r="C18" s="832"/>
      <c r="E18" s="483"/>
      <c r="F18" s="942"/>
      <c r="G18" s="484">
        <f aca="true" t="shared" si="0" ref="G18:G25">G17+1</f>
        <v>2</v>
      </c>
      <c r="H18" s="484" t="s">
        <v>210</v>
      </c>
      <c r="I18" s="485" t="s">
        <v>588</v>
      </c>
      <c r="J18" s="485" t="s">
        <v>422</v>
      </c>
      <c r="K18" s="485" t="s">
        <v>200</v>
      </c>
      <c r="L18" s="486">
        <v>9</v>
      </c>
      <c r="M18" s="487">
        <f aca="true" t="shared" si="1" ref="M18:M25">M17+TIME(0,L17,0)</f>
        <v>0.5631944444444444</v>
      </c>
    </row>
    <row r="19" spans="1:13" ht="15.75" customHeight="1">
      <c r="A19" s="58"/>
      <c r="B19" s="840" t="s">
        <v>663</v>
      </c>
      <c r="C19" s="832"/>
      <c r="E19" s="478"/>
      <c r="F19" s="943"/>
      <c r="G19" s="480">
        <f t="shared" si="0"/>
        <v>3</v>
      </c>
      <c r="H19" s="480" t="s">
        <v>201</v>
      </c>
      <c r="I19" s="479" t="s">
        <v>246</v>
      </c>
      <c r="J19" s="479" t="s">
        <v>422</v>
      </c>
      <c r="K19" s="479" t="s">
        <v>200</v>
      </c>
      <c r="L19" s="481">
        <v>10</v>
      </c>
      <c r="M19" s="482">
        <f t="shared" si="1"/>
        <v>0.5694444444444444</v>
      </c>
    </row>
    <row r="20" spans="1:13" ht="15.75" customHeight="1">
      <c r="A20" s="58"/>
      <c r="B20" s="841" t="s">
        <v>664</v>
      </c>
      <c r="C20" s="832"/>
      <c r="E20" s="483"/>
      <c r="F20" s="485"/>
      <c r="G20" s="484">
        <f t="shared" si="0"/>
        <v>4</v>
      </c>
      <c r="H20" s="484" t="s">
        <v>201</v>
      </c>
      <c r="I20" s="485" t="s">
        <v>247</v>
      </c>
      <c r="J20" s="485" t="s">
        <v>422</v>
      </c>
      <c r="K20" s="485" t="s">
        <v>248</v>
      </c>
      <c r="L20" s="486">
        <v>30</v>
      </c>
      <c r="M20" s="487">
        <f t="shared" si="1"/>
        <v>0.5763888888888888</v>
      </c>
    </row>
    <row r="21" spans="1:13" ht="15.75" customHeight="1">
      <c r="A21" s="58"/>
      <c r="B21" s="922" t="s">
        <v>185</v>
      </c>
      <c r="C21" s="832"/>
      <c r="E21" s="478"/>
      <c r="F21" s="943"/>
      <c r="G21" s="480">
        <f t="shared" si="0"/>
        <v>5</v>
      </c>
      <c r="H21" s="480" t="s">
        <v>201</v>
      </c>
      <c r="I21" s="479" t="s">
        <v>602</v>
      </c>
      <c r="J21" s="479" t="s">
        <v>422</v>
      </c>
      <c r="K21" s="479" t="s">
        <v>203</v>
      </c>
      <c r="L21" s="481">
        <v>20</v>
      </c>
      <c r="M21" s="482">
        <f t="shared" si="1"/>
        <v>0.5972222222222222</v>
      </c>
    </row>
    <row r="22" spans="1:13" ht="15.75" customHeight="1">
      <c r="A22" s="58"/>
      <c r="B22" s="1093" t="s">
        <v>177</v>
      </c>
      <c r="C22" s="832"/>
      <c r="E22" s="483"/>
      <c r="F22" s="485"/>
      <c r="G22" s="484">
        <f t="shared" si="0"/>
        <v>6</v>
      </c>
      <c r="H22" s="484" t="s">
        <v>210</v>
      </c>
      <c r="I22" s="485" t="s">
        <v>280</v>
      </c>
      <c r="J22" s="485" t="s">
        <v>422</v>
      </c>
      <c r="K22" s="485" t="s">
        <v>200</v>
      </c>
      <c r="L22" s="486">
        <v>20</v>
      </c>
      <c r="M22" s="487">
        <f t="shared" si="1"/>
        <v>0.611111111111111</v>
      </c>
    </row>
    <row r="23" spans="1:13" ht="15.75" customHeight="1">
      <c r="A23" s="58"/>
      <c r="B23" s="60"/>
      <c r="C23" s="59"/>
      <c r="E23" s="488"/>
      <c r="F23" s="479"/>
      <c r="G23" s="480">
        <f t="shared" si="0"/>
        <v>7</v>
      </c>
      <c r="H23" s="480" t="s">
        <v>238</v>
      </c>
      <c r="I23" s="479" t="s">
        <v>249</v>
      </c>
      <c r="J23" s="489" t="s">
        <v>422</v>
      </c>
      <c r="K23" s="479" t="s">
        <v>250</v>
      </c>
      <c r="L23" s="490">
        <v>10</v>
      </c>
      <c r="M23" s="482">
        <f t="shared" si="1"/>
        <v>0.6249999999999999</v>
      </c>
    </row>
    <row r="24" spans="1:13" ht="15.75" customHeight="1">
      <c r="A24" s="58"/>
      <c r="B24" s="60"/>
      <c r="C24" s="59"/>
      <c r="E24" s="776"/>
      <c r="F24" s="485"/>
      <c r="G24" s="484">
        <f t="shared" si="0"/>
        <v>8</v>
      </c>
      <c r="H24" s="484" t="s">
        <v>238</v>
      </c>
      <c r="I24" s="485" t="s">
        <v>625</v>
      </c>
      <c r="J24" s="485" t="s">
        <v>422</v>
      </c>
      <c r="K24" s="485" t="s">
        <v>203</v>
      </c>
      <c r="L24" s="492">
        <v>20</v>
      </c>
      <c r="M24" s="487">
        <f t="shared" si="1"/>
        <v>0.6319444444444443</v>
      </c>
    </row>
    <row r="25" spans="1:13" ht="15.75" customHeight="1">
      <c r="A25" s="58"/>
      <c r="B25" s="60"/>
      <c r="C25" s="59"/>
      <c r="E25" s="488"/>
      <c r="F25" s="479"/>
      <c r="G25" s="480">
        <f t="shared" si="0"/>
        <v>9</v>
      </c>
      <c r="H25" s="480" t="s">
        <v>201</v>
      </c>
      <c r="I25" s="479" t="s">
        <v>593</v>
      </c>
      <c r="J25" s="489"/>
      <c r="K25" s="479"/>
      <c r="L25" s="490"/>
      <c r="M25" s="491">
        <f t="shared" si="1"/>
        <v>0.6458333333333331</v>
      </c>
    </row>
    <row r="26" spans="1:13" ht="15.75" customHeight="1">
      <c r="A26" s="58"/>
      <c r="B26" s="60"/>
      <c r="C26" s="59"/>
      <c r="E26" s="494"/>
      <c r="F26" s="495"/>
      <c r="G26" s="496"/>
      <c r="H26" s="497"/>
      <c r="I26" s="498"/>
      <c r="J26" s="496"/>
      <c r="K26" s="496"/>
      <c r="L26" s="492"/>
      <c r="M26" s="493"/>
    </row>
    <row r="27" spans="1:13" ht="15.75" customHeight="1">
      <c r="A27" s="58"/>
      <c r="B27" s="843" t="s">
        <v>555</v>
      </c>
      <c r="C27" s="832"/>
      <c r="E27" s="469"/>
      <c r="F27" s="470"/>
      <c r="G27" s="471"/>
      <c r="H27" s="472"/>
      <c r="I27" s="470"/>
      <c r="J27" s="470"/>
      <c r="K27" s="470"/>
      <c r="L27" s="470"/>
      <c r="M27" s="470"/>
    </row>
    <row r="28" spans="1:13" ht="15.75" customHeight="1">
      <c r="A28" s="58"/>
      <c r="B28" s="844" t="s">
        <v>661</v>
      </c>
      <c r="C28" s="845"/>
      <c r="E28" s="469"/>
      <c r="F28" s="470"/>
      <c r="G28" s="471"/>
      <c r="H28" s="472"/>
      <c r="I28" s="470"/>
      <c r="J28" s="470"/>
      <c r="K28" s="470"/>
      <c r="L28" s="470"/>
      <c r="M28" s="470"/>
    </row>
    <row r="29" spans="1:13" ht="28.5" customHeight="1">
      <c r="A29" s="58"/>
      <c r="B29" s="842" t="s">
        <v>688</v>
      </c>
      <c r="C29" s="750"/>
      <c r="E29" s="941"/>
      <c r="F29" s="1411" t="s">
        <v>725</v>
      </c>
      <c r="G29" s="1411"/>
      <c r="H29" s="1411"/>
      <c r="I29" s="1411"/>
      <c r="J29" s="1411"/>
      <c r="K29" s="1411"/>
      <c r="L29" s="1411"/>
      <c r="M29" s="1411"/>
    </row>
    <row r="30" spans="1:13" ht="15.75" customHeight="1">
      <c r="A30" s="58"/>
      <c r="B30" s="60"/>
      <c r="C30" s="750"/>
      <c r="E30" s="473"/>
      <c r="F30" s="473"/>
      <c r="G30" s="474"/>
      <c r="H30" s="474"/>
      <c r="I30" s="473"/>
      <c r="J30" s="473"/>
      <c r="K30" s="475"/>
      <c r="L30" s="476"/>
      <c r="M30" s="477"/>
    </row>
    <row r="31" spans="1:13" ht="15.75" customHeight="1">
      <c r="A31" s="58"/>
      <c r="B31" s="60"/>
      <c r="C31" s="59"/>
      <c r="E31" s="478"/>
      <c r="F31" s="479"/>
      <c r="G31" s="480">
        <f ca="1">MAX(G10:INDIRECT(ADDRESS(ROW()-1,1)))+1</f>
        <v>10</v>
      </c>
      <c r="H31" s="480" t="s">
        <v>210</v>
      </c>
      <c r="I31" s="479" t="s">
        <v>354</v>
      </c>
      <c r="J31" s="479" t="s">
        <v>422</v>
      </c>
      <c r="K31" s="479" t="s">
        <v>200</v>
      </c>
      <c r="L31" s="481">
        <v>5</v>
      </c>
      <c r="M31" s="482">
        <f>TIME(MID(F29,SEARCH(":",F29)-2,2),MID(F29,SEARCH(":",F29)+1,2),0)</f>
        <v>0.6666666666666666</v>
      </c>
    </row>
    <row r="32" spans="1:13" ht="15.75" customHeight="1">
      <c r="A32" s="58"/>
      <c r="B32" s="60"/>
      <c r="C32" s="59"/>
      <c r="E32" s="483"/>
      <c r="F32" s="942"/>
      <c r="G32" s="484">
        <f>G31+1</f>
        <v>11</v>
      </c>
      <c r="H32" s="484" t="s">
        <v>238</v>
      </c>
      <c r="I32" s="485" t="s">
        <v>625</v>
      </c>
      <c r="J32" s="485" t="s">
        <v>422</v>
      </c>
      <c r="K32" s="485" t="s">
        <v>203</v>
      </c>
      <c r="L32" s="486">
        <v>75</v>
      </c>
      <c r="M32" s="487">
        <f>M31+TIME(0,L31,0)</f>
        <v>0.6701388888888888</v>
      </c>
    </row>
    <row r="33" spans="1:13" ht="15.75" customHeight="1">
      <c r="A33" s="58"/>
      <c r="B33" s="60"/>
      <c r="C33" s="59"/>
      <c r="E33" s="478"/>
      <c r="F33" s="943"/>
      <c r="G33" s="480">
        <f>G32+1</f>
        <v>12</v>
      </c>
      <c r="H33" s="480" t="s">
        <v>238</v>
      </c>
      <c r="I33" s="479" t="s">
        <v>603</v>
      </c>
      <c r="J33" s="479" t="s">
        <v>422</v>
      </c>
      <c r="K33" s="479" t="s">
        <v>203</v>
      </c>
      <c r="L33" s="481">
        <v>40</v>
      </c>
      <c r="M33" s="482">
        <f>M32+TIME(0,L32,0)</f>
        <v>0.7222222222222222</v>
      </c>
    </row>
    <row r="34" spans="1:13" ht="15.75" customHeight="1" thickBot="1">
      <c r="A34" s="58"/>
      <c r="B34" s="60"/>
      <c r="C34" s="59"/>
      <c r="E34" s="483"/>
      <c r="F34" s="485"/>
      <c r="G34" s="484">
        <f>G33+1</f>
        <v>13</v>
      </c>
      <c r="H34" s="484" t="s">
        <v>201</v>
      </c>
      <c r="I34" s="485" t="s">
        <v>593</v>
      </c>
      <c r="J34" s="485"/>
      <c r="K34" s="485"/>
      <c r="L34" s="486"/>
      <c r="M34" s="487">
        <f>M33+TIME(0,L33,0)</f>
        <v>0.75</v>
      </c>
    </row>
    <row r="35" spans="1:13" ht="15.75" customHeight="1">
      <c r="A35" s="58"/>
      <c r="B35" s="1016" t="s">
        <v>579</v>
      </c>
      <c r="C35" s="847"/>
      <c r="E35" s="499"/>
      <c r="F35" s="500"/>
      <c r="G35" s="501"/>
      <c r="H35" s="502"/>
      <c r="I35" s="503"/>
      <c r="J35" s="501"/>
      <c r="K35" s="501"/>
      <c r="L35" s="490"/>
      <c r="M35" s="491"/>
    </row>
    <row r="36" spans="1:13" ht="15.75" customHeight="1">
      <c r="A36" s="58"/>
      <c r="B36" s="1017" t="s">
        <v>526</v>
      </c>
      <c r="C36" s="847"/>
      <c r="E36" s="469"/>
      <c r="F36" s="470"/>
      <c r="G36" s="471"/>
      <c r="H36" s="472"/>
      <c r="I36" s="470"/>
      <c r="J36" s="470"/>
      <c r="K36" s="470"/>
      <c r="L36" s="470"/>
      <c r="M36" s="470"/>
    </row>
    <row r="37" spans="1:13" ht="15.75" customHeight="1">
      <c r="A37" s="58"/>
      <c r="B37" s="848" t="s">
        <v>502</v>
      </c>
      <c r="C37" s="847"/>
      <c r="E37" s="941"/>
      <c r="F37" s="1411" t="s">
        <v>726</v>
      </c>
      <c r="G37" s="1411"/>
      <c r="H37" s="1411"/>
      <c r="I37" s="1411"/>
      <c r="J37" s="1411"/>
      <c r="K37" s="1411"/>
      <c r="L37" s="1411"/>
      <c r="M37" s="1411"/>
    </row>
    <row r="38" spans="1:13" ht="15.75" customHeight="1">
      <c r="A38" s="58"/>
      <c r="B38" s="849" t="s">
        <v>349</v>
      </c>
      <c r="C38" s="847"/>
      <c r="E38" s="473"/>
      <c r="F38" s="473"/>
      <c r="G38" s="474"/>
      <c r="H38" s="474"/>
      <c r="I38" s="473"/>
      <c r="J38" s="473"/>
      <c r="K38" s="475"/>
      <c r="L38" s="476"/>
      <c r="M38" s="477"/>
    </row>
    <row r="39" spans="1:13" ht="15.75" customHeight="1">
      <c r="A39" s="58"/>
      <c r="B39" s="850" t="s">
        <v>350</v>
      </c>
      <c r="C39" s="847"/>
      <c r="E39" s="478"/>
      <c r="F39" s="479"/>
      <c r="G39" s="1018">
        <f>G34+1</f>
        <v>14</v>
      </c>
      <c r="H39" s="480" t="s">
        <v>210</v>
      </c>
      <c r="I39" s="479" t="s">
        <v>354</v>
      </c>
      <c r="J39" s="479" t="s">
        <v>422</v>
      </c>
      <c r="K39" s="479" t="s">
        <v>200</v>
      </c>
      <c r="L39" s="481">
        <v>5</v>
      </c>
      <c r="M39" s="482">
        <f>TIME(MID(F37,SEARCH(":",F37)-2,2),MID(F37,SEARCH(":",F37)+1,2),0)</f>
        <v>0.6666666666666666</v>
      </c>
    </row>
    <row r="40" spans="1:13" ht="15.75" customHeight="1">
      <c r="A40" s="58"/>
      <c r="B40" s="851" t="s">
        <v>347</v>
      </c>
      <c r="C40" s="847"/>
      <c r="E40" s="483"/>
      <c r="F40" s="942"/>
      <c r="G40" s="484">
        <f>G39+1</f>
        <v>15</v>
      </c>
      <c r="H40" s="484" t="s">
        <v>238</v>
      </c>
      <c r="I40" s="485" t="s">
        <v>625</v>
      </c>
      <c r="J40" s="485" t="s">
        <v>422</v>
      </c>
      <c r="K40" s="485" t="s">
        <v>203</v>
      </c>
      <c r="L40" s="486">
        <v>75</v>
      </c>
      <c r="M40" s="487">
        <f>M39+TIME(0,L39,0)</f>
        <v>0.6701388888888888</v>
      </c>
    </row>
    <row r="41" spans="1:13" ht="15.75" customHeight="1">
      <c r="A41" s="58"/>
      <c r="B41" s="852" t="s">
        <v>522</v>
      </c>
      <c r="C41" s="847"/>
      <c r="E41" s="478"/>
      <c r="F41" s="943"/>
      <c r="G41" s="480">
        <f>G40+1</f>
        <v>16</v>
      </c>
      <c r="H41" s="480" t="s">
        <v>238</v>
      </c>
      <c r="I41" s="479" t="s">
        <v>603</v>
      </c>
      <c r="J41" s="479" t="s">
        <v>422</v>
      </c>
      <c r="K41" s="479" t="s">
        <v>203</v>
      </c>
      <c r="L41" s="481">
        <v>40</v>
      </c>
      <c r="M41" s="482">
        <f>M40+TIME(0,L40,0)</f>
        <v>0.7222222222222222</v>
      </c>
    </row>
    <row r="42" spans="1:13" ht="15.75" customHeight="1">
      <c r="A42" s="58"/>
      <c r="B42" s="852" t="s">
        <v>523</v>
      </c>
      <c r="C42" s="847"/>
      <c r="E42" s="483"/>
      <c r="F42" s="485"/>
      <c r="G42" s="484">
        <f>G41+1</f>
        <v>17</v>
      </c>
      <c r="H42" s="484" t="s">
        <v>201</v>
      </c>
      <c r="I42" s="485" t="s">
        <v>593</v>
      </c>
      <c r="J42" s="485"/>
      <c r="K42" s="485"/>
      <c r="L42" s="486"/>
      <c r="M42" s="487">
        <f>M41+TIME(0,L41,0)</f>
        <v>0.75</v>
      </c>
    </row>
    <row r="43" spans="1:13" ht="15.75" customHeight="1">
      <c r="A43" s="58"/>
      <c r="B43" s="852" t="s">
        <v>381</v>
      </c>
      <c r="C43" s="847"/>
      <c r="E43" s="499"/>
      <c r="F43" s="500"/>
      <c r="G43" s="501"/>
      <c r="H43" s="502"/>
      <c r="I43" s="503"/>
      <c r="J43" s="501"/>
      <c r="K43" s="501"/>
      <c r="L43" s="490"/>
      <c r="M43" s="491"/>
    </row>
    <row r="44" spans="1:13" ht="15.75" customHeight="1">
      <c r="A44" s="58"/>
      <c r="B44" s="852" t="s">
        <v>528</v>
      </c>
      <c r="C44" s="847"/>
      <c r="E44" s="469"/>
      <c r="F44" s="470"/>
      <c r="G44" s="471"/>
      <c r="H44" s="472"/>
      <c r="I44" s="470"/>
      <c r="J44" s="470"/>
      <c r="K44" s="470"/>
      <c r="L44" s="470"/>
      <c r="M44" s="470"/>
    </row>
    <row r="45" spans="1:13" ht="15.75" customHeight="1">
      <c r="A45" s="58"/>
      <c r="B45" s="852" t="s">
        <v>524</v>
      </c>
      <c r="C45" s="847"/>
      <c r="E45" s="941"/>
      <c r="F45" s="1411" t="s">
        <v>727</v>
      </c>
      <c r="G45" s="1411"/>
      <c r="H45" s="1411"/>
      <c r="I45" s="1411"/>
      <c r="J45" s="1411"/>
      <c r="K45" s="1411"/>
      <c r="L45" s="1411"/>
      <c r="M45" s="1411"/>
    </row>
    <row r="46" spans="1:13" ht="15.75" customHeight="1">
      <c r="A46" s="58"/>
      <c r="B46" s="852" t="s">
        <v>380</v>
      </c>
      <c r="C46" s="847"/>
      <c r="E46" s="473"/>
      <c r="F46" s="473"/>
      <c r="G46" s="474"/>
      <c r="H46" s="474"/>
      <c r="I46" s="473"/>
      <c r="J46" s="473"/>
      <c r="K46" s="475"/>
      <c r="L46" s="476"/>
      <c r="M46" s="477"/>
    </row>
    <row r="47" spans="1:13" ht="15.75" customHeight="1">
      <c r="A47" s="58"/>
      <c r="B47" s="852" t="s">
        <v>525</v>
      </c>
      <c r="C47" s="847"/>
      <c r="E47" s="478"/>
      <c r="F47" s="479"/>
      <c r="G47" s="480">
        <f ca="1">MAX(G20:INDIRECT(ADDRESS(ROW()-1,1)))+1</f>
        <v>18</v>
      </c>
      <c r="H47" s="480" t="s">
        <v>210</v>
      </c>
      <c r="I47" s="479" t="s">
        <v>354</v>
      </c>
      <c r="J47" s="479" t="s">
        <v>422</v>
      </c>
      <c r="K47" s="479" t="s">
        <v>200</v>
      </c>
      <c r="L47" s="481">
        <v>5</v>
      </c>
      <c r="M47" s="482">
        <f>TIME(MID(F45,SEARCH(":",F45)-2,2),MID(F45,SEARCH(":",F45)+1,2),0)</f>
        <v>0.8125</v>
      </c>
    </row>
    <row r="48" spans="1:13" ht="15.75" customHeight="1" thickBot="1">
      <c r="A48" s="58"/>
      <c r="B48" s="853" t="s">
        <v>351</v>
      </c>
      <c r="C48" s="847"/>
      <c r="E48" s="483"/>
      <c r="F48" s="942"/>
      <c r="G48" s="484">
        <f>G47+1</f>
        <v>19</v>
      </c>
      <c r="H48" s="484" t="s">
        <v>238</v>
      </c>
      <c r="I48" s="485" t="s">
        <v>625</v>
      </c>
      <c r="J48" s="485" t="s">
        <v>422</v>
      </c>
      <c r="K48" s="485" t="s">
        <v>203</v>
      </c>
      <c r="L48" s="486">
        <v>75</v>
      </c>
      <c r="M48" s="487">
        <f>M47+TIME(0,L47,0)</f>
        <v>0.8159722222222222</v>
      </c>
    </row>
    <row r="49" spans="1:13" ht="15.75" customHeight="1">
      <c r="A49" s="58"/>
      <c r="B49" s="60"/>
      <c r="C49" s="59"/>
      <c r="E49" s="478"/>
      <c r="F49" s="943"/>
      <c r="G49" s="480">
        <f>G48+1</f>
        <v>20</v>
      </c>
      <c r="H49" s="480" t="s">
        <v>238</v>
      </c>
      <c r="I49" s="479" t="s">
        <v>603</v>
      </c>
      <c r="J49" s="479" t="s">
        <v>422</v>
      </c>
      <c r="K49" s="479" t="s">
        <v>203</v>
      </c>
      <c r="L49" s="481">
        <v>40</v>
      </c>
      <c r="M49" s="482">
        <f>M48+TIME(0,L48,0)</f>
        <v>0.8680555555555556</v>
      </c>
    </row>
    <row r="50" spans="1:13" ht="15.75" customHeight="1" thickBot="1">
      <c r="A50" s="1097"/>
      <c r="B50" s="1098" t="s">
        <v>102</v>
      </c>
      <c r="C50" s="1099"/>
      <c r="E50" s="483"/>
      <c r="F50" s="485"/>
      <c r="G50" s="484">
        <f>G49+1</f>
        <v>21</v>
      </c>
      <c r="H50" s="484" t="s">
        <v>201</v>
      </c>
      <c r="I50" s="485" t="s">
        <v>593</v>
      </c>
      <c r="J50" s="485"/>
      <c r="K50" s="485"/>
      <c r="L50" s="486"/>
      <c r="M50" s="487">
        <f>M49+TIME(0,L49,0)</f>
        <v>0.8958333333333334</v>
      </c>
    </row>
    <row r="51" spans="5:13" ht="15.75" customHeight="1">
      <c r="E51" s="499"/>
      <c r="F51" s="500"/>
      <c r="G51" s="501"/>
      <c r="H51" s="502"/>
      <c r="I51" s="503"/>
      <c r="J51" s="501"/>
      <c r="K51" s="501"/>
      <c r="L51" s="490"/>
      <c r="M51" s="491"/>
    </row>
    <row r="52" spans="5:13" ht="15.75" customHeight="1">
      <c r="E52" s="504"/>
      <c r="F52" s="504"/>
      <c r="G52" s="944"/>
      <c r="H52" s="944"/>
      <c r="I52" s="505"/>
      <c r="J52" s="944"/>
      <c r="K52" s="505"/>
      <c r="L52" s="504"/>
      <c r="M52" s="506"/>
    </row>
    <row r="53" spans="5:13" ht="15.75" customHeight="1">
      <c r="E53" s="469"/>
      <c r="F53" s="470"/>
      <c r="G53" s="471"/>
      <c r="H53" s="472"/>
      <c r="I53" s="470"/>
      <c r="J53" s="470"/>
      <c r="K53" s="470"/>
      <c r="L53" s="470"/>
      <c r="M53" s="470"/>
    </row>
    <row r="54" spans="5:13" ht="15.75" customHeight="1">
      <c r="E54" s="941"/>
      <c r="F54" s="1411" t="s">
        <v>728</v>
      </c>
      <c r="G54" s="1411"/>
      <c r="H54" s="1411"/>
      <c r="I54" s="1411"/>
      <c r="J54" s="1411"/>
      <c r="K54" s="1411"/>
      <c r="L54" s="1411"/>
      <c r="M54" s="1411"/>
    </row>
    <row r="55" spans="5:13" ht="15.75" customHeight="1">
      <c r="E55" s="473"/>
      <c r="F55" s="473"/>
      <c r="G55" s="474"/>
      <c r="H55" s="474"/>
      <c r="I55" s="473"/>
      <c r="J55" s="473"/>
      <c r="K55" s="475"/>
      <c r="L55" s="476"/>
      <c r="M55" s="477"/>
    </row>
    <row r="56" spans="5:13" ht="15.75" customHeight="1">
      <c r="E56" s="478"/>
      <c r="F56" s="479"/>
      <c r="G56" s="480">
        <f ca="1">MAX(G30:INDIRECT(ADDRESS(ROW()-1,1)))+1</f>
        <v>22</v>
      </c>
      <c r="H56" s="480" t="s">
        <v>210</v>
      </c>
      <c r="I56" s="479" t="s">
        <v>354</v>
      </c>
      <c r="J56" s="479" t="s">
        <v>422</v>
      </c>
      <c r="K56" s="479" t="s">
        <v>200</v>
      </c>
      <c r="L56" s="481">
        <v>5</v>
      </c>
      <c r="M56" s="482">
        <f>TIME(MID(F54,SEARCH(":",F54)-2,2),MID(F54,SEARCH(":",F54)+1,2),0)</f>
        <v>0.5625</v>
      </c>
    </row>
    <row r="57" spans="5:13" ht="15.75" customHeight="1">
      <c r="E57" s="483"/>
      <c r="F57" s="942"/>
      <c r="G57" s="484">
        <f>G56+1</f>
        <v>23</v>
      </c>
      <c r="H57" s="484" t="s">
        <v>238</v>
      </c>
      <c r="I57" s="485" t="s">
        <v>625</v>
      </c>
      <c r="J57" s="485" t="s">
        <v>422</v>
      </c>
      <c r="K57" s="485" t="s">
        <v>203</v>
      </c>
      <c r="L57" s="486">
        <v>75</v>
      </c>
      <c r="M57" s="487">
        <f>M56+TIME(0,L56,0)</f>
        <v>0.5659722222222222</v>
      </c>
    </row>
    <row r="58" spans="5:13" ht="15.75" customHeight="1">
      <c r="E58" s="478"/>
      <c r="F58" s="943"/>
      <c r="G58" s="480">
        <f>G57+1</f>
        <v>24</v>
      </c>
      <c r="H58" s="480" t="s">
        <v>238</v>
      </c>
      <c r="I58" s="479" t="s">
        <v>603</v>
      </c>
      <c r="J58" s="479" t="s">
        <v>422</v>
      </c>
      <c r="K58" s="479" t="s">
        <v>203</v>
      </c>
      <c r="L58" s="481">
        <v>40</v>
      </c>
      <c r="M58" s="482">
        <f>M57+TIME(0,L57,0)</f>
        <v>0.6180555555555556</v>
      </c>
    </row>
    <row r="59" spans="5:13" ht="15.75" customHeight="1">
      <c r="E59" s="483"/>
      <c r="F59" s="485"/>
      <c r="G59" s="484">
        <f>G58+1</f>
        <v>25</v>
      </c>
      <c r="H59" s="484" t="s">
        <v>201</v>
      </c>
      <c r="I59" s="485" t="s">
        <v>593</v>
      </c>
      <c r="J59" s="485"/>
      <c r="K59" s="485"/>
      <c r="L59" s="486"/>
      <c r="M59" s="487">
        <f>M58+TIME(0,L58,0)</f>
        <v>0.6458333333333334</v>
      </c>
    </row>
    <row r="60" spans="5:13" ht="15.75" customHeight="1">
      <c r="E60" s="499"/>
      <c r="F60" s="500"/>
      <c r="G60" s="501"/>
      <c r="H60" s="502"/>
      <c r="I60" s="503"/>
      <c r="J60" s="501"/>
      <c r="K60" s="501"/>
      <c r="L60" s="490"/>
      <c r="M60" s="491"/>
    </row>
    <row r="61" spans="5:13" ht="15.75" customHeight="1">
      <c r="E61" s="504"/>
      <c r="F61" s="504"/>
      <c r="G61" s="944"/>
      <c r="H61" s="944"/>
      <c r="I61" s="505"/>
      <c r="J61" s="944"/>
      <c r="K61" s="505"/>
      <c r="L61" s="504"/>
      <c r="M61" s="506"/>
    </row>
    <row r="62" spans="5:13" ht="15.75" customHeight="1">
      <c r="E62" s="469"/>
      <c r="F62" s="470"/>
      <c r="G62" s="471"/>
      <c r="H62" s="472"/>
      <c r="I62" s="470"/>
      <c r="J62" s="470"/>
      <c r="K62" s="470"/>
      <c r="L62" s="470"/>
      <c r="M62" s="470"/>
    </row>
    <row r="63" spans="5:13" ht="15.75" customHeight="1">
      <c r="E63" s="941"/>
      <c r="F63" s="1411" t="s">
        <v>729</v>
      </c>
      <c r="G63" s="1411"/>
      <c r="H63" s="1411"/>
      <c r="I63" s="1411"/>
      <c r="J63" s="1411"/>
      <c r="K63" s="1411"/>
      <c r="L63" s="1411"/>
      <c r="M63" s="1411"/>
    </row>
    <row r="64" spans="5:13" ht="15.75" customHeight="1">
      <c r="E64" s="473"/>
      <c r="F64" s="473"/>
      <c r="G64" s="474"/>
      <c r="H64" s="474"/>
      <c r="I64" s="473"/>
      <c r="J64" s="473"/>
      <c r="K64" s="475"/>
      <c r="L64" s="476"/>
      <c r="M64" s="477"/>
    </row>
    <row r="65" spans="5:13" ht="15.75" customHeight="1">
      <c r="E65" s="478"/>
      <c r="F65" s="479"/>
      <c r="G65" s="480">
        <f ca="1">MAX(G39:INDIRECT(ADDRESS(ROW()-1,1)))+1</f>
        <v>26</v>
      </c>
      <c r="H65" s="480" t="s">
        <v>210</v>
      </c>
      <c r="I65" s="479" t="s">
        <v>354</v>
      </c>
      <c r="J65" s="479" t="s">
        <v>422</v>
      </c>
      <c r="K65" s="479" t="s">
        <v>200</v>
      </c>
      <c r="L65" s="481">
        <v>5</v>
      </c>
      <c r="M65" s="482">
        <f>TIME(MID(F63,SEARCH(":",F63)-2,2),MID(F63,SEARCH(":",F63)+1,2),0)</f>
        <v>0.6666666666666666</v>
      </c>
    </row>
    <row r="66" spans="5:13" ht="15.75" customHeight="1">
      <c r="E66" s="483"/>
      <c r="F66" s="942"/>
      <c r="G66" s="484">
        <f>G65+1</f>
        <v>27</v>
      </c>
      <c r="H66" s="484" t="s">
        <v>238</v>
      </c>
      <c r="I66" s="485" t="s">
        <v>603</v>
      </c>
      <c r="J66" s="485" t="s">
        <v>422</v>
      </c>
      <c r="K66" s="485" t="s">
        <v>203</v>
      </c>
      <c r="L66" s="486">
        <v>60</v>
      </c>
      <c r="M66" s="487">
        <f>M65+TIME(0,L65,0)</f>
        <v>0.6701388888888888</v>
      </c>
    </row>
    <row r="67" spans="5:13" ht="15.75" customHeight="1">
      <c r="E67" s="633"/>
      <c r="F67" s="1019"/>
      <c r="G67" s="1018">
        <f>G66+1</f>
        <v>28</v>
      </c>
      <c r="H67" s="1018" t="s">
        <v>238</v>
      </c>
      <c r="I67" s="1019" t="s">
        <v>625</v>
      </c>
      <c r="J67" s="1019" t="s">
        <v>422</v>
      </c>
      <c r="K67" s="1019" t="s">
        <v>200</v>
      </c>
      <c r="L67" s="1020">
        <v>55</v>
      </c>
      <c r="M67" s="1021">
        <f>M66+TIME(0,L66,0)</f>
        <v>0.7118055555555555</v>
      </c>
    </row>
    <row r="68" spans="5:13" ht="15.75" customHeight="1">
      <c r="E68" s="494"/>
      <c r="F68" s="485"/>
      <c r="G68" s="484">
        <f>G67+1</f>
        <v>29</v>
      </c>
      <c r="H68" s="484" t="s">
        <v>201</v>
      </c>
      <c r="I68" s="485" t="s">
        <v>593</v>
      </c>
      <c r="J68" s="449" t="s">
        <v>422</v>
      </c>
      <c r="K68" s="485" t="s">
        <v>203</v>
      </c>
      <c r="L68" s="492"/>
      <c r="M68" s="487">
        <f>M67+TIME(0,L67,0)</f>
        <v>0.7499999999999999</v>
      </c>
    </row>
    <row r="69" spans="5:13" ht="15.75" customHeight="1">
      <c r="E69" s="469"/>
      <c r="F69" s="470"/>
      <c r="G69" s="471"/>
      <c r="H69" s="472"/>
      <c r="I69" s="470"/>
      <c r="J69" s="470"/>
      <c r="K69" s="470"/>
      <c r="L69" s="470"/>
      <c r="M69" s="470"/>
    </row>
    <row r="70" spans="5:13" ht="15.75" customHeight="1">
      <c r="E70" s="941"/>
      <c r="F70" s="1411" t="s">
        <v>730</v>
      </c>
      <c r="G70" s="1411"/>
      <c r="H70" s="1411"/>
      <c r="I70" s="1411"/>
      <c r="J70" s="1411"/>
      <c r="K70" s="1411"/>
      <c r="L70" s="1411"/>
      <c r="M70" s="1411"/>
    </row>
    <row r="71" spans="5:13" ht="15.75" customHeight="1">
      <c r="E71" s="473"/>
      <c r="F71" s="473"/>
      <c r="G71" s="474"/>
      <c r="H71" s="474"/>
      <c r="I71" s="473"/>
      <c r="J71" s="473"/>
      <c r="K71" s="475"/>
      <c r="L71" s="476"/>
      <c r="M71" s="477"/>
    </row>
    <row r="72" spans="5:13" ht="15.75" customHeight="1">
      <c r="E72" s="478"/>
      <c r="F72" s="479"/>
      <c r="G72" s="480">
        <f ca="1">MAX(G38:INDIRECT(ADDRESS(ROW()-1,1)))+1</f>
        <v>30</v>
      </c>
      <c r="H72" s="480" t="s">
        <v>210</v>
      </c>
      <c r="I72" s="479" t="s">
        <v>354</v>
      </c>
      <c r="J72" s="479" t="s">
        <v>422</v>
      </c>
      <c r="K72" s="479" t="s">
        <v>200</v>
      </c>
      <c r="L72" s="481">
        <v>5</v>
      </c>
      <c r="M72" s="482">
        <f>TIME(MID(F70,SEARCH(":",F70)-2,2),MID(F70,SEARCH(":",F70)+1,2),0)</f>
        <v>0.3333333333333333</v>
      </c>
    </row>
    <row r="73" spans="5:13" ht="15.75" customHeight="1">
      <c r="E73" s="483"/>
      <c r="F73" s="942"/>
      <c r="G73" s="484">
        <f>G72+1</f>
        <v>31</v>
      </c>
      <c r="H73" s="484" t="s">
        <v>238</v>
      </c>
      <c r="I73" s="485" t="s">
        <v>603</v>
      </c>
      <c r="J73" s="485" t="s">
        <v>422</v>
      </c>
      <c r="K73" s="485" t="s">
        <v>203</v>
      </c>
      <c r="L73" s="486">
        <v>60</v>
      </c>
      <c r="M73" s="487">
        <f>M72+TIME(0,L72,0)</f>
        <v>0.3368055555555555</v>
      </c>
    </row>
    <row r="74" spans="5:13" ht="15.75" customHeight="1">
      <c r="E74" s="478"/>
      <c r="F74" s="943"/>
      <c r="G74" s="480">
        <f>G73+1</f>
        <v>32</v>
      </c>
      <c r="H74" s="480" t="s">
        <v>238</v>
      </c>
      <c r="I74" s="479" t="s">
        <v>625</v>
      </c>
      <c r="J74" s="479" t="s">
        <v>422</v>
      </c>
      <c r="K74" s="479" t="s">
        <v>203</v>
      </c>
      <c r="L74" s="481">
        <v>55</v>
      </c>
      <c r="M74" s="482">
        <f>M73+TIME(0,L73,0)</f>
        <v>0.3784722222222222</v>
      </c>
    </row>
    <row r="75" spans="5:13" ht="15.75" customHeight="1">
      <c r="E75" s="494"/>
      <c r="F75" s="485"/>
      <c r="G75" s="484">
        <f>G74+1</f>
        <v>33</v>
      </c>
      <c r="H75" s="484" t="s">
        <v>201</v>
      </c>
      <c r="I75" s="485" t="s">
        <v>593</v>
      </c>
      <c r="J75" s="449" t="s">
        <v>422</v>
      </c>
      <c r="K75" s="485" t="s">
        <v>203</v>
      </c>
      <c r="L75" s="492"/>
      <c r="M75" s="487">
        <f>M74+TIME(0,L74,0)</f>
        <v>0.41666666666666663</v>
      </c>
    </row>
    <row r="76" spans="5:13" ht="15.75" customHeight="1">
      <c r="E76" s="469"/>
      <c r="F76" s="470"/>
      <c r="G76" s="471"/>
      <c r="H76" s="472"/>
      <c r="I76" s="470"/>
      <c r="J76" s="470"/>
      <c r="K76" s="470"/>
      <c r="L76" s="470"/>
      <c r="M76" s="470"/>
    </row>
    <row r="77" spans="5:13" ht="15.75" customHeight="1">
      <c r="E77" s="941"/>
      <c r="F77" s="1411" t="s">
        <v>731</v>
      </c>
      <c r="G77" s="1411"/>
      <c r="H77" s="1411"/>
      <c r="I77" s="1411"/>
      <c r="J77" s="1411"/>
      <c r="K77" s="1411"/>
      <c r="L77" s="1411"/>
      <c r="M77" s="1411"/>
    </row>
    <row r="78" spans="5:13" ht="15.75" customHeight="1">
      <c r="E78" s="473"/>
      <c r="F78" s="473"/>
      <c r="G78" s="474"/>
      <c r="H78" s="474"/>
      <c r="I78" s="473"/>
      <c r="J78" s="473"/>
      <c r="K78" s="475"/>
      <c r="L78" s="476"/>
      <c r="M78" s="477"/>
    </row>
    <row r="79" spans="5:13" ht="15.75" customHeight="1">
      <c r="E79" s="478"/>
      <c r="F79" s="479"/>
      <c r="G79" s="480">
        <f ca="1">MAX(G58:INDIRECT(ADDRESS(ROW()-1,1)))+1</f>
        <v>34</v>
      </c>
      <c r="H79" s="480" t="s">
        <v>210</v>
      </c>
      <c r="I79" s="479" t="s">
        <v>354</v>
      </c>
      <c r="J79" s="479" t="s">
        <v>422</v>
      </c>
      <c r="K79" s="479" t="s">
        <v>200</v>
      </c>
      <c r="L79" s="481">
        <v>5</v>
      </c>
      <c r="M79" s="482">
        <f>TIME(MID(F77,SEARCH(":",F77)-2,2),MID(F77,SEARCH(":",F77)+1,2),0)</f>
        <v>0.6666666666666666</v>
      </c>
    </row>
    <row r="80" spans="5:13" ht="15.75" customHeight="1">
      <c r="E80" s="483"/>
      <c r="F80" s="942"/>
      <c r="G80" s="484">
        <f aca="true" t="shared" si="2" ref="G80:G85">G79+1</f>
        <v>35</v>
      </c>
      <c r="H80" s="484" t="s">
        <v>238</v>
      </c>
      <c r="I80" s="485" t="s">
        <v>603</v>
      </c>
      <c r="J80" s="485" t="s">
        <v>422</v>
      </c>
      <c r="K80" s="485" t="s">
        <v>203</v>
      </c>
      <c r="L80" s="486">
        <v>30</v>
      </c>
      <c r="M80" s="487">
        <f aca="true" t="shared" si="3" ref="M80:M85">M79+TIME(0,L79,0)</f>
        <v>0.6701388888888888</v>
      </c>
    </row>
    <row r="81" spans="5:13" ht="15.75" customHeight="1">
      <c r="E81" s="478"/>
      <c r="F81" s="943"/>
      <c r="G81" s="480">
        <f t="shared" si="2"/>
        <v>36</v>
      </c>
      <c r="H81" s="480" t="s">
        <v>238</v>
      </c>
      <c r="I81" s="479" t="s">
        <v>625</v>
      </c>
      <c r="J81" s="479" t="s">
        <v>422</v>
      </c>
      <c r="K81" s="479" t="s">
        <v>203</v>
      </c>
      <c r="L81" s="481">
        <v>35</v>
      </c>
      <c r="M81" s="482">
        <f t="shared" si="3"/>
        <v>0.6909722222222222</v>
      </c>
    </row>
    <row r="82" spans="5:13" ht="15.75" customHeight="1">
      <c r="E82" s="483"/>
      <c r="F82" s="485"/>
      <c r="G82" s="484">
        <f t="shared" si="2"/>
        <v>37</v>
      </c>
      <c r="H82" s="484" t="s">
        <v>238</v>
      </c>
      <c r="I82" s="485" t="s">
        <v>604</v>
      </c>
      <c r="J82" s="485" t="s">
        <v>422</v>
      </c>
      <c r="K82" s="485" t="s">
        <v>200</v>
      </c>
      <c r="L82" s="486">
        <v>15</v>
      </c>
      <c r="M82" s="487">
        <f t="shared" si="3"/>
        <v>0.7152777777777778</v>
      </c>
    </row>
    <row r="83" spans="5:13" ht="15.75" customHeight="1">
      <c r="E83" s="478"/>
      <c r="F83" s="943"/>
      <c r="G83" s="480">
        <f t="shared" si="2"/>
        <v>38</v>
      </c>
      <c r="H83" s="480" t="s">
        <v>238</v>
      </c>
      <c r="I83" s="479" t="s">
        <v>131</v>
      </c>
      <c r="J83" s="479" t="s">
        <v>422</v>
      </c>
      <c r="K83" s="479" t="s">
        <v>200</v>
      </c>
      <c r="L83" s="481">
        <v>30</v>
      </c>
      <c r="M83" s="482">
        <f t="shared" si="3"/>
        <v>0.7256944444444444</v>
      </c>
    </row>
    <row r="84" spans="5:13" ht="15.75" customHeight="1">
      <c r="E84" s="494"/>
      <c r="F84" s="485"/>
      <c r="G84" s="484">
        <f t="shared" si="2"/>
        <v>39</v>
      </c>
      <c r="H84" s="484" t="s">
        <v>601</v>
      </c>
      <c r="I84" s="507" t="s">
        <v>605</v>
      </c>
      <c r="J84" s="485" t="s">
        <v>422</v>
      </c>
      <c r="K84" s="485" t="s">
        <v>200</v>
      </c>
      <c r="L84" s="486">
        <v>5</v>
      </c>
      <c r="M84" s="487">
        <f t="shared" si="3"/>
        <v>0.7465277777777778</v>
      </c>
    </row>
    <row r="85" spans="5:13" ht="15.75" customHeight="1">
      <c r="E85" s="499"/>
      <c r="F85" s="479"/>
      <c r="G85" s="480">
        <f t="shared" si="2"/>
        <v>40</v>
      </c>
      <c r="H85" s="480" t="s">
        <v>201</v>
      </c>
      <c r="I85" s="479" t="s">
        <v>425</v>
      </c>
      <c r="J85" s="489" t="s">
        <v>422</v>
      </c>
      <c r="K85" s="479" t="s">
        <v>203</v>
      </c>
      <c r="L85" s="490"/>
      <c r="M85" s="491">
        <f t="shared" si="3"/>
        <v>0.75</v>
      </c>
    </row>
    <row r="86" spans="5:13" ht="15.75" customHeight="1">
      <c r="E86" s="473"/>
      <c r="F86" s="495"/>
      <c r="G86" s="496"/>
      <c r="H86" s="497"/>
      <c r="I86" s="498"/>
      <c r="J86" s="496"/>
      <c r="K86" s="496"/>
      <c r="L86" s="492"/>
      <c r="M86" s="493"/>
    </row>
    <row r="87" spans="5:13" ht="15.75" customHeight="1">
      <c r="E87" s="478"/>
      <c r="F87" s="500"/>
      <c r="G87" s="501"/>
      <c r="H87" s="502"/>
      <c r="I87" s="503" t="s">
        <v>606</v>
      </c>
      <c r="J87" s="501"/>
      <c r="K87" s="501"/>
      <c r="L87" s="490"/>
      <c r="M87" s="491"/>
    </row>
    <row r="88" spans="5:13" ht="15.75" customHeight="1">
      <c r="E88" s="483"/>
      <c r="F88" s="945"/>
      <c r="G88" s="946"/>
      <c r="H88" s="946"/>
      <c r="I88" s="508"/>
      <c r="J88" s="508"/>
      <c r="K88" s="945"/>
      <c r="L88" s="509"/>
      <c r="M88" s="947"/>
    </row>
    <row r="89" spans="5:13" ht="15.75" customHeight="1">
      <c r="E89" s="478"/>
      <c r="F89" s="948"/>
      <c r="G89" s="949"/>
      <c r="H89" s="949"/>
      <c r="I89" s="510" t="s">
        <v>607</v>
      </c>
      <c r="J89" s="510"/>
      <c r="K89" s="948"/>
      <c r="L89" s="511"/>
      <c r="M89" s="950"/>
    </row>
    <row r="90" spans="5:13" ht="15.75" customHeight="1">
      <c r="E90" s="494"/>
      <c r="F90" s="512"/>
      <c r="G90" s="513"/>
      <c r="H90" s="513"/>
      <c r="I90" s="513" t="s">
        <v>608</v>
      </c>
      <c r="J90" s="514"/>
      <c r="K90" s="514"/>
      <c r="L90" s="514"/>
      <c r="M90" s="515"/>
    </row>
    <row r="91" spans="5:13" ht="15.75" customHeight="1">
      <c r="E91" s="478"/>
      <c r="F91" s="426"/>
      <c r="G91" s="516"/>
      <c r="H91" s="516"/>
      <c r="I91" s="517"/>
      <c r="J91" s="518"/>
      <c r="K91" s="518"/>
      <c r="L91" s="518"/>
      <c r="M91" s="519"/>
    </row>
    <row r="92" spans="5:13" ht="15.75" customHeight="1">
      <c r="E92" s="483"/>
      <c r="F92" s="432"/>
      <c r="G92" s="520"/>
      <c r="H92" s="520"/>
      <c r="I92" s="521" t="s">
        <v>609</v>
      </c>
      <c r="J92" s="522"/>
      <c r="K92" s="522"/>
      <c r="L92" s="522"/>
      <c r="M92" s="523"/>
    </row>
    <row r="93" spans="5:13" ht="15.75" customHeight="1">
      <c r="E93" s="478"/>
      <c r="F93" s="525"/>
      <c r="G93" s="526" t="s">
        <v>207</v>
      </c>
      <c r="H93" s="526"/>
      <c r="I93" s="527" t="s">
        <v>610</v>
      </c>
      <c r="J93" s="526"/>
      <c r="K93" s="526"/>
      <c r="L93" s="528"/>
      <c r="M93" s="529"/>
    </row>
    <row r="94" spans="5:13" ht="15.75" customHeight="1">
      <c r="E94" s="494"/>
      <c r="F94" s="530"/>
      <c r="G94" s="531"/>
      <c r="H94" s="531"/>
      <c r="I94" s="531"/>
      <c r="J94" s="520"/>
      <c r="K94" s="521"/>
      <c r="L94" s="532"/>
      <c r="M94" s="533"/>
    </row>
    <row r="95" spans="5:13" ht="15.75" customHeight="1">
      <c r="E95" s="499"/>
      <c r="F95" s="534"/>
      <c r="G95" s="535"/>
      <c r="H95" s="535"/>
      <c r="I95" s="527" t="s">
        <v>582</v>
      </c>
      <c r="J95" s="526"/>
      <c r="K95" s="527"/>
      <c r="L95" s="524"/>
      <c r="M95" s="529"/>
    </row>
    <row r="96" spans="5:13" ht="15.75" customHeight="1">
      <c r="E96" s="504"/>
      <c r="F96" s="504"/>
      <c r="G96" s="944"/>
      <c r="H96" s="944"/>
      <c r="I96" s="505" t="s">
        <v>583</v>
      </c>
      <c r="J96" s="505"/>
      <c r="K96" s="505"/>
      <c r="L96" s="504"/>
      <c r="M96" s="506"/>
    </row>
    <row r="97" spans="5:13" ht="15.75" customHeight="1">
      <c r="E97" s="478"/>
      <c r="F97" s="536"/>
      <c r="G97" s="535"/>
      <c r="H97" s="535"/>
      <c r="I97" s="527"/>
      <c r="J97" s="535"/>
      <c r="K97" s="527"/>
      <c r="L97" s="536"/>
      <c r="M97" s="537"/>
    </row>
    <row r="98" spans="5:13" ht="15.75" customHeight="1">
      <c r="E98" s="469"/>
      <c r="F98" s="470"/>
      <c r="G98" s="471"/>
      <c r="H98" s="472"/>
      <c r="I98" s="470"/>
      <c r="J98" s="470"/>
      <c r="K98" s="470"/>
      <c r="L98" s="470"/>
      <c r="M98" s="470"/>
    </row>
    <row r="99" spans="5:13" ht="15.75" customHeight="1">
      <c r="E99" s="941"/>
      <c r="F99" s="1411"/>
      <c r="G99" s="1411"/>
      <c r="H99" s="1411"/>
      <c r="I99" s="1411"/>
      <c r="J99" s="1411"/>
      <c r="K99" s="1411"/>
      <c r="L99" s="1411"/>
      <c r="M99" s="1411"/>
    </row>
  </sheetData>
  <sheetProtection/>
  <mergeCells count="16">
    <mergeCell ref="B4:B6"/>
    <mergeCell ref="F6:M6"/>
    <mergeCell ref="F7:M7"/>
    <mergeCell ref="F45:M45"/>
    <mergeCell ref="F15:M15"/>
    <mergeCell ref="F37:M37"/>
    <mergeCell ref="F29:M29"/>
    <mergeCell ref="F99:M99"/>
    <mergeCell ref="F54:M54"/>
    <mergeCell ref="F63:M63"/>
    <mergeCell ref="F70:M70"/>
    <mergeCell ref="F77:M77"/>
    <mergeCell ref="F2:M2"/>
    <mergeCell ref="F3:M3"/>
    <mergeCell ref="F4:M4"/>
    <mergeCell ref="F5:M5"/>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75" right="0.75" top="1" bottom="1" header="0.5" footer="0.5"/>
  <pageSetup fitToHeight="1" fitToWidth="1" horizontalDpi="300" verticalDpi="300" orientation="portrait" scale="62" r:id="rId11"/>
</worksheet>
</file>

<file path=xl/worksheets/sheet9.xml><?xml version="1.0" encoding="utf-8"?>
<worksheet xmlns="http://schemas.openxmlformats.org/spreadsheetml/2006/main" xmlns:r="http://schemas.openxmlformats.org/officeDocument/2006/relationships">
  <sheetPr>
    <tabColor indexed="15"/>
  </sheetPr>
  <dimension ref="A1:R81"/>
  <sheetViews>
    <sheetView showGridLines="0" zoomScale="66" zoomScaleNormal="66" zoomScalePageLayoutView="0" workbookViewId="0" topLeftCell="A1">
      <selection activeCell="A1" sqref="A1:C61"/>
    </sheetView>
  </sheetViews>
  <sheetFormatPr defaultColWidth="9.140625" defaultRowHeight="15.75" customHeight="1"/>
  <cols>
    <col min="1" max="1" width="1.421875" style="0" customWidth="1"/>
    <col min="2" max="2" width="12.421875" style="0" customWidth="1"/>
    <col min="3" max="5" width="1.421875" style="0" customWidth="1"/>
    <col min="6" max="6" width="5.8515625" style="0" customWidth="1"/>
    <col min="7" max="7" width="8.57421875" style="0" customWidth="1"/>
    <col min="8" max="8" width="78.140625" style="0" customWidth="1"/>
    <col min="9" max="9" width="5.140625" style="0" customWidth="1"/>
    <col min="10" max="10" width="13.8515625" style="0" customWidth="1"/>
    <col min="11" max="11" width="9.8515625" style="0" customWidth="1"/>
    <col min="12" max="12" width="15.00390625" style="0" customWidth="1"/>
    <col min="13" max="13" width="10.8515625" style="0" customWidth="1"/>
    <col min="14" max="28" width="11.7109375" style="0" customWidth="1"/>
  </cols>
  <sheetData>
    <row r="1" spans="1:12" ht="15.75" customHeight="1">
      <c r="A1" s="1094"/>
      <c r="B1" s="1095" t="s">
        <v>102</v>
      </c>
      <c r="C1" s="57"/>
      <c r="E1" s="778"/>
      <c r="F1" s="778"/>
      <c r="G1" s="778"/>
      <c r="H1" s="778"/>
      <c r="I1" s="778"/>
      <c r="J1" s="778"/>
      <c r="K1" s="778"/>
      <c r="L1" s="779"/>
    </row>
    <row r="2" spans="1:12" ht="15.75" customHeight="1" thickBot="1">
      <c r="A2" s="1096"/>
      <c r="B2" s="908"/>
      <c r="C2" s="59"/>
      <c r="E2" s="1412" t="s">
        <v>281</v>
      </c>
      <c r="F2" s="1412"/>
      <c r="G2" s="1412"/>
      <c r="H2" s="1412"/>
      <c r="I2" s="1412"/>
      <c r="J2" s="1412"/>
      <c r="K2" s="1412"/>
      <c r="L2" s="1412"/>
    </row>
    <row r="3" spans="1:12" ht="15.75" customHeight="1" thickBot="1">
      <c r="A3" s="1096"/>
      <c r="B3" s="395" t="s">
        <v>276</v>
      </c>
      <c r="C3" s="59"/>
      <c r="E3" s="1413" t="s">
        <v>611</v>
      </c>
      <c r="F3" s="1413"/>
      <c r="G3" s="1413"/>
      <c r="H3" s="1413"/>
      <c r="I3" s="1413"/>
      <c r="J3" s="1413"/>
      <c r="K3" s="1413"/>
      <c r="L3" s="1413"/>
    </row>
    <row r="4" spans="1:12" ht="15.75" customHeight="1">
      <c r="A4" s="1096"/>
      <c r="B4" s="1156" t="str">
        <f>Title!$B$4</f>
        <v>R6</v>
      </c>
      <c r="C4" s="59"/>
      <c r="E4" s="1414" t="s">
        <v>261</v>
      </c>
      <c r="F4" s="1414"/>
      <c r="G4" s="1414"/>
      <c r="H4" s="1414"/>
      <c r="I4" s="1414"/>
      <c r="J4" s="1414"/>
      <c r="K4" s="1414"/>
      <c r="L4" s="1414"/>
    </row>
    <row r="5" spans="1:12" ht="15.75" customHeight="1">
      <c r="A5" s="1096"/>
      <c r="B5" s="1157"/>
      <c r="C5" s="59"/>
      <c r="E5" s="1414" t="s">
        <v>259</v>
      </c>
      <c r="F5" s="1414"/>
      <c r="G5" s="1414"/>
      <c r="H5" s="1414"/>
      <c r="I5" s="1414"/>
      <c r="J5" s="1414"/>
      <c r="K5" s="1414"/>
      <c r="L5" s="1414"/>
    </row>
    <row r="6" spans="1:12" ht="15.75" customHeight="1" thickBot="1">
      <c r="A6" s="1096"/>
      <c r="B6" s="1158"/>
      <c r="C6" s="59"/>
      <c r="E6" s="571" t="s">
        <v>208</v>
      </c>
      <c r="F6" s="572" t="s">
        <v>732</v>
      </c>
      <c r="G6" s="573"/>
      <c r="H6" s="574"/>
      <c r="I6" s="574"/>
      <c r="J6" s="574"/>
      <c r="K6" s="574"/>
      <c r="L6" s="575"/>
    </row>
    <row r="7" spans="1:12" ht="15.75" customHeight="1" thickBot="1">
      <c r="A7" s="1096"/>
      <c r="B7" s="60"/>
      <c r="C7" s="909"/>
      <c r="E7" s="571" t="s">
        <v>208</v>
      </c>
      <c r="F7" s="572" t="s">
        <v>0</v>
      </c>
      <c r="G7" s="573"/>
      <c r="H7" s="574"/>
      <c r="I7" s="574"/>
      <c r="J7" s="574"/>
      <c r="K7" s="574"/>
      <c r="L7" s="575"/>
    </row>
    <row r="8" spans="1:12" ht="15.75" customHeight="1">
      <c r="A8" s="1096"/>
      <c r="B8" s="831" t="s">
        <v>348</v>
      </c>
      <c r="C8" s="832"/>
      <c r="E8" s="571" t="s">
        <v>208</v>
      </c>
      <c r="F8" s="572" t="s">
        <v>613</v>
      </c>
      <c r="G8" s="573"/>
      <c r="H8" s="574"/>
      <c r="I8" s="574"/>
      <c r="J8" s="574"/>
      <c r="K8" s="574"/>
      <c r="L8" s="575"/>
    </row>
    <row r="9" spans="1:12" ht="15.75" customHeight="1">
      <c r="A9" s="1096"/>
      <c r="B9" s="833" t="s">
        <v>377</v>
      </c>
      <c r="C9" s="832"/>
      <c r="E9" s="607"/>
      <c r="F9" s="1415"/>
      <c r="G9" s="1415"/>
      <c r="H9" s="1415"/>
      <c r="I9" s="1415"/>
      <c r="J9" s="1415"/>
      <c r="K9" s="1415"/>
      <c r="L9" s="1415"/>
    </row>
    <row r="10" spans="1:12" ht="15.75" customHeight="1">
      <c r="A10" s="58"/>
      <c r="B10" s="60"/>
      <c r="C10" s="59"/>
      <c r="E10" s="607"/>
      <c r="F10" s="1416" t="s">
        <v>1</v>
      </c>
      <c r="G10" s="1416"/>
      <c r="H10" s="1416"/>
      <c r="I10" s="1416"/>
      <c r="J10" s="1416"/>
      <c r="K10" s="1416"/>
      <c r="L10" s="1416"/>
    </row>
    <row r="11" spans="1:12" ht="15.75" customHeight="1">
      <c r="A11" s="1096"/>
      <c r="B11" s="834" t="s">
        <v>403</v>
      </c>
      <c r="C11" s="832"/>
      <c r="E11" s="432"/>
      <c r="F11" s="582"/>
      <c r="G11" s="582"/>
      <c r="H11" s="582"/>
      <c r="I11" s="582"/>
      <c r="J11" s="582"/>
      <c r="K11" s="582"/>
      <c r="L11" s="583"/>
    </row>
    <row r="12" spans="1:12" ht="15.75" customHeight="1" thickBot="1">
      <c r="A12" s="58"/>
      <c r="B12" s="846" t="s">
        <v>517</v>
      </c>
      <c r="C12" s="832"/>
      <c r="E12" s="584"/>
      <c r="F12" s="585">
        <v>10</v>
      </c>
      <c r="G12" s="586" t="s">
        <v>206</v>
      </c>
      <c r="H12" s="587" t="s">
        <v>614</v>
      </c>
      <c r="I12" s="587" t="s">
        <v>422</v>
      </c>
      <c r="J12" s="587" t="s">
        <v>200</v>
      </c>
      <c r="K12" s="588">
        <v>1</v>
      </c>
      <c r="L12" s="589">
        <f>TIME(13,30,0)</f>
        <v>0.5625</v>
      </c>
    </row>
    <row r="13" spans="1:12" ht="15.75" customHeight="1">
      <c r="A13" s="58"/>
      <c r="B13" s="60"/>
      <c r="C13" s="59"/>
      <c r="E13" s="432"/>
      <c r="F13" s="539">
        <v>11</v>
      </c>
      <c r="G13" s="543" t="s">
        <v>206</v>
      </c>
      <c r="H13" s="544" t="s">
        <v>615</v>
      </c>
      <c r="I13" s="540" t="s">
        <v>422</v>
      </c>
      <c r="J13" s="540" t="s">
        <v>200</v>
      </c>
      <c r="K13" s="545">
        <v>15</v>
      </c>
      <c r="L13" s="591">
        <f aca="true" t="shared" si="0" ref="L13:L21">L12+TIME(0,K12,0)</f>
        <v>0.5631944444444444</v>
      </c>
    </row>
    <row r="14" spans="1:12" ht="15.75" customHeight="1">
      <c r="A14" s="1096"/>
      <c r="B14" s="835" t="s">
        <v>513</v>
      </c>
      <c r="C14" s="832"/>
      <c r="E14" s="114"/>
      <c r="F14" s="585">
        <v>12</v>
      </c>
      <c r="G14" s="593" t="s">
        <v>206</v>
      </c>
      <c r="H14" s="594" t="s">
        <v>616</v>
      </c>
      <c r="I14" s="587" t="s">
        <v>422</v>
      </c>
      <c r="J14" s="587" t="s">
        <v>200</v>
      </c>
      <c r="K14" s="588">
        <v>1</v>
      </c>
      <c r="L14" s="589">
        <f t="shared" si="0"/>
        <v>0.5736111111111111</v>
      </c>
    </row>
    <row r="15" spans="1:12" ht="15.75" customHeight="1">
      <c r="A15" s="1096"/>
      <c r="B15" s="836" t="s">
        <v>495</v>
      </c>
      <c r="C15" s="832"/>
      <c r="E15" s="432"/>
      <c r="F15" s="539">
        <v>13</v>
      </c>
      <c r="G15" s="543" t="s">
        <v>210</v>
      </c>
      <c r="H15" s="549" t="s">
        <v>617</v>
      </c>
      <c r="I15" s="540" t="s">
        <v>422</v>
      </c>
      <c r="J15" s="540" t="s">
        <v>200</v>
      </c>
      <c r="K15" s="545">
        <v>5</v>
      </c>
      <c r="L15" s="591">
        <f t="shared" si="0"/>
        <v>0.5743055555555555</v>
      </c>
    </row>
    <row r="16" spans="1:12" ht="15.75" customHeight="1">
      <c r="A16" s="58"/>
      <c r="B16" s="837" t="s">
        <v>554</v>
      </c>
      <c r="C16" s="832"/>
      <c r="E16" s="114"/>
      <c r="F16" s="585">
        <v>14</v>
      </c>
      <c r="G16" s="587" t="s">
        <v>201</v>
      </c>
      <c r="H16" s="587" t="s">
        <v>2</v>
      </c>
      <c r="I16" s="587" t="s">
        <v>422</v>
      </c>
      <c r="J16" s="587" t="s">
        <v>203</v>
      </c>
      <c r="K16" s="588">
        <v>5</v>
      </c>
      <c r="L16" s="589">
        <f t="shared" si="0"/>
        <v>0.5777777777777777</v>
      </c>
    </row>
    <row r="17" spans="1:18" ht="15.75" customHeight="1">
      <c r="A17" s="58"/>
      <c r="B17" s="838" t="s">
        <v>574</v>
      </c>
      <c r="C17" s="832"/>
      <c r="E17" s="432"/>
      <c r="F17" s="539">
        <v>15</v>
      </c>
      <c r="G17" s="540" t="s">
        <v>201</v>
      </c>
      <c r="H17" s="549" t="s">
        <v>618</v>
      </c>
      <c r="I17" s="540" t="s">
        <v>422</v>
      </c>
      <c r="J17" s="540" t="s">
        <v>203</v>
      </c>
      <c r="K17" s="545">
        <v>5</v>
      </c>
      <c r="L17" s="591">
        <f t="shared" si="0"/>
        <v>0.5812499999999999</v>
      </c>
      <c r="P17" s="160"/>
      <c r="Q17" s="160"/>
      <c r="R17" s="160"/>
    </row>
    <row r="18" spans="1:18" ht="30.75" customHeight="1">
      <c r="A18" s="58"/>
      <c r="B18" s="839" t="s">
        <v>573</v>
      </c>
      <c r="C18" s="832"/>
      <c r="E18" s="114"/>
      <c r="F18" s="585">
        <v>16</v>
      </c>
      <c r="G18" s="596" t="s">
        <v>210</v>
      </c>
      <c r="H18" s="594" t="s">
        <v>3</v>
      </c>
      <c r="I18" s="596" t="s">
        <v>422</v>
      </c>
      <c r="J18" s="596" t="s">
        <v>203</v>
      </c>
      <c r="K18" s="597">
        <v>5</v>
      </c>
      <c r="L18" s="589">
        <f t="shared" si="0"/>
        <v>0.5847222222222221</v>
      </c>
      <c r="P18" s="160"/>
      <c r="Q18" s="160"/>
      <c r="R18" s="160"/>
    </row>
    <row r="19" spans="1:18" ht="15.75" customHeight="1">
      <c r="A19" s="58"/>
      <c r="B19" s="840" t="s">
        <v>663</v>
      </c>
      <c r="C19" s="832"/>
      <c r="E19" s="432"/>
      <c r="F19" s="539">
        <v>17</v>
      </c>
      <c r="G19" s="599" t="s">
        <v>210</v>
      </c>
      <c r="H19" s="600" t="s">
        <v>4</v>
      </c>
      <c r="I19" s="599" t="s">
        <v>422</v>
      </c>
      <c r="J19" s="599" t="s">
        <v>203</v>
      </c>
      <c r="K19" s="601">
        <v>15</v>
      </c>
      <c r="L19" s="591">
        <f t="shared" si="0"/>
        <v>0.5881944444444444</v>
      </c>
      <c r="P19" s="160"/>
      <c r="Q19" s="160"/>
      <c r="R19" s="160"/>
    </row>
    <row r="20" spans="1:18" ht="15.75" customHeight="1">
      <c r="A20" s="58"/>
      <c r="B20" s="841" t="s">
        <v>664</v>
      </c>
      <c r="C20" s="832"/>
      <c r="E20" s="114"/>
      <c r="F20" s="585">
        <v>18</v>
      </c>
      <c r="G20" s="593" t="s">
        <v>201</v>
      </c>
      <c r="H20" s="594" t="s">
        <v>625</v>
      </c>
      <c r="I20" s="587" t="s">
        <v>422</v>
      </c>
      <c r="J20" s="593" t="s">
        <v>203</v>
      </c>
      <c r="K20" s="588">
        <v>68</v>
      </c>
      <c r="L20" s="589">
        <f t="shared" si="0"/>
        <v>0.598611111111111</v>
      </c>
      <c r="P20" s="160"/>
      <c r="Q20" s="160"/>
      <c r="R20" s="160"/>
    </row>
    <row r="21" spans="1:18" ht="15.75" customHeight="1">
      <c r="A21" s="58"/>
      <c r="B21" s="922" t="s">
        <v>185</v>
      </c>
      <c r="C21" s="832"/>
      <c r="E21" s="432"/>
      <c r="F21" s="539">
        <v>19</v>
      </c>
      <c r="G21" s="549" t="s">
        <v>206</v>
      </c>
      <c r="H21" s="451" t="s">
        <v>5</v>
      </c>
      <c r="I21" s="549" t="s">
        <v>422</v>
      </c>
      <c r="J21" s="549" t="s">
        <v>200</v>
      </c>
      <c r="K21" s="545">
        <v>0</v>
      </c>
      <c r="L21" s="591">
        <f t="shared" si="0"/>
        <v>0.6458333333333333</v>
      </c>
      <c r="P21" s="160"/>
      <c r="Q21" s="160"/>
      <c r="R21" s="160"/>
    </row>
    <row r="22" spans="1:18" ht="15.75" customHeight="1">
      <c r="A22" s="58"/>
      <c r="B22" s="1093" t="s">
        <v>177</v>
      </c>
      <c r="C22" s="832"/>
      <c r="E22" s="432"/>
      <c r="F22" s="539"/>
      <c r="G22" s="549"/>
      <c r="H22" s="451"/>
      <c r="I22" s="549"/>
      <c r="J22" s="549"/>
      <c r="K22" s="545"/>
      <c r="L22" s="591"/>
      <c r="P22" s="160"/>
      <c r="Q22" s="160"/>
      <c r="R22" s="160"/>
    </row>
    <row r="23" spans="1:12" ht="15.75" customHeight="1">
      <c r="A23" s="58"/>
      <c r="B23" s="60"/>
      <c r="C23" s="59"/>
      <c r="E23" s="607"/>
      <c r="F23" s="1415"/>
      <c r="G23" s="1415"/>
      <c r="H23" s="1415"/>
      <c r="I23" s="1415"/>
      <c r="J23" s="1415"/>
      <c r="K23" s="1415"/>
      <c r="L23" s="1415"/>
    </row>
    <row r="24" spans="1:12" ht="15.75" customHeight="1">
      <c r="A24" s="58"/>
      <c r="B24" s="60"/>
      <c r="C24" s="59"/>
      <c r="E24" s="607"/>
      <c r="F24" s="1416" t="s">
        <v>6</v>
      </c>
      <c r="G24" s="1416"/>
      <c r="H24" s="1416"/>
      <c r="I24" s="1416"/>
      <c r="J24" s="1416"/>
      <c r="K24" s="1416"/>
      <c r="L24" s="1416"/>
    </row>
    <row r="25" spans="1:12" ht="15.75" customHeight="1">
      <c r="A25" s="58"/>
      <c r="B25" s="60"/>
      <c r="C25" s="59"/>
      <c r="E25" s="607"/>
      <c r="F25" s="579"/>
      <c r="G25" s="579"/>
      <c r="H25" s="579"/>
      <c r="I25" s="579"/>
      <c r="J25" s="579"/>
      <c r="K25" s="579"/>
      <c r="L25" s="579"/>
    </row>
    <row r="26" spans="1:12" ht="15.75" customHeight="1">
      <c r="A26" s="58"/>
      <c r="B26" s="60"/>
      <c r="C26" s="59"/>
      <c r="E26" s="432"/>
      <c r="F26" s="582"/>
      <c r="G26" s="582"/>
      <c r="H26" s="582"/>
      <c r="I26" s="582"/>
      <c r="J26" s="582"/>
      <c r="K26" s="582"/>
      <c r="L26" s="583"/>
    </row>
    <row r="27" spans="1:12" ht="15.75" customHeight="1">
      <c r="A27" s="58"/>
      <c r="B27" s="843" t="s">
        <v>555</v>
      </c>
      <c r="C27" s="832"/>
      <c r="E27" s="114"/>
      <c r="F27" s="592">
        <v>23</v>
      </c>
      <c r="G27" s="593" t="s">
        <v>206</v>
      </c>
      <c r="H27" s="594" t="s">
        <v>616</v>
      </c>
      <c r="I27" s="587" t="s">
        <v>422</v>
      </c>
      <c r="J27" s="587" t="s">
        <v>200</v>
      </c>
      <c r="K27" s="588">
        <v>1</v>
      </c>
      <c r="L27" s="589">
        <f>TIME(19,30,0)</f>
        <v>0.8125</v>
      </c>
    </row>
    <row r="28" spans="1:12" ht="15.75" customHeight="1">
      <c r="A28" s="58"/>
      <c r="B28" s="844" t="s">
        <v>661</v>
      </c>
      <c r="C28" s="845"/>
      <c r="E28" s="432"/>
      <c r="F28" s="598">
        <v>24</v>
      </c>
      <c r="G28" s="599" t="s">
        <v>201</v>
      </c>
      <c r="H28" s="600" t="s">
        <v>260</v>
      </c>
      <c r="I28" s="599" t="s">
        <v>422</v>
      </c>
      <c r="J28" s="599" t="s">
        <v>203</v>
      </c>
      <c r="K28" s="601">
        <v>119</v>
      </c>
      <c r="L28" s="591">
        <f>L27+TIME(0,K27,0)</f>
        <v>0.8131944444444444</v>
      </c>
    </row>
    <row r="29" spans="1:12" ht="15.75" customHeight="1">
      <c r="A29" s="58"/>
      <c r="B29" s="842" t="s">
        <v>688</v>
      </c>
      <c r="C29" s="750"/>
      <c r="E29" s="114"/>
      <c r="F29" s="603">
        <v>25</v>
      </c>
      <c r="G29" s="604" t="s">
        <v>206</v>
      </c>
      <c r="H29" s="605" t="s">
        <v>7</v>
      </c>
      <c r="I29" s="604" t="s">
        <v>422</v>
      </c>
      <c r="J29" s="604" t="s">
        <v>200</v>
      </c>
      <c r="K29" s="588">
        <v>0</v>
      </c>
      <c r="L29" s="589">
        <f>L28+TIME(0,K28,0)</f>
        <v>0.8958333333333334</v>
      </c>
    </row>
    <row r="30" spans="1:12" ht="15.75" customHeight="1">
      <c r="A30" s="58"/>
      <c r="B30" s="60"/>
      <c r="C30" s="750"/>
      <c r="E30" s="432"/>
      <c r="F30" s="606"/>
      <c r="G30" s="540"/>
      <c r="H30" s="451"/>
      <c r="I30" s="540"/>
      <c r="J30" s="540"/>
      <c r="K30" s="545"/>
      <c r="L30" s="591"/>
    </row>
    <row r="31" spans="1:12" ht="15.75" customHeight="1">
      <c r="A31" s="58"/>
      <c r="B31" s="60"/>
      <c r="C31" s="59"/>
      <c r="E31" s="607"/>
      <c r="F31" s="578"/>
      <c r="G31" s="578"/>
      <c r="H31" s="578"/>
      <c r="I31" s="578"/>
      <c r="J31" s="578"/>
      <c r="K31" s="578"/>
      <c r="L31" s="608"/>
    </row>
    <row r="32" spans="1:12" ht="15.75" customHeight="1">
      <c r="A32" s="58"/>
      <c r="B32" s="60"/>
      <c r="C32" s="59"/>
      <c r="E32" s="609"/>
      <c r="F32" s="1416" t="s">
        <v>8</v>
      </c>
      <c r="G32" s="1416"/>
      <c r="H32" s="1416"/>
      <c r="I32" s="1416"/>
      <c r="J32" s="1416"/>
      <c r="K32" s="1416"/>
      <c r="L32" s="1416"/>
    </row>
    <row r="33" spans="1:12" ht="15.75" customHeight="1">
      <c r="A33" s="58"/>
      <c r="B33" s="60"/>
      <c r="C33" s="59"/>
      <c r="E33" s="432"/>
      <c r="F33" s="582"/>
      <c r="G33" s="582"/>
      <c r="H33" s="582"/>
      <c r="I33" s="582"/>
      <c r="J33" s="582"/>
      <c r="K33" s="582"/>
      <c r="L33" s="583"/>
    </row>
    <row r="34" spans="1:12" ht="15.75" customHeight="1" thickBot="1">
      <c r="A34" s="58"/>
      <c r="B34" s="60"/>
      <c r="C34" s="59"/>
      <c r="E34" s="114"/>
      <c r="F34" s="592">
        <v>26</v>
      </c>
      <c r="G34" s="593" t="s">
        <v>206</v>
      </c>
      <c r="H34" s="594" t="s">
        <v>616</v>
      </c>
      <c r="I34" s="587" t="s">
        <v>422</v>
      </c>
      <c r="J34" s="587" t="s">
        <v>200</v>
      </c>
      <c r="K34" s="588">
        <v>1</v>
      </c>
      <c r="L34" s="589">
        <f>TIME(10,30,0)</f>
        <v>0.4375</v>
      </c>
    </row>
    <row r="35" spans="1:12" ht="15.75" customHeight="1">
      <c r="A35" s="58"/>
      <c r="B35" s="1016" t="s">
        <v>579</v>
      </c>
      <c r="C35" s="847"/>
      <c r="E35" s="432"/>
      <c r="F35" s="598">
        <v>27</v>
      </c>
      <c r="G35" s="599" t="s">
        <v>201</v>
      </c>
      <c r="H35" s="600" t="s">
        <v>260</v>
      </c>
      <c r="I35" s="599" t="s">
        <v>422</v>
      </c>
      <c r="J35" s="599" t="s">
        <v>203</v>
      </c>
      <c r="K35" s="601">
        <v>119</v>
      </c>
      <c r="L35" s="591">
        <f>L34+TIME(0,K34,0)</f>
        <v>0.43819444444444444</v>
      </c>
    </row>
    <row r="36" spans="1:12" ht="15.75" customHeight="1">
      <c r="A36" s="58"/>
      <c r="B36" s="1017" t="s">
        <v>526</v>
      </c>
      <c r="C36" s="847"/>
      <c r="E36" s="114"/>
      <c r="F36" s="592">
        <v>28</v>
      </c>
      <c r="G36" s="604" t="s">
        <v>206</v>
      </c>
      <c r="H36" s="605" t="s">
        <v>157</v>
      </c>
      <c r="I36" s="604" t="s">
        <v>422</v>
      </c>
      <c r="J36" s="604" t="s">
        <v>200</v>
      </c>
      <c r="K36" s="588">
        <v>0</v>
      </c>
      <c r="L36" s="589">
        <f>L35+TIME(0,K35,0)</f>
        <v>0.5208333333333334</v>
      </c>
    </row>
    <row r="37" spans="1:12" ht="15.75" customHeight="1">
      <c r="A37" s="58"/>
      <c r="B37" s="848" t="s">
        <v>502</v>
      </c>
      <c r="C37" s="847"/>
      <c r="E37" s="432"/>
      <c r="F37" s="582"/>
      <c r="G37" s="582"/>
      <c r="H37" s="582"/>
      <c r="I37" s="582"/>
      <c r="J37" s="582"/>
      <c r="K37" s="582"/>
      <c r="L37" s="583"/>
    </row>
    <row r="38" spans="1:12" ht="15.75" customHeight="1">
      <c r="A38" s="58"/>
      <c r="B38" s="849" t="s">
        <v>349</v>
      </c>
      <c r="C38" s="847"/>
      <c r="E38" s="607"/>
      <c r="F38" s="578"/>
      <c r="G38" s="578"/>
      <c r="H38" s="578"/>
      <c r="I38" s="578"/>
      <c r="J38" s="578"/>
      <c r="K38" s="578"/>
      <c r="L38" s="608"/>
    </row>
    <row r="39" spans="1:12" ht="15.75" customHeight="1">
      <c r="A39" s="58"/>
      <c r="B39" s="850" t="s">
        <v>350</v>
      </c>
      <c r="C39" s="847"/>
      <c r="E39" s="609"/>
      <c r="F39" s="1416" t="s">
        <v>9</v>
      </c>
      <c r="G39" s="1416"/>
      <c r="H39" s="1416"/>
      <c r="I39" s="1416"/>
      <c r="J39" s="1416"/>
      <c r="K39" s="1416"/>
      <c r="L39" s="1416"/>
    </row>
    <row r="40" spans="1:12" ht="15.75" customHeight="1">
      <c r="A40" s="58"/>
      <c r="B40" s="851" t="s">
        <v>347</v>
      </c>
      <c r="C40" s="847"/>
      <c r="E40" s="432"/>
      <c r="F40" s="582"/>
      <c r="G40" s="582"/>
      <c r="H40" s="582"/>
      <c r="I40" s="582"/>
      <c r="J40" s="582"/>
      <c r="K40" s="582"/>
      <c r="L40" s="583"/>
    </row>
    <row r="41" spans="1:12" ht="15.75" customHeight="1">
      <c r="A41" s="58"/>
      <c r="B41" s="852" t="s">
        <v>522</v>
      </c>
      <c r="C41" s="847"/>
      <c r="E41" s="114"/>
      <c r="F41" s="592">
        <v>26</v>
      </c>
      <c r="G41" s="593" t="s">
        <v>206</v>
      </c>
      <c r="H41" s="594" t="s">
        <v>616</v>
      </c>
      <c r="I41" s="587" t="s">
        <v>422</v>
      </c>
      <c r="J41" s="587" t="s">
        <v>200</v>
      </c>
      <c r="K41" s="588">
        <v>1</v>
      </c>
      <c r="L41" s="589">
        <f>TIME(13,30,0)</f>
        <v>0.5625</v>
      </c>
    </row>
    <row r="42" spans="1:12" ht="15.75" customHeight="1">
      <c r="A42" s="58"/>
      <c r="B42" s="852" t="s">
        <v>523</v>
      </c>
      <c r="C42" s="847"/>
      <c r="E42" s="432"/>
      <c r="F42" s="598">
        <v>27</v>
      </c>
      <c r="G42" s="599" t="s">
        <v>201</v>
      </c>
      <c r="H42" s="600" t="s">
        <v>260</v>
      </c>
      <c r="I42" s="599" t="s">
        <v>422</v>
      </c>
      <c r="J42" s="599" t="s">
        <v>203</v>
      </c>
      <c r="K42" s="601">
        <v>119</v>
      </c>
      <c r="L42" s="591">
        <f>L41+TIME(0,K41,0)</f>
        <v>0.5631944444444444</v>
      </c>
    </row>
    <row r="43" spans="1:12" ht="15.75" customHeight="1">
      <c r="A43" s="58"/>
      <c r="B43" s="852" t="s">
        <v>381</v>
      </c>
      <c r="C43" s="847"/>
      <c r="E43" s="114"/>
      <c r="F43" s="592">
        <v>28</v>
      </c>
      <c r="G43" s="604" t="s">
        <v>206</v>
      </c>
      <c r="H43" s="605" t="s">
        <v>620</v>
      </c>
      <c r="I43" s="604" t="s">
        <v>422</v>
      </c>
      <c r="J43" s="604" t="s">
        <v>200</v>
      </c>
      <c r="K43" s="588">
        <v>0</v>
      </c>
      <c r="L43" s="589">
        <f>L42+TIME(0,K42,0)</f>
        <v>0.6458333333333334</v>
      </c>
    </row>
    <row r="44" spans="1:12" ht="15.75" customHeight="1">
      <c r="A44" s="58"/>
      <c r="B44" s="852" t="s">
        <v>528</v>
      </c>
      <c r="C44" s="847"/>
      <c r="E44" s="432"/>
      <c r="F44" s="582"/>
      <c r="G44" s="582"/>
      <c r="H44" s="582"/>
      <c r="I44" s="582"/>
      <c r="J44" s="582"/>
      <c r="K44" s="582"/>
      <c r="L44" s="583"/>
    </row>
    <row r="45" spans="1:12" ht="15.75" customHeight="1">
      <c r="A45" s="58"/>
      <c r="B45" s="852" t="s">
        <v>524</v>
      </c>
      <c r="C45" s="847"/>
      <c r="E45" s="607"/>
      <c r="F45" s="578"/>
      <c r="G45" s="578"/>
      <c r="H45" s="578"/>
      <c r="I45" s="578"/>
      <c r="J45" s="578"/>
      <c r="K45" s="578"/>
      <c r="L45" s="608"/>
    </row>
    <row r="46" spans="1:12" ht="15.75" customHeight="1">
      <c r="A46" s="58"/>
      <c r="B46" s="852" t="s">
        <v>380</v>
      </c>
      <c r="C46" s="847"/>
      <c r="E46" s="609"/>
      <c r="F46" s="1416" t="s">
        <v>10</v>
      </c>
      <c r="G46" s="1416"/>
      <c r="H46" s="1416"/>
      <c r="I46" s="1416"/>
      <c r="J46" s="1416"/>
      <c r="K46" s="1416"/>
      <c r="L46" s="1416"/>
    </row>
    <row r="47" spans="1:12" ht="15.75" customHeight="1">
      <c r="A47" s="58"/>
      <c r="B47" s="852" t="s">
        <v>525</v>
      </c>
      <c r="C47" s="847"/>
      <c r="E47" s="432"/>
      <c r="F47" s="582"/>
      <c r="G47" s="582"/>
      <c r="H47" s="582"/>
      <c r="I47" s="582"/>
      <c r="J47" s="582"/>
      <c r="K47" s="582"/>
      <c r="L47" s="583"/>
    </row>
    <row r="48" spans="1:12" ht="15.75" customHeight="1" thickBot="1">
      <c r="A48" s="58"/>
      <c r="B48" s="853" t="s">
        <v>351</v>
      </c>
      <c r="C48" s="847"/>
      <c r="E48" s="114"/>
      <c r="F48" s="592">
        <v>29</v>
      </c>
      <c r="G48" s="593" t="s">
        <v>206</v>
      </c>
      <c r="H48" s="594" t="s">
        <v>616</v>
      </c>
      <c r="I48" s="587" t="s">
        <v>422</v>
      </c>
      <c r="J48" s="587" t="s">
        <v>200</v>
      </c>
      <c r="K48" s="588">
        <v>1</v>
      </c>
      <c r="L48" s="589">
        <f>TIME(13,30,0)</f>
        <v>0.5625</v>
      </c>
    </row>
    <row r="49" spans="1:12" ht="15.75" customHeight="1">
      <c r="A49" s="58"/>
      <c r="B49" s="60"/>
      <c r="C49" s="59"/>
      <c r="E49" s="432"/>
      <c r="F49" s="598">
        <v>30</v>
      </c>
      <c r="G49" s="599" t="s">
        <v>201</v>
      </c>
      <c r="H49" s="600" t="s">
        <v>625</v>
      </c>
      <c r="I49" s="599" t="s">
        <v>422</v>
      </c>
      <c r="J49" s="599" t="s">
        <v>203</v>
      </c>
      <c r="K49" s="601">
        <v>119</v>
      </c>
      <c r="L49" s="591">
        <f>L48+TIME(0,K48,0)</f>
        <v>0.5631944444444444</v>
      </c>
    </row>
    <row r="50" spans="1:12" ht="15.75" customHeight="1" thickBot="1">
      <c r="A50" s="1097"/>
      <c r="B50" s="1098" t="s">
        <v>102</v>
      </c>
      <c r="C50" s="1099"/>
      <c r="E50" s="114"/>
      <c r="F50" s="585">
        <v>31</v>
      </c>
      <c r="G50" s="587" t="s">
        <v>206</v>
      </c>
      <c r="H50" s="605" t="s">
        <v>621</v>
      </c>
      <c r="I50" s="587" t="s">
        <v>422</v>
      </c>
      <c r="J50" s="587" t="s">
        <v>200</v>
      </c>
      <c r="K50" s="588">
        <v>0</v>
      </c>
      <c r="L50" s="589">
        <f>L49+TIME(0,K49,0)</f>
        <v>0.6458333333333334</v>
      </c>
    </row>
    <row r="51" spans="5:12" ht="15.75" customHeight="1">
      <c r="E51" s="432"/>
      <c r="F51" s="582"/>
      <c r="G51" s="582"/>
      <c r="H51" s="582"/>
      <c r="I51" s="582"/>
      <c r="J51" s="582"/>
      <c r="K51" s="582"/>
      <c r="L51" s="583"/>
    </row>
    <row r="52" spans="5:12" ht="15.75" customHeight="1">
      <c r="E52" s="607"/>
      <c r="F52" s="1415"/>
      <c r="G52" s="1415"/>
      <c r="H52" s="1415"/>
      <c r="I52" s="1415"/>
      <c r="J52" s="1415"/>
      <c r="K52" s="1415"/>
      <c r="L52" s="1415"/>
    </row>
    <row r="53" spans="5:12" ht="15.75" customHeight="1">
      <c r="E53" s="607"/>
      <c r="F53" s="1416" t="s">
        <v>11</v>
      </c>
      <c r="G53" s="1416"/>
      <c r="H53" s="1416"/>
      <c r="I53" s="1416"/>
      <c r="J53" s="1416"/>
      <c r="K53" s="1416"/>
      <c r="L53" s="1416"/>
    </row>
    <row r="54" spans="5:12" ht="15.75" customHeight="1">
      <c r="E54" s="432"/>
      <c r="F54" s="582"/>
      <c r="G54" s="582"/>
      <c r="H54" s="582"/>
      <c r="I54" s="582"/>
      <c r="J54" s="582"/>
      <c r="K54" s="582"/>
      <c r="L54" s="583"/>
    </row>
    <row r="55" spans="5:12" ht="15.75" customHeight="1">
      <c r="E55" s="114"/>
      <c r="F55" s="592">
        <v>32</v>
      </c>
      <c r="G55" s="593" t="s">
        <v>206</v>
      </c>
      <c r="H55" s="594" t="s">
        <v>616</v>
      </c>
      <c r="I55" s="587" t="s">
        <v>422</v>
      </c>
      <c r="J55" s="587" t="s">
        <v>200</v>
      </c>
      <c r="K55" s="588">
        <v>1</v>
      </c>
      <c r="L55" s="589">
        <f>TIME(8,0,0)</f>
        <v>0.3333333333333333</v>
      </c>
    </row>
    <row r="56" spans="5:12" ht="15.75" customHeight="1">
      <c r="E56" s="432"/>
      <c r="F56" s="598">
        <v>33</v>
      </c>
      <c r="G56" s="599" t="s">
        <v>201</v>
      </c>
      <c r="H56" s="600" t="s">
        <v>260</v>
      </c>
      <c r="I56" s="599" t="s">
        <v>422</v>
      </c>
      <c r="J56" s="599" t="s">
        <v>203</v>
      </c>
      <c r="K56" s="601">
        <v>119</v>
      </c>
      <c r="L56" s="591">
        <f>L55+TIME(0,K55,0)</f>
        <v>0.33402777777777776</v>
      </c>
    </row>
    <row r="57" spans="5:12" ht="15.75" customHeight="1">
      <c r="E57" s="114"/>
      <c r="F57" s="603">
        <v>34</v>
      </c>
      <c r="G57" s="604" t="s">
        <v>206</v>
      </c>
      <c r="H57" s="605" t="s">
        <v>12</v>
      </c>
      <c r="I57" s="604" t="s">
        <v>422</v>
      </c>
      <c r="J57" s="604" t="s">
        <v>200</v>
      </c>
      <c r="K57" s="588">
        <v>0</v>
      </c>
      <c r="L57" s="589">
        <f>L56+TIME(0,K56,0)</f>
        <v>0.41666666666666663</v>
      </c>
    </row>
    <row r="58" spans="5:12" ht="15.75" customHeight="1">
      <c r="E58" s="432"/>
      <c r="F58" s="606"/>
      <c r="G58" s="540"/>
      <c r="H58" s="451"/>
      <c r="I58" s="540"/>
      <c r="J58" s="540"/>
      <c r="K58" s="545"/>
      <c r="L58" s="591"/>
    </row>
    <row r="59" spans="5:12" ht="15.75" customHeight="1">
      <c r="E59" s="607"/>
      <c r="F59" s="578"/>
      <c r="G59" s="578"/>
      <c r="H59" s="578"/>
      <c r="I59" s="578"/>
      <c r="J59" s="578"/>
      <c r="K59" s="578"/>
      <c r="L59" s="608"/>
    </row>
    <row r="60" spans="5:12" ht="15.75" customHeight="1">
      <c r="E60" s="609"/>
      <c r="F60" s="1416" t="s">
        <v>13</v>
      </c>
      <c r="G60" s="1416"/>
      <c r="H60" s="1416"/>
      <c r="I60" s="1416"/>
      <c r="J60" s="1416"/>
      <c r="K60" s="1416"/>
      <c r="L60" s="1416"/>
    </row>
    <row r="61" spans="5:12" ht="15.75" customHeight="1">
      <c r="E61" s="432"/>
      <c r="F61" s="582"/>
      <c r="G61" s="582"/>
      <c r="H61" s="582"/>
      <c r="I61" s="582"/>
      <c r="J61" s="582"/>
      <c r="K61" s="582"/>
      <c r="L61" s="583"/>
    </row>
    <row r="62" spans="5:12" ht="15.75" customHeight="1">
      <c r="E62" s="114"/>
      <c r="F62" s="592">
        <v>38</v>
      </c>
      <c r="G62" s="593" t="s">
        <v>206</v>
      </c>
      <c r="H62" s="594" t="s">
        <v>616</v>
      </c>
      <c r="I62" s="587" t="s">
        <v>422</v>
      </c>
      <c r="J62" s="587" t="s">
        <v>200</v>
      </c>
      <c r="K62" s="588">
        <v>1</v>
      </c>
      <c r="L62" s="589">
        <f>TIME(16,0,0)</f>
        <v>0.6666666666666666</v>
      </c>
    </row>
    <row r="63" spans="5:12" ht="15.75" customHeight="1">
      <c r="E63" s="432"/>
      <c r="F63" s="598">
        <v>39</v>
      </c>
      <c r="G63" s="599" t="s">
        <v>201</v>
      </c>
      <c r="H63" s="600" t="s">
        <v>625</v>
      </c>
      <c r="I63" s="599" t="s">
        <v>422</v>
      </c>
      <c r="J63" s="599" t="s">
        <v>203</v>
      </c>
      <c r="K63" s="601">
        <v>74</v>
      </c>
      <c r="L63" s="591">
        <f aca="true" t="shared" si="1" ref="L63:L68">L62+TIME(0,K62,0)</f>
        <v>0.6673611111111111</v>
      </c>
    </row>
    <row r="64" spans="5:12" ht="15.75" customHeight="1">
      <c r="E64" s="584"/>
      <c r="F64" s="592">
        <v>40</v>
      </c>
      <c r="G64" s="587" t="s">
        <v>601</v>
      </c>
      <c r="H64" s="605" t="s">
        <v>192</v>
      </c>
      <c r="I64" s="587" t="s">
        <v>208</v>
      </c>
      <c r="J64" s="587" t="s">
        <v>203</v>
      </c>
      <c r="K64" s="588">
        <v>15</v>
      </c>
      <c r="L64" s="589">
        <f t="shared" si="1"/>
        <v>0.71875</v>
      </c>
    </row>
    <row r="65" spans="5:12" ht="15.75" customHeight="1">
      <c r="E65" s="21"/>
      <c r="F65" s="598">
        <v>41</v>
      </c>
      <c r="G65" s="540" t="s">
        <v>238</v>
      </c>
      <c r="H65" s="451" t="s">
        <v>14</v>
      </c>
      <c r="I65" s="540" t="s">
        <v>208</v>
      </c>
      <c r="J65" s="540" t="s">
        <v>203</v>
      </c>
      <c r="K65" s="545">
        <v>20</v>
      </c>
      <c r="L65" s="591">
        <f t="shared" si="1"/>
        <v>0.7291666666666666</v>
      </c>
    </row>
    <row r="66" spans="5:12" ht="15.75" customHeight="1">
      <c r="E66" s="590"/>
      <c r="F66" s="592">
        <v>42</v>
      </c>
      <c r="G66" s="596" t="s">
        <v>206</v>
      </c>
      <c r="H66" s="594" t="s">
        <v>622</v>
      </c>
      <c r="I66" s="596" t="s">
        <v>422</v>
      </c>
      <c r="J66" s="596" t="s">
        <v>200</v>
      </c>
      <c r="K66" s="597">
        <v>5</v>
      </c>
      <c r="L66" s="589">
        <f t="shared" si="1"/>
        <v>0.7430555555555555</v>
      </c>
    </row>
    <row r="67" spans="5:12" ht="15.75" customHeight="1">
      <c r="E67" s="570"/>
      <c r="F67" s="598">
        <v>43</v>
      </c>
      <c r="G67" s="611" t="s">
        <v>206</v>
      </c>
      <c r="H67" s="600" t="s">
        <v>623</v>
      </c>
      <c r="I67" s="602" t="s">
        <v>422</v>
      </c>
      <c r="J67" s="599" t="s">
        <v>200</v>
      </c>
      <c r="K67" s="601">
        <v>5</v>
      </c>
      <c r="L67" s="591">
        <f t="shared" si="1"/>
        <v>0.7465277777777777</v>
      </c>
    </row>
    <row r="68" spans="5:12" ht="15.75" customHeight="1">
      <c r="E68" s="590"/>
      <c r="F68" s="592">
        <v>44</v>
      </c>
      <c r="G68" s="596" t="s">
        <v>201</v>
      </c>
      <c r="H68" s="594" t="s">
        <v>624</v>
      </c>
      <c r="I68" s="596" t="s">
        <v>422</v>
      </c>
      <c r="J68" s="596" t="s">
        <v>200</v>
      </c>
      <c r="K68" s="597">
        <v>0</v>
      </c>
      <c r="L68" s="589">
        <f t="shared" si="1"/>
        <v>0.7499999999999999</v>
      </c>
    </row>
    <row r="69" spans="5:12" ht="15.75" customHeight="1">
      <c r="E69" s="570"/>
      <c r="F69" s="612"/>
      <c r="G69" s="602"/>
      <c r="H69" s="600"/>
      <c r="I69" s="602"/>
      <c r="J69" s="602"/>
      <c r="K69" s="601"/>
      <c r="L69" s="591"/>
    </row>
    <row r="70" spans="5:12" ht="15.75" customHeight="1">
      <c r="E70" s="590"/>
      <c r="F70" s="595"/>
      <c r="G70" s="596"/>
      <c r="H70" s="594"/>
      <c r="I70" s="596"/>
      <c r="J70" s="596"/>
      <c r="K70" s="597"/>
      <c r="L70" s="613"/>
    </row>
    <row r="71" spans="5:12" ht="15.75" customHeight="1">
      <c r="E71" s="570"/>
      <c r="F71" s="614"/>
      <c r="G71" s="614" t="s">
        <v>607</v>
      </c>
      <c r="H71" s="615"/>
      <c r="I71" s="615"/>
      <c r="J71" s="615"/>
      <c r="K71" s="616"/>
      <c r="L71" s="617"/>
    </row>
    <row r="72" spans="5:12" ht="15.75" customHeight="1">
      <c r="E72" s="590"/>
      <c r="F72" s="9"/>
      <c r="G72" s="618" t="s">
        <v>608</v>
      </c>
      <c r="H72" s="596"/>
      <c r="I72" s="596"/>
      <c r="J72" s="596"/>
      <c r="K72" s="597"/>
      <c r="L72" s="613"/>
    </row>
    <row r="73" spans="5:12" ht="15.75" customHeight="1">
      <c r="E73" s="570"/>
      <c r="F73" s="614" t="s">
        <v>207</v>
      </c>
      <c r="G73" s="619" t="s">
        <v>609</v>
      </c>
      <c r="H73" s="614"/>
      <c r="I73" s="614"/>
      <c r="J73" s="620"/>
      <c r="K73" s="620"/>
      <c r="L73" s="621"/>
    </row>
    <row r="74" spans="5:12" ht="15.75" customHeight="1">
      <c r="E74" s="590"/>
      <c r="F74" s="622"/>
      <c r="G74" s="622" t="s">
        <v>610</v>
      </c>
      <c r="H74" s="9"/>
      <c r="I74" s="618"/>
      <c r="J74" s="623"/>
      <c r="K74" s="624"/>
      <c r="L74" s="625"/>
    </row>
    <row r="75" spans="5:12" ht="15.75" customHeight="1">
      <c r="E75" s="570"/>
      <c r="F75" s="626"/>
      <c r="G75" s="619" t="s">
        <v>606</v>
      </c>
      <c r="H75" s="614"/>
      <c r="I75" s="619"/>
      <c r="J75" s="627"/>
      <c r="K75" s="620"/>
      <c r="L75" s="621"/>
    </row>
    <row r="76" spans="5:12" ht="15.75" customHeight="1">
      <c r="E76" s="590"/>
      <c r="F76" s="628"/>
      <c r="G76" s="622" t="s">
        <v>582</v>
      </c>
      <c r="H76" s="622"/>
      <c r="I76" s="622"/>
      <c r="J76" s="629"/>
      <c r="K76" s="629"/>
      <c r="L76" s="630"/>
    </row>
    <row r="77" spans="5:12" ht="15.75" customHeight="1">
      <c r="E77" s="570"/>
      <c r="F77" s="626"/>
      <c r="G77" s="619" t="s">
        <v>583</v>
      </c>
      <c r="H77" s="626"/>
      <c r="I77" s="619"/>
      <c r="J77" s="631"/>
      <c r="K77" s="631"/>
      <c r="L77" s="632"/>
    </row>
    <row r="78" spans="5:12" ht="15.75" customHeight="1">
      <c r="E78" s="633"/>
      <c r="F78" s="633"/>
      <c r="G78" s="633"/>
      <c r="H78" s="633"/>
      <c r="I78" s="633"/>
      <c r="J78" s="633"/>
      <c r="K78" s="633"/>
      <c r="L78" s="634"/>
    </row>
    <row r="79" spans="5:12" ht="15.75" customHeight="1">
      <c r="E79" s="635"/>
      <c r="F79" s="635"/>
      <c r="G79" s="635"/>
      <c r="H79" s="635"/>
      <c r="I79" s="635"/>
      <c r="J79" s="635"/>
      <c r="K79" s="635"/>
      <c r="L79" s="636"/>
    </row>
    <row r="80" spans="5:12" ht="15.75" customHeight="1">
      <c r="E80" s="635"/>
      <c r="F80" s="635"/>
      <c r="G80" s="635"/>
      <c r="H80" s="635"/>
      <c r="I80" s="635"/>
      <c r="J80" s="635"/>
      <c r="K80" s="635"/>
      <c r="L80" s="636"/>
    </row>
    <row r="81" spans="5:12" ht="15.75" customHeight="1">
      <c r="E81" s="633"/>
      <c r="F81" s="633"/>
      <c r="G81" s="633"/>
      <c r="H81" s="633"/>
      <c r="I81" s="633"/>
      <c r="J81" s="633"/>
      <c r="K81" s="633"/>
      <c r="L81" s="634"/>
    </row>
  </sheetData>
  <sheetProtection/>
  <mergeCells count="15">
    <mergeCell ref="F46:L46"/>
    <mergeCell ref="F53:L53"/>
    <mergeCell ref="F60:L60"/>
    <mergeCell ref="F24:L24"/>
    <mergeCell ref="F32:L32"/>
    <mergeCell ref="F39:L39"/>
    <mergeCell ref="F52:L52"/>
    <mergeCell ref="F23:L23"/>
    <mergeCell ref="B4:B6"/>
    <mergeCell ref="F9:L9"/>
    <mergeCell ref="F10:L10"/>
    <mergeCell ref="E2:L2"/>
    <mergeCell ref="E3:L3"/>
    <mergeCell ref="E4:L4"/>
    <mergeCell ref="E5:L5"/>
  </mergeCells>
  <hyperlinks>
    <hyperlink ref="B9" location="'802.11 WG Agenda'!A1" tooltip="802.11 WG Agenda" display="WG"/>
    <hyperlink ref="B11" location="'WNG SC Agenda'!A1" tooltip="Wireless LANs Next Generation SC Agenda" display="WNG SC"/>
    <hyperlink ref="B15" location="'TGS Agenda'!A1" tooltip="Task Group s Agenda" display="TGS"/>
    <hyperlink ref="B8" location="'802.11 WLAN Graphic'!A1" tooltip="802.11 Session Graphic" display="Graphic"/>
    <hyperlink ref="B14" location="'TGMB Agenda'!A1" tooltip="Task Group mb Agenda" display="TGMB"/>
    <hyperlink ref="B38" location="'Courtesy Notice'!A1" tooltip="Courtesy Notice for Session Attendees" display="Notice"/>
    <hyperlink ref="B40" location="Title!A1" tooltip="Document Title" display="Title"/>
    <hyperlink ref="B43" r:id="rId1" tooltip="Code of Ethics" display="Ethics"/>
    <hyperlink ref="B48" location="References!A1" tooltip="802.11 WG Communication References" display="Reference"/>
    <hyperlink ref="B37" location="'802.11 Cover'!A1" tooltip="Cover Page" display="Cover"/>
    <hyperlink ref="B42" r:id="rId2" tooltip="Antitrust and Competition Policy" display="Antitrust"/>
    <hyperlink ref="B45" r:id="rId3" tooltip="IEEE-SA PatCom" display="PatCom"/>
    <hyperlink ref="B39" r:id="rId4" tooltip="WG Officers and Contact Details" display="Officers"/>
    <hyperlink ref="B46" r:id="rId5" tooltip="Patent Policy" display="Patents"/>
    <hyperlink ref="B47" r:id="rId6" tooltip="Patent FAQ" display="Patent FAQ"/>
    <hyperlink ref="B41" r:id="rId7" tooltip="Affiliation FAQ" display="Affiliation"/>
    <hyperlink ref="B44" r:id="rId8" tooltip="IEEE-SA Letter of Assurance Form" display="LOA Form"/>
    <hyperlink ref="B27" location="JTC1!A1" tooltip="JTC1 AdHoc Agenda" display="JTC1"/>
    <hyperlink ref="B12" location="'ARC SC'!A1" tooltip="Architecture Standing Committee Agenda" display="ARC"/>
    <hyperlink ref="B18" location="'TGad Agenda'!A1" tooltip="Task Group AD Agenda" display="TGad"/>
    <hyperlink ref="B28" location="REG!A1" tooltip="Regulatory ad hoc" display="REG"/>
    <hyperlink ref="B19" location="'TGAE Agenda'!A1" tooltip="Task Group AE QosMan" display="TGae"/>
    <hyperlink ref="B20" location="'TGAF Agenda'!A1" tooltip="Task Group AF TV11 White Space" display="TGaf"/>
    <hyperlink ref="B29" location="'Smart Grid'!A1" tooltip="SMART GRID ad hoc" display="Smt Grid"/>
    <hyperlink ref="B21" location="TGAH!A1" tooltip="Sub-1GHz " display="TGah"/>
    <hyperlink ref="B36" r:id="rId9" tooltip="Teleconference Calendar" display="Calendar"/>
    <hyperlink ref="B35" r:id="rId10" tooltip="WG11 Home Page" display="Home Page"/>
    <hyperlink ref="B22" location="TGAI!A1" tooltip="TGai- Fast Initial Link Setup" display="TGai "/>
  </hyperlinks>
  <printOptions/>
  <pageMargins left="0.25" right="0.25" top="0.25" bottom="0.75" header="0.5" footer="0.5"/>
  <pageSetup horizontalDpi="600" verticalDpi="600" orientation="portrait" scale="55"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126th IEEE 802.11 Session Agenda</dc:title>
  <dc:subject>Agendas for the WG, TG, SC and AHC</dc:subject>
  <dc:creator/>
  <cp:keywords>March 2011 - Singapore  - Agenda - Plenary</cp:keywords>
  <dc:description/>
  <cp:lastModifiedBy/>
  <cp:lastPrinted>2011-04-10T15:51:37Z</cp:lastPrinted>
  <dcterms:created xsi:type="dcterms:W3CDTF">2007-05-08T22:03:28Z</dcterms:created>
  <dcterms:modified xsi:type="dcterms:W3CDTF">2011-05-13T05:39:54Z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