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m/Documents/Privat/Projects/802.11-TGbc/2021-01-11-January-online-interim/Chair Meeting Slides/"/>
    </mc:Choice>
  </mc:AlternateContent>
  <xr:revisionPtr revIDLastSave="0" documentId="13_ncr:1_{3A448015-4FC7-CD4D-8CBD-ABF8295C68E0}" xr6:coauthVersionLast="46" xr6:coauthVersionMax="46" xr10:uidLastSave="{00000000-0000-0000-0000-000000000000}"/>
  <bookViews>
    <workbookView xWindow="220" yWindow="2260" windowWidth="30360" windowHeight="17760" activeTab="3" xr2:uid="{00000000-000D-0000-FFFF-FFFF00000000}"/>
  </bookViews>
  <sheets>
    <sheet name="Title" sheetId="1" r:id="rId1"/>
    <sheet name="TTbc Meeting Slots" sheetId="3" r:id="rId2"/>
    <sheet name="TGbc Agenda" sheetId="4" r:id="rId3"/>
    <sheet name="Submissions" sheetId="5" r:id="rId4"/>
    <sheet name="Parameter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6" i="4" l="1"/>
  <c r="H101" i="4"/>
  <c r="F103" i="4" s="1"/>
  <c r="H103" i="4" s="1"/>
  <c r="F105" i="4" s="1"/>
  <c r="H105" i="4" s="1"/>
  <c r="F107" i="4" s="1"/>
  <c r="H107" i="4" s="1"/>
  <c r="F109" i="4" s="1"/>
  <c r="H109" i="4" s="1"/>
  <c r="G110" i="4" s="1"/>
  <c r="H91" i="4"/>
  <c r="F93" i="4" s="1"/>
  <c r="H93" i="4" s="1"/>
  <c r="F95" i="4" s="1"/>
  <c r="H95" i="4" s="1"/>
  <c r="F97" i="4" s="1"/>
  <c r="H97" i="4" s="1"/>
  <c r="F99" i="4" s="1"/>
  <c r="H99" i="4" s="1"/>
  <c r="H77" i="4"/>
  <c r="F79" i="4" s="1"/>
  <c r="H79" i="4" s="1"/>
  <c r="F81" i="4" s="1"/>
  <c r="H81" i="4" s="1"/>
  <c r="H67" i="4"/>
  <c r="F69" i="4" s="1"/>
  <c r="H69" i="4" s="1"/>
  <c r="F71" i="4" s="1"/>
  <c r="H71" i="4" s="1"/>
  <c r="F73" i="4" s="1"/>
  <c r="H73" i="4" s="1"/>
  <c r="F75" i="4" s="1"/>
  <c r="H75" i="4" s="1"/>
  <c r="F83" i="4" l="1"/>
  <c r="H83" i="4" s="1"/>
  <c r="F85" i="4" s="1"/>
  <c r="H85" i="4" s="1"/>
  <c r="G86" i="4" s="1"/>
  <c r="B3" i="1"/>
  <c r="H116" i="4" l="1"/>
  <c r="F118" i="4" s="1"/>
  <c r="H118" i="4" s="1"/>
  <c r="F120" i="4" s="1"/>
  <c r="H120" i="4" s="1"/>
  <c r="F122" i="4" s="1"/>
  <c r="H122" i="4" s="1"/>
  <c r="F124" i="4" s="1"/>
  <c r="H124" i="4" s="1"/>
  <c r="F126" i="4" s="1"/>
  <c r="H126" i="4" l="1"/>
  <c r="F128" i="4" s="1"/>
  <c r="H128" i="4" s="1"/>
  <c r="F130" i="4" s="1"/>
  <c r="H130" i="4" s="1"/>
  <c r="F132" i="4" s="1"/>
  <c r="H132" i="4" s="1"/>
  <c r="F134" i="4" s="1"/>
  <c r="H134" i="4" s="1"/>
  <c r="F137" i="4" s="1"/>
  <c r="B8" i="1" l="1"/>
  <c r="A41" i="4"/>
  <c r="A51" i="4" s="1"/>
  <c r="D47" i="4"/>
  <c r="A1" i="3"/>
  <c r="B1" i="3"/>
  <c r="B3" i="3"/>
  <c r="B5" i="3"/>
  <c r="C5" i="3" s="1"/>
  <c r="A1" i="4"/>
  <c r="A3" i="4"/>
  <c r="A4" i="4"/>
  <c r="A10" i="4"/>
  <c r="H19" i="4"/>
  <c r="F21" i="4" s="1"/>
  <c r="H21" i="4" s="1"/>
  <c r="F23" i="4" s="1"/>
  <c r="H23" i="4" s="1"/>
  <c r="F25" i="4" s="1"/>
  <c r="H25" i="4" s="1"/>
  <c r="F27" i="4" s="1"/>
  <c r="H27" i="4" s="1"/>
  <c r="F29" i="4" s="1"/>
  <c r="H29" i="4" s="1"/>
  <c r="F31" i="4" s="1"/>
  <c r="H31" i="4" s="1"/>
  <c r="F33" i="4" s="1"/>
  <c r="H33" i="4" s="1"/>
  <c r="F35" i="4" s="1"/>
  <c r="H35" i="4" s="1"/>
  <c r="F37" i="4" s="1"/>
  <c r="H37" i="4" s="1"/>
  <c r="F39" i="4" s="1"/>
  <c r="H39" i="4" s="1"/>
  <c r="F41" i="4" s="1"/>
  <c r="H41" i="4" s="1"/>
  <c r="F43" i="4" s="1"/>
  <c r="H43" i="4" s="1"/>
  <c r="F45" i="4" s="1"/>
  <c r="H45" i="4" s="1"/>
  <c r="F47" i="4" s="1"/>
  <c r="H47" i="4" s="1"/>
  <c r="A21" i="4"/>
  <c r="A23" i="4" s="1"/>
  <c r="A25" i="4" s="1"/>
  <c r="A27" i="4" s="1"/>
  <c r="A29" i="4" s="1"/>
  <c r="A31" i="4" s="1"/>
  <c r="A33" i="4" s="1"/>
  <c r="A35" i="4" s="1"/>
  <c r="A37" i="4" s="1"/>
  <c r="A39" i="4" s="1"/>
  <c r="D25" i="4"/>
  <c r="D27" i="4"/>
  <c r="D29" i="4"/>
  <c r="D45" i="4"/>
  <c r="D139" i="4"/>
  <c r="D141" i="4"/>
  <c r="D143" i="4"/>
  <c r="D145" i="4"/>
  <c r="B5" i="7"/>
  <c r="B7" i="7"/>
  <c r="A61" i="4" l="1"/>
  <c r="A67" i="4" s="1"/>
  <c r="A53" i="4"/>
  <c r="A55" i="4" s="1"/>
  <c r="A57" i="4" s="1"/>
  <c r="A59" i="4" s="1"/>
  <c r="F49" i="4"/>
  <c r="H49" i="4" s="1"/>
  <c r="F51" i="4"/>
  <c r="H51" i="4" s="1"/>
  <c r="F53" i="4" s="1"/>
  <c r="H53" i="4" s="1"/>
  <c r="F55" i="4" s="1"/>
  <c r="H55" i="4" s="1"/>
  <c r="F57" i="4" s="1"/>
  <c r="H57" i="4" s="1"/>
  <c r="F59" i="4" s="1"/>
  <c r="H59" i="4" s="1"/>
  <c r="F61" i="4" s="1"/>
  <c r="H61" i="4" s="1"/>
  <c r="G62" i="4" s="1"/>
  <c r="A43" i="4"/>
  <c r="A45" i="4" s="1"/>
  <c r="A47" i="4" s="1"/>
  <c r="A49" i="4" s="1"/>
  <c r="AA5" i="3"/>
  <c r="U5" i="3"/>
  <c r="O5" i="3"/>
  <c r="I5" i="3"/>
  <c r="A77" i="4" l="1"/>
  <c r="A69" i="4"/>
  <c r="A71" i="4" s="1"/>
  <c r="A73" i="4" s="1"/>
  <c r="A75" i="4" s="1"/>
  <c r="A79" i="4" l="1"/>
  <c r="A81" i="4" s="1"/>
  <c r="A83" i="4" s="1"/>
  <c r="A85" i="4"/>
  <c r="A91" i="4" s="1"/>
  <c r="A118" i="4"/>
  <c r="A120" i="4" s="1"/>
  <c r="A122" i="4" s="1"/>
  <c r="A124" i="4" s="1"/>
  <c r="A126" i="4"/>
  <c r="H137" i="4"/>
  <c r="F139" i="4" s="1"/>
  <c r="H139" i="4" s="1"/>
  <c r="F141" i="4" s="1"/>
  <c r="H141" i="4" s="1"/>
  <c r="F143" i="4" s="1"/>
  <c r="H143" i="4" s="1"/>
  <c r="F145" i="4" s="1"/>
  <c r="H145" i="4" s="1"/>
  <c r="F147" i="4" s="1"/>
  <c r="H147" i="4" s="1"/>
  <c r="F149" i="4" s="1"/>
  <c r="H149" i="4" s="1"/>
  <c r="F151" i="4" s="1"/>
  <c r="H151" i="4" s="1"/>
  <c r="F153" i="4" s="1"/>
  <c r="H153" i="4" s="1"/>
  <c r="F155" i="4" s="1"/>
  <c r="H155" i="4" s="1"/>
  <c r="F157" i="4" s="1"/>
  <c r="H157" i="4" s="1"/>
  <c r="F159" i="4" s="1"/>
  <c r="H159" i="4" s="1"/>
  <c r="F161" i="4" s="1"/>
  <c r="H161" i="4" s="1"/>
  <c r="F163" i="4" s="1"/>
  <c r="H163" i="4" s="1"/>
  <c r="F165" i="4" s="1"/>
  <c r="H165" i="4" s="1"/>
  <c r="G166" i="4" s="1"/>
  <c r="A101" i="4" l="1"/>
  <c r="A93" i="4"/>
  <c r="A95" i="4" s="1"/>
  <c r="A97" i="4" s="1"/>
  <c r="A99" i="4" s="1"/>
  <c r="A128" i="4"/>
  <c r="A130" i="4" s="1"/>
  <c r="A132" i="4" s="1"/>
  <c r="A134" i="4" s="1"/>
  <c r="A137" i="4"/>
  <c r="A139" i="4" s="1"/>
  <c r="A141" i="4" s="1"/>
  <c r="A143" i="4" s="1"/>
  <c r="A145" i="4" s="1"/>
  <c r="A103" i="4" l="1"/>
  <c r="A105" i="4" s="1"/>
  <c r="A107" i="4" s="1"/>
  <c r="A109" i="4"/>
  <c r="A151" i="4"/>
  <c r="A147" i="4"/>
  <c r="A149" i="4" s="1"/>
  <c r="A153" i="4" l="1"/>
  <c r="A155" i="4" s="1"/>
  <c r="A157" i="4"/>
  <c r="A159" i="4" l="1"/>
  <c r="A161" i="4" s="1"/>
  <c r="A163" i="4"/>
  <c r="A16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AdrianX</author>
  </authors>
  <commentList>
    <comment ref="B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8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66" authorId="0" shapeId="0" xr:uid="{E402E81D-62A1-124E-9FDB-A9AD9F9F7842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66" authorId="0" shapeId="0" xr:uid="{44A80855-5957-1E43-8237-6FE462AD8CAA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90" authorId="0" shapeId="0" xr:uid="{1CE8817A-9A28-E743-996A-92D83D0A7614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90" authorId="0" shapeId="0" xr:uid="{BE78E25C-D30C-5543-9493-F0D128FAE790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  <comment ref="B115" authorId="0" shapeId="0" xr:uid="{FE5DA848-0F83-EF46-8AD3-362136D2E43F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15" authorId="0" shapeId="0" xr:uid="{DA75594E-4E5B-0049-98F2-2337CE5008CC}">
      <text>
        <r>
          <rPr>
            <b/>
            <sz val="9"/>
            <color rgb="FF000000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<sst xmlns="http://schemas.openxmlformats.org/spreadsheetml/2006/main" count="338" uniqueCount="174">
  <si>
    <t>DCN Minutes last meeting</t>
    <phoneticPr fontId="7" type="noConversion"/>
  </si>
  <si>
    <t>DCN Telco minutes</t>
    <phoneticPr fontId="7" type="noConversion"/>
  </si>
  <si>
    <t>Opening Formalities</t>
    <phoneticPr fontId="0" type="noConversion"/>
  </si>
  <si>
    <t>Meeting called to order</t>
    <phoneticPr fontId="0" type="noConversion"/>
  </si>
  <si>
    <t>Chair</t>
    <phoneticPr fontId="0" type="noConversion"/>
  </si>
  <si>
    <t>Chair</t>
    <phoneticPr fontId="0" type="noConversion"/>
  </si>
  <si>
    <t>Front table introduction</t>
    <phoneticPr fontId="0" type="noConversion"/>
  </si>
  <si>
    <t>Review and approve agenda</t>
    <phoneticPr fontId="0" type="noConversion"/>
  </si>
  <si>
    <t>Announcements</t>
    <phoneticPr fontId="0" type="noConversion"/>
  </si>
  <si>
    <t>Review Patent Policy slides (including call for essential patents)</t>
    <phoneticPr fontId="0" type="noConversion"/>
  </si>
  <si>
    <t>Reminder to register attendence</t>
    <phoneticPr fontId="0" type="noConversion"/>
  </si>
  <si>
    <t>Reminder meeting protocol</t>
    <phoneticPr fontId="0" type="noConversion"/>
  </si>
  <si>
    <t>PatCom materials</t>
  </si>
  <si>
    <t>Reminder: participation is on individual basis</t>
    <phoneticPr fontId="0" type="noConversion"/>
  </si>
  <si>
    <t>Review of meeting goals</t>
    <phoneticPr fontId="0" type="noConversion"/>
  </si>
  <si>
    <t>Chair Meeting Slides</t>
    <phoneticPr fontId="7" type="noConversion"/>
  </si>
  <si>
    <t>21:00-21:30</t>
  </si>
  <si>
    <t>21:30-22:00</t>
  </si>
  <si>
    <t>22:00-22:30</t>
  </si>
  <si>
    <t>Item</t>
  </si>
  <si>
    <t>Type</t>
  </si>
  <si>
    <t>Description</t>
  </si>
  <si>
    <t>Document</t>
  </si>
  <si>
    <t>Presenter</t>
  </si>
  <si>
    <t>Start Time</t>
  </si>
  <si>
    <t>Duration</t>
  </si>
  <si>
    <t>End Time</t>
  </si>
  <si>
    <t>Changes</t>
  </si>
  <si>
    <t>Slack Time</t>
  </si>
  <si>
    <t>Submission</t>
  </si>
  <si>
    <t>Venue Date:</t>
  </si>
  <si>
    <t>IEEE P802.11 Wireless LANs</t>
  </si>
  <si>
    <t>Abstract:</t>
  </si>
  <si>
    <t>Subject:</t>
  </si>
  <si>
    <t>Author(s):</t>
  </si>
  <si>
    <t>Address</t>
  </si>
  <si>
    <t xml:space="preserve">Phone: </t>
  </si>
  <si>
    <t xml:space="preserve">Fax: </t>
  </si>
  <si>
    <t xml:space="preserve">email: </t>
  </si>
  <si>
    <t>Name(s)</t>
  </si>
  <si>
    <t>First Author:</t>
  </si>
  <si>
    <t>Designator:</t>
  </si>
  <si>
    <t>Full Date:</t>
  </si>
  <si>
    <t>Affiliation</t>
  </si>
  <si>
    <t>Marc Emmelmann (Koden-TI)</t>
    <phoneticPr fontId="0" type="noConversion"/>
  </si>
  <si>
    <t>Marc Emmelmann</t>
    <phoneticPr fontId="0" type="noConversion"/>
  </si>
  <si>
    <t>Koden-TI</t>
    <phoneticPr fontId="0" type="noConversion"/>
  </si>
  <si>
    <t>Berlin, Germany</t>
    <phoneticPr fontId="0" type="noConversion"/>
  </si>
  <si>
    <t>emmelmann@ieee.org</t>
  </si>
  <si>
    <t>Session Description:</t>
  </si>
  <si>
    <t>Session Location:</t>
  </si>
  <si>
    <t>Readable Session Date Range:</t>
  </si>
  <si>
    <t>Start Date:</t>
  </si>
  <si>
    <t>General Session Start Date</t>
  </si>
  <si>
    <t>Duration (days):</t>
  </si>
  <si>
    <t>End Date:</t>
  </si>
  <si>
    <t>Revision:</t>
  </si>
  <si>
    <t>The graphic below describes this session of the IEEE P802.11 Working Group</t>
  </si>
  <si>
    <t>TIME</t>
  </si>
  <si>
    <t>07:00-08:00</t>
  </si>
  <si>
    <t>08:00-08:30</t>
  </si>
  <si>
    <t>802.11 Working Group
Closing Plenary</t>
  </si>
  <si>
    <t>08:30-09:00</t>
  </si>
  <si>
    <t>09:00-09:30</t>
  </si>
  <si>
    <t>09:30-10:00</t>
  </si>
  <si>
    <t>10:00-10:30</t>
  </si>
  <si>
    <t>Break</t>
  </si>
  <si>
    <t>10:30-11:00</t>
  </si>
  <si>
    <t>11:00-11:30</t>
  </si>
  <si>
    <t>11:30-12:00</t>
  </si>
  <si>
    <t>12:00-12:30</t>
  </si>
  <si>
    <t>12:30-13:00</t>
  </si>
  <si>
    <t>Lunch Break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</si>
  <si>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</si>
  <si>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</si>
  <si>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</si>
  <si>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</si>
  <si>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</si>
  <si>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</si>
  <si>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</si>
  <si>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</si>
  <si>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</si>
  <si>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</si>
  <si>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</si>
  <si>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Dinner Break</t>
  </si>
  <si>
    <t>18:30-19:00</t>
  </si>
  <si>
    <t>19:00-19:30</t>
  </si>
  <si>
    <t>Social</t>
  </si>
  <si>
    <t>19:30-20:00</t>
  </si>
  <si>
    <t>20:00-20:30</t>
  </si>
  <si>
    <t>20:30-21:00</t>
  </si>
  <si>
    <t>Revision Date</t>
    <phoneticPr fontId="7" type="noConversion"/>
  </si>
  <si>
    <t>II</t>
    <phoneticPr fontId="0" type="noConversion"/>
  </si>
  <si>
    <t>II</t>
    <phoneticPr fontId="0" type="noConversion"/>
  </si>
  <si>
    <t>MI</t>
    <phoneticPr fontId="0" type="noConversion"/>
  </si>
  <si>
    <t>MI</t>
    <phoneticPr fontId="0" type="noConversion"/>
  </si>
  <si>
    <t>II</t>
    <phoneticPr fontId="0" type="noConversion"/>
  </si>
  <si>
    <t>DI</t>
    <phoneticPr fontId="0" type="noConversion"/>
  </si>
  <si>
    <t>DI</t>
    <phoneticPr fontId="0" type="noConversion"/>
  </si>
  <si>
    <t>Call for Submissions</t>
    <phoneticPr fontId="0" type="noConversion"/>
  </si>
  <si>
    <t>Presentation and discussion of submissions (incl. related motions)</t>
    <phoneticPr fontId="0" type="noConversion"/>
  </si>
  <si>
    <t>Note: discussion order of submissions according to the "submission" tab in this document</t>
    <phoneticPr fontId="0" type="noConversion"/>
  </si>
  <si>
    <t>Administrative Items</t>
    <phoneticPr fontId="0" type="noConversion"/>
  </si>
  <si>
    <t>Ad-hoc meetings</t>
    <phoneticPr fontId="0" type="noConversion"/>
  </si>
  <si>
    <t>Telcon Schedule</t>
    <phoneticPr fontId="0" type="noConversion"/>
  </si>
  <si>
    <t>Review of timeline</t>
    <phoneticPr fontId="0" type="noConversion"/>
  </si>
  <si>
    <t>Old Business</t>
    <phoneticPr fontId="0" type="noConversion"/>
  </si>
  <si>
    <t>New Business</t>
    <phoneticPr fontId="0" type="noConversion"/>
  </si>
  <si>
    <t>Closing Formalities</t>
    <phoneticPr fontId="0" type="noConversion"/>
  </si>
  <si>
    <t>Adjourn</t>
    <phoneticPr fontId="0" type="noConversion"/>
  </si>
  <si>
    <t>Consent Agenda.  Consent agenda items are highlighted in red.</t>
  </si>
  <si>
    <t>Discussion Order</t>
  </si>
  <si>
    <t>Year</t>
  </si>
  <si>
    <t>DCN</t>
  </si>
  <si>
    <t>Rev</t>
  </si>
  <si>
    <t>Group</t>
  </si>
  <si>
    <t>Title</t>
  </si>
  <si>
    <t>Author (Affiliation)</t>
  </si>
  <si>
    <t>Uploaded (ET)</t>
  </si>
  <si>
    <t>URL</t>
  </si>
  <si>
    <t>TGbc</t>
  </si>
  <si>
    <t>Broadcast Services TGbc</t>
  </si>
  <si>
    <t>TGbc Chair - Marc Emmelmann (Koden-TI)</t>
  </si>
  <si>
    <t>TGbc  Vice Chair  Hitoshi Morioka (SRC Software)</t>
  </si>
  <si>
    <t>TGbc Secretary Xiaofei Wang (Interdigital)</t>
  </si>
  <si>
    <t>Review and approve BCS SG meeting minutes</t>
  </si>
  <si>
    <t>Review and approve BCS SG telephone conference minutes</t>
  </si>
  <si>
    <t>II</t>
  </si>
  <si>
    <t>TGbc documents</t>
  </si>
  <si>
    <t>BCS Submissions</t>
  </si>
  <si>
    <t>Electronic Online Meeting</t>
  </si>
  <si>
    <t>Chair</t>
  </si>
  <si>
    <t>TGbc Submissions / Comment resolution</t>
  </si>
  <si>
    <t>TGbc  Vice Chair  Stephen McCann (Self)</t>
  </si>
  <si>
    <t>TGbc Technical Editor: Carol Ansley (Self)</t>
  </si>
  <si>
    <t>See Motion for Agenda item 1.08</t>
  </si>
  <si>
    <t>11-20/2123</t>
  </si>
  <si>
    <t xml:space="preserve">Recess </t>
  </si>
  <si>
    <t>r2</t>
  </si>
  <si>
    <t>185th IEEE 802.11 WIRELESS LOCAL AREA NETWORKS SESSION</t>
  </si>
  <si>
    <t>January 10 - 15, 2021</t>
  </si>
  <si>
    <t>11-20/1992</t>
  </si>
  <si>
    <t>January 2021</t>
  </si>
  <si>
    <t>January 2021 TGbc Agenda</t>
  </si>
  <si>
    <t>Recess</t>
  </si>
  <si>
    <t>TGbc Agenda - Monday 2021-01-11 - 11:15h -- 13:15h ET</t>
  </si>
  <si>
    <t>TGbc Agenda - Tuesday 2021-01-12 - 09:00h -- 11:00h ET</t>
  </si>
  <si>
    <t>TGbc Agenda - Tuesday 2021-01-12 - 11:15h -- 13:15h ET</t>
  </si>
  <si>
    <t>TGbc Agenda - Thursday 2021-01-14 - 09:00h -- 11:00h ET</t>
  </si>
  <si>
    <t>Goals for upcoming telcos / Plan until March</t>
  </si>
  <si>
    <t>Approve the following TGbc minutes
11-20/1930r0 (November online interim),
11-20/1972r0 (Nov 17 telco),
11-21/0009r1 (Jan 5 telco)</t>
  </si>
  <si>
    <t>LB252 resolutions for CIDs assigned to Abhi (part 1)</t>
  </si>
  <si>
    <t>Abhishek Patil (Qualcomm)</t>
  </si>
  <si>
    <t>Resolutions for Clause 4.5.4.6</t>
  </si>
  <si>
    <t>Hitoshi Morioka (Koden TI)</t>
  </si>
  <si>
    <t>Resolutions for Clause 4.3.100</t>
  </si>
  <si>
    <t>Mon - AM2 slot</t>
  </si>
  <si>
    <t>Tue - AM1 slot</t>
  </si>
  <si>
    <t>11-Jan-2021 22:36:14 ET</t>
  </si>
  <si>
    <t>https://mentor.ieee.org/802.11/dcn/21/11-21-0064-03-00bc-lb252-resolutions-for-cids-assigned-to-abhi-part-1.docx</t>
  </si>
  <si>
    <t>LB252 resolution to CIDs assigned to Antonio</t>
  </si>
  <si>
    <t>Antonio de la Oliva (InterDigital)</t>
  </si>
  <si>
    <t>Tue - AM2 slot</t>
  </si>
  <si>
    <t>Thu - AM1 slot</t>
  </si>
  <si>
    <t>Reducing Feedback Overhead in Group cast Transmissions</t>
  </si>
  <si>
    <t>Boyce Bo Yang (Huawei)</t>
  </si>
  <si>
    <t>14-Jan-2021 02:40:48 ET</t>
  </si>
  <si>
    <t>https://mentor.ieee.org/802.11/dcn/20/11-20-1976-02-00bc-reducing-feedback-overhead-in-group-cast-transmissions.pptx</t>
  </si>
  <si>
    <t>LB252 resolutions for CIDs assigned to Abhi (part 2)</t>
  </si>
  <si>
    <t>13-Jan-2021 17:20:47 ET</t>
  </si>
  <si>
    <t>https://mentor.ieee.org/802.11/dcn/21/11-21-0090-00-00bc-lb252-resolutions-for-cids-assigned-to-abhi-part-2.docx</t>
  </si>
  <si>
    <t>McCann</t>
  </si>
  <si>
    <t>Morioka</t>
  </si>
  <si>
    <t>2021-01-14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</si>
</sst>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\ yyyy\-mm\-dd"/>
    <numFmt numFmtId="165" formatCode="dddd"/>
    <numFmt numFmtId="166" formatCode="_([$€]* #,##0.00_);_([$€]* \(#,##0.00\);_([$€]* &quot;-&quot;??_);_(@_)"/>
    <numFmt numFmtId="167" formatCode="00000"/>
    <numFmt numFmtId="168" formatCode="dd\-mmm\-yyyy\ hh:mm:ss"/>
    <numFmt numFmtId="169" formatCode="0.000"/>
  </numFmts>
  <fonts count="32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26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22"/>
      <color indexed="9"/>
      <name val="Arial"/>
      <family val="2"/>
    </font>
    <font>
      <sz val="10"/>
      <color indexed="9"/>
      <name val="Arial"/>
      <family val="2"/>
    </font>
    <font>
      <b/>
      <sz val="18"/>
      <color theme="1"/>
      <name val="Arial"/>
      <family val="2"/>
    </font>
    <font>
      <b/>
      <sz val="9"/>
      <color rgb="FF000000"/>
      <name val="Tahoma"/>
      <family val="2"/>
    </font>
    <font>
      <sz val="10"/>
      <name val="Helvetica"/>
      <family val="2"/>
    </font>
    <font>
      <u/>
      <sz val="10"/>
      <color rgb="FF0000FF"/>
      <name val="Helvetica"/>
      <family val="2"/>
    </font>
    <font>
      <u/>
      <sz val="10"/>
      <color indexed="12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ACA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49" fontId="3" fillId="0" borderId="0" xfId="0" quotePrefix="1" applyNumberFormat="1" applyFont="1"/>
    <xf numFmtId="49" fontId="2" fillId="0" borderId="0" xfId="0" quotePrefix="1" applyNumberFormat="1" applyFont="1"/>
    <xf numFmtId="49" fontId="3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6" fillId="0" borderId="0" xfId="1" applyNumberFormat="1" applyAlignment="1" applyProtection="1"/>
    <xf numFmtId="0" fontId="1" fillId="0" borderId="0" xfId="0" applyFont="1"/>
    <xf numFmtId="164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indent="13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15" fillId="5" borderId="8" xfId="0" applyFont="1" applyFill="1" applyBorder="1"/>
    <xf numFmtId="0" fontId="15" fillId="5" borderId="5" xfId="0" applyFont="1" applyFill="1" applyBorder="1"/>
    <xf numFmtId="0" fontId="14" fillId="6" borderId="7" xfId="0" quotePrefix="1" applyFont="1" applyFill="1" applyBorder="1" applyAlignment="1">
      <alignment horizontal="center" vertical="center" wrapText="1"/>
    </xf>
    <xf numFmtId="0" fontId="15" fillId="6" borderId="4" xfId="0" applyFont="1" applyFill="1" applyBorder="1"/>
    <xf numFmtId="0" fontId="14" fillId="6" borderId="9" xfId="0" quotePrefix="1" applyFont="1" applyFill="1" applyBorder="1" applyAlignment="1">
      <alignment horizontal="center" vertical="center" wrapText="1"/>
    </xf>
    <xf numFmtId="0" fontId="15" fillId="6" borderId="0" xfId="0" applyFont="1" applyFill="1" applyBorder="1"/>
    <xf numFmtId="0" fontId="14" fillId="7" borderId="9" xfId="0" quotePrefix="1" applyFont="1" applyFill="1" applyBorder="1" applyAlignment="1">
      <alignment horizontal="center" vertical="center" wrapText="1"/>
    </xf>
    <xf numFmtId="0" fontId="14" fillId="7" borderId="10" xfId="0" quotePrefix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6" borderId="13" xfId="0" applyFont="1" applyFill="1" applyBorder="1"/>
    <xf numFmtId="0" fontId="15" fillId="6" borderId="12" xfId="0" applyFont="1" applyFill="1" applyBorder="1"/>
    <xf numFmtId="0" fontId="5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vertical="center" wrapText="1"/>
    </xf>
    <xf numFmtId="0" fontId="18" fillId="7" borderId="0" xfId="0" applyFont="1" applyFill="1" applyBorder="1" applyAlignment="1">
      <alignment vertical="center"/>
    </xf>
    <xf numFmtId="0" fontId="18" fillId="7" borderId="14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166" fontId="1" fillId="6" borderId="0" xfId="2" applyFill="1" applyAlignment="1"/>
    <xf numFmtId="0" fontId="15" fillId="6" borderId="15" xfId="0" applyFont="1" applyFill="1" applyBorder="1"/>
    <xf numFmtId="0" fontId="15" fillId="6" borderId="5" xfId="0" applyFont="1" applyFill="1" applyBorder="1"/>
    <xf numFmtId="0" fontId="15" fillId="6" borderId="8" xfId="0" applyFont="1" applyFill="1" applyBorder="1"/>
    <xf numFmtId="0" fontId="0" fillId="6" borderId="0" xfId="0" applyFill="1" applyBorder="1"/>
    <xf numFmtId="0" fontId="0" fillId="6" borderId="15" xfId="0" applyFill="1" applyBorder="1"/>
    <xf numFmtId="0" fontId="20" fillId="0" borderId="0" xfId="0" applyFont="1" applyFill="1"/>
    <xf numFmtId="166" fontId="1" fillId="6" borderId="0" xfId="2" applyFill="1"/>
    <xf numFmtId="166" fontId="1" fillId="0" borderId="0" xfId="2"/>
    <xf numFmtId="49" fontId="5" fillId="4" borderId="0" xfId="0" applyNumberFormat="1" applyFont="1" applyFill="1" applyAlignment="1">
      <alignment horizontal="center" wrapText="1"/>
    </xf>
    <xf numFmtId="20" fontId="5" fillId="4" borderId="0" xfId="0" applyNumberFormat="1" applyFont="1" applyFill="1" applyAlignment="1">
      <alignment horizontal="center" wrapText="1"/>
    </xf>
    <xf numFmtId="1" fontId="5" fillId="4" borderId="0" xfId="0" applyNumberFormat="1" applyFont="1" applyFill="1" applyAlignment="1">
      <alignment horizontal="center" wrapText="1"/>
    </xf>
    <xf numFmtId="0" fontId="15" fillId="0" borderId="0" xfId="0" applyFont="1"/>
    <xf numFmtId="49" fontId="5" fillId="6" borderId="10" xfId="0" applyNumberFormat="1" applyFont="1" applyFill="1" applyBorder="1" applyAlignment="1">
      <alignment wrapText="1"/>
    </xf>
    <xf numFmtId="20" fontId="5" fillId="6" borderId="10" xfId="0" applyNumberFormat="1" applyFont="1" applyFill="1" applyBorder="1" applyAlignment="1">
      <alignment wrapText="1"/>
    </xf>
    <xf numFmtId="1" fontId="5" fillId="6" borderId="10" xfId="0" applyNumberFormat="1" applyFont="1" applyFill="1" applyBorder="1" applyAlignment="1">
      <alignment wrapText="1"/>
    </xf>
    <xf numFmtId="49" fontId="5" fillId="6" borderId="16" xfId="0" applyNumberFormat="1" applyFont="1" applyFill="1" applyBorder="1" applyAlignment="1">
      <alignment wrapText="1"/>
    </xf>
    <xf numFmtId="49" fontId="5" fillId="8" borderId="10" xfId="0" applyNumberFormat="1" applyFont="1" applyFill="1" applyBorder="1" applyAlignment="1">
      <alignment wrapText="1"/>
    </xf>
    <xf numFmtId="20" fontId="5" fillId="8" borderId="10" xfId="0" applyNumberFormat="1" applyFont="1" applyFill="1" applyBorder="1" applyAlignment="1">
      <alignment wrapText="1"/>
    </xf>
    <xf numFmtId="1" fontId="5" fillId="8" borderId="10" xfId="0" applyNumberFormat="1" applyFont="1" applyFill="1" applyBorder="1" applyAlignment="1">
      <alignment wrapText="1"/>
    </xf>
    <xf numFmtId="49" fontId="5" fillId="8" borderId="16" xfId="0" applyNumberFormat="1" applyFont="1" applyFill="1" applyBorder="1" applyAlignment="1">
      <alignment wrapText="1"/>
    </xf>
    <xf numFmtId="49" fontId="15" fillId="9" borderId="0" xfId="0" applyNumberFormat="1" applyFont="1" applyFill="1" applyAlignment="1">
      <alignment wrapText="1"/>
    </xf>
    <xf numFmtId="20" fontId="15" fillId="9" borderId="0" xfId="0" applyNumberFormat="1" applyFont="1" applyFill="1" applyAlignment="1">
      <alignment wrapText="1"/>
    </xf>
    <xf numFmtId="1" fontId="15" fillId="9" borderId="0" xfId="0" applyNumberFormat="1" applyFont="1" applyFill="1" applyAlignment="1">
      <alignment wrapText="1"/>
    </xf>
    <xf numFmtId="20" fontId="0" fillId="0" borderId="0" xfId="0" applyNumberFormat="1"/>
    <xf numFmtId="1" fontId="0" fillId="0" borderId="0" xfId="0" applyNumberFormat="1"/>
    <xf numFmtId="49" fontId="5" fillId="0" borderId="0" xfId="0" applyNumberFormat="1" applyFont="1" applyFill="1" applyBorder="1" applyAlignment="1">
      <alignment wrapText="1"/>
    </xf>
    <xf numFmtId="20" fontId="5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1" fontId="5" fillId="6" borderId="7" xfId="0" applyNumberFormat="1" applyFont="1" applyFill="1" applyBorder="1" applyAlignment="1">
      <alignment wrapText="1"/>
    </xf>
    <xf numFmtId="167" fontId="6" fillId="8" borderId="10" xfId="1" applyNumberFormat="1" applyFill="1" applyBorder="1" applyAlignment="1" applyProtection="1">
      <alignment wrapText="1"/>
    </xf>
    <xf numFmtId="0" fontId="5" fillId="8" borderId="1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/>
    <xf numFmtId="0" fontId="9" fillId="2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2" fontId="5" fillId="0" borderId="0" xfId="0" applyNumberFormat="1" applyFont="1" applyFill="1" applyBorder="1" applyAlignment="1">
      <alignment wrapText="1"/>
    </xf>
    <xf numFmtId="0" fontId="5" fillId="12" borderId="0" xfId="0" applyNumberFormat="1" applyFont="1" applyFill="1" applyBorder="1" applyAlignment="1">
      <alignment wrapText="1"/>
    </xf>
    <xf numFmtId="169" fontId="0" fillId="0" borderId="0" xfId="0" applyNumberFormat="1" applyBorder="1"/>
    <xf numFmtId="169" fontId="15" fillId="0" borderId="0" xfId="0" applyNumberFormat="1" applyFont="1" applyBorder="1"/>
    <xf numFmtId="0" fontId="0" fillId="0" borderId="0" xfId="0" applyBorder="1"/>
    <xf numFmtId="168" fontId="0" fillId="0" borderId="0" xfId="0" applyNumberFormat="1" applyBorder="1" applyAlignment="1">
      <alignment horizontal="right"/>
    </xf>
    <xf numFmtId="0" fontId="6" fillId="0" borderId="0" xfId="0" applyFont="1" applyBorder="1"/>
    <xf numFmtId="169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29" fillId="0" borderId="0" xfId="0" applyFont="1"/>
    <xf numFmtId="169" fontId="0" fillId="13" borderId="0" xfId="0" applyNumberFormat="1" applyFill="1" applyBorder="1"/>
    <xf numFmtId="0" fontId="29" fillId="13" borderId="0" xfId="0" applyFont="1" applyFill="1"/>
    <xf numFmtId="0" fontId="30" fillId="13" borderId="0" xfId="0" applyFont="1" applyFill="1"/>
    <xf numFmtId="168" fontId="0" fillId="0" borderId="0" xfId="0" applyNumberFormat="1" applyAlignment="1">
      <alignment horizontal="right"/>
    </xf>
    <xf numFmtId="0" fontId="6" fillId="0" borderId="0" xfId="1" applyAlignment="1" applyProtection="1"/>
    <xf numFmtId="0" fontId="31" fillId="0" borderId="0" xfId="0" applyFont="1"/>
    <xf numFmtId="169" fontId="0" fillId="0" borderId="0" xfId="0" applyNumberFormat="1" applyFill="1" applyBorder="1"/>
    <xf numFmtId="0" fontId="29" fillId="0" borderId="0" xfId="0" applyFont="1" applyFill="1"/>
    <xf numFmtId="0" fontId="30" fillId="0" borderId="0" xfId="0" applyFont="1" applyFill="1"/>
    <xf numFmtId="0" fontId="0" fillId="0" borderId="0" xfId="0" applyFill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19" fillId="6" borderId="15" xfId="0" applyFont="1" applyFill="1" applyBorder="1" applyAlignment="1">
      <alignment horizontal="center"/>
    </xf>
    <xf numFmtId="166" fontId="21" fillId="6" borderId="0" xfId="2" applyFont="1" applyFill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/>
    </xf>
    <xf numFmtId="0" fontId="26" fillId="10" borderId="15" xfId="0" applyFont="1" applyFill="1" applyBorder="1" applyAlignment="1">
      <alignment horizontal="center"/>
    </xf>
    <xf numFmtId="0" fontId="26" fillId="10" borderId="11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/>
    </xf>
    <xf numFmtId="0" fontId="26" fillId="10" borderId="5" xfId="0" applyFont="1" applyFill="1" applyBorder="1" applyAlignment="1">
      <alignment horizontal="center"/>
    </xf>
    <xf numFmtId="0" fontId="25" fillId="10" borderId="18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center"/>
    </xf>
    <xf numFmtId="0" fontId="26" fillId="10" borderId="19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27" fillId="12" borderId="0" xfId="0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0" fillId="2" borderId="0" xfId="0" quotePrefix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1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</cellXfs>
  <cellStyles count="3">
    <cellStyle name="Hyperlink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A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12700</xdr:rowOff>
    </xdr:from>
    <xdr:to>
      <xdr:col>8</xdr:col>
      <xdr:colOff>660400</xdr:colOff>
      <xdr:row>24</xdr:row>
      <xdr:rowOff>190500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15B3373-8236-8247-8C4E-F0A020C750E7}"/>
            </a:ext>
          </a:extLst>
        </xdr:cNvPr>
        <xdr:cNvSpPr txBox="1">
          <a:spLocks noChangeArrowheads="1"/>
        </xdr:cNvSpPr>
      </xdr:nvSpPr>
      <xdr:spPr bwMode="auto">
        <a:xfrm>
          <a:off x="863600" y="2755900"/>
          <a:ext cx="5549900" cy="207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charset="0"/>
              <a:cs typeface="Times New Roman" charset="0"/>
            </a:rPr>
            <a:t>This document contains the agenda of the 802.11 Broadcast Services (BCS) TIG/SG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5</xdr:row>
      <xdr:rowOff>330200</xdr:rowOff>
    </xdr:from>
    <xdr:to>
      <xdr:col>31</xdr:col>
      <xdr:colOff>584200</xdr:colOff>
      <xdr:row>5</xdr:row>
      <xdr:rowOff>330200</xdr:rowOff>
    </xdr:to>
    <xdr:cxnSp macro="">
      <xdr:nvCxnSpPr>
        <xdr:cNvPr id="3600" name="Straight Connector 12">
          <a:extLst>
            <a:ext uri="{FF2B5EF4-FFF2-40B4-BE49-F238E27FC236}">
              <a16:creationId xmlns:a16="http://schemas.microsoft.com/office/drawing/2014/main" id="{F5D8AAC1-1F22-1647-BDE2-9D30EA3F3A17}"/>
            </a:ext>
          </a:extLst>
        </xdr:cNvPr>
        <xdr:cNvCxnSpPr>
          <a:cxnSpLocks noChangeShapeType="1"/>
        </xdr:cNvCxnSpPr>
      </xdr:nvCxnSpPr>
      <xdr:spPr bwMode="auto">
        <a:xfrm flipH="1">
          <a:off x="6616700" y="2565400"/>
          <a:ext cx="160782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25400</xdr:colOff>
      <xdr:row>14</xdr:row>
      <xdr:rowOff>12700</xdr:rowOff>
    </xdr:from>
    <xdr:to>
      <xdr:col>26</xdr:col>
      <xdr:colOff>25400</xdr:colOff>
      <xdr:row>26</xdr:row>
      <xdr:rowOff>12700</xdr:rowOff>
    </xdr:to>
    <xdr:cxnSp macro="">
      <xdr:nvCxnSpPr>
        <xdr:cNvPr id="3601" name="Straight Connector 16">
          <a:extLst>
            <a:ext uri="{FF2B5EF4-FFF2-40B4-BE49-F238E27FC236}">
              <a16:creationId xmlns:a16="http://schemas.microsoft.com/office/drawing/2014/main" id="{6C3EE16E-A26A-524F-9271-091B676C7451}"/>
            </a:ext>
          </a:extLst>
        </xdr:cNvPr>
        <xdr:cNvCxnSpPr>
          <a:cxnSpLocks noChangeShapeType="1"/>
        </xdr:cNvCxnSpPr>
      </xdr:nvCxnSpPr>
      <xdr:spPr bwMode="auto">
        <a:xfrm>
          <a:off x="19227800" y="4267200"/>
          <a:ext cx="0" cy="2438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50800</xdr:colOff>
      <xdr:row>26</xdr:row>
      <xdr:rowOff>12700</xdr:rowOff>
    </xdr:from>
    <xdr:to>
      <xdr:col>26</xdr:col>
      <xdr:colOff>76200</xdr:colOff>
      <xdr:row>26</xdr:row>
      <xdr:rowOff>12700</xdr:rowOff>
    </xdr:to>
    <xdr:cxnSp macro="">
      <xdr:nvCxnSpPr>
        <xdr:cNvPr id="3602" name="Straight Connector 21">
          <a:extLst>
            <a:ext uri="{FF2B5EF4-FFF2-40B4-BE49-F238E27FC236}">
              <a16:creationId xmlns:a16="http://schemas.microsoft.com/office/drawing/2014/main" id="{C52FE7AB-FA95-C446-9B94-8A6614CC859B}"/>
            </a:ext>
          </a:extLst>
        </xdr:cNvPr>
        <xdr:cNvCxnSpPr>
          <a:cxnSpLocks noChangeShapeType="1"/>
        </xdr:cNvCxnSpPr>
      </xdr:nvCxnSpPr>
      <xdr:spPr bwMode="auto">
        <a:xfrm flipH="1">
          <a:off x="2463800" y="6705600"/>
          <a:ext cx="168148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12700</xdr:colOff>
      <xdr:row>8</xdr:row>
      <xdr:rowOff>38100</xdr:rowOff>
    </xdr:from>
    <xdr:to>
      <xdr:col>2</xdr:col>
      <xdr:colOff>12700</xdr:colOff>
      <xdr:row>26</xdr:row>
      <xdr:rowOff>0</xdr:rowOff>
    </xdr:to>
    <xdr:cxnSp macro="">
      <xdr:nvCxnSpPr>
        <xdr:cNvPr id="3603" name="Straight Connector 29">
          <a:extLst>
            <a:ext uri="{FF2B5EF4-FFF2-40B4-BE49-F238E27FC236}">
              <a16:creationId xmlns:a16="http://schemas.microsoft.com/office/drawing/2014/main" id="{E490FD57-B287-7745-9CA4-426DAEE18894}"/>
            </a:ext>
          </a:extLst>
        </xdr:cNvPr>
        <xdr:cNvCxnSpPr>
          <a:cxnSpLocks noChangeShapeType="1"/>
        </xdr:cNvCxnSpPr>
      </xdr:nvCxnSpPr>
      <xdr:spPr bwMode="auto">
        <a:xfrm flipV="1">
          <a:off x="2425700" y="2997200"/>
          <a:ext cx="0" cy="3695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486147</xdr:colOff>
      <xdr:row>14</xdr:row>
      <xdr:rowOff>175655</xdr:rowOff>
    </xdr:from>
    <xdr:to>
      <xdr:col>31</xdr:col>
      <xdr:colOff>0</xdr:colOff>
      <xdr:row>20</xdr:row>
      <xdr:rowOff>118533</xdr:rowOff>
    </xdr:to>
    <xdr:sp macro="" textlink="">
      <xdr:nvSpPr>
        <xdr:cNvPr id="6" name="Rectangular Callout 32">
          <a:extLst>
            <a:ext uri="{FF2B5EF4-FFF2-40B4-BE49-F238E27FC236}">
              <a16:creationId xmlns:a16="http://schemas.microsoft.com/office/drawing/2014/main" id="{B1AC3FAF-362E-B54F-AE09-F0218AA1F99A}"/>
            </a:ext>
          </a:extLst>
        </xdr:cNvPr>
        <xdr:cNvSpPr/>
      </xdr:nvSpPr>
      <xdr:spPr bwMode="auto">
        <a:xfrm>
          <a:off x="20992414" y="4341255"/>
          <a:ext cx="1596653" cy="1060478"/>
        </a:xfrm>
        <a:prstGeom prst="wedgeRectCallout">
          <a:avLst>
            <a:gd name="adj1" fmla="val -129971"/>
            <a:gd name="adj2" fmla="val -71781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Regular Session Hours of 802.11</a:t>
          </a:r>
        </a:p>
      </xdr:txBody>
    </xdr:sp>
    <xdr:clientData/>
  </xdr:twoCellAnchor>
  <xdr:twoCellAnchor>
    <xdr:from>
      <xdr:col>26</xdr:col>
      <xdr:colOff>38100</xdr:colOff>
      <xdr:row>14</xdr:row>
      <xdr:rowOff>0</xdr:rowOff>
    </xdr:from>
    <xdr:to>
      <xdr:col>32</xdr:col>
      <xdr:colOff>0</xdr:colOff>
      <xdr:row>14</xdr:row>
      <xdr:rowOff>12700</xdr:rowOff>
    </xdr:to>
    <xdr:cxnSp macro="">
      <xdr:nvCxnSpPr>
        <xdr:cNvPr id="3605" name="Straight Connector 19">
          <a:extLst>
            <a:ext uri="{FF2B5EF4-FFF2-40B4-BE49-F238E27FC236}">
              <a16:creationId xmlns:a16="http://schemas.microsoft.com/office/drawing/2014/main" id="{F02B5FAF-4910-DB40-8B96-49F0DBD63747}"/>
            </a:ext>
          </a:extLst>
        </xdr:cNvPr>
        <xdr:cNvCxnSpPr>
          <a:cxnSpLocks noChangeShapeType="1"/>
        </xdr:cNvCxnSpPr>
      </xdr:nvCxnSpPr>
      <xdr:spPr bwMode="auto">
        <a:xfrm flipH="1">
          <a:off x="19240500" y="4254500"/>
          <a:ext cx="345440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5</xdr:row>
      <xdr:rowOff>12700</xdr:rowOff>
    </xdr:from>
    <xdr:to>
      <xdr:col>14</xdr:col>
      <xdr:colOff>0</xdr:colOff>
      <xdr:row>26</xdr:row>
      <xdr:rowOff>25400</xdr:rowOff>
    </xdr:to>
    <xdr:cxnSp macro="">
      <xdr:nvCxnSpPr>
        <xdr:cNvPr id="3726" name="Straight Connector 25">
          <a:extLst>
            <a:ext uri="{FF2B5EF4-FFF2-40B4-BE49-F238E27FC236}">
              <a16:creationId xmlns:a16="http://schemas.microsoft.com/office/drawing/2014/main" id="{B9153AC0-5E12-B64E-8351-4A247D4EDD39}"/>
            </a:ext>
          </a:extLst>
        </xdr:cNvPr>
        <xdr:cNvCxnSpPr>
          <a:cxnSpLocks noChangeShapeType="1"/>
        </xdr:cNvCxnSpPr>
      </xdr:nvCxnSpPr>
      <xdr:spPr bwMode="auto">
        <a:xfrm flipV="1">
          <a:off x="10820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0</xdr:colOff>
      <xdr:row>5</xdr:row>
      <xdr:rowOff>12700</xdr:rowOff>
    </xdr:from>
    <xdr:to>
      <xdr:col>20</xdr:col>
      <xdr:colOff>0</xdr:colOff>
      <xdr:row>26</xdr:row>
      <xdr:rowOff>25400</xdr:rowOff>
    </xdr:to>
    <xdr:cxnSp macro="">
      <xdr:nvCxnSpPr>
        <xdr:cNvPr id="3727" name="Straight Connector 35">
          <a:extLst>
            <a:ext uri="{FF2B5EF4-FFF2-40B4-BE49-F238E27FC236}">
              <a16:creationId xmlns:a16="http://schemas.microsoft.com/office/drawing/2014/main" id="{A7A321BC-8119-6343-B81D-6642C7CC329A}"/>
            </a:ext>
          </a:extLst>
        </xdr:cNvPr>
        <xdr:cNvCxnSpPr>
          <a:cxnSpLocks noChangeShapeType="1"/>
        </xdr:cNvCxnSpPr>
      </xdr:nvCxnSpPr>
      <xdr:spPr bwMode="auto">
        <a:xfrm flipV="1">
          <a:off x="15011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25</xdr:row>
      <xdr:rowOff>190500</xdr:rowOff>
    </xdr:from>
    <xdr:to>
      <xdr:col>15</xdr:col>
      <xdr:colOff>12700</xdr:colOff>
      <xdr:row>26</xdr:row>
      <xdr:rowOff>12700</xdr:rowOff>
    </xdr:to>
    <xdr:cxnSp macro="">
      <xdr:nvCxnSpPr>
        <xdr:cNvPr id="3608" name="Straight Connector 34">
          <a:extLst>
            <a:ext uri="{FF2B5EF4-FFF2-40B4-BE49-F238E27FC236}">
              <a16:creationId xmlns:a16="http://schemas.microsoft.com/office/drawing/2014/main" id="{52050639-C420-C845-AFD0-E5CF53D1BA2C}"/>
            </a:ext>
          </a:extLst>
        </xdr:cNvPr>
        <xdr:cNvCxnSpPr>
          <a:cxnSpLocks noChangeShapeType="1"/>
        </xdr:cNvCxnSpPr>
      </xdr:nvCxnSpPr>
      <xdr:spPr bwMode="auto">
        <a:xfrm>
          <a:off x="11531600" y="6680200"/>
          <a:ext cx="0" cy="25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0</xdr:colOff>
      <xdr:row>5</xdr:row>
      <xdr:rowOff>304800</xdr:rowOff>
    </xdr:from>
    <xdr:to>
      <xdr:col>32</xdr:col>
      <xdr:colOff>0</xdr:colOff>
      <xdr:row>13</xdr:row>
      <xdr:rowOff>190500</xdr:rowOff>
    </xdr:to>
    <xdr:cxnSp macro="">
      <xdr:nvCxnSpPr>
        <xdr:cNvPr id="3609" name="Straight Connector 18">
          <a:extLst>
            <a:ext uri="{FF2B5EF4-FFF2-40B4-BE49-F238E27FC236}">
              <a16:creationId xmlns:a16="http://schemas.microsoft.com/office/drawing/2014/main" id="{08B06636-62EF-DF4F-B974-B7E52DAA0F3F}"/>
            </a:ext>
          </a:extLst>
        </xdr:cNvPr>
        <xdr:cNvCxnSpPr>
          <a:cxnSpLocks noChangeShapeType="1"/>
        </xdr:cNvCxnSpPr>
      </xdr:nvCxnSpPr>
      <xdr:spPr bwMode="auto">
        <a:xfrm>
          <a:off x="22694900" y="2540000"/>
          <a:ext cx="0" cy="171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114300</xdr:colOff>
      <xdr:row>45</xdr:row>
      <xdr:rowOff>50800</xdr:rowOff>
    </xdr:from>
    <xdr:to>
      <xdr:col>0</xdr:col>
      <xdr:colOff>977900</xdr:colOff>
      <xdr:row>50</xdr:row>
      <xdr:rowOff>114300</xdr:rowOff>
    </xdr:to>
    <xdr:sp macro="" textlink="">
      <xdr:nvSpPr>
        <xdr:cNvPr id="3610" name="Multiply 28">
          <a:extLst>
            <a:ext uri="{FF2B5EF4-FFF2-40B4-BE49-F238E27FC236}">
              <a16:creationId xmlns:a16="http://schemas.microsoft.com/office/drawing/2014/main" id="{25A05BC3-3454-3849-8C25-EF1B284DBA4C}"/>
            </a:ext>
          </a:extLst>
        </xdr:cNvPr>
        <xdr:cNvSpPr>
          <a:spLocks noChangeArrowheads="1"/>
        </xdr:cNvSpPr>
      </xdr:nvSpPr>
      <xdr:spPr bwMode="auto">
        <a:xfrm>
          <a:off x="114300" y="10325100"/>
          <a:ext cx="863600" cy="889000"/>
        </a:xfrm>
        <a:custGeom>
          <a:avLst/>
          <a:gdLst>
            <a:gd name="T0" fmla="*/ 207236 w 862853"/>
            <a:gd name="T1" fmla="*/ 194452 h 809626"/>
            <a:gd name="T2" fmla="*/ 655617 w 862853"/>
            <a:gd name="T3" fmla="*/ 194452 h 809626"/>
            <a:gd name="T4" fmla="*/ 655617 w 862853"/>
            <a:gd name="T5" fmla="*/ 615174 h 809626"/>
            <a:gd name="T6" fmla="*/ 207236 w 862853"/>
            <a:gd name="T7" fmla="*/ 615174 h 809626"/>
            <a:gd name="T8" fmla="*/ 2 60000 65536"/>
            <a:gd name="T9" fmla="*/ 3 60000 65536"/>
            <a:gd name="T10" fmla="*/ 0 60000 65536"/>
            <a:gd name="T11" fmla="*/ 1 60000 65536"/>
            <a:gd name="T12" fmla="*/ 142086 w 862853"/>
            <a:gd name="T13" fmla="*/ 125019 h 809626"/>
            <a:gd name="T14" fmla="*/ 720767 w 862853"/>
            <a:gd name="T15" fmla="*/ 684607 h 80962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62853" h="809626">
              <a:moveTo>
                <a:pt x="142086" y="263884"/>
              </a:moveTo>
              <a:lnTo>
                <a:pt x="272385" y="125019"/>
              </a:lnTo>
              <a:lnTo>
                <a:pt x="431427" y="274250"/>
              </a:lnTo>
              <a:lnTo>
                <a:pt x="590468" y="125019"/>
              </a:lnTo>
              <a:lnTo>
                <a:pt x="720767" y="263884"/>
              </a:lnTo>
              <a:lnTo>
                <a:pt x="570573" y="404813"/>
              </a:lnTo>
              <a:lnTo>
                <a:pt x="720767" y="545742"/>
              </a:lnTo>
              <a:lnTo>
                <a:pt x="590468" y="684607"/>
              </a:lnTo>
              <a:lnTo>
                <a:pt x="431427" y="535376"/>
              </a:lnTo>
              <a:lnTo>
                <a:pt x="272385" y="684607"/>
              </a:lnTo>
              <a:lnTo>
                <a:pt x="142086" y="545742"/>
              </a:lnTo>
              <a:lnTo>
                <a:pt x="292280" y="404813"/>
              </a:lnTo>
              <a:close/>
            </a:path>
          </a:pathLst>
        </a:custGeom>
        <a:solidFill>
          <a:srgbClr val="FF0000"/>
        </a:solidFill>
        <a:ln w="22225">
          <a:solidFill>
            <a:srgbClr val="FFFFFF"/>
          </a:solidFill>
          <a:round/>
          <a:headEnd/>
          <a:tailEnd/>
        </a:ln>
        <a:effectLst>
          <a:outerShdw blurRad="50800" dist="38100" dir="2700000" algn="tl" rotWithShape="0">
            <a:srgbClr val="808080">
              <a:alpha val="39999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12700</xdr:rowOff>
    </xdr:to>
    <xdr:cxnSp macro="">
      <xdr:nvCxnSpPr>
        <xdr:cNvPr id="3611" name="Straight Connector 23">
          <a:extLst>
            <a:ext uri="{FF2B5EF4-FFF2-40B4-BE49-F238E27FC236}">
              <a16:creationId xmlns:a16="http://schemas.microsoft.com/office/drawing/2014/main" id="{26AFF32B-48E2-0440-86E2-A09E222A747F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4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977900</xdr:colOff>
      <xdr:row>8</xdr:row>
      <xdr:rowOff>38100</xdr:rowOff>
    </xdr:from>
    <xdr:to>
      <xdr:col>8</xdr:col>
      <xdr:colOff>12700</xdr:colOff>
      <xdr:row>8</xdr:row>
      <xdr:rowOff>38100</xdr:rowOff>
    </xdr:to>
    <xdr:cxnSp macro="">
      <xdr:nvCxnSpPr>
        <xdr:cNvPr id="3612" name="Straight Connector 38">
          <a:extLst>
            <a:ext uri="{FF2B5EF4-FFF2-40B4-BE49-F238E27FC236}">
              <a16:creationId xmlns:a16="http://schemas.microsoft.com/office/drawing/2014/main" id="{B9602DBB-8B4E-274A-BDE7-BE7848BCC0DE}"/>
            </a:ext>
          </a:extLst>
        </xdr:cNvPr>
        <xdr:cNvCxnSpPr>
          <a:cxnSpLocks noChangeShapeType="1"/>
        </xdr:cNvCxnSpPr>
      </xdr:nvCxnSpPr>
      <xdr:spPr bwMode="auto">
        <a:xfrm flipH="1">
          <a:off x="2362200" y="2997200"/>
          <a:ext cx="42545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38100</xdr:rowOff>
    </xdr:to>
    <xdr:cxnSp macro="">
      <xdr:nvCxnSpPr>
        <xdr:cNvPr id="3613" name="Straight Connector 40">
          <a:extLst>
            <a:ext uri="{FF2B5EF4-FFF2-40B4-BE49-F238E27FC236}">
              <a16:creationId xmlns:a16="http://schemas.microsoft.com/office/drawing/2014/main" id="{C6E2FFEA-D976-5949-B2F0-E90FD304D105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699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9</xdr:row>
      <xdr:rowOff>190500</xdr:rowOff>
    </xdr:from>
    <xdr:to>
      <xdr:col>15</xdr:col>
      <xdr:colOff>12700</xdr:colOff>
      <xdr:row>10</xdr:row>
      <xdr:rowOff>12700</xdr:rowOff>
    </xdr:to>
    <xdr:cxnSp macro="">
      <xdr:nvCxnSpPr>
        <xdr:cNvPr id="3614" name="Straight Connector 58">
          <a:extLst>
            <a:ext uri="{FF2B5EF4-FFF2-40B4-BE49-F238E27FC236}">
              <a16:creationId xmlns:a16="http://schemas.microsoft.com/office/drawing/2014/main" id="{152BD1CB-A70C-2D42-ACE4-ED94C243B1B2}"/>
            </a:ext>
          </a:extLst>
        </xdr:cNvPr>
        <xdr:cNvCxnSpPr>
          <a:cxnSpLocks noChangeShapeType="1"/>
        </xdr:cNvCxnSpPr>
      </xdr:nvCxnSpPr>
      <xdr:spPr bwMode="auto">
        <a:xfrm>
          <a:off x="11531600" y="3340100"/>
          <a:ext cx="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12700</xdr:rowOff>
    </xdr:to>
    <xdr:cxnSp macro="">
      <xdr:nvCxnSpPr>
        <xdr:cNvPr id="17" name="Straight Connector 23">
          <a:extLst>
            <a:ext uri="{FF2B5EF4-FFF2-40B4-BE49-F238E27FC236}">
              <a16:creationId xmlns:a16="http://schemas.microsoft.com/office/drawing/2014/main" id="{9E18C419-F608-B94C-A992-869727513344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318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38100</xdr:rowOff>
    </xdr:to>
    <xdr:cxnSp macro="">
      <xdr:nvCxnSpPr>
        <xdr:cNvPr id="18" name="Straight Connector 40">
          <a:extLst>
            <a:ext uri="{FF2B5EF4-FFF2-40B4-BE49-F238E27FC236}">
              <a16:creationId xmlns:a16="http://schemas.microsoft.com/office/drawing/2014/main" id="{958D9B41-2908-084D-962E-42F97588BE09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572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672414</xdr:colOff>
      <xdr:row>15</xdr:row>
      <xdr:rowOff>158720</xdr:rowOff>
    </xdr:from>
    <xdr:to>
      <xdr:col>11</xdr:col>
      <xdr:colOff>152401</xdr:colOff>
      <xdr:row>22</xdr:row>
      <xdr:rowOff>101599</xdr:rowOff>
    </xdr:to>
    <xdr:sp macro="" textlink="">
      <xdr:nvSpPr>
        <xdr:cNvPr id="19" name="Rectangular Callout 32">
          <a:extLst>
            <a:ext uri="{FF2B5EF4-FFF2-40B4-BE49-F238E27FC236}">
              <a16:creationId xmlns:a16="http://schemas.microsoft.com/office/drawing/2014/main" id="{D479C9D0-1C2F-474E-A2CD-F7568B93BB69}"/>
            </a:ext>
          </a:extLst>
        </xdr:cNvPr>
        <xdr:cNvSpPr/>
      </xdr:nvSpPr>
      <xdr:spPr bwMode="auto">
        <a:xfrm>
          <a:off x="7259481" y="4561387"/>
          <a:ext cx="1596653" cy="1399145"/>
        </a:xfrm>
        <a:prstGeom prst="wedgeRectCallout">
          <a:avLst>
            <a:gd name="adj1" fmla="val 125622"/>
            <a:gd name="adj2" fmla="val -79765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Tuesday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11:15h ET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to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13:15h ET</a:t>
          </a:r>
        </a:p>
      </xdr:txBody>
    </xdr:sp>
    <xdr:clientData/>
  </xdr:twoCellAnchor>
  <xdr:twoCellAnchor>
    <xdr:from>
      <xdr:col>17</xdr:col>
      <xdr:colOff>16934</xdr:colOff>
      <xdr:row>10</xdr:row>
      <xdr:rowOff>50800</xdr:rowOff>
    </xdr:from>
    <xdr:to>
      <xdr:col>19</xdr:col>
      <xdr:colOff>225053</xdr:colOff>
      <xdr:row>16</xdr:row>
      <xdr:rowOff>179945</xdr:rowOff>
    </xdr:to>
    <xdr:sp macro="" textlink="">
      <xdr:nvSpPr>
        <xdr:cNvPr id="20" name="Rectangular Callout 32">
          <a:extLst>
            <a:ext uri="{FF2B5EF4-FFF2-40B4-BE49-F238E27FC236}">
              <a16:creationId xmlns:a16="http://schemas.microsoft.com/office/drawing/2014/main" id="{A19EEB28-A53E-D840-A4CB-2C20E6790183}"/>
            </a:ext>
          </a:extLst>
        </xdr:cNvPr>
        <xdr:cNvSpPr/>
      </xdr:nvSpPr>
      <xdr:spPr bwMode="auto">
        <a:xfrm>
          <a:off x="12886267" y="3369733"/>
          <a:ext cx="1596653" cy="1399145"/>
        </a:xfrm>
        <a:prstGeom prst="wedgeRectCallout">
          <a:avLst>
            <a:gd name="adj1" fmla="val 125622"/>
            <a:gd name="adj2" fmla="val -79765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Thursday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09:00h ET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to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11:00h ET</a:t>
          </a:r>
        </a:p>
      </xdr:txBody>
    </xdr:sp>
    <xdr:clientData/>
  </xdr:twoCellAnchor>
  <xdr:twoCellAnchor>
    <xdr:from>
      <xdr:col>5</xdr:col>
      <xdr:colOff>135467</xdr:colOff>
      <xdr:row>0</xdr:row>
      <xdr:rowOff>186267</xdr:rowOff>
    </xdr:from>
    <xdr:to>
      <xdr:col>7</xdr:col>
      <xdr:colOff>343587</xdr:colOff>
      <xdr:row>2</xdr:row>
      <xdr:rowOff>992745</xdr:rowOff>
    </xdr:to>
    <xdr:sp macro="" textlink="">
      <xdr:nvSpPr>
        <xdr:cNvPr id="22" name="Rectangular Callout 32">
          <a:extLst>
            <a:ext uri="{FF2B5EF4-FFF2-40B4-BE49-F238E27FC236}">
              <a16:creationId xmlns:a16="http://schemas.microsoft.com/office/drawing/2014/main" id="{81DBACCB-7D97-B844-A41C-1F3E8990BC6B}"/>
            </a:ext>
          </a:extLst>
        </xdr:cNvPr>
        <xdr:cNvSpPr/>
      </xdr:nvSpPr>
      <xdr:spPr bwMode="auto">
        <a:xfrm>
          <a:off x="4639734" y="186267"/>
          <a:ext cx="1596653" cy="1399145"/>
        </a:xfrm>
        <a:prstGeom prst="wedgeRectCallout">
          <a:avLst>
            <a:gd name="adj1" fmla="val 155317"/>
            <a:gd name="adj2" fmla="val 141713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Tuesday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09:00h ET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to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11:00h ET</a:t>
          </a:r>
        </a:p>
      </xdr:txBody>
    </xdr:sp>
    <xdr:clientData/>
  </xdr:twoCellAnchor>
  <xdr:twoCellAnchor>
    <xdr:from>
      <xdr:col>3</xdr:col>
      <xdr:colOff>181348</xdr:colOff>
      <xdr:row>15</xdr:row>
      <xdr:rowOff>6320</xdr:rowOff>
    </xdr:from>
    <xdr:to>
      <xdr:col>5</xdr:col>
      <xdr:colOff>389467</xdr:colOff>
      <xdr:row>21</xdr:row>
      <xdr:rowOff>270932</xdr:rowOff>
    </xdr:to>
    <xdr:sp macro="" textlink="">
      <xdr:nvSpPr>
        <xdr:cNvPr id="23" name="Rectangular Callout 32">
          <a:extLst>
            <a:ext uri="{FF2B5EF4-FFF2-40B4-BE49-F238E27FC236}">
              <a16:creationId xmlns:a16="http://schemas.microsoft.com/office/drawing/2014/main" id="{218219A0-E611-4744-AF1E-E7C9921C2668}"/>
            </a:ext>
          </a:extLst>
        </xdr:cNvPr>
        <xdr:cNvSpPr/>
      </xdr:nvSpPr>
      <xdr:spPr bwMode="auto">
        <a:xfrm>
          <a:off x="3297081" y="4408987"/>
          <a:ext cx="1596653" cy="1399145"/>
        </a:xfrm>
        <a:prstGeom prst="wedgeRectCallout">
          <a:avLst>
            <a:gd name="adj1" fmla="val 125622"/>
            <a:gd name="adj2" fmla="val -79765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Monday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11:15h ET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to</a:t>
          </a:r>
        </a:p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13:15h 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mmelmann@iee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standards.ieee.org/about/sasb/patcom/material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802.11/dcn/20/11-20-1976-02-00bc-reducing-feedback-overhead-in-group-cast-transmissions.pptx" TargetMode="External"/><Relationship Id="rId2" Type="http://schemas.openxmlformats.org/officeDocument/2006/relationships/hyperlink" Target="https://mentor.ieee.org/802.11/dcn/21/11-21-0090-00-00bc-lb252-resolutions-for-cids-assigned-to-abhi-part-2.docx" TargetMode="External"/><Relationship Id="rId1" Type="http://schemas.openxmlformats.org/officeDocument/2006/relationships/hyperlink" Target="https://mentor.ieee.org/802.11/dcn/21/11-21-0064-03-00bc-lb252-resolutions-for-cids-assigned-to-abhi-part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workbookViewId="0">
      <selection activeCell="B8" sqref="B8"/>
    </sheetView>
  </sheetViews>
  <sheetFormatPr baseColWidth="10" defaultColWidth="9.1640625" defaultRowHeight="16" x14ac:dyDescent="0.2"/>
  <cols>
    <col min="1" max="1" width="11.33203125" style="2" customWidth="1"/>
    <col min="2" max="2" width="11" style="2" customWidth="1"/>
    <col min="3" max="16384" width="9.1640625" style="2"/>
  </cols>
  <sheetData>
    <row r="1" spans="1:9" ht="18" x14ac:dyDescent="0.2">
      <c r="B1" s="1" t="s">
        <v>31</v>
      </c>
    </row>
    <row r="2" spans="1:9" ht="18" x14ac:dyDescent="0.2">
      <c r="B2" s="1" t="s">
        <v>29</v>
      </c>
    </row>
    <row r="3" spans="1:9" ht="16" customHeight="1" x14ac:dyDescent="0.2">
      <c r="A3" s="2" t="s">
        <v>41</v>
      </c>
      <c r="B3" s="1" t="str">
        <f xml:space="preserve"> "doc.: IEEE 802.11-19/1916r" &amp; Parameters!B8</f>
        <v>doc.: IEEE 802.11-19/1916r4</v>
      </c>
    </row>
    <row r="4" spans="1:9" ht="16" customHeight="1" x14ac:dyDescent="0.2">
      <c r="A4" s="2" t="s">
        <v>30</v>
      </c>
      <c r="B4" s="8" t="s">
        <v>142</v>
      </c>
      <c r="F4" s="8"/>
    </row>
    <row r="5" spans="1:9" ht="16" customHeight="1" x14ac:dyDescent="0.2">
      <c r="A5" s="2" t="s">
        <v>40</v>
      </c>
      <c r="B5" s="12" t="s">
        <v>44</v>
      </c>
    </row>
    <row r="6" spans="1:9" s="3" customFormat="1" ht="17" customHeight="1" thickBot="1" x14ac:dyDescent="0.25"/>
    <row r="7" spans="1:9" s="4" customFormat="1" ht="18" x14ac:dyDescent="0.2">
      <c r="A7" s="4" t="s">
        <v>33</v>
      </c>
      <c r="B7" s="10" t="s">
        <v>143</v>
      </c>
    </row>
    <row r="8" spans="1:9" x14ac:dyDescent="0.2">
      <c r="A8" s="2" t="s">
        <v>42</v>
      </c>
      <c r="B8" s="9" t="str">
        <f>Parameters!B9</f>
        <v>2021-01-14</v>
      </c>
    </row>
    <row r="9" spans="1:9" x14ac:dyDescent="0.2">
      <c r="A9" s="2" t="s">
        <v>34</v>
      </c>
      <c r="B9" s="9" t="s">
        <v>39</v>
      </c>
      <c r="C9" s="9"/>
      <c r="D9" s="9" t="s">
        <v>45</v>
      </c>
      <c r="E9" s="9"/>
      <c r="F9" s="9"/>
      <c r="G9" s="9"/>
      <c r="H9" s="9"/>
      <c r="I9" s="9"/>
    </row>
    <row r="10" spans="1:9" x14ac:dyDescent="0.2">
      <c r="B10" s="9" t="s">
        <v>43</v>
      </c>
      <c r="C10" s="9"/>
      <c r="D10" s="9" t="s">
        <v>46</v>
      </c>
      <c r="E10" s="9"/>
      <c r="F10" s="9"/>
      <c r="G10" s="9"/>
      <c r="H10" s="9"/>
      <c r="I10" s="9"/>
    </row>
    <row r="11" spans="1:9" x14ac:dyDescent="0.2">
      <c r="B11" s="9" t="s">
        <v>35</v>
      </c>
      <c r="C11" s="9"/>
      <c r="D11" s="9" t="s">
        <v>47</v>
      </c>
      <c r="E11" s="9"/>
      <c r="F11" s="9"/>
      <c r="G11" s="9"/>
      <c r="H11" s="9"/>
      <c r="I11" s="9"/>
    </row>
    <row r="12" spans="1:9" x14ac:dyDescent="0.2">
      <c r="B12" s="9" t="s">
        <v>36</v>
      </c>
      <c r="C12" s="9"/>
      <c r="D12" s="9"/>
      <c r="E12" s="9"/>
      <c r="F12" s="9"/>
      <c r="G12" s="9"/>
      <c r="H12" s="9"/>
      <c r="I12" s="9"/>
    </row>
    <row r="13" spans="1:9" x14ac:dyDescent="0.2">
      <c r="B13" s="9" t="s">
        <v>37</v>
      </c>
      <c r="C13" s="9"/>
      <c r="D13" s="9"/>
      <c r="E13" s="9"/>
      <c r="F13" s="9"/>
      <c r="G13" s="9"/>
      <c r="H13" s="9"/>
      <c r="I13" s="9"/>
    </row>
    <row r="14" spans="1:9" x14ac:dyDescent="0.2">
      <c r="B14" s="9" t="s">
        <v>38</v>
      </c>
      <c r="C14" s="9"/>
      <c r="D14" s="13" t="s">
        <v>48</v>
      </c>
      <c r="E14" s="9"/>
      <c r="F14" s="9"/>
      <c r="G14" s="9"/>
      <c r="H14" s="9"/>
      <c r="I14" s="9"/>
    </row>
    <row r="15" spans="1:9" x14ac:dyDescent="0.2">
      <c r="A15" s="2" t="s">
        <v>32</v>
      </c>
    </row>
    <row r="27" spans="1:5" ht="15.75" customHeight="1" x14ac:dyDescent="0.2">
      <c r="A27" s="6"/>
      <c r="B27" s="112"/>
      <c r="C27" s="112"/>
      <c r="D27" s="112"/>
      <c r="E27" s="112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111"/>
      <c r="C29" s="111"/>
      <c r="D29" s="111"/>
      <c r="E29" s="111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111"/>
      <c r="C31" s="111"/>
      <c r="D31" s="111"/>
      <c r="E31" s="111"/>
    </row>
    <row r="32" spans="1:5" ht="15.75" customHeight="1" x14ac:dyDescent="0.2">
      <c r="B32" s="111"/>
      <c r="C32" s="111"/>
      <c r="D32" s="111"/>
      <c r="E32" s="111"/>
    </row>
    <row r="33" ht="15.75" customHeight="1" x14ac:dyDescent="0.2"/>
    <row r="34" ht="15.75" customHeight="1" x14ac:dyDescent="0.2"/>
    <row r="35" ht="15.75" customHeight="1" x14ac:dyDescent="0.2"/>
  </sheetData>
  <mergeCells count="3">
    <mergeCell ref="B29:E29"/>
    <mergeCell ref="B27:E27"/>
    <mergeCell ref="B31:E32"/>
  </mergeCells>
  <phoneticPr fontId="0" type="noConversion"/>
  <hyperlinks>
    <hyperlink ref="D14" r:id="rId1" xr:uid="{00000000-0004-0000-0000-000000000000}"/>
  </hyperlinks>
  <pageMargins left="0.75" right="0.75" top="1" bottom="1" header="0.5" footer="0.5"/>
  <pageSetup orientation="portrait"/>
  <headerFooter alignWithMargins="0">
    <oddHeader>&amp;L&amp;"Times New Roman,Bold"&amp;14Month Year&amp;C&amp;"Times New Roman,Bold"&amp;14&amp;A&amp;R&amp;"Times New Roman,Bold"&amp;14doc.: IEEE 802.11-yy/xxxxr0</oddHeader>
    <oddFooter>&amp;L&amp;"Times New Roman,Regular"&amp;12Submission&amp;C&amp;"Times New Roman,Regular"&amp;12&amp;P&amp;R&amp;"Times New Roman,Regular"&amp;12Name, Company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40"/>
  <sheetViews>
    <sheetView zoomScale="75" workbookViewId="0">
      <selection activeCell="C12" sqref="C12:H15"/>
    </sheetView>
  </sheetViews>
  <sheetFormatPr baseColWidth="10" defaultColWidth="9.1640625" defaultRowHeight="13" outlineLevelCol="1" x14ac:dyDescent="0.15"/>
  <cols>
    <col min="1" max="1" width="18.1640625" style="61" customWidth="1"/>
    <col min="2" max="2" width="13.5" style="61" customWidth="1" outlineLevel="1"/>
    <col min="3" max="7" width="9.1640625" style="61"/>
    <col min="8" max="8" width="9.1640625" style="61" outlineLevel="1"/>
    <col min="9" max="9" width="9.5" style="61" customWidth="1"/>
    <col min="10" max="13" width="9.1640625" style="61"/>
    <col min="14" max="14" width="9.1640625" style="61" outlineLevel="1"/>
    <col min="15" max="19" width="9.1640625" style="61"/>
    <col min="20" max="20" width="9.1640625" style="61" outlineLevel="1"/>
    <col min="21" max="25" width="9.1640625" style="61"/>
    <col min="26" max="26" width="9.1640625" style="61" outlineLevel="1"/>
    <col min="27" max="30" width="9.1640625" style="61"/>
    <col min="31" max="31" width="9.1640625" style="61" collapsed="1"/>
    <col min="32" max="32" width="9.1640625" style="61" hidden="1" customWidth="1" outlineLevel="1"/>
    <col min="33" max="33" width="9.1640625" style="61" collapsed="1"/>
    <col min="34" max="16384" width="9.1640625" style="61"/>
  </cols>
  <sheetData>
    <row r="1" spans="1:32" s="20" customFormat="1" ht="27.75" customHeight="1" x14ac:dyDescent="0.15">
      <c r="A1" s="180" t="str">
        <f>" 802.11 TBbc Meeting Slots R" &amp;Parameters!B8</f>
        <v xml:space="preserve"> 802.11 TBbc Meeting Slots R4</v>
      </c>
      <c r="B1" s="182" t="str">
        <f>Parameters!B2</f>
        <v>Electronic Online Meeting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</row>
    <row r="2" spans="1:32" s="20" customFormat="1" ht="20.25" customHeight="1" x14ac:dyDescent="0.15">
      <c r="A2" s="18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s="20" customFormat="1" ht="88" customHeight="1" x14ac:dyDescent="0.15">
      <c r="A3" s="181"/>
      <c r="B3" s="183" t="str">
        <f>Parameters!B3</f>
        <v>January 10 - 15, 2021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</row>
    <row r="4" spans="1:32" s="20" customFormat="1" ht="21" thickBot="1" x14ac:dyDescent="0.25">
      <c r="A4" s="23"/>
      <c r="B4" s="24" t="s">
        <v>57</v>
      </c>
      <c r="C4" s="25"/>
      <c r="D4" s="25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s="20" customFormat="1" ht="20" x14ac:dyDescent="0.15">
      <c r="A5" s="27" t="s">
        <v>58</v>
      </c>
      <c r="B5" s="28">
        <f>Parameters!B4</f>
        <v>44206</v>
      </c>
      <c r="C5" s="184">
        <f>B5+1</f>
        <v>44207</v>
      </c>
      <c r="D5" s="185"/>
      <c r="E5" s="185"/>
      <c r="F5" s="185"/>
      <c r="G5" s="185"/>
      <c r="H5" s="186"/>
      <c r="I5" s="184">
        <f>B5+2</f>
        <v>44208</v>
      </c>
      <c r="J5" s="185"/>
      <c r="K5" s="185"/>
      <c r="L5" s="185"/>
      <c r="M5" s="185"/>
      <c r="N5" s="186"/>
      <c r="O5" s="184">
        <f>B5+3</f>
        <v>44209</v>
      </c>
      <c r="P5" s="185"/>
      <c r="Q5" s="185"/>
      <c r="R5" s="185"/>
      <c r="S5" s="185"/>
      <c r="T5" s="186"/>
      <c r="U5" s="184">
        <f>B5+4</f>
        <v>44210</v>
      </c>
      <c r="V5" s="185"/>
      <c r="W5" s="185"/>
      <c r="X5" s="185"/>
      <c r="Y5" s="185"/>
      <c r="Z5" s="186"/>
      <c r="AA5" s="184">
        <f>B5+5</f>
        <v>44211</v>
      </c>
      <c r="AB5" s="185"/>
      <c r="AC5" s="185"/>
      <c r="AD5" s="185"/>
      <c r="AE5" s="185"/>
      <c r="AF5" s="186"/>
    </row>
    <row r="6" spans="1:32" s="20" customFormat="1" ht="27" customHeight="1" x14ac:dyDescent="0.15">
      <c r="A6" s="29" t="s">
        <v>59</v>
      </c>
      <c r="B6" s="30"/>
      <c r="C6" s="31"/>
      <c r="D6" s="30"/>
      <c r="E6" s="30"/>
      <c r="F6" s="30"/>
      <c r="G6" s="30"/>
      <c r="H6" s="32"/>
      <c r="I6" s="137"/>
      <c r="J6" s="138"/>
      <c r="K6" s="138"/>
      <c r="L6" s="138"/>
      <c r="M6" s="138"/>
      <c r="N6" s="138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s="20" customFormat="1" ht="15.75" customHeight="1" x14ac:dyDescent="0.15">
      <c r="A7" s="33" t="s">
        <v>60</v>
      </c>
      <c r="B7" s="34"/>
      <c r="C7" s="174"/>
      <c r="D7" s="175"/>
      <c r="E7" s="175"/>
      <c r="F7" s="175"/>
      <c r="G7" s="175"/>
      <c r="H7" s="176"/>
      <c r="I7" s="140" t="s">
        <v>120</v>
      </c>
      <c r="J7" s="141"/>
      <c r="K7" s="141"/>
      <c r="L7" s="141"/>
      <c r="M7" s="141"/>
      <c r="N7" s="142"/>
      <c r="O7" s="115"/>
      <c r="P7" s="116"/>
      <c r="Q7" s="116"/>
      <c r="R7" s="116"/>
      <c r="S7" s="116"/>
      <c r="T7" s="117"/>
      <c r="U7" s="140" t="s">
        <v>120</v>
      </c>
      <c r="V7" s="141"/>
      <c r="W7" s="141"/>
      <c r="X7" s="141"/>
      <c r="Y7" s="141"/>
      <c r="Z7" s="142"/>
      <c r="AA7" s="155" t="s">
        <v>61</v>
      </c>
      <c r="AB7" s="156"/>
      <c r="AC7" s="156"/>
      <c r="AD7" s="156"/>
      <c r="AE7" s="156"/>
      <c r="AF7" s="157"/>
    </row>
    <row r="8" spans="1:32" s="20" customFormat="1" ht="15.75" customHeight="1" x14ac:dyDescent="0.15">
      <c r="A8" s="33" t="s">
        <v>62</v>
      </c>
      <c r="B8" s="34"/>
      <c r="C8" s="177"/>
      <c r="D8" s="178"/>
      <c r="E8" s="178"/>
      <c r="F8" s="178"/>
      <c r="G8" s="178"/>
      <c r="H8" s="179"/>
      <c r="I8" s="143"/>
      <c r="J8" s="144"/>
      <c r="K8" s="144"/>
      <c r="L8" s="144"/>
      <c r="M8" s="144"/>
      <c r="N8" s="145"/>
      <c r="O8" s="118"/>
      <c r="P8" s="119"/>
      <c r="Q8" s="119"/>
      <c r="R8" s="119"/>
      <c r="S8" s="119"/>
      <c r="T8" s="120"/>
      <c r="U8" s="143"/>
      <c r="V8" s="144"/>
      <c r="W8" s="144"/>
      <c r="X8" s="144"/>
      <c r="Y8" s="144"/>
      <c r="Z8" s="145"/>
      <c r="AA8" s="158"/>
      <c r="AB8" s="159"/>
      <c r="AC8" s="159"/>
      <c r="AD8" s="159"/>
      <c r="AE8" s="159"/>
      <c r="AF8" s="160"/>
    </row>
    <row r="9" spans="1:32" s="20" customFormat="1" ht="15.75" customHeight="1" x14ac:dyDescent="0.15">
      <c r="A9" s="35" t="s">
        <v>63</v>
      </c>
      <c r="B9" s="36"/>
      <c r="C9" s="164"/>
      <c r="D9" s="165"/>
      <c r="E9" s="165"/>
      <c r="F9" s="165"/>
      <c r="G9" s="165"/>
      <c r="H9" s="166"/>
      <c r="I9" s="143"/>
      <c r="J9" s="144"/>
      <c r="K9" s="144"/>
      <c r="L9" s="144"/>
      <c r="M9" s="144"/>
      <c r="N9" s="145"/>
      <c r="O9" s="118"/>
      <c r="P9" s="119"/>
      <c r="Q9" s="119"/>
      <c r="R9" s="119"/>
      <c r="S9" s="119"/>
      <c r="T9" s="120"/>
      <c r="U9" s="143"/>
      <c r="V9" s="144"/>
      <c r="W9" s="144"/>
      <c r="X9" s="144"/>
      <c r="Y9" s="144"/>
      <c r="Z9" s="145"/>
      <c r="AA9" s="158"/>
      <c r="AB9" s="159"/>
      <c r="AC9" s="159"/>
      <c r="AD9" s="159"/>
      <c r="AE9" s="159"/>
      <c r="AF9" s="160"/>
    </row>
    <row r="10" spans="1:32" s="20" customFormat="1" ht="15.75" customHeight="1" x14ac:dyDescent="0.15">
      <c r="A10" s="35" t="s">
        <v>64</v>
      </c>
      <c r="B10" s="36"/>
      <c r="C10" s="167"/>
      <c r="D10" s="168"/>
      <c r="E10" s="168"/>
      <c r="F10" s="168"/>
      <c r="G10" s="168"/>
      <c r="H10" s="169"/>
      <c r="I10" s="146"/>
      <c r="J10" s="147"/>
      <c r="K10" s="147"/>
      <c r="L10" s="147"/>
      <c r="M10" s="147"/>
      <c r="N10" s="148"/>
      <c r="O10" s="121"/>
      <c r="P10" s="122"/>
      <c r="Q10" s="122"/>
      <c r="R10" s="122"/>
      <c r="S10" s="122"/>
      <c r="T10" s="123"/>
      <c r="U10" s="146"/>
      <c r="V10" s="147"/>
      <c r="W10" s="147"/>
      <c r="X10" s="147"/>
      <c r="Y10" s="147"/>
      <c r="Z10" s="148"/>
      <c r="AA10" s="158"/>
      <c r="AB10" s="159"/>
      <c r="AC10" s="159"/>
      <c r="AD10" s="159"/>
      <c r="AE10" s="159"/>
      <c r="AF10" s="160"/>
    </row>
    <row r="11" spans="1:32" s="20" customFormat="1" ht="27" customHeight="1" x14ac:dyDescent="0.15">
      <c r="A11" s="37" t="s">
        <v>65</v>
      </c>
      <c r="B11" s="38"/>
      <c r="C11" s="170" t="s">
        <v>66</v>
      </c>
      <c r="D11" s="171"/>
      <c r="E11" s="171"/>
      <c r="F11" s="171"/>
      <c r="G11" s="171"/>
      <c r="H11" s="139"/>
      <c r="I11" s="172" t="s">
        <v>66</v>
      </c>
      <c r="J11" s="172"/>
      <c r="K11" s="172"/>
      <c r="L11" s="172"/>
      <c r="M11" s="172"/>
      <c r="N11" s="172"/>
      <c r="O11" s="173" t="s">
        <v>66</v>
      </c>
      <c r="P11" s="172"/>
      <c r="Q11" s="172"/>
      <c r="R11" s="172"/>
      <c r="S11" s="172"/>
      <c r="T11" s="172"/>
      <c r="U11" s="125" t="s">
        <v>66</v>
      </c>
      <c r="V11" s="125"/>
      <c r="W11" s="125"/>
      <c r="X11" s="125"/>
      <c r="Y11" s="125"/>
      <c r="Z11" s="125"/>
      <c r="AA11" s="158"/>
      <c r="AB11" s="159"/>
      <c r="AC11" s="159"/>
      <c r="AD11" s="159"/>
      <c r="AE11" s="159"/>
      <c r="AF11" s="160"/>
    </row>
    <row r="12" spans="1:32" s="20" customFormat="1" ht="15.75" customHeight="1" x14ac:dyDescent="0.15">
      <c r="A12" s="39" t="s">
        <v>67</v>
      </c>
      <c r="B12" s="36"/>
      <c r="C12" s="140" t="s">
        <v>120</v>
      </c>
      <c r="D12" s="141"/>
      <c r="E12" s="141"/>
      <c r="F12" s="141"/>
      <c r="G12" s="141"/>
      <c r="H12" s="142"/>
      <c r="I12" s="140" t="s">
        <v>120</v>
      </c>
      <c r="J12" s="141"/>
      <c r="K12" s="141"/>
      <c r="L12" s="141"/>
      <c r="M12" s="141"/>
      <c r="N12" s="142"/>
      <c r="O12" s="115"/>
      <c r="P12" s="149"/>
      <c r="Q12" s="149"/>
      <c r="R12" s="149"/>
      <c r="S12" s="149"/>
      <c r="T12" s="150"/>
      <c r="U12" s="115"/>
      <c r="V12" s="116"/>
      <c r="W12" s="116"/>
      <c r="X12" s="116"/>
      <c r="Y12" s="116"/>
      <c r="Z12" s="117"/>
      <c r="AA12" s="158"/>
      <c r="AB12" s="159"/>
      <c r="AC12" s="159"/>
      <c r="AD12" s="159"/>
      <c r="AE12" s="159"/>
      <c r="AF12" s="160"/>
    </row>
    <row r="13" spans="1:32" s="20" customFormat="1" ht="15.75" customHeight="1" x14ac:dyDescent="0.15">
      <c r="A13" s="39" t="s">
        <v>68</v>
      </c>
      <c r="B13" s="36"/>
      <c r="C13" s="143"/>
      <c r="D13" s="144"/>
      <c r="E13" s="144"/>
      <c r="F13" s="144"/>
      <c r="G13" s="144"/>
      <c r="H13" s="145"/>
      <c r="I13" s="143"/>
      <c r="J13" s="144"/>
      <c r="K13" s="144"/>
      <c r="L13" s="144"/>
      <c r="M13" s="144"/>
      <c r="N13" s="145"/>
      <c r="O13" s="118"/>
      <c r="P13" s="151"/>
      <c r="Q13" s="151"/>
      <c r="R13" s="151"/>
      <c r="S13" s="151"/>
      <c r="T13" s="152"/>
      <c r="U13" s="118"/>
      <c r="V13" s="119"/>
      <c r="W13" s="119"/>
      <c r="X13" s="119"/>
      <c r="Y13" s="119"/>
      <c r="Z13" s="120"/>
      <c r="AA13" s="158"/>
      <c r="AB13" s="159"/>
      <c r="AC13" s="159"/>
      <c r="AD13" s="159"/>
      <c r="AE13" s="159"/>
      <c r="AF13" s="160"/>
    </row>
    <row r="14" spans="1:32" s="20" customFormat="1" ht="15.75" customHeight="1" x14ac:dyDescent="0.15">
      <c r="A14" s="39" t="s">
        <v>69</v>
      </c>
      <c r="B14" s="36"/>
      <c r="C14" s="143"/>
      <c r="D14" s="144"/>
      <c r="E14" s="144"/>
      <c r="F14" s="144"/>
      <c r="G14" s="144"/>
      <c r="H14" s="145"/>
      <c r="I14" s="143"/>
      <c r="J14" s="144"/>
      <c r="K14" s="144"/>
      <c r="L14" s="144"/>
      <c r="M14" s="144"/>
      <c r="N14" s="145"/>
      <c r="O14" s="118"/>
      <c r="P14" s="151"/>
      <c r="Q14" s="151"/>
      <c r="R14" s="151"/>
      <c r="S14" s="151"/>
      <c r="T14" s="152"/>
      <c r="U14" s="118"/>
      <c r="V14" s="119"/>
      <c r="W14" s="119"/>
      <c r="X14" s="119"/>
      <c r="Y14" s="119"/>
      <c r="Z14" s="120"/>
      <c r="AA14" s="161"/>
      <c r="AB14" s="162"/>
      <c r="AC14" s="162"/>
      <c r="AD14" s="162"/>
      <c r="AE14" s="162"/>
      <c r="AF14" s="163"/>
    </row>
    <row r="15" spans="1:32" s="20" customFormat="1" ht="15.75" customHeight="1" x14ac:dyDescent="0.15">
      <c r="A15" s="39" t="s">
        <v>70</v>
      </c>
      <c r="B15" s="36"/>
      <c r="C15" s="146"/>
      <c r="D15" s="147"/>
      <c r="E15" s="147"/>
      <c r="F15" s="147"/>
      <c r="G15" s="147"/>
      <c r="H15" s="148"/>
      <c r="I15" s="146"/>
      <c r="J15" s="147"/>
      <c r="K15" s="147"/>
      <c r="L15" s="147"/>
      <c r="M15" s="147"/>
      <c r="N15" s="148"/>
      <c r="O15" s="121"/>
      <c r="P15" s="153"/>
      <c r="Q15" s="153"/>
      <c r="R15" s="153"/>
      <c r="S15" s="153"/>
      <c r="T15" s="154"/>
      <c r="U15" s="121"/>
      <c r="V15" s="122"/>
      <c r="W15" s="122"/>
      <c r="X15" s="122"/>
      <c r="Y15" s="122"/>
      <c r="Z15" s="123"/>
      <c r="AA15" s="36"/>
      <c r="AB15" s="36"/>
      <c r="AC15" s="36"/>
      <c r="AD15" s="36"/>
      <c r="AE15" s="36"/>
      <c r="AF15" s="36"/>
    </row>
    <row r="16" spans="1:32" s="20" customFormat="1" ht="15.75" customHeight="1" x14ac:dyDescent="0.15">
      <c r="A16" s="40" t="s">
        <v>71</v>
      </c>
      <c r="B16" s="41"/>
      <c r="C16" s="125" t="s">
        <v>72</v>
      </c>
      <c r="D16" s="125"/>
      <c r="E16" s="125"/>
      <c r="F16" s="125"/>
      <c r="G16" s="125"/>
      <c r="H16" s="125"/>
      <c r="I16" s="125" t="s">
        <v>72</v>
      </c>
      <c r="J16" s="125"/>
      <c r="K16" s="125"/>
      <c r="L16" s="125"/>
      <c r="M16" s="125"/>
      <c r="N16" s="125"/>
      <c r="O16" s="139" t="s">
        <v>72</v>
      </c>
      <c r="P16" s="125"/>
      <c r="Q16" s="125"/>
      <c r="R16" s="125"/>
      <c r="S16" s="125"/>
      <c r="T16" s="125"/>
      <c r="U16" s="125" t="s">
        <v>72</v>
      </c>
      <c r="V16" s="125"/>
      <c r="W16" s="125"/>
      <c r="X16" s="125"/>
      <c r="Y16" s="125"/>
      <c r="Z16" s="125"/>
      <c r="AA16" s="36"/>
      <c r="AB16" s="36"/>
      <c r="AC16" s="36"/>
      <c r="AD16" s="36"/>
      <c r="AE16" s="36"/>
      <c r="AF16" s="36"/>
    </row>
    <row r="17" spans="1:32" s="20" customFormat="1" ht="15.75" customHeight="1" x14ac:dyDescent="0.15">
      <c r="A17" s="42" t="s">
        <v>73</v>
      </c>
      <c r="B17" s="43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39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36"/>
      <c r="AB17" s="36"/>
      <c r="AC17" s="36"/>
      <c r="AD17" s="36"/>
      <c r="AE17" s="36"/>
      <c r="AF17" s="36"/>
    </row>
    <row r="18" spans="1:32" s="20" customFormat="1" ht="15.75" customHeight="1" x14ac:dyDescent="0.15">
      <c r="A18" s="44" t="s">
        <v>74</v>
      </c>
      <c r="B18" s="45"/>
      <c r="C18" s="115"/>
      <c r="D18" s="116"/>
      <c r="E18" s="116"/>
      <c r="F18" s="116"/>
      <c r="G18" s="116"/>
      <c r="H18" s="117"/>
      <c r="I18" s="115"/>
      <c r="J18" s="116"/>
      <c r="K18" s="116"/>
      <c r="L18" s="116"/>
      <c r="M18" s="116"/>
      <c r="N18" s="117"/>
      <c r="O18" s="115"/>
      <c r="P18" s="116"/>
      <c r="Q18" s="116"/>
      <c r="R18" s="116"/>
      <c r="S18" s="116"/>
      <c r="T18" s="117"/>
      <c r="U18" s="115"/>
      <c r="V18" s="116"/>
      <c r="W18" s="116"/>
      <c r="X18" s="116"/>
      <c r="Y18" s="116"/>
      <c r="Z18" s="117"/>
      <c r="AA18" s="36"/>
      <c r="AB18" s="36"/>
      <c r="AC18" s="36"/>
      <c r="AD18" s="36"/>
      <c r="AE18" s="36"/>
      <c r="AF18" s="36"/>
    </row>
    <row r="19" spans="1:32" s="20" customFormat="1" ht="15.75" customHeight="1" x14ac:dyDescent="0.15">
      <c r="A19" s="39" t="s">
        <v>75</v>
      </c>
      <c r="B19" s="36"/>
      <c r="C19" s="118"/>
      <c r="D19" s="119"/>
      <c r="E19" s="119"/>
      <c r="F19" s="119"/>
      <c r="G19" s="119"/>
      <c r="H19" s="120"/>
      <c r="I19" s="118"/>
      <c r="J19" s="119"/>
      <c r="K19" s="119"/>
      <c r="L19" s="119"/>
      <c r="M19" s="119"/>
      <c r="N19" s="120"/>
      <c r="O19" s="118"/>
      <c r="P19" s="119"/>
      <c r="Q19" s="119"/>
      <c r="R19" s="119"/>
      <c r="S19" s="119"/>
      <c r="T19" s="120"/>
      <c r="U19" s="118"/>
      <c r="V19" s="119"/>
      <c r="W19" s="119"/>
      <c r="X19" s="119"/>
      <c r="Y19" s="119"/>
      <c r="Z19" s="120"/>
      <c r="AA19" s="36"/>
      <c r="AB19" s="36"/>
      <c r="AC19" s="36"/>
      <c r="AD19" s="36"/>
      <c r="AE19" s="36"/>
      <c r="AF19" s="36"/>
    </row>
    <row r="20" spans="1:32" s="20" customFormat="1" ht="15.75" customHeight="1" x14ac:dyDescent="0.15">
      <c r="A20" s="44" t="s">
        <v>76</v>
      </c>
      <c r="B20" s="34"/>
      <c r="C20" s="118"/>
      <c r="D20" s="119"/>
      <c r="E20" s="119"/>
      <c r="F20" s="119"/>
      <c r="G20" s="119"/>
      <c r="H20" s="120"/>
      <c r="I20" s="118"/>
      <c r="J20" s="119"/>
      <c r="K20" s="119"/>
      <c r="L20" s="119"/>
      <c r="M20" s="119"/>
      <c r="N20" s="120"/>
      <c r="O20" s="118"/>
      <c r="P20" s="119"/>
      <c r="Q20" s="119"/>
      <c r="R20" s="119"/>
      <c r="S20" s="119"/>
      <c r="T20" s="120"/>
      <c r="U20" s="118"/>
      <c r="V20" s="119"/>
      <c r="W20" s="119"/>
      <c r="X20" s="119"/>
      <c r="Y20" s="119"/>
      <c r="Z20" s="120"/>
      <c r="AA20" s="36"/>
      <c r="AB20" s="36"/>
      <c r="AC20" s="36"/>
      <c r="AD20" s="36"/>
      <c r="AE20" s="36"/>
      <c r="AF20" s="36"/>
    </row>
    <row r="21" spans="1:32" s="20" customFormat="1" ht="16.5" customHeight="1" x14ac:dyDescent="0.15">
      <c r="A21" s="44" t="s">
        <v>77</v>
      </c>
      <c r="B21" s="46"/>
      <c r="C21" s="121"/>
      <c r="D21" s="122"/>
      <c r="E21" s="122"/>
      <c r="F21" s="122"/>
      <c r="G21" s="122"/>
      <c r="H21" s="123"/>
      <c r="I21" s="121"/>
      <c r="J21" s="122"/>
      <c r="K21" s="122"/>
      <c r="L21" s="122"/>
      <c r="M21" s="122"/>
      <c r="N21" s="123"/>
      <c r="O21" s="121"/>
      <c r="P21" s="122"/>
      <c r="Q21" s="122"/>
      <c r="R21" s="122"/>
      <c r="S21" s="122"/>
      <c r="T21" s="123"/>
      <c r="U21" s="121"/>
      <c r="V21" s="122"/>
      <c r="W21" s="122"/>
      <c r="X21" s="122"/>
      <c r="Y21" s="122"/>
      <c r="Z21" s="123"/>
      <c r="AA21" s="36"/>
      <c r="AB21" s="36"/>
      <c r="AC21" s="36"/>
      <c r="AD21" s="36"/>
      <c r="AE21" s="36"/>
      <c r="AF21" s="36"/>
    </row>
    <row r="22" spans="1:32" s="20" customFormat="1" ht="25.5" customHeight="1" x14ac:dyDescent="0.15">
      <c r="A22" s="47" t="s">
        <v>78</v>
      </c>
      <c r="B22" s="47"/>
      <c r="C22" s="125" t="s">
        <v>66</v>
      </c>
      <c r="D22" s="125"/>
      <c r="E22" s="125"/>
      <c r="F22" s="125"/>
      <c r="G22" s="125"/>
      <c r="H22" s="125"/>
      <c r="I22" s="125" t="s">
        <v>66</v>
      </c>
      <c r="J22" s="125"/>
      <c r="K22" s="125"/>
      <c r="L22" s="125"/>
      <c r="M22" s="125"/>
      <c r="N22" s="125"/>
      <c r="O22" s="139" t="s">
        <v>66</v>
      </c>
      <c r="P22" s="125"/>
      <c r="Q22" s="125"/>
      <c r="R22" s="125"/>
      <c r="S22" s="125"/>
      <c r="T22" s="125"/>
      <c r="U22" s="125" t="s">
        <v>66</v>
      </c>
      <c r="V22" s="125"/>
      <c r="W22" s="125"/>
      <c r="X22" s="125"/>
      <c r="Y22" s="125"/>
      <c r="Z22" s="125"/>
      <c r="AA22" s="36"/>
      <c r="AB22" s="36"/>
      <c r="AC22" s="36"/>
      <c r="AD22" s="36"/>
      <c r="AE22" s="36"/>
      <c r="AF22" s="36"/>
    </row>
    <row r="23" spans="1:32" s="20" customFormat="1" ht="15.75" customHeight="1" x14ac:dyDescent="0.15">
      <c r="A23" s="44" t="s">
        <v>79</v>
      </c>
      <c r="B23" s="124"/>
      <c r="C23" s="115"/>
      <c r="D23" s="116"/>
      <c r="E23" s="116"/>
      <c r="F23" s="116"/>
      <c r="G23" s="116"/>
      <c r="H23" s="117"/>
      <c r="I23" s="115"/>
      <c r="J23" s="116"/>
      <c r="K23" s="116"/>
      <c r="L23" s="116"/>
      <c r="M23" s="116"/>
      <c r="N23" s="117"/>
      <c r="O23" s="115"/>
      <c r="P23" s="116"/>
      <c r="Q23" s="116"/>
      <c r="R23" s="116"/>
      <c r="S23" s="116"/>
      <c r="T23" s="117"/>
      <c r="U23" s="115"/>
      <c r="V23" s="116"/>
      <c r="W23" s="116"/>
      <c r="X23" s="116"/>
      <c r="Y23" s="116"/>
      <c r="Z23" s="117"/>
      <c r="AA23" s="36"/>
      <c r="AB23" s="36"/>
      <c r="AC23" s="36"/>
      <c r="AD23" s="36"/>
      <c r="AE23" s="36"/>
      <c r="AF23" s="36"/>
    </row>
    <row r="24" spans="1:32" s="20" customFormat="1" ht="15.75" customHeight="1" x14ac:dyDescent="0.15">
      <c r="A24" s="44" t="s">
        <v>80</v>
      </c>
      <c r="B24" s="124"/>
      <c r="C24" s="118"/>
      <c r="D24" s="119"/>
      <c r="E24" s="119"/>
      <c r="F24" s="119"/>
      <c r="G24" s="119"/>
      <c r="H24" s="120"/>
      <c r="I24" s="118"/>
      <c r="J24" s="119"/>
      <c r="K24" s="119"/>
      <c r="L24" s="119"/>
      <c r="M24" s="119"/>
      <c r="N24" s="120"/>
      <c r="O24" s="118"/>
      <c r="P24" s="119"/>
      <c r="Q24" s="119"/>
      <c r="R24" s="119"/>
      <c r="S24" s="119"/>
      <c r="T24" s="120"/>
      <c r="U24" s="118"/>
      <c r="V24" s="119"/>
      <c r="W24" s="119"/>
      <c r="X24" s="119"/>
      <c r="Y24" s="119"/>
      <c r="Z24" s="120"/>
      <c r="AA24" s="36"/>
      <c r="AB24" s="36"/>
      <c r="AC24" s="36"/>
      <c r="AD24" s="36"/>
      <c r="AE24" s="36"/>
      <c r="AF24" s="36"/>
    </row>
    <row r="25" spans="1:32" s="20" customFormat="1" ht="15.75" customHeight="1" x14ac:dyDescent="0.15">
      <c r="A25" s="44" t="s">
        <v>81</v>
      </c>
      <c r="B25" s="124"/>
      <c r="C25" s="118"/>
      <c r="D25" s="119"/>
      <c r="E25" s="119"/>
      <c r="F25" s="119"/>
      <c r="G25" s="119"/>
      <c r="H25" s="120"/>
      <c r="I25" s="118"/>
      <c r="J25" s="119"/>
      <c r="K25" s="119"/>
      <c r="L25" s="119"/>
      <c r="M25" s="119"/>
      <c r="N25" s="120"/>
      <c r="O25" s="118"/>
      <c r="P25" s="119"/>
      <c r="Q25" s="119"/>
      <c r="R25" s="119"/>
      <c r="S25" s="119"/>
      <c r="T25" s="120"/>
      <c r="U25" s="118"/>
      <c r="V25" s="119"/>
      <c r="W25" s="119"/>
      <c r="X25" s="119"/>
      <c r="Y25" s="119"/>
      <c r="Z25" s="120"/>
      <c r="AA25" s="36"/>
      <c r="AB25" s="36"/>
      <c r="AC25" s="36"/>
      <c r="AD25" s="36"/>
      <c r="AE25" s="36"/>
      <c r="AF25" s="36"/>
    </row>
    <row r="26" spans="1:32" s="20" customFormat="1" ht="16.5" customHeight="1" x14ac:dyDescent="0.15">
      <c r="A26" s="39" t="s">
        <v>82</v>
      </c>
      <c r="B26" s="36"/>
      <c r="C26" s="121"/>
      <c r="D26" s="122"/>
      <c r="E26" s="122"/>
      <c r="F26" s="122"/>
      <c r="G26" s="122"/>
      <c r="H26" s="123"/>
      <c r="I26" s="121"/>
      <c r="J26" s="122"/>
      <c r="K26" s="122"/>
      <c r="L26" s="122"/>
      <c r="M26" s="122"/>
      <c r="N26" s="123"/>
      <c r="O26" s="121"/>
      <c r="P26" s="122"/>
      <c r="Q26" s="122"/>
      <c r="R26" s="122"/>
      <c r="S26" s="122"/>
      <c r="T26" s="123"/>
      <c r="U26" s="121"/>
      <c r="V26" s="122"/>
      <c r="W26" s="122"/>
      <c r="X26" s="122"/>
      <c r="Y26" s="122"/>
      <c r="Z26" s="123"/>
      <c r="AA26" s="36"/>
      <c r="AB26" s="36"/>
      <c r="AC26" s="36"/>
      <c r="AD26" s="36"/>
      <c r="AE26" s="36"/>
      <c r="AF26" s="36"/>
    </row>
    <row r="27" spans="1:32" s="20" customFormat="1" ht="15.75" customHeight="1" x14ac:dyDescent="0.15">
      <c r="A27" s="42" t="s">
        <v>83</v>
      </c>
      <c r="B27" s="124"/>
      <c r="C27" s="125" t="s">
        <v>84</v>
      </c>
      <c r="D27" s="125"/>
      <c r="E27" s="125"/>
      <c r="F27" s="125"/>
      <c r="G27" s="125"/>
      <c r="H27" s="125"/>
      <c r="I27" s="125" t="s">
        <v>84</v>
      </c>
      <c r="J27" s="125"/>
      <c r="K27" s="125"/>
      <c r="L27" s="125"/>
      <c r="M27" s="125"/>
      <c r="N27" s="125"/>
      <c r="O27" s="48"/>
      <c r="P27" s="49"/>
      <c r="Q27" s="49"/>
      <c r="R27" s="49"/>
      <c r="S27" s="49"/>
      <c r="T27" s="49"/>
      <c r="U27" s="125" t="s">
        <v>84</v>
      </c>
      <c r="V27" s="125"/>
      <c r="W27" s="125"/>
      <c r="X27" s="125"/>
      <c r="Y27" s="125"/>
      <c r="Z27" s="125"/>
      <c r="AA27" s="36"/>
      <c r="AB27" s="36"/>
      <c r="AC27" s="36"/>
      <c r="AD27" s="36"/>
      <c r="AE27" s="36"/>
      <c r="AF27" s="36"/>
    </row>
    <row r="28" spans="1:32" s="20" customFormat="1" ht="15.75" customHeight="1" x14ac:dyDescent="0.15">
      <c r="A28" s="42" t="s">
        <v>85</v>
      </c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48"/>
      <c r="P28" s="50"/>
      <c r="Q28" s="50"/>
      <c r="R28" s="50"/>
      <c r="S28" s="50"/>
      <c r="T28" s="51"/>
      <c r="U28" s="125"/>
      <c r="V28" s="125"/>
      <c r="W28" s="125"/>
      <c r="X28" s="125"/>
      <c r="Y28" s="125"/>
      <c r="Z28" s="125"/>
      <c r="AA28" s="36"/>
      <c r="AB28" s="36"/>
      <c r="AC28" s="36"/>
      <c r="AD28" s="36"/>
      <c r="AE28" s="36"/>
      <c r="AF28" s="36"/>
    </row>
    <row r="29" spans="1:32" s="20" customFormat="1" ht="15.75" customHeight="1" x14ac:dyDescent="0.15">
      <c r="A29" s="42" t="s">
        <v>86</v>
      </c>
      <c r="B29" s="124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6" t="s">
        <v>87</v>
      </c>
      <c r="P29" s="127"/>
      <c r="Q29" s="127"/>
      <c r="R29" s="127"/>
      <c r="S29" s="127"/>
      <c r="T29" s="127"/>
      <c r="U29" s="125"/>
      <c r="V29" s="125"/>
      <c r="W29" s="125"/>
      <c r="X29" s="125"/>
      <c r="Y29" s="125"/>
      <c r="Z29" s="125"/>
      <c r="AA29" s="36"/>
      <c r="AB29" s="36"/>
      <c r="AC29" s="36"/>
      <c r="AD29" s="36"/>
      <c r="AE29" s="36"/>
      <c r="AF29" s="36"/>
    </row>
    <row r="30" spans="1:32" s="20" customFormat="1" ht="15.75" customHeight="1" x14ac:dyDescent="0.15">
      <c r="A30" s="44" t="s">
        <v>88</v>
      </c>
      <c r="B30" s="45"/>
      <c r="C30" s="115"/>
      <c r="D30" s="116"/>
      <c r="E30" s="116"/>
      <c r="F30" s="116"/>
      <c r="G30" s="116"/>
      <c r="H30" s="117"/>
      <c r="I30" s="115"/>
      <c r="J30" s="116"/>
      <c r="K30" s="116"/>
      <c r="L30" s="116"/>
      <c r="M30" s="116"/>
      <c r="N30" s="117"/>
      <c r="O30" s="128"/>
      <c r="P30" s="129"/>
      <c r="Q30" s="129"/>
      <c r="R30" s="129"/>
      <c r="S30" s="129"/>
      <c r="T30" s="130"/>
      <c r="U30" s="124"/>
      <c r="V30" s="124"/>
      <c r="W30" s="124"/>
      <c r="X30" s="124"/>
      <c r="Y30" s="124"/>
      <c r="Z30" s="134"/>
      <c r="AA30" s="36"/>
      <c r="AB30" s="36"/>
      <c r="AC30" s="36"/>
      <c r="AD30" s="36"/>
      <c r="AE30" s="36"/>
      <c r="AF30" s="36"/>
    </row>
    <row r="31" spans="1:32" s="20" customFormat="1" ht="15.75" customHeight="1" x14ac:dyDescent="0.15">
      <c r="A31" s="44" t="s">
        <v>89</v>
      </c>
      <c r="B31" s="34"/>
      <c r="C31" s="118"/>
      <c r="D31" s="119"/>
      <c r="E31" s="119"/>
      <c r="F31" s="119"/>
      <c r="G31" s="119"/>
      <c r="H31" s="120"/>
      <c r="I31" s="118"/>
      <c r="J31" s="119"/>
      <c r="K31" s="119"/>
      <c r="L31" s="119"/>
      <c r="M31" s="119"/>
      <c r="N31" s="120"/>
      <c r="O31" s="128"/>
      <c r="P31" s="129"/>
      <c r="Q31" s="129"/>
      <c r="R31" s="129"/>
      <c r="S31" s="129"/>
      <c r="T31" s="130"/>
      <c r="U31" s="124"/>
      <c r="V31" s="124"/>
      <c r="W31" s="124"/>
      <c r="X31" s="124"/>
      <c r="Y31" s="124"/>
      <c r="Z31" s="135"/>
      <c r="AA31" s="36"/>
      <c r="AB31" s="36"/>
      <c r="AC31" s="36"/>
      <c r="AD31" s="36"/>
      <c r="AE31" s="36"/>
      <c r="AF31" s="36"/>
    </row>
    <row r="32" spans="1:32" s="20" customFormat="1" ht="15.75" customHeight="1" x14ac:dyDescent="0.15">
      <c r="A32" s="44" t="s">
        <v>90</v>
      </c>
      <c r="B32" s="34"/>
      <c r="C32" s="118"/>
      <c r="D32" s="119"/>
      <c r="E32" s="119"/>
      <c r="F32" s="119"/>
      <c r="G32" s="119"/>
      <c r="H32" s="120"/>
      <c r="I32" s="118"/>
      <c r="J32" s="119"/>
      <c r="K32" s="119"/>
      <c r="L32" s="119"/>
      <c r="M32" s="119"/>
      <c r="N32" s="120"/>
      <c r="O32" s="128"/>
      <c r="P32" s="129"/>
      <c r="Q32" s="129"/>
      <c r="R32" s="129"/>
      <c r="S32" s="129"/>
      <c r="T32" s="130"/>
      <c r="U32" s="124"/>
      <c r="V32" s="124"/>
      <c r="W32" s="124"/>
      <c r="X32" s="124"/>
      <c r="Y32" s="124"/>
      <c r="Z32" s="135"/>
      <c r="AA32" s="36"/>
      <c r="AB32" s="36"/>
      <c r="AC32" s="36"/>
      <c r="AD32" s="36"/>
      <c r="AE32" s="36"/>
      <c r="AF32" s="36"/>
    </row>
    <row r="33" spans="1:32" s="20" customFormat="1" ht="15.75" customHeight="1" x14ac:dyDescent="0.15">
      <c r="A33" s="44" t="s">
        <v>16</v>
      </c>
      <c r="B33" s="34"/>
      <c r="C33" s="121"/>
      <c r="D33" s="122"/>
      <c r="E33" s="122"/>
      <c r="F33" s="122"/>
      <c r="G33" s="122"/>
      <c r="H33" s="123"/>
      <c r="I33" s="121"/>
      <c r="J33" s="122"/>
      <c r="K33" s="122"/>
      <c r="L33" s="122"/>
      <c r="M33" s="122"/>
      <c r="N33" s="123"/>
      <c r="O33" s="128"/>
      <c r="P33" s="129"/>
      <c r="Q33" s="129"/>
      <c r="R33" s="129"/>
      <c r="S33" s="129"/>
      <c r="T33" s="130"/>
      <c r="U33" s="124"/>
      <c r="V33" s="124"/>
      <c r="W33" s="124"/>
      <c r="X33" s="124"/>
      <c r="Y33" s="124"/>
      <c r="Z33" s="136"/>
      <c r="AA33" s="36"/>
      <c r="AB33" s="36"/>
      <c r="AC33" s="36"/>
      <c r="AD33" s="36"/>
      <c r="AE33" s="36"/>
      <c r="AF33" s="36"/>
    </row>
    <row r="34" spans="1:32" s="20" customFormat="1" ht="15.75" customHeight="1" x14ac:dyDescent="0.15">
      <c r="A34" s="52" t="s">
        <v>17</v>
      </c>
      <c r="B34" s="36"/>
      <c r="C34" s="53"/>
      <c r="D34" s="53"/>
      <c r="E34" s="53"/>
      <c r="F34" s="53"/>
      <c r="G34" s="53"/>
      <c r="H34" s="53"/>
      <c r="I34" s="54"/>
      <c r="J34" s="36"/>
      <c r="K34" s="36"/>
      <c r="L34" s="54"/>
      <c r="M34" s="36"/>
      <c r="N34" s="55"/>
      <c r="O34" s="131"/>
      <c r="P34" s="132"/>
      <c r="Q34" s="132"/>
      <c r="R34" s="132"/>
      <c r="S34" s="132"/>
      <c r="T34" s="133"/>
      <c r="U34" s="56"/>
      <c r="V34" s="36"/>
      <c r="W34" s="36"/>
      <c r="X34" s="36"/>
      <c r="Y34" s="36"/>
      <c r="Z34" s="54"/>
      <c r="AA34" s="36"/>
      <c r="AB34" s="36"/>
      <c r="AC34" s="36"/>
      <c r="AD34" s="36"/>
      <c r="AE34" s="36"/>
      <c r="AF34" s="36"/>
    </row>
    <row r="35" spans="1:32" s="20" customFormat="1" ht="15.75" customHeight="1" x14ac:dyDescent="0.15">
      <c r="A35" s="52" t="s">
        <v>18</v>
      </c>
      <c r="B35" s="36"/>
      <c r="C35" s="53"/>
      <c r="D35" s="53"/>
      <c r="E35" s="53"/>
      <c r="F35" s="53"/>
      <c r="G35" s="53"/>
      <c r="H35" s="53"/>
      <c r="I35" s="57"/>
      <c r="J35" s="57"/>
      <c r="K35" s="57"/>
      <c r="L35" s="57"/>
      <c r="M35" s="57"/>
      <c r="N35" s="57"/>
      <c r="O35" s="58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2" s="59" customFormat="1" ht="30" customHeight="1" x14ac:dyDescent="0.3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</row>
    <row r="37" spans="1:32" x14ac:dyDescent="0.15">
      <c r="A37" s="114"/>
      <c r="B37" s="114"/>
      <c r="C37" s="53"/>
      <c r="D37" s="53"/>
      <c r="E37" s="53"/>
      <c r="F37" s="53"/>
      <c r="G37" s="53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32" x14ac:dyDescent="0.15">
      <c r="A38" s="114"/>
      <c r="B38" s="114"/>
      <c r="C38" s="53"/>
      <c r="D38" s="53"/>
      <c r="E38" s="53"/>
      <c r="F38" s="53"/>
      <c r="G38" s="53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39" spans="1:32" x14ac:dyDescent="0.15">
      <c r="A39" s="114"/>
      <c r="B39" s="114"/>
      <c r="C39" s="53"/>
      <c r="D39" s="53"/>
      <c r="E39" s="53"/>
      <c r="F39" s="53"/>
      <c r="G39" s="53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</row>
    <row r="40" spans="1:32" x14ac:dyDescent="0.15">
      <c r="A40" s="53"/>
      <c r="B40" s="53"/>
      <c r="C40" s="53"/>
      <c r="D40" s="53"/>
      <c r="E40" s="53"/>
      <c r="F40" s="53"/>
      <c r="G40" s="53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</sheetData>
  <mergeCells count="51">
    <mergeCell ref="A1:A3"/>
    <mergeCell ref="B1:AF1"/>
    <mergeCell ref="B3:AF3"/>
    <mergeCell ref="C5:H5"/>
    <mergeCell ref="I5:N5"/>
    <mergeCell ref="O5:T5"/>
    <mergeCell ref="U5:Z5"/>
    <mergeCell ref="AA5:AF5"/>
    <mergeCell ref="AA7:AF14"/>
    <mergeCell ref="C9:H10"/>
    <mergeCell ref="C11:H11"/>
    <mergeCell ref="I11:N11"/>
    <mergeCell ref="O11:T11"/>
    <mergeCell ref="U11:Z11"/>
    <mergeCell ref="O7:T10"/>
    <mergeCell ref="U7:Z10"/>
    <mergeCell ref="I7:N10"/>
    <mergeCell ref="C7:H8"/>
    <mergeCell ref="C22:H22"/>
    <mergeCell ref="I22:N22"/>
    <mergeCell ref="O22:T22"/>
    <mergeCell ref="U22:Z22"/>
    <mergeCell ref="B23:B25"/>
    <mergeCell ref="O23:T26"/>
    <mergeCell ref="U23:Z26"/>
    <mergeCell ref="I23:N26"/>
    <mergeCell ref="C23:H26"/>
    <mergeCell ref="U18:Z21"/>
    <mergeCell ref="O18:T21"/>
    <mergeCell ref="I18:N21"/>
    <mergeCell ref="C18:H21"/>
    <mergeCell ref="I6:N6"/>
    <mergeCell ref="C16:H17"/>
    <mergeCell ref="I16:N17"/>
    <mergeCell ref="O16:T17"/>
    <mergeCell ref="U16:Z17"/>
    <mergeCell ref="C12:H15"/>
    <mergeCell ref="I12:N15"/>
    <mergeCell ref="O12:T15"/>
    <mergeCell ref="U12:Z15"/>
    <mergeCell ref="A36:AF36"/>
    <mergeCell ref="A37:B39"/>
    <mergeCell ref="C30:H33"/>
    <mergeCell ref="I30:N33"/>
    <mergeCell ref="B27:B29"/>
    <mergeCell ref="C27:H29"/>
    <mergeCell ref="I27:N29"/>
    <mergeCell ref="U27:Z29"/>
    <mergeCell ref="O29:T34"/>
    <mergeCell ref="U30:Y33"/>
    <mergeCell ref="Z30:Z33"/>
  </mergeCells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66"/>
  <sheetViews>
    <sheetView topLeftCell="A118" zoomScale="110" zoomScaleNormal="110" workbookViewId="0">
      <selection activeCell="C36" sqref="C36"/>
    </sheetView>
  </sheetViews>
  <sheetFormatPr baseColWidth="10" defaultColWidth="8.83203125" defaultRowHeight="13" x14ac:dyDescent="0.15"/>
  <cols>
    <col min="1" max="1" width="9.33203125" style="11" customWidth="1"/>
    <col min="2" max="2" width="6.83203125" style="11" customWidth="1"/>
    <col min="3" max="3" width="50.83203125" style="11" customWidth="1"/>
    <col min="4" max="4" width="18.83203125" style="11" customWidth="1"/>
    <col min="5" max="5" width="13.83203125" style="11" customWidth="1"/>
    <col min="6" max="6" width="8.83203125" style="77"/>
    <col min="7" max="7" width="10.83203125" style="78" customWidth="1"/>
    <col min="8" max="8" width="8.83203125" style="77"/>
    <col min="9" max="9" width="12.83203125" style="11" customWidth="1"/>
  </cols>
  <sheetData>
    <row r="1" spans="1:9" ht="25" customHeight="1" x14ac:dyDescent="0.2">
      <c r="A1" s="196" t="str">
        <f>Parameters!B1</f>
        <v>185th IEEE 802.11 WIRELESS LOCAL AREA NETWORKS SESSION</v>
      </c>
      <c r="B1" s="197"/>
      <c r="C1" s="197"/>
      <c r="D1" s="197"/>
      <c r="E1" s="197"/>
      <c r="F1" s="197"/>
      <c r="G1" s="197"/>
      <c r="H1" s="197"/>
      <c r="I1" s="197"/>
    </row>
    <row r="2" spans="1:9" ht="25" customHeight="1" x14ac:dyDescent="0.25">
      <c r="A2" s="194" t="s">
        <v>121</v>
      </c>
      <c r="B2" s="195"/>
      <c r="C2" s="195"/>
      <c r="D2" s="195"/>
      <c r="E2" s="195"/>
      <c r="F2" s="195"/>
      <c r="G2" s="195"/>
      <c r="H2" s="195"/>
      <c r="I2" s="195"/>
    </row>
    <row r="3" spans="1:9" ht="25" customHeight="1" x14ac:dyDescent="0.2">
      <c r="A3" s="196" t="str">
        <f>Parameters!B2</f>
        <v>Electronic Online Meeting</v>
      </c>
      <c r="B3" s="197"/>
      <c r="C3" s="197"/>
      <c r="D3" s="197"/>
      <c r="E3" s="197"/>
      <c r="F3" s="197"/>
      <c r="G3" s="197"/>
      <c r="H3" s="197"/>
      <c r="I3" s="197"/>
    </row>
    <row r="4" spans="1:9" ht="25" customHeight="1" x14ac:dyDescent="0.2">
      <c r="A4" s="196" t="str">
        <f>Parameters!B3</f>
        <v>January 10 - 15, 2021</v>
      </c>
      <c r="B4" s="197"/>
      <c r="C4" s="197"/>
      <c r="D4" s="197"/>
      <c r="E4" s="197"/>
      <c r="F4" s="197"/>
      <c r="G4" s="197"/>
      <c r="H4" s="197"/>
      <c r="I4" s="197"/>
    </row>
    <row r="5" spans="1:9" ht="18" customHeight="1" x14ac:dyDescent="0.15">
      <c r="A5" s="190" t="s">
        <v>122</v>
      </c>
      <c r="B5" s="191"/>
      <c r="C5" s="191"/>
      <c r="D5" s="191"/>
      <c r="E5" s="191"/>
      <c r="F5" s="191"/>
      <c r="G5" s="191"/>
      <c r="H5" s="191"/>
      <c r="I5" s="191"/>
    </row>
    <row r="6" spans="1:9" ht="18" customHeight="1" x14ac:dyDescent="0.15">
      <c r="A6" s="190" t="s">
        <v>123</v>
      </c>
      <c r="B6" s="191"/>
      <c r="C6" s="191"/>
      <c r="D6" s="191"/>
      <c r="E6" s="191"/>
      <c r="F6" s="191"/>
      <c r="G6" s="191"/>
      <c r="H6" s="191"/>
      <c r="I6" s="191"/>
    </row>
    <row r="7" spans="1:9" ht="18" customHeight="1" x14ac:dyDescent="0.15">
      <c r="A7" s="190" t="s">
        <v>133</v>
      </c>
      <c r="B7" s="191"/>
      <c r="C7" s="191"/>
      <c r="D7" s="191"/>
      <c r="E7" s="191"/>
      <c r="F7" s="191"/>
      <c r="G7" s="191"/>
      <c r="H7" s="191"/>
      <c r="I7" s="191"/>
    </row>
    <row r="8" spans="1:9" ht="18" customHeight="1" x14ac:dyDescent="0.15">
      <c r="A8" s="190" t="s">
        <v>124</v>
      </c>
      <c r="B8" s="191"/>
      <c r="C8" s="191"/>
      <c r="D8" s="191"/>
      <c r="E8" s="191"/>
      <c r="F8" s="191"/>
      <c r="G8" s="191"/>
      <c r="H8" s="191"/>
      <c r="I8" s="191"/>
    </row>
    <row r="9" spans="1:9" ht="18" customHeight="1" x14ac:dyDescent="0.15">
      <c r="A9" s="189" t="s">
        <v>134</v>
      </c>
      <c r="B9" s="190"/>
      <c r="C9" s="190"/>
      <c r="D9" s="190"/>
      <c r="E9" s="190"/>
      <c r="F9" s="190"/>
      <c r="G9" s="190"/>
      <c r="H9" s="190"/>
      <c r="I9" s="190"/>
    </row>
    <row r="10" spans="1:9" ht="30" customHeight="1" x14ac:dyDescent="0.3">
      <c r="A10" s="192" t="str">
        <f>"Agenda R" &amp; Parameters!$B$8</f>
        <v>Agenda R4</v>
      </c>
      <c r="B10" s="193"/>
      <c r="C10" s="193"/>
      <c r="D10" s="193"/>
      <c r="E10" s="193"/>
      <c r="F10" s="193"/>
      <c r="G10" s="193"/>
      <c r="H10" s="193"/>
      <c r="I10" s="193"/>
    </row>
    <row r="11" spans="1:9" ht="30" customHeight="1" x14ac:dyDescent="0.3">
      <c r="A11" s="89"/>
      <c r="B11" s="89"/>
      <c r="C11" s="89"/>
      <c r="D11" s="89"/>
      <c r="E11" s="89"/>
      <c r="F11" s="89"/>
      <c r="G11" s="89"/>
      <c r="H11" s="89"/>
      <c r="I11" s="89"/>
    </row>
    <row r="12" spans="1:9" s="20" customFormat="1" ht="30" customHeight="1" x14ac:dyDescent="0.3">
      <c r="A12" s="90"/>
      <c r="B12" s="90"/>
      <c r="C12" s="90"/>
      <c r="D12" s="90"/>
      <c r="E12" s="90"/>
      <c r="F12" s="90"/>
      <c r="G12" s="90"/>
      <c r="H12" s="90"/>
      <c r="I12" s="90"/>
    </row>
    <row r="13" spans="1:9" ht="30" customHeight="1" x14ac:dyDescent="0.25">
      <c r="A13" s="188" t="s">
        <v>110</v>
      </c>
      <c r="B13" s="188"/>
      <c r="C13" s="188"/>
      <c r="D13" s="188"/>
      <c r="E13" s="188"/>
      <c r="F13" s="188"/>
      <c r="G13" s="188"/>
      <c r="H13" s="188"/>
      <c r="I13" s="188"/>
    </row>
    <row r="17" spans="1:9" ht="16" x14ac:dyDescent="0.2">
      <c r="A17" s="187" t="s">
        <v>145</v>
      </c>
      <c r="B17" s="187"/>
      <c r="C17" s="187"/>
      <c r="D17" s="187"/>
      <c r="E17" s="187"/>
      <c r="F17" s="187"/>
      <c r="G17" s="187"/>
      <c r="H17" s="187"/>
      <c r="I17" s="187"/>
    </row>
    <row r="18" spans="1:9" s="65" customFormat="1" ht="34" x14ac:dyDescent="0.2">
      <c r="A18" s="62" t="s">
        <v>19</v>
      </c>
      <c r="B18" s="62" t="s">
        <v>20</v>
      </c>
      <c r="C18" s="62" t="s">
        <v>21</v>
      </c>
      <c r="D18" s="62" t="s">
        <v>22</v>
      </c>
      <c r="E18" s="62" t="s">
        <v>23</v>
      </c>
      <c r="F18" s="63" t="s">
        <v>24</v>
      </c>
      <c r="G18" s="64" t="s">
        <v>25</v>
      </c>
      <c r="H18" s="63" t="s">
        <v>26</v>
      </c>
      <c r="I18" s="62" t="s">
        <v>27</v>
      </c>
    </row>
    <row r="19" spans="1:9" ht="17" x14ac:dyDescent="0.2">
      <c r="A19" s="84">
        <v>1</v>
      </c>
      <c r="B19" s="66"/>
      <c r="C19" s="66" t="s">
        <v>2</v>
      </c>
      <c r="D19" s="66"/>
      <c r="E19" s="66"/>
      <c r="F19" s="67">
        <v>0.46875</v>
      </c>
      <c r="G19" s="68">
        <v>0</v>
      </c>
      <c r="H19" s="67">
        <f>F19+TIME(0,G19,0)</f>
        <v>0.46875</v>
      </c>
      <c r="I19" s="69"/>
    </row>
    <row r="20" spans="1:9" ht="16" x14ac:dyDescent="0.2">
      <c r="A20" s="82"/>
      <c r="B20" s="79"/>
      <c r="C20" s="79"/>
      <c r="D20" s="79"/>
      <c r="E20" s="79"/>
      <c r="F20" s="80"/>
      <c r="G20" s="81"/>
      <c r="H20" s="80"/>
      <c r="I20" s="79"/>
    </row>
    <row r="21" spans="1:9" ht="17" x14ac:dyDescent="0.2">
      <c r="A21" s="83">
        <f>A19+0.01</f>
        <v>1.01</v>
      </c>
      <c r="B21" s="70"/>
      <c r="C21" s="70" t="s">
        <v>3</v>
      </c>
      <c r="D21" s="86"/>
      <c r="E21" s="70" t="s">
        <v>5</v>
      </c>
      <c r="F21" s="71">
        <f>H19</f>
        <v>0.46875</v>
      </c>
      <c r="G21" s="72">
        <v>1</v>
      </c>
      <c r="H21" s="71">
        <f>F21+TIME(0,G21,0)</f>
        <v>0.46944444444444444</v>
      </c>
      <c r="I21" s="73"/>
    </row>
    <row r="22" spans="1:9" ht="16" x14ac:dyDescent="0.2">
      <c r="A22" s="82"/>
      <c r="B22" s="79"/>
      <c r="C22" s="79"/>
      <c r="D22" s="79"/>
      <c r="E22" s="79"/>
      <c r="F22" s="80"/>
      <c r="G22" s="81"/>
      <c r="H22" s="80"/>
      <c r="I22" s="79"/>
    </row>
    <row r="23" spans="1:9" ht="17" x14ac:dyDescent="0.2">
      <c r="A23" s="83">
        <f>A21+0.01</f>
        <v>1.02</v>
      </c>
      <c r="B23" s="70" t="s">
        <v>92</v>
      </c>
      <c r="C23" s="70" t="s">
        <v>6</v>
      </c>
      <c r="D23" s="70"/>
      <c r="E23" s="70" t="s">
        <v>5</v>
      </c>
      <c r="F23" s="71">
        <f>H21</f>
        <v>0.46944444444444444</v>
      </c>
      <c r="G23" s="72">
        <v>1</v>
      </c>
      <c r="H23" s="71">
        <f>F23+TIME(0,G23,0)</f>
        <v>0.47013888888888888</v>
      </c>
      <c r="I23" s="73"/>
    </row>
    <row r="24" spans="1:9" ht="16" x14ac:dyDescent="0.2">
      <c r="A24" s="82"/>
      <c r="B24" s="79"/>
      <c r="C24" s="79"/>
      <c r="D24" s="79"/>
      <c r="E24" s="79"/>
      <c r="F24" s="80"/>
      <c r="G24" s="81"/>
      <c r="H24" s="80"/>
      <c r="I24" s="79"/>
    </row>
    <row r="25" spans="1:9" ht="17" x14ac:dyDescent="0.2">
      <c r="A25" s="83">
        <f>A23+0.01</f>
        <v>1.03</v>
      </c>
      <c r="B25" s="70" t="s">
        <v>93</v>
      </c>
      <c r="C25" s="70" t="s">
        <v>11</v>
      </c>
      <c r="D25" s="86" t="str">
        <f>Parameters!B13</f>
        <v>11-20/1992</v>
      </c>
      <c r="E25" s="70" t="s">
        <v>5</v>
      </c>
      <c r="F25" s="71">
        <f>H23</f>
        <v>0.47013888888888888</v>
      </c>
      <c r="G25" s="72">
        <v>1</v>
      </c>
      <c r="H25" s="71">
        <f>F25+TIME(0,G25,0)</f>
        <v>0.47083333333333333</v>
      </c>
      <c r="I25" s="73"/>
    </row>
    <row r="26" spans="1:9" ht="16" x14ac:dyDescent="0.2">
      <c r="A26" s="82"/>
      <c r="B26" s="79"/>
      <c r="C26" s="79"/>
      <c r="D26" s="87"/>
      <c r="E26" s="79"/>
      <c r="F26" s="80"/>
      <c r="G26" s="81"/>
      <c r="H26" s="80"/>
      <c r="I26" s="79"/>
    </row>
    <row r="27" spans="1:9" ht="17" x14ac:dyDescent="0.2">
      <c r="A27" s="83">
        <f>A25+0.01</f>
        <v>1.04</v>
      </c>
      <c r="B27" s="70" t="s">
        <v>92</v>
      </c>
      <c r="C27" s="70" t="s">
        <v>10</v>
      </c>
      <c r="D27" s="86" t="str">
        <f>Parameters!B13</f>
        <v>11-20/1992</v>
      </c>
      <c r="E27" s="70" t="s">
        <v>5</v>
      </c>
      <c r="F27" s="71">
        <f>H25</f>
        <v>0.47083333333333333</v>
      </c>
      <c r="G27" s="72">
        <v>1</v>
      </c>
      <c r="H27" s="71">
        <f>F27+TIME(0,G27,0)</f>
        <v>0.47152777777777777</v>
      </c>
      <c r="I27" s="73"/>
    </row>
    <row r="28" spans="1:9" ht="16" x14ac:dyDescent="0.2">
      <c r="A28" s="82"/>
      <c r="B28" s="79"/>
      <c r="C28" s="79"/>
      <c r="D28" s="87"/>
      <c r="E28" s="79"/>
      <c r="F28" s="80"/>
      <c r="G28" s="81"/>
      <c r="H28" s="80"/>
      <c r="I28" s="79"/>
    </row>
    <row r="29" spans="1:9" ht="17" x14ac:dyDescent="0.2">
      <c r="A29" s="83">
        <f>A27+0.01</f>
        <v>1.05</v>
      </c>
      <c r="B29" s="70" t="s">
        <v>92</v>
      </c>
      <c r="C29" s="70" t="s">
        <v>14</v>
      </c>
      <c r="D29" s="86" t="str">
        <f>Parameters!B13</f>
        <v>11-20/1992</v>
      </c>
      <c r="E29" s="70" t="s">
        <v>5</v>
      </c>
      <c r="F29" s="71">
        <f>H27</f>
        <v>0.47152777777777777</v>
      </c>
      <c r="G29" s="72">
        <v>5</v>
      </c>
      <c r="H29" s="71">
        <f>F29+TIME(0,G29,0)</f>
        <v>0.47499999999999998</v>
      </c>
      <c r="I29" s="73"/>
    </row>
    <row r="30" spans="1:9" ht="16" x14ac:dyDescent="0.2">
      <c r="A30" s="82"/>
      <c r="B30" s="79"/>
      <c r="C30" s="79"/>
      <c r="D30" s="87"/>
      <c r="E30" s="79"/>
      <c r="F30" s="80"/>
      <c r="G30" s="81"/>
      <c r="H30" s="80"/>
      <c r="I30" s="79"/>
    </row>
    <row r="31" spans="1:9" ht="17" x14ac:dyDescent="0.2">
      <c r="A31" s="83">
        <f>A29+0.01</f>
        <v>1.06</v>
      </c>
      <c r="B31" s="70" t="s">
        <v>94</v>
      </c>
      <c r="C31" s="70" t="s">
        <v>7</v>
      </c>
      <c r="D31" s="86"/>
      <c r="E31" s="70" t="s">
        <v>5</v>
      </c>
      <c r="F31" s="71">
        <f>H29</f>
        <v>0.47499999999999998</v>
      </c>
      <c r="G31" s="72">
        <v>10</v>
      </c>
      <c r="H31" s="71">
        <f>F31+TIME(0,G31,0)</f>
        <v>0.4819444444444444</v>
      </c>
      <c r="I31" s="73"/>
    </row>
    <row r="32" spans="1:9" ht="16" x14ac:dyDescent="0.2">
      <c r="A32" s="82"/>
      <c r="B32" s="79"/>
      <c r="C32" s="79"/>
      <c r="D32" s="87"/>
      <c r="E32" s="79"/>
      <c r="F32" s="80"/>
      <c r="G32" s="81"/>
      <c r="H32" s="80"/>
      <c r="I32" s="79"/>
    </row>
    <row r="33" spans="1:9" ht="17" x14ac:dyDescent="0.2">
      <c r="A33" s="83">
        <f>A31+0.01</f>
        <v>1.07</v>
      </c>
      <c r="B33" s="70" t="s">
        <v>95</v>
      </c>
      <c r="C33" s="70" t="s">
        <v>125</v>
      </c>
      <c r="D33" s="86"/>
      <c r="E33" s="70" t="s">
        <v>5</v>
      </c>
      <c r="F33" s="71">
        <f>H31</f>
        <v>0.4819444444444444</v>
      </c>
      <c r="G33" s="72">
        <v>0</v>
      </c>
      <c r="H33" s="71">
        <f>F33+TIME(0,G33,0)</f>
        <v>0.4819444444444444</v>
      </c>
      <c r="I33" s="73"/>
    </row>
    <row r="34" spans="1:9" ht="17" x14ac:dyDescent="0.2">
      <c r="A34" s="82"/>
      <c r="B34" s="79"/>
      <c r="C34" s="87" t="s">
        <v>135</v>
      </c>
      <c r="D34" s="87"/>
      <c r="E34" s="79"/>
      <c r="F34" s="80"/>
      <c r="G34" s="81"/>
      <c r="H34" s="80"/>
      <c r="I34" s="79"/>
    </row>
    <row r="35" spans="1:9" ht="34" x14ac:dyDescent="0.2">
      <c r="A35" s="83">
        <f>A33+0.01</f>
        <v>1.08</v>
      </c>
      <c r="B35" s="70" t="s">
        <v>95</v>
      </c>
      <c r="C35" s="70" t="s">
        <v>126</v>
      </c>
      <c r="D35" s="86"/>
      <c r="E35" s="70" t="s">
        <v>5</v>
      </c>
      <c r="F35" s="71">
        <f>H33</f>
        <v>0.4819444444444444</v>
      </c>
      <c r="G35" s="72">
        <v>0</v>
      </c>
      <c r="H35" s="71">
        <f>F35+TIME(0,G35,0)</f>
        <v>0.4819444444444444</v>
      </c>
      <c r="I35" s="73"/>
    </row>
    <row r="36" spans="1:9" ht="103" customHeight="1" x14ac:dyDescent="0.2">
      <c r="A36" s="82"/>
      <c r="B36" s="79"/>
      <c r="C36" s="92" t="s">
        <v>150</v>
      </c>
      <c r="D36" s="79" t="s">
        <v>136</v>
      </c>
      <c r="E36" s="79"/>
      <c r="F36" s="80"/>
      <c r="G36" s="81"/>
      <c r="H36" s="80"/>
      <c r="I36" s="79"/>
    </row>
    <row r="37" spans="1:9" ht="16" x14ac:dyDescent="0.2">
      <c r="A37" s="83">
        <f>A35+0.01</f>
        <v>1.0900000000000001</v>
      </c>
      <c r="B37" s="70"/>
      <c r="C37" s="70"/>
      <c r="D37" s="70"/>
      <c r="E37" s="70"/>
      <c r="F37" s="71">
        <f>H35</f>
        <v>0.4819444444444444</v>
      </c>
      <c r="G37" s="72">
        <v>0</v>
      </c>
      <c r="H37" s="71">
        <f>F37+TIME(0,G37,0)</f>
        <v>0.4819444444444444</v>
      </c>
      <c r="I37" s="73"/>
    </row>
    <row r="38" spans="1:9" ht="16" x14ac:dyDescent="0.2">
      <c r="A38" s="82"/>
      <c r="B38" s="79"/>
      <c r="C38" s="79"/>
      <c r="D38" s="79"/>
      <c r="E38" s="79"/>
      <c r="F38" s="80"/>
      <c r="G38" s="81"/>
      <c r="H38" s="80"/>
      <c r="I38" s="79"/>
    </row>
    <row r="39" spans="1:9" ht="16" x14ac:dyDescent="0.2">
      <c r="A39" s="83">
        <f>A37+0.01</f>
        <v>1.1000000000000001</v>
      </c>
      <c r="B39" s="70"/>
      <c r="C39" s="70"/>
      <c r="D39" s="70"/>
      <c r="E39" s="70"/>
      <c r="F39" s="71">
        <f>H37</f>
        <v>0.4819444444444444</v>
      </c>
      <c r="G39" s="72">
        <v>0</v>
      </c>
      <c r="H39" s="71">
        <f>F39+TIME(0,G39,0)</f>
        <v>0.4819444444444444</v>
      </c>
      <c r="I39" s="73"/>
    </row>
    <row r="40" spans="1:9" ht="16" x14ac:dyDescent="0.2">
      <c r="A40" s="82"/>
      <c r="B40" s="79"/>
      <c r="C40" s="79"/>
      <c r="D40" s="79"/>
      <c r="E40" s="79"/>
      <c r="F40" s="80"/>
      <c r="G40" s="81"/>
      <c r="H40" s="80"/>
      <c r="I40" s="79"/>
    </row>
    <row r="41" spans="1:9" ht="17" x14ac:dyDescent="0.2">
      <c r="A41" s="84">
        <f>1+A19</f>
        <v>2</v>
      </c>
      <c r="B41" s="66"/>
      <c r="C41" s="66" t="s">
        <v>8</v>
      </c>
      <c r="D41" s="66"/>
      <c r="E41" s="66" t="s">
        <v>4</v>
      </c>
      <c r="F41" s="67">
        <f>H39</f>
        <v>0.4819444444444444</v>
      </c>
      <c r="G41" s="68">
        <v>0</v>
      </c>
      <c r="H41" s="67">
        <f>F41+TIME(0,G41,0)</f>
        <v>0.4819444444444444</v>
      </c>
      <c r="I41" s="69"/>
    </row>
    <row r="42" spans="1:9" ht="16" x14ac:dyDescent="0.2">
      <c r="A42" s="82"/>
      <c r="B42" s="79"/>
      <c r="C42" s="79"/>
      <c r="D42" s="79"/>
      <c r="E42" s="79"/>
      <c r="F42" s="80"/>
      <c r="G42" s="81"/>
      <c r="H42" s="80"/>
      <c r="I42" s="79"/>
    </row>
    <row r="43" spans="1:9" ht="34" x14ac:dyDescent="0.2">
      <c r="A43" s="83">
        <f>A41+0.01</f>
        <v>2.0099999999999998</v>
      </c>
      <c r="B43" s="70" t="s">
        <v>96</v>
      </c>
      <c r="C43" s="70" t="s">
        <v>9</v>
      </c>
      <c r="D43" s="85" t="s">
        <v>12</v>
      </c>
      <c r="E43" s="70" t="s">
        <v>5</v>
      </c>
      <c r="F43" s="71">
        <f>H41</f>
        <v>0.4819444444444444</v>
      </c>
      <c r="G43" s="72">
        <v>3</v>
      </c>
      <c r="H43" s="71">
        <f>F43+TIME(0,G43,0)</f>
        <v>0.48402777777777772</v>
      </c>
      <c r="I43" s="73"/>
    </row>
    <row r="44" spans="1:9" ht="16" x14ac:dyDescent="0.2">
      <c r="A44" s="82"/>
      <c r="B44" s="79"/>
      <c r="C44" s="79"/>
      <c r="D44" s="79"/>
      <c r="E44" s="79"/>
      <c r="F44" s="80"/>
      <c r="G44" s="81"/>
      <c r="H44" s="80"/>
      <c r="I44" s="79"/>
    </row>
    <row r="45" spans="1:9" ht="17" x14ac:dyDescent="0.2">
      <c r="A45" s="83">
        <f>A43+0.01</f>
        <v>2.0199999999999996</v>
      </c>
      <c r="B45" s="70" t="s">
        <v>92</v>
      </c>
      <c r="C45" s="70" t="s">
        <v>13</v>
      </c>
      <c r="D45" s="86" t="str">
        <f>Parameters!B13</f>
        <v>11-20/1992</v>
      </c>
      <c r="E45" s="70" t="s">
        <v>5</v>
      </c>
      <c r="F45" s="71">
        <f>H43</f>
        <v>0.48402777777777772</v>
      </c>
      <c r="G45" s="72">
        <v>1</v>
      </c>
      <c r="H45" s="71">
        <f>F45+TIME(0,G45,0)</f>
        <v>0.48472222222222217</v>
      </c>
      <c r="I45" s="73"/>
    </row>
    <row r="46" spans="1:9" ht="16" x14ac:dyDescent="0.2">
      <c r="A46" s="82"/>
      <c r="B46" s="79"/>
      <c r="C46" s="79"/>
      <c r="D46" s="79"/>
      <c r="E46" s="79"/>
      <c r="F46" s="80"/>
      <c r="G46" s="81"/>
      <c r="H46" s="80"/>
      <c r="I46" s="79"/>
    </row>
    <row r="47" spans="1:9" ht="17" x14ac:dyDescent="0.2">
      <c r="A47" s="83">
        <f>A45+0.01</f>
        <v>2.0299999999999994</v>
      </c>
      <c r="B47" s="70" t="s">
        <v>127</v>
      </c>
      <c r="C47" s="70" t="s">
        <v>128</v>
      </c>
      <c r="D47" s="86" t="str">
        <f>Parameters!B13</f>
        <v>11-20/1992</v>
      </c>
      <c r="E47" s="70" t="s">
        <v>5</v>
      </c>
      <c r="F47" s="71">
        <f>H45</f>
        <v>0.48472222222222217</v>
      </c>
      <c r="G47" s="72">
        <v>1</v>
      </c>
      <c r="H47" s="71">
        <f>F47+TIME(0,G47,0)</f>
        <v>0.48541666666666661</v>
      </c>
      <c r="I47" s="73"/>
    </row>
    <row r="48" spans="1:9" ht="16" x14ac:dyDescent="0.2">
      <c r="A48" s="82"/>
      <c r="B48" s="79"/>
      <c r="C48" s="79"/>
      <c r="D48" s="79"/>
      <c r="E48" s="79"/>
      <c r="F48" s="80"/>
      <c r="G48" s="81"/>
      <c r="H48" s="80"/>
      <c r="I48" s="79"/>
    </row>
    <row r="49" spans="1:9" ht="17" x14ac:dyDescent="0.2">
      <c r="A49" s="83">
        <f>A47+0.01</f>
        <v>2.0399999999999991</v>
      </c>
      <c r="B49" s="70" t="s">
        <v>127</v>
      </c>
      <c r="C49" s="70"/>
      <c r="D49" s="70"/>
      <c r="E49" s="70"/>
      <c r="F49" s="71">
        <f>H47</f>
        <v>0.48541666666666661</v>
      </c>
      <c r="G49" s="72">
        <v>0</v>
      </c>
      <c r="H49" s="71">
        <f>F49+TIME(0,G49,0)</f>
        <v>0.48541666666666661</v>
      </c>
      <c r="I49" s="73"/>
    </row>
    <row r="50" spans="1:9" s="20" customFormat="1" ht="16" x14ac:dyDescent="0.2">
      <c r="A50" s="91"/>
      <c r="B50" s="79"/>
      <c r="C50" s="79"/>
      <c r="D50" s="79"/>
      <c r="E50" s="79"/>
      <c r="F50" s="80"/>
      <c r="G50" s="81"/>
      <c r="H50" s="80"/>
      <c r="I50" s="79"/>
    </row>
    <row r="51" spans="1:9" s="20" customFormat="1" ht="17" x14ac:dyDescent="0.2">
      <c r="A51" s="84">
        <f>1+A41</f>
        <v>3</v>
      </c>
      <c r="B51" s="66"/>
      <c r="C51" s="66" t="s">
        <v>132</v>
      </c>
      <c r="D51" s="66"/>
      <c r="E51" s="66" t="s">
        <v>4</v>
      </c>
      <c r="F51" s="67">
        <f>H47</f>
        <v>0.48541666666666661</v>
      </c>
      <c r="G51" s="68">
        <v>0</v>
      </c>
      <c r="H51" s="67">
        <f>F51+TIME(0,G51,0)</f>
        <v>0.48541666666666661</v>
      </c>
      <c r="I51" s="69"/>
    </row>
    <row r="52" spans="1:9" s="20" customFormat="1" ht="16" x14ac:dyDescent="0.2">
      <c r="A52" s="82"/>
      <c r="B52" s="79"/>
      <c r="C52" s="79"/>
      <c r="D52" s="79"/>
      <c r="E52" s="79"/>
      <c r="F52" s="80"/>
      <c r="G52" s="81"/>
      <c r="H52" s="80"/>
      <c r="I52" s="79"/>
    </row>
    <row r="53" spans="1:9" s="20" customFormat="1" ht="17" x14ac:dyDescent="0.2">
      <c r="A53" s="83">
        <f>A51+0.01</f>
        <v>3.01</v>
      </c>
      <c r="B53" s="70" t="s">
        <v>97</v>
      </c>
      <c r="C53" s="70" t="s">
        <v>99</v>
      </c>
      <c r="D53" s="85"/>
      <c r="E53" s="70" t="s">
        <v>4</v>
      </c>
      <c r="F53" s="71">
        <f>H51</f>
        <v>0.48541666666666661</v>
      </c>
      <c r="G53" s="72">
        <v>5</v>
      </c>
      <c r="H53" s="71">
        <f>F53+TIME(0,G53,0)</f>
        <v>0.48888888888888882</v>
      </c>
      <c r="I53" s="73"/>
    </row>
    <row r="54" spans="1:9" s="20" customFormat="1" ht="16" x14ac:dyDescent="0.2">
      <c r="A54" s="82"/>
      <c r="B54" s="79"/>
      <c r="C54" s="79"/>
      <c r="D54" s="79"/>
      <c r="E54" s="79"/>
      <c r="F54" s="80"/>
      <c r="G54" s="81"/>
      <c r="H54" s="80"/>
      <c r="I54" s="79"/>
    </row>
    <row r="55" spans="1:9" s="20" customFormat="1" ht="34" x14ac:dyDescent="0.2">
      <c r="A55" s="83">
        <f>A53+0.01</f>
        <v>3.0199999999999996</v>
      </c>
      <c r="B55" s="70" t="s">
        <v>97</v>
      </c>
      <c r="C55" s="70" t="s">
        <v>100</v>
      </c>
      <c r="D55" s="70"/>
      <c r="E55" s="70" t="s">
        <v>4</v>
      </c>
      <c r="F55" s="71">
        <f>H53</f>
        <v>0.48888888888888882</v>
      </c>
      <c r="G55" s="72">
        <v>90</v>
      </c>
      <c r="H55" s="71">
        <f>F55+TIME(0,G55,0)</f>
        <v>0.55138888888888882</v>
      </c>
      <c r="I55" s="73"/>
    </row>
    <row r="56" spans="1:9" s="20" customFormat="1" ht="34" x14ac:dyDescent="0.2">
      <c r="A56" s="82"/>
      <c r="B56" s="79"/>
      <c r="C56" s="79" t="s">
        <v>101</v>
      </c>
      <c r="D56" s="79"/>
      <c r="E56" s="79"/>
      <c r="F56" s="80"/>
      <c r="G56" s="81"/>
      <c r="H56" s="80"/>
      <c r="I56" s="79"/>
    </row>
    <row r="57" spans="1:9" s="20" customFormat="1" ht="17" x14ac:dyDescent="0.2">
      <c r="A57" s="83">
        <f>A55+0.01</f>
        <v>3.0299999999999994</v>
      </c>
      <c r="B57" s="70"/>
      <c r="C57" s="70"/>
      <c r="D57" s="70"/>
      <c r="E57" s="70" t="s">
        <v>4</v>
      </c>
      <c r="F57" s="71">
        <f>H55</f>
        <v>0.55138888888888882</v>
      </c>
      <c r="G57" s="72">
        <v>0</v>
      </c>
      <c r="H57" s="71">
        <f>F57+TIME(0,G57,0)</f>
        <v>0.55138888888888882</v>
      </c>
      <c r="I57" s="73"/>
    </row>
    <row r="58" spans="1:9" s="20" customFormat="1" ht="16" x14ac:dyDescent="0.2">
      <c r="A58" s="82"/>
      <c r="B58" s="79"/>
      <c r="C58" s="79"/>
      <c r="D58" s="79"/>
      <c r="E58" s="79"/>
      <c r="F58" s="80"/>
      <c r="G58" s="81"/>
      <c r="H58" s="80"/>
      <c r="I58" s="79"/>
    </row>
    <row r="59" spans="1:9" s="20" customFormat="1" ht="17" x14ac:dyDescent="0.2">
      <c r="A59" s="83">
        <f>A57+0.01</f>
        <v>3.0399999999999991</v>
      </c>
      <c r="B59" s="70"/>
      <c r="C59" s="70"/>
      <c r="D59" s="70"/>
      <c r="E59" s="70" t="s">
        <v>4</v>
      </c>
      <c r="F59" s="71">
        <f>H57</f>
        <v>0.55138888888888882</v>
      </c>
      <c r="G59" s="72">
        <v>0</v>
      </c>
      <c r="H59" s="71">
        <f>F59+TIME(0,G59,0)</f>
        <v>0.55138888888888882</v>
      </c>
      <c r="I59" s="73"/>
    </row>
    <row r="60" spans="1:9" s="20" customFormat="1" ht="16" x14ac:dyDescent="0.2">
      <c r="A60" s="91"/>
      <c r="B60" s="79"/>
      <c r="C60" s="79"/>
      <c r="D60" s="79"/>
      <c r="E60" s="79"/>
      <c r="F60" s="80"/>
      <c r="G60" s="81"/>
      <c r="H60" s="80"/>
      <c r="I60" s="79"/>
    </row>
    <row r="61" spans="1:9" s="20" customFormat="1" ht="17" x14ac:dyDescent="0.2">
      <c r="A61" s="84">
        <f>1+A51</f>
        <v>4</v>
      </c>
      <c r="B61" s="66"/>
      <c r="C61" s="66" t="s">
        <v>137</v>
      </c>
      <c r="D61" s="66"/>
      <c r="E61" s="66" t="s">
        <v>4</v>
      </c>
      <c r="F61" s="67">
        <f>H59</f>
        <v>0.55138888888888882</v>
      </c>
      <c r="G61" s="68">
        <v>0</v>
      </c>
      <c r="H61" s="67">
        <f>F61+TIME(0,G61,0)</f>
        <v>0.55138888888888882</v>
      </c>
      <c r="I61" s="69"/>
    </row>
    <row r="62" spans="1:9" s="20" customFormat="1" ht="14" x14ac:dyDescent="0.15">
      <c r="A62" s="74"/>
      <c r="B62" s="74"/>
      <c r="C62" s="74" t="s">
        <v>28</v>
      </c>
      <c r="D62" s="74"/>
      <c r="E62" s="74"/>
      <c r="F62" s="75"/>
      <c r="G62" s="76">
        <f>(H62-H61) * 24 * 60</f>
        <v>1.0000000000001563</v>
      </c>
      <c r="H62" s="75">
        <v>0.55208333333333337</v>
      </c>
      <c r="I62" s="74"/>
    </row>
    <row r="63" spans="1:9" s="20" customFormat="1" ht="16" x14ac:dyDescent="0.2">
      <c r="A63" s="91"/>
      <c r="B63" s="79"/>
      <c r="C63" s="79"/>
      <c r="D63" s="79"/>
      <c r="E63" s="79"/>
      <c r="F63" s="80"/>
      <c r="G63" s="81"/>
      <c r="H63" s="80"/>
      <c r="I63" s="79"/>
    </row>
    <row r="64" spans="1:9" s="20" customFormat="1" ht="16" x14ac:dyDescent="0.2">
      <c r="A64" s="91"/>
      <c r="B64" s="79"/>
      <c r="C64" s="79"/>
      <c r="D64" s="79"/>
      <c r="E64" s="79"/>
      <c r="F64" s="80"/>
      <c r="G64" s="81"/>
      <c r="H64" s="80"/>
      <c r="I64" s="79"/>
    </row>
    <row r="65" spans="1:9" ht="16" x14ac:dyDescent="0.2">
      <c r="A65" s="187" t="s">
        <v>146</v>
      </c>
      <c r="B65" s="187"/>
      <c r="C65" s="187"/>
      <c r="D65" s="187"/>
      <c r="E65" s="187"/>
      <c r="F65" s="187"/>
      <c r="G65" s="187"/>
      <c r="H65" s="187"/>
      <c r="I65" s="187"/>
    </row>
    <row r="66" spans="1:9" s="65" customFormat="1" ht="34" x14ac:dyDescent="0.2">
      <c r="A66" s="62" t="s">
        <v>19</v>
      </c>
      <c r="B66" s="62" t="s">
        <v>20</v>
      </c>
      <c r="C66" s="62" t="s">
        <v>21</v>
      </c>
      <c r="D66" s="62" t="s">
        <v>22</v>
      </c>
      <c r="E66" s="62" t="s">
        <v>23</v>
      </c>
      <c r="F66" s="63" t="s">
        <v>24</v>
      </c>
      <c r="G66" s="64" t="s">
        <v>25</v>
      </c>
      <c r="H66" s="63" t="s">
        <v>26</v>
      </c>
      <c r="I66" s="62" t="s">
        <v>27</v>
      </c>
    </row>
    <row r="67" spans="1:9" ht="17" x14ac:dyDescent="0.2">
      <c r="A67" s="84">
        <f>1+A61</f>
        <v>5</v>
      </c>
      <c r="B67" s="66"/>
      <c r="C67" s="66" t="s">
        <v>2</v>
      </c>
      <c r="D67" s="66"/>
      <c r="E67" s="66"/>
      <c r="F67" s="67">
        <v>0.375</v>
      </c>
      <c r="G67" s="68">
        <v>0</v>
      </c>
      <c r="H67" s="67">
        <f>F67+TIME(0,G67,0)</f>
        <v>0.375</v>
      </c>
      <c r="I67" s="69"/>
    </row>
    <row r="68" spans="1:9" ht="16" x14ac:dyDescent="0.2">
      <c r="A68" s="82"/>
      <c r="B68" s="79"/>
      <c r="C68" s="79"/>
      <c r="D68" s="79"/>
      <c r="E68" s="79"/>
      <c r="F68" s="80"/>
      <c r="G68" s="81"/>
      <c r="H68" s="80"/>
      <c r="I68" s="79"/>
    </row>
    <row r="69" spans="1:9" ht="17" x14ac:dyDescent="0.2">
      <c r="A69" s="83">
        <f>A67+0.01</f>
        <v>5.01</v>
      </c>
      <c r="B69" s="70"/>
      <c r="C69" s="70" t="s">
        <v>3</v>
      </c>
      <c r="D69" s="86"/>
      <c r="E69" s="70" t="s">
        <v>4</v>
      </c>
      <c r="F69" s="71">
        <f>H67</f>
        <v>0.375</v>
      </c>
      <c r="G69" s="72">
        <v>1</v>
      </c>
      <c r="H69" s="71">
        <f>F69+TIME(0,G69,0)</f>
        <v>0.37569444444444444</v>
      </c>
      <c r="I69" s="73"/>
    </row>
    <row r="70" spans="1:9" ht="16" x14ac:dyDescent="0.2">
      <c r="A70" s="82"/>
      <c r="B70" s="79"/>
      <c r="C70" s="79"/>
      <c r="D70" s="79"/>
      <c r="E70" s="79"/>
      <c r="F70" s="80"/>
      <c r="G70" s="81"/>
      <c r="H70" s="80"/>
      <c r="I70" s="79"/>
    </row>
    <row r="71" spans="1:9" ht="17" x14ac:dyDescent="0.2">
      <c r="A71" s="83">
        <f>A69+0.01</f>
        <v>5.0199999999999996</v>
      </c>
      <c r="B71" s="70" t="s">
        <v>92</v>
      </c>
      <c r="C71" s="70" t="s">
        <v>6</v>
      </c>
      <c r="D71" s="70"/>
      <c r="E71" s="70" t="s">
        <v>4</v>
      </c>
      <c r="F71" s="71">
        <f>H69</f>
        <v>0.37569444444444444</v>
      </c>
      <c r="G71" s="72">
        <v>1</v>
      </c>
      <c r="H71" s="71">
        <f>F71+TIME(0,G71,0)</f>
        <v>0.37638888888888888</v>
      </c>
      <c r="I71" s="73"/>
    </row>
    <row r="72" spans="1:9" ht="16" x14ac:dyDescent="0.2">
      <c r="A72" s="82"/>
      <c r="B72" s="79"/>
      <c r="C72" s="79"/>
      <c r="D72" s="79"/>
      <c r="E72" s="79"/>
      <c r="F72" s="80"/>
      <c r="G72" s="81"/>
      <c r="H72" s="80"/>
      <c r="I72" s="79"/>
    </row>
    <row r="73" spans="1:9" ht="17" x14ac:dyDescent="0.2">
      <c r="A73" s="83">
        <f>A71+0.01</f>
        <v>5.0299999999999994</v>
      </c>
      <c r="B73" s="70" t="s">
        <v>92</v>
      </c>
      <c r="C73" s="70" t="s">
        <v>11</v>
      </c>
      <c r="D73" s="86"/>
      <c r="E73" s="70" t="s">
        <v>4</v>
      </c>
      <c r="F73" s="71">
        <f>H71</f>
        <v>0.37638888888888888</v>
      </c>
      <c r="G73" s="72">
        <v>1</v>
      </c>
      <c r="H73" s="71">
        <f>F73+TIME(0,G73,0)</f>
        <v>0.37708333333333333</v>
      </c>
      <c r="I73" s="73"/>
    </row>
    <row r="74" spans="1:9" ht="16" x14ac:dyDescent="0.2">
      <c r="A74" s="82"/>
      <c r="B74" s="79"/>
      <c r="C74" s="79"/>
      <c r="D74" s="87"/>
      <c r="E74" s="79"/>
      <c r="F74" s="80"/>
      <c r="G74" s="81"/>
      <c r="H74" s="80"/>
      <c r="I74" s="79"/>
    </row>
    <row r="75" spans="1:9" ht="17" x14ac:dyDescent="0.2">
      <c r="A75" s="83">
        <f>A73+0.01</f>
        <v>5.0399999999999991</v>
      </c>
      <c r="B75" s="70" t="s">
        <v>92</v>
      </c>
      <c r="C75" s="70" t="s">
        <v>10</v>
      </c>
      <c r="D75" s="86"/>
      <c r="E75" s="70" t="s">
        <v>4</v>
      </c>
      <c r="F75" s="71">
        <f>H73</f>
        <v>0.37708333333333333</v>
      </c>
      <c r="G75" s="72">
        <v>1</v>
      </c>
      <c r="H75" s="71">
        <f>F75+TIME(0,G75,0)</f>
        <v>0.37777777777777777</v>
      </c>
      <c r="I75" s="73"/>
    </row>
    <row r="76" spans="1:9" s="20" customFormat="1" ht="16" x14ac:dyDescent="0.2">
      <c r="A76" s="91"/>
      <c r="B76" s="79"/>
      <c r="C76" s="79"/>
      <c r="D76" s="79"/>
      <c r="E76" s="79"/>
      <c r="F76" s="80"/>
      <c r="G76" s="81"/>
      <c r="H76" s="80"/>
      <c r="I76" s="79"/>
    </row>
    <row r="77" spans="1:9" ht="17" x14ac:dyDescent="0.2">
      <c r="A77" s="84">
        <f>1+A67</f>
        <v>6</v>
      </c>
      <c r="B77" s="66"/>
      <c r="C77" s="66" t="s">
        <v>132</v>
      </c>
      <c r="D77" s="66"/>
      <c r="E77" s="66"/>
      <c r="F77" s="67">
        <v>0.46875</v>
      </c>
      <c r="G77" s="68">
        <v>0</v>
      </c>
      <c r="H77" s="67">
        <f>F77+TIME(0,G77,0)</f>
        <v>0.46875</v>
      </c>
      <c r="I77" s="69"/>
    </row>
    <row r="78" spans="1:9" s="20" customFormat="1" ht="16" x14ac:dyDescent="0.2">
      <c r="A78" s="91"/>
      <c r="B78" s="79"/>
      <c r="C78" s="79"/>
      <c r="D78" s="79"/>
      <c r="E78" s="79"/>
      <c r="F78" s="80"/>
      <c r="G78" s="81"/>
      <c r="H78" s="80"/>
      <c r="I78" s="79"/>
    </row>
    <row r="79" spans="1:9" s="20" customFormat="1" ht="17" x14ac:dyDescent="0.2">
      <c r="A79" s="83">
        <f>A77+0.01</f>
        <v>6.01</v>
      </c>
      <c r="B79" s="70" t="s">
        <v>97</v>
      </c>
      <c r="C79" s="70" t="s">
        <v>99</v>
      </c>
      <c r="D79" s="85"/>
      <c r="E79" s="70" t="s">
        <v>4</v>
      </c>
      <c r="F79" s="71">
        <f>H77</f>
        <v>0.46875</v>
      </c>
      <c r="G79" s="72">
        <v>5</v>
      </c>
      <c r="H79" s="71">
        <f>F79+TIME(0,G79,0)</f>
        <v>0.47222222222222221</v>
      </c>
      <c r="I79" s="73"/>
    </row>
    <row r="80" spans="1:9" s="20" customFormat="1" ht="16" x14ac:dyDescent="0.2">
      <c r="A80" s="82"/>
      <c r="B80" s="79"/>
      <c r="C80" s="79"/>
      <c r="D80" s="79"/>
      <c r="E80" s="79"/>
      <c r="F80" s="80"/>
      <c r="G80" s="81"/>
      <c r="H80" s="80"/>
      <c r="I80" s="79"/>
    </row>
    <row r="81" spans="1:9" s="20" customFormat="1" ht="34" x14ac:dyDescent="0.2">
      <c r="A81" s="83">
        <f>A79+0.01</f>
        <v>6.02</v>
      </c>
      <c r="B81" s="70" t="s">
        <v>97</v>
      </c>
      <c r="C81" s="70" t="s">
        <v>100</v>
      </c>
      <c r="D81" s="70"/>
      <c r="E81" s="70" t="s">
        <v>4</v>
      </c>
      <c r="F81" s="71">
        <f>H79</f>
        <v>0.47222222222222221</v>
      </c>
      <c r="G81" s="72">
        <v>115</v>
      </c>
      <c r="H81" s="71">
        <f>F81+TIME(0,G81,0)</f>
        <v>0.55208333333333337</v>
      </c>
      <c r="I81" s="73"/>
    </row>
    <row r="82" spans="1:9" s="20" customFormat="1" ht="34" x14ac:dyDescent="0.2">
      <c r="A82" s="82"/>
      <c r="B82" s="79"/>
      <c r="C82" s="79" t="s">
        <v>101</v>
      </c>
      <c r="D82" s="79"/>
      <c r="E82" s="79"/>
      <c r="F82" s="80"/>
      <c r="G82" s="81"/>
      <c r="H82" s="80"/>
      <c r="I82" s="79"/>
    </row>
    <row r="83" spans="1:9" s="20" customFormat="1" ht="17" x14ac:dyDescent="0.2">
      <c r="A83" s="83">
        <f>A81+0.01</f>
        <v>6.0299999999999994</v>
      </c>
      <c r="B83" s="70"/>
      <c r="C83" s="70"/>
      <c r="D83" s="85"/>
      <c r="E83" s="70" t="s">
        <v>131</v>
      </c>
      <c r="F83" s="71">
        <f>H81</f>
        <v>0.55208333333333337</v>
      </c>
      <c r="G83" s="72">
        <v>0</v>
      </c>
      <c r="H83" s="71">
        <f>F83+TIME(0,G83,0)</f>
        <v>0.55208333333333337</v>
      </c>
      <c r="I83" s="73"/>
    </row>
    <row r="84" spans="1:9" ht="16" x14ac:dyDescent="0.2">
      <c r="A84" s="82"/>
      <c r="B84" s="79"/>
      <c r="C84" s="79"/>
      <c r="D84" s="79"/>
      <c r="E84" s="79"/>
      <c r="F84" s="80"/>
      <c r="G84" s="81"/>
      <c r="H84" s="80"/>
      <c r="I84" s="79"/>
    </row>
    <row r="85" spans="1:9" ht="17" x14ac:dyDescent="0.2">
      <c r="A85" s="84">
        <f>1+A77</f>
        <v>7</v>
      </c>
      <c r="B85" s="66"/>
      <c r="C85" s="66" t="s">
        <v>144</v>
      </c>
      <c r="D85" s="66"/>
      <c r="E85" s="66" t="s">
        <v>4</v>
      </c>
      <c r="F85" s="67">
        <f>H83</f>
        <v>0.55208333333333337</v>
      </c>
      <c r="G85" s="68">
        <v>0</v>
      </c>
      <c r="H85" s="67">
        <f>F85+TIME(0,G85,0)</f>
        <v>0.55208333333333337</v>
      </c>
      <c r="I85" s="69"/>
    </row>
    <row r="86" spans="1:9" ht="14" x14ac:dyDescent="0.15">
      <c r="A86" s="74"/>
      <c r="B86" s="74"/>
      <c r="C86" s="74" t="s">
        <v>28</v>
      </c>
      <c r="D86" s="74"/>
      <c r="E86" s="74"/>
      <c r="F86" s="75"/>
      <c r="G86" s="76">
        <f>(H86-H85) * 24 * 60</f>
        <v>0</v>
      </c>
      <c r="H86" s="75">
        <v>0.55208333333333337</v>
      </c>
      <c r="I86" s="74"/>
    </row>
    <row r="87" spans="1:9" s="20" customFormat="1" ht="16" x14ac:dyDescent="0.2">
      <c r="A87" s="91"/>
      <c r="B87" s="79"/>
      <c r="C87" s="79"/>
      <c r="D87" s="79"/>
      <c r="E87" s="79"/>
      <c r="F87" s="80"/>
      <c r="G87" s="81"/>
      <c r="H87" s="80"/>
      <c r="I87" s="79"/>
    </row>
    <row r="88" spans="1:9" s="20" customFormat="1" ht="16" x14ac:dyDescent="0.2">
      <c r="A88" s="91"/>
      <c r="B88" s="79"/>
      <c r="C88" s="79"/>
      <c r="D88" s="79"/>
      <c r="E88" s="79"/>
      <c r="F88" s="80"/>
      <c r="G88" s="81"/>
      <c r="H88" s="80"/>
      <c r="I88" s="79"/>
    </row>
    <row r="89" spans="1:9" ht="16" x14ac:dyDescent="0.2">
      <c r="A89" s="187" t="s">
        <v>147</v>
      </c>
      <c r="B89" s="187"/>
      <c r="C89" s="187"/>
      <c r="D89" s="187"/>
      <c r="E89" s="187"/>
      <c r="F89" s="187"/>
      <c r="G89" s="187"/>
      <c r="H89" s="187"/>
      <c r="I89" s="187"/>
    </row>
    <row r="90" spans="1:9" s="65" customFormat="1" ht="34" x14ac:dyDescent="0.2">
      <c r="A90" s="62" t="s">
        <v>19</v>
      </c>
      <c r="B90" s="62" t="s">
        <v>20</v>
      </c>
      <c r="C90" s="62" t="s">
        <v>21</v>
      </c>
      <c r="D90" s="62" t="s">
        <v>22</v>
      </c>
      <c r="E90" s="62" t="s">
        <v>23</v>
      </c>
      <c r="F90" s="63" t="s">
        <v>24</v>
      </c>
      <c r="G90" s="64" t="s">
        <v>25</v>
      </c>
      <c r="H90" s="63" t="s">
        <v>26</v>
      </c>
      <c r="I90" s="62" t="s">
        <v>27</v>
      </c>
    </row>
    <row r="91" spans="1:9" ht="17" x14ac:dyDescent="0.2">
      <c r="A91" s="84">
        <f>1+A85</f>
        <v>8</v>
      </c>
      <c r="B91" s="66"/>
      <c r="C91" s="66" t="s">
        <v>2</v>
      </c>
      <c r="D91" s="66"/>
      <c r="E91" s="66"/>
      <c r="F91" s="67">
        <v>0.46875</v>
      </c>
      <c r="G91" s="68">
        <v>0</v>
      </c>
      <c r="H91" s="67">
        <f>F91+TIME(0,G91,0)</f>
        <v>0.46875</v>
      </c>
      <c r="I91" s="69"/>
    </row>
    <row r="92" spans="1:9" ht="16" x14ac:dyDescent="0.2">
      <c r="A92" s="82"/>
      <c r="B92" s="79"/>
      <c r="C92" s="79"/>
      <c r="D92" s="79"/>
      <c r="E92" s="79"/>
      <c r="F92" s="80"/>
      <c r="G92" s="81"/>
      <c r="H92" s="80"/>
      <c r="I92" s="79"/>
    </row>
    <row r="93" spans="1:9" ht="17" x14ac:dyDescent="0.2">
      <c r="A93" s="83">
        <f>A91+0.01</f>
        <v>8.01</v>
      </c>
      <c r="B93" s="70"/>
      <c r="C93" s="70" t="s">
        <v>3</v>
      </c>
      <c r="D93" s="86"/>
      <c r="E93" s="70" t="s">
        <v>4</v>
      </c>
      <c r="F93" s="71">
        <f>H91</f>
        <v>0.46875</v>
      </c>
      <c r="G93" s="72">
        <v>1</v>
      </c>
      <c r="H93" s="71">
        <f>F93+TIME(0,G93,0)</f>
        <v>0.46944444444444444</v>
      </c>
      <c r="I93" s="73"/>
    </row>
    <row r="94" spans="1:9" ht="16" x14ac:dyDescent="0.2">
      <c r="A94" s="82"/>
      <c r="B94" s="79"/>
      <c r="C94" s="79"/>
      <c r="D94" s="79"/>
      <c r="E94" s="79"/>
      <c r="F94" s="80"/>
      <c r="G94" s="81"/>
      <c r="H94" s="80"/>
      <c r="I94" s="79"/>
    </row>
    <row r="95" spans="1:9" ht="17" x14ac:dyDescent="0.2">
      <c r="A95" s="83">
        <f>A93+0.01</f>
        <v>8.02</v>
      </c>
      <c r="B95" s="70" t="s">
        <v>92</v>
      </c>
      <c r="C95" s="70" t="s">
        <v>6</v>
      </c>
      <c r="D95" s="70"/>
      <c r="E95" s="70" t="s">
        <v>4</v>
      </c>
      <c r="F95" s="71">
        <f>H93</f>
        <v>0.46944444444444444</v>
      </c>
      <c r="G95" s="72">
        <v>1</v>
      </c>
      <c r="H95" s="71">
        <f>F95+TIME(0,G95,0)</f>
        <v>0.47013888888888888</v>
      </c>
      <c r="I95" s="73"/>
    </row>
    <row r="96" spans="1:9" ht="16" x14ac:dyDescent="0.2">
      <c r="A96" s="82"/>
      <c r="B96" s="79"/>
      <c r="C96" s="79"/>
      <c r="D96" s="79"/>
      <c r="E96" s="79"/>
      <c r="F96" s="80"/>
      <c r="G96" s="81"/>
      <c r="H96" s="80"/>
      <c r="I96" s="79"/>
    </row>
    <row r="97" spans="1:9" ht="17" x14ac:dyDescent="0.2">
      <c r="A97" s="83">
        <f>A95+0.01</f>
        <v>8.0299999999999994</v>
      </c>
      <c r="B97" s="70" t="s">
        <v>92</v>
      </c>
      <c r="C97" s="70" t="s">
        <v>11</v>
      </c>
      <c r="D97" s="86"/>
      <c r="E97" s="70" t="s">
        <v>4</v>
      </c>
      <c r="F97" s="71">
        <f>H95</f>
        <v>0.47013888888888888</v>
      </c>
      <c r="G97" s="72">
        <v>1</v>
      </c>
      <c r="H97" s="71">
        <f>F97+TIME(0,G97,0)</f>
        <v>0.47083333333333333</v>
      </c>
      <c r="I97" s="73"/>
    </row>
    <row r="98" spans="1:9" ht="16" x14ac:dyDescent="0.2">
      <c r="A98" s="82"/>
      <c r="B98" s="79"/>
      <c r="C98" s="79"/>
      <c r="D98" s="87"/>
      <c r="E98" s="79"/>
      <c r="F98" s="80"/>
      <c r="G98" s="81"/>
      <c r="H98" s="80"/>
      <c r="I98" s="79"/>
    </row>
    <row r="99" spans="1:9" ht="17" x14ac:dyDescent="0.2">
      <c r="A99" s="83">
        <f>A97+0.01</f>
        <v>8.0399999999999991</v>
      </c>
      <c r="B99" s="70" t="s">
        <v>92</v>
      </c>
      <c r="C99" s="70" t="s">
        <v>10</v>
      </c>
      <c r="D99" s="86"/>
      <c r="E99" s="70" t="s">
        <v>4</v>
      </c>
      <c r="F99" s="71">
        <f>H97</f>
        <v>0.47083333333333333</v>
      </c>
      <c r="G99" s="72">
        <v>1</v>
      </c>
      <c r="H99" s="71">
        <f>F99+TIME(0,G99,0)</f>
        <v>0.47152777777777777</v>
      </c>
      <c r="I99" s="73"/>
    </row>
    <row r="100" spans="1:9" s="20" customFormat="1" ht="16" x14ac:dyDescent="0.2">
      <c r="A100" s="91"/>
      <c r="B100" s="79"/>
      <c r="C100" s="79"/>
      <c r="D100" s="79"/>
      <c r="E100" s="79"/>
      <c r="F100" s="80"/>
      <c r="G100" s="81"/>
      <c r="H100" s="80"/>
      <c r="I100" s="79"/>
    </row>
    <row r="101" spans="1:9" ht="17" x14ac:dyDescent="0.2">
      <c r="A101" s="84">
        <f>1+A91</f>
        <v>9</v>
      </c>
      <c r="B101" s="66"/>
      <c r="C101" s="66" t="s">
        <v>132</v>
      </c>
      <c r="D101" s="66"/>
      <c r="E101" s="66"/>
      <c r="F101" s="67">
        <v>0.46875</v>
      </c>
      <c r="G101" s="68">
        <v>0</v>
      </c>
      <c r="H101" s="67">
        <f>F101+TIME(0,G101,0)</f>
        <v>0.46875</v>
      </c>
      <c r="I101" s="69"/>
    </row>
    <row r="102" spans="1:9" s="20" customFormat="1" ht="16" x14ac:dyDescent="0.2">
      <c r="A102" s="91"/>
      <c r="B102" s="79"/>
      <c r="C102" s="79"/>
      <c r="D102" s="79"/>
      <c r="E102" s="79"/>
      <c r="F102" s="80"/>
      <c r="G102" s="81"/>
      <c r="H102" s="80"/>
      <c r="I102" s="79"/>
    </row>
    <row r="103" spans="1:9" s="20" customFormat="1" ht="17" x14ac:dyDescent="0.2">
      <c r="A103" s="83">
        <f>A101+0.01</f>
        <v>9.01</v>
      </c>
      <c r="B103" s="70" t="s">
        <v>97</v>
      </c>
      <c r="C103" s="70" t="s">
        <v>99</v>
      </c>
      <c r="D103" s="85"/>
      <c r="E103" s="70" t="s">
        <v>4</v>
      </c>
      <c r="F103" s="71">
        <f>H101</f>
        <v>0.46875</v>
      </c>
      <c r="G103" s="72">
        <v>5</v>
      </c>
      <c r="H103" s="71">
        <f>F103+TIME(0,G103,0)</f>
        <v>0.47222222222222221</v>
      </c>
      <c r="I103" s="73"/>
    </row>
    <row r="104" spans="1:9" s="20" customFormat="1" ht="16" x14ac:dyDescent="0.2">
      <c r="A104" s="82"/>
      <c r="B104" s="79"/>
      <c r="C104" s="79"/>
      <c r="D104" s="79"/>
      <c r="E104" s="79"/>
      <c r="F104" s="80"/>
      <c r="G104" s="81"/>
      <c r="H104" s="80"/>
      <c r="I104" s="79"/>
    </row>
    <row r="105" spans="1:9" s="20" customFormat="1" ht="34" x14ac:dyDescent="0.2">
      <c r="A105" s="83">
        <f>A103+0.01</f>
        <v>9.02</v>
      </c>
      <c r="B105" s="70" t="s">
        <v>97</v>
      </c>
      <c r="C105" s="70" t="s">
        <v>100</v>
      </c>
      <c r="D105" s="70"/>
      <c r="E105" s="70" t="s">
        <v>4</v>
      </c>
      <c r="F105" s="71">
        <f>H103</f>
        <v>0.47222222222222221</v>
      </c>
      <c r="G105" s="72">
        <v>115</v>
      </c>
      <c r="H105" s="71">
        <f>F105+TIME(0,G105,0)</f>
        <v>0.55208333333333337</v>
      </c>
      <c r="I105" s="73"/>
    </row>
    <row r="106" spans="1:9" s="20" customFormat="1" ht="34" x14ac:dyDescent="0.2">
      <c r="A106" s="82"/>
      <c r="B106" s="79"/>
      <c r="C106" s="79" t="s">
        <v>101</v>
      </c>
      <c r="D106" s="79"/>
      <c r="E106" s="79"/>
      <c r="F106" s="80"/>
      <c r="G106" s="81"/>
      <c r="H106" s="80"/>
      <c r="I106" s="79"/>
    </row>
    <row r="107" spans="1:9" s="20" customFormat="1" ht="17" x14ac:dyDescent="0.2">
      <c r="A107" s="83">
        <f>A105+0.01</f>
        <v>9.0299999999999994</v>
      </c>
      <c r="B107" s="70"/>
      <c r="C107" s="70"/>
      <c r="D107" s="85"/>
      <c r="E107" s="70" t="s">
        <v>131</v>
      </c>
      <c r="F107" s="71">
        <f>H105</f>
        <v>0.55208333333333337</v>
      </c>
      <c r="G107" s="72">
        <v>0</v>
      </c>
      <c r="H107" s="71">
        <f>F107+TIME(0,G107,0)</f>
        <v>0.55208333333333337</v>
      </c>
      <c r="I107" s="73"/>
    </row>
    <row r="108" spans="1:9" ht="16" x14ac:dyDescent="0.2">
      <c r="A108" s="82"/>
      <c r="B108" s="79"/>
      <c r="C108" s="79"/>
      <c r="D108" s="79"/>
      <c r="E108" s="79"/>
      <c r="F108" s="80"/>
      <c r="G108" s="81"/>
      <c r="H108" s="80"/>
      <c r="I108" s="79"/>
    </row>
    <row r="109" spans="1:9" ht="17" x14ac:dyDescent="0.2">
      <c r="A109" s="84">
        <f>1+A101</f>
        <v>10</v>
      </c>
      <c r="B109" s="66"/>
      <c r="C109" s="66" t="s">
        <v>144</v>
      </c>
      <c r="D109" s="66"/>
      <c r="E109" s="66" t="s">
        <v>4</v>
      </c>
      <c r="F109" s="67">
        <f>H107</f>
        <v>0.55208333333333337</v>
      </c>
      <c r="G109" s="68">
        <v>0</v>
      </c>
      <c r="H109" s="67">
        <f>F109+TIME(0,G109,0)</f>
        <v>0.55208333333333337</v>
      </c>
      <c r="I109" s="69"/>
    </row>
    <row r="110" spans="1:9" ht="14" x14ac:dyDescent="0.15">
      <c r="A110" s="74"/>
      <c r="B110" s="74"/>
      <c r="C110" s="74" t="s">
        <v>28</v>
      </c>
      <c r="D110" s="74"/>
      <c r="E110" s="74"/>
      <c r="F110" s="75"/>
      <c r="G110" s="76">
        <f>(H110-H109) * 24 * 60</f>
        <v>0</v>
      </c>
      <c r="H110" s="75">
        <v>0.55208333333333337</v>
      </c>
      <c r="I110" s="74"/>
    </row>
    <row r="111" spans="1:9" s="20" customFormat="1" ht="16" x14ac:dyDescent="0.2">
      <c r="A111" s="91"/>
      <c r="B111" s="79"/>
      <c r="C111" s="79"/>
      <c r="D111" s="79"/>
      <c r="E111" s="79"/>
      <c r="F111" s="80"/>
      <c r="G111" s="81"/>
      <c r="H111" s="80"/>
      <c r="I111" s="79"/>
    </row>
    <row r="112" spans="1:9" s="20" customFormat="1" ht="16" x14ac:dyDescent="0.2">
      <c r="A112" s="91"/>
      <c r="B112" s="79"/>
      <c r="C112" s="79"/>
      <c r="D112" s="79"/>
      <c r="E112" s="79"/>
      <c r="F112" s="80"/>
      <c r="G112" s="81"/>
      <c r="H112" s="80"/>
      <c r="I112" s="79"/>
    </row>
    <row r="113" spans="1:9" s="20" customFormat="1" ht="16" x14ac:dyDescent="0.2">
      <c r="A113" s="91"/>
      <c r="B113" s="79"/>
      <c r="C113" s="79"/>
      <c r="D113" s="79"/>
      <c r="E113" s="79"/>
      <c r="F113" s="80"/>
      <c r="G113" s="81"/>
      <c r="H113" s="80"/>
      <c r="I113" s="79"/>
    </row>
    <row r="114" spans="1:9" ht="16" x14ac:dyDescent="0.2">
      <c r="A114" s="187" t="s">
        <v>148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s="65" customFormat="1" ht="34" x14ac:dyDescent="0.2">
      <c r="A115" s="62" t="s">
        <v>19</v>
      </c>
      <c r="B115" s="62" t="s">
        <v>20</v>
      </c>
      <c r="C115" s="62" t="s">
        <v>21</v>
      </c>
      <c r="D115" s="62" t="s">
        <v>22</v>
      </c>
      <c r="E115" s="62" t="s">
        <v>23</v>
      </c>
      <c r="F115" s="63" t="s">
        <v>24</v>
      </c>
      <c r="G115" s="64" t="s">
        <v>25</v>
      </c>
      <c r="H115" s="63" t="s">
        <v>26</v>
      </c>
      <c r="I115" s="62" t="s">
        <v>27</v>
      </c>
    </row>
    <row r="116" spans="1:9" ht="17" x14ac:dyDescent="0.2">
      <c r="A116" s="84">
        <f>1+A109</f>
        <v>11</v>
      </c>
      <c r="B116" s="66"/>
      <c r="C116" s="66" t="s">
        <v>2</v>
      </c>
      <c r="D116" s="66"/>
      <c r="E116" s="66"/>
      <c r="F116" s="67">
        <v>0.375</v>
      </c>
      <c r="G116" s="68">
        <v>0</v>
      </c>
      <c r="H116" s="67">
        <f>F116+TIME(0,G116,0)</f>
        <v>0.375</v>
      </c>
      <c r="I116" s="69"/>
    </row>
    <row r="117" spans="1:9" ht="16" x14ac:dyDescent="0.2">
      <c r="A117" s="82"/>
      <c r="B117" s="79"/>
      <c r="C117" s="79"/>
      <c r="D117" s="79"/>
      <c r="E117" s="79"/>
      <c r="F117" s="80"/>
      <c r="G117" s="81"/>
      <c r="H117" s="80"/>
      <c r="I117" s="79"/>
    </row>
    <row r="118" spans="1:9" ht="17" x14ac:dyDescent="0.2">
      <c r="A118" s="83">
        <f>A116+0.01</f>
        <v>11.01</v>
      </c>
      <c r="B118" s="70"/>
      <c r="C118" s="70" t="s">
        <v>3</v>
      </c>
      <c r="D118" s="86"/>
      <c r="E118" s="70" t="s">
        <v>4</v>
      </c>
      <c r="F118" s="71">
        <f>H116</f>
        <v>0.375</v>
      </c>
      <c r="G118" s="72">
        <v>1</v>
      </c>
      <c r="H118" s="71">
        <f>F118+TIME(0,G118,0)</f>
        <v>0.37569444444444444</v>
      </c>
      <c r="I118" s="73"/>
    </row>
    <row r="119" spans="1:9" ht="16" x14ac:dyDescent="0.2">
      <c r="A119" s="82"/>
      <c r="B119" s="79"/>
      <c r="C119" s="79"/>
      <c r="D119" s="79"/>
      <c r="E119" s="79"/>
      <c r="F119" s="80"/>
      <c r="G119" s="81"/>
      <c r="H119" s="80"/>
      <c r="I119" s="79"/>
    </row>
    <row r="120" spans="1:9" ht="17" x14ac:dyDescent="0.2">
      <c r="A120" s="83">
        <f>A118+0.01</f>
        <v>11.02</v>
      </c>
      <c r="B120" s="70" t="s">
        <v>92</v>
      </c>
      <c r="C120" s="70" t="s">
        <v>6</v>
      </c>
      <c r="D120" s="70"/>
      <c r="E120" s="70" t="s">
        <v>4</v>
      </c>
      <c r="F120" s="71">
        <f>H118</f>
        <v>0.37569444444444444</v>
      </c>
      <c r="G120" s="72">
        <v>1</v>
      </c>
      <c r="H120" s="71">
        <f>F120+TIME(0,G120,0)</f>
        <v>0.37638888888888888</v>
      </c>
      <c r="I120" s="73"/>
    </row>
    <row r="121" spans="1:9" ht="16" x14ac:dyDescent="0.2">
      <c r="A121" s="82"/>
      <c r="B121" s="79"/>
      <c r="C121" s="79"/>
      <c r="D121" s="79"/>
      <c r="E121" s="79"/>
      <c r="F121" s="80"/>
      <c r="G121" s="81"/>
      <c r="H121" s="80"/>
      <c r="I121" s="79"/>
    </row>
    <row r="122" spans="1:9" ht="17" x14ac:dyDescent="0.2">
      <c r="A122" s="83">
        <f>A120+0.01</f>
        <v>11.03</v>
      </c>
      <c r="B122" s="70" t="s">
        <v>92</v>
      </c>
      <c r="C122" s="70" t="s">
        <v>11</v>
      </c>
      <c r="D122" s="86"/>
      <c r="E122" s="70" t="s">
        <v>4</v>
      </c>
      <c r="F122" s="71">
        <f>H120</f>
        <v>0.37638888888888888</v>
      </c>
      <c r="G122" s="72">
        <v>1</v>
      </c>
      <c r="H122" s="71">
        <f>F122+TIME(0,G122,0)</f>
        <v>0.37708333333333333</v>
      </c>
      <c r="I122" s="73"/>
    </row>
    <row r="123" spans="1:9" ht="16" x14ac:dyDescent="0.2">
      <c r="A123" s="82"/>
      <c r="B123" s="79"/>
      <c r="C123" s="79"/>
      <c r="D123" s="87"/>
      <c r="E123" s="79"/>
      <c r="F123" s="80"/>
      <c r="G123" s="81"/>
      <c r="H123" s="80"/>
      <c r="I123" s="79"/>
    </row>
    <row r="124" spans="1:9" ht="17" x14ac:dyDescent="0.2">
      <c r="A124" s="83">
        <f>A122+0.01</f>
        <v>11.04</v>
      </c>
      <c r="B124" s="70" t="s">
        <v>92</v>
      </c>
      <c r="C124" s="70" t="s">
        <v>10</v>
      </c>
      <c r="D124" s="86"/>
      <c r="E124" s="70" t="s">
        <v>4</v>
      </c>
      <c r="F124" s="71">
        <f>H122</f>
        <v>0.37708333333333333</v>
      </c>
      <c r="G124" s="72">
        <v>1</v>
      </c>
      <c r="H124" s="71">
        <f>F124+TIME(0,G124,0)</f>
        <v>0.37777777777777777</v>
      </c>
      <c r="I124" s="73"/>
    </row>
    <row r="125" spans="1:9" s="20" customFormat="1" ht="16" x14ac:dyDescent="0.2">
      <c r="A125" s="91"/>
      <c r="B125" s="79"/>
      <c r="C125" s="79"/>
      <c r="D125" s="79"/>
      <c r="E125" s="79"/>
      <c r="F125" s="80"/>
      <c r="G125" s="81"/>
      <c r="H125" s="80"/>
      <c r="I125" s="79"/>
    </row>
    <row r="126" spans="1:9" ht="17" x14ac:dyDescent="0.2">
      <c r="A126" s="84">
        <f>1+A116</f>
        <v>12</v>
      </c>
      <c r="B126" s="66"/>
      <c r="C126" s="66" t="s">
        <v>132</v>
      </c>
      <c r="D126" s="66"/>
      <c r="E126" s="66" t="s">
        <v>4</v>
      </c>
      <c r="F126" s="67">
        <f>H124</f>
        <v>0.37777777777777777</v>
      </c>
      <c r="G126" s="68">
        <v>0</v>
      </c>
      <c r="H126" s="67">
        <f>F126+TIME(0,G126,0)</f>
        <v>0.37777777777777777</v>
      </c>
      <c r="I126" s="69"/>
    </row>
    <row r="127" spans="1:9" ht="16" x14ac:dyDescent="0.2">
      <c r="A127" s="82"/>
      <c r="B127" s="79"/>
      <c r="C127" s="79"/>
      <c r="D127" s="79"/>
      <c r="E127" s="79"/>
      <c r="F127" s="80"/>
      <c r="G127" s="81"/>
      <c r="H127" s="80"/>
      <c r="I127" s="79"/>
    </row>
    <row r="128" spans="1:9" ht="17" x14ac:dyDescent="0.2">
      <c r="A128" s="83">
        <f>A126+0.01</f>
        <v>12.01</v>
      </c>
      <c r="B128" s="70" t="s">
        <v>97</v>
      </c>
      <c r="C128" s="70" t="s">
        <v>99</v>
      </c>
      <c r="D128" s="85"/>
      <c r="E128" s="70" t="s">
        <v>4</v>
      </c>
      <c r="F128" s="71">
        <f>H126</f>
        <v>0.37777777777777777</v>
      </c>
      <c r="G128" s="72">
        <v>0</v>
      </c>
      <c r="H128" s="71">
        <f>F128+TIME(0,G128,0)</f>
        <v>0.37777777777777777</v>
      </c>
      <c r="I128" s="73"/>
    </row>
    <row r="129" spans="1:9" ht="16" x14ac:dyDescent="0.2">
      <c r="A129" s="82"/>
      <c r="B129" s="79"/>
      <c r="C129" s="79"/>
      <c r="D129" s="79"/>
      <c r="E129" s="79"/>
      <c r="F129" s="80"/>
      <c r="G129" s="81"/>
      <c r="H129" s="80"/>
      <c r="I129" s="79"/>
    </row>
    <row r="130" spans="1:9" ht="34" x14ac:dyDescent="0.2">
      <c r="A130" s="83">
        <f>A128+0.01</f>
        <v>12.02</v>
      </c>
      <c r="B130" s="70" t="s">
        <v>97</v>
      </c>
      <c r="C130" s="70" t="s">
        <v>100</v>
      </c>
      <c r="D130" s="70"/>
      <c r="E130" s="70" t="s">
        <v>4</v>
      </c>
      <c r="F130" s="71">
        <f>H128</f>
        <v>0.37777777777777777</v>
      </c>
      <c r="G130" s="72">
        <v>105</v>
      </c>
      <c r="H130" s="71">
        <f>F130+TIME(0,G130,0)</f>
        <v>0.45069444444444445</v>
      </c>
      <c r="I130" s="73"/>
    </row>
    <row r="131" spans="1:9" ht="34" x14ac:dyDescent="0.2">
      <c r="A131" s="82"/>
      <c r="B131" s="79"/>
      <c r="C131" s="79" t="s">
        <v>101</v>
      </c>
      <c r="D131" s="79"/>
      <c r="E131" s="79"/>
      <c r="F131" s="80"/>
      <c r="G131" s="81"/>
      <c r="H131" s="80"/>
      <c r="I131" s="79"/>
    </row>
    <row r="132" spans="1:9" ht="17" x14ac:dyDescent="0.2">
      <c r="A132" s="83">
        <f>A130+0.01</f>
        <v>12.03</v>
      </c>
      <c r="B132" s="70"/>
      <c r="C132" s="70"/>
      <c r="D132" s="70"/>
      <c r="E132" s="70" t="s">
        <v>4</v>
      </c>
      <c r="F132" s="71">
        <f>H130</f>
        <v>0.45069444444444445</v>
      </c>
      <c r="G132" s="72">
        <v>0</v>
      </c>
      <c r="H132" s="71">
        <f>F132+TIME(0,G132,0)</f>
        <v>0.45069444444444445</v>
      </c>
      <c r="I132" s="73"/>
    </row>
    <row r="133" spans="1:9" ht="16" x14ac:dyDescent="0.2">
      <c r="A133" s="82"/>
      <c r="B133" s="79"/>
      <c r="C133" s="79"/>
      <c r="D133" s="79"/>
      <c r="E133" s="79"/>
      <c r="F133" s="80"/>
      <c r="G133" s="81"/>
      <c r="H133" s="80"/>
      <c r="I133" s="79"/>
    </row>
    <row r="134" spans="1:9" ht="17" x14ac:dyDescent="0.2">
      <c r="A134" s="83">
        <f>A132+0.01</f>
        <v>12.04</v>
      </c>
      <c r="B134" s="70"/>
      <c r="C134" s="70"/>
      <c r="D134" s="70"/>
      <c r="E134" s="70" t="s">
        <v>4</v>
      </c>
      <c r="F134" s="71">
        <f>H132</f>
        <v>0.45069444444444445</v>
      </c>
      <c r="G134" s="72">
        <v>0</v>
      </c>
      <c r="H134" s="71">
        <f>F134+TIME(0,G134,0)</f>
        <v>0.45069444444444445</v>
      </c>
      <c r="I134" s="73"/>
    </row>
    <row r="135" spans="1:9" s="20" customFormat="1" ht="16" x14ac:dyDescent="0.2">
      <c r="A135" s="91"/>
      <c r="B135" s="79"/>
      <c r="C135" s="79"/>
      <c r="D135" s="79"/>
      <c r="E135" s="79"/>
      <c r="F135" s="80"/>
      <c r="G135" s="81"/>
      <c r="H135" s="80"/>
      <c r="I135" s="79"/>
    </row>
    <row r="136" spans="1:9" s="20" customFormat="1" ht="16" x14ac:dyDescent="0.2">
      <c r="A136" s="82"/>
      <c r="B136" s="79"/>
      <c r="C136" s="79"/>
      <c r="D136" s="79"/>
      <c r="E136" s="79"/>
      <c r="F136" s="80"/>
      <c r="G136" s="81"/>
      <c r="H136" s="80"/>
      <c r="I136" s="79"/>
    </row>
    <row r="137" spans="1:9" ht="17" x14ac:dyDescent="0.2">
      <c r="A137" s="84">
        <f>1+A126</f>
        <v>13</v>
      </c>
      <c r="B137" s="66"/>
      <c r="C137" s="66" t="s">
        <v>102</v>
      </c>
      <c r="D137" s="66"/>
      <c r="E137" s="66" t="s">
        <v>4</v>
      </c>
      <c r="F137" s="67">
        <f>H134</f>
        <v>0.45069444444444445</v>
      </c>
      <c r="G137" s="68">
        <v>0</v>
      </c>
      <c r="H137" s="67">
        <f>F137+TIME(0,G137,0)</f>
        <v>0.45069444444444445</v>
      </c>
      <c r="I137" s="69"/>
    </row>
    <row r="138" spans="1:9" ht="16" x14ac:dyDescent="0.2">
      <c r="A138" s="82"/>
      <c r="B138" s="79"/>
      <c r="C138" s="79"/>
      <c r="D138" s="79"/>
      <c r="E138" s="79"/>
      <c r="F138" s="80"/>
      <c r="G138" s="81"/>
      <c r="H138" s="80"/>
      <c r="I138" s="79"/>
    </row>
    <row r="139" spans="1:9" ht="17" x14ac:dyDescent="0.2">
      <c r="A139" s="83">
        <f>A137+0.01</f>
        <v>13.01</v>
      </c>
      <c r="B139" s="70" t="s">
        <v>97</v>
      </c>
      <c r="C139" s="70" t="s">
        <v>149</v>
      </c>
      <c r="D139" s="86" t="str">
        <f>Parameters!B13</f>
        <v>11-20/1992</v>
      </c>
      <c r="E139" s="70" t="s">
        <v>5</v>
      </c>
      <c r="F139" s="71">
        <f>H137</f>
        <v>0.45069444444444445</v>
      </c>
      <c r="G139" s="72">
        <v>5</v>
      </c>
      <c r="H139" s="71">
        <f>F139+TIME(0,G139,0)</f>
        <v>0.45416666666666666</v>
      </c>
      <c r="I139" s="73"/>
    </row>
    <row r="140" spans="1:9" ht="16" x14ac:dyDescent="0.2">
      <c r="A140" s="82"/>
      <c r="B140" s="79"/>
      <c r="C140" s="79"/>
      <c r="D140" s="87"/>
      <c r="E140" s="79"/>
      <c r="F140" s="80"/>
      <c r="G140" s="81"/>
      <c r="H140" s="80"/>
      <c r="I140" s="79"/>
    </row>
    <row r="141" spans="1:9" ht="17" x14ac:dyDescent="0.2">
      <c r="A141" s="83">
        <f>A139+0.01</f>
        <v>13.02</v>
      </c>
      <c r="B141" s="70" t="s">
        <v>97</v>
      </c>
      <c r="C141" s="70" t="s">
        <v>103</v>
      </c>
      <c r="D141" s="86" t="str">
        <f>Parameters!B13</f>
        <v>11-20/1992</v>
      </c>
      <c r="E141" s="70" t="s">
        <v>5</v>
      </c>
      <c r="F141" s="71">
        <f>H139</f>
        <v>0.45416666666666666</v>
      </c>
      <c r="G141" s="72">
        <v>0</v>
      </c>
      <c r="H141" s="71">
        <f>F141+TIME(0,G141,0)</f>
        <v>0.45416666666666666</v>
      </c>
      <c r="I141" s="73"/>
    </row>
    <row r="142" spans="1:9" ht="16" x14ac:dyDescent="0.2">
      <c r="A142" s="82"/>
      <c r="B142" s="79"/>
      <c r="C142" s="79"/>
      <c r="D142" s="87"/>
      <c r="E142" s="79"/>
      <c r="F142" s="80"/>
      <c r="G142" s="81"/>
      <c r="H142" s="80"/>
      <c r="I142" s="79"/>
    </row>
    <row r="143" spans="1:9" ht="17" x14ac:dyDescent="0.2">
      <c r="A143" s="83">
        <f>A141+0.01</f>
        <v>13.03</v>
      </c>
      <c r="B143" s="70" t="s">
        <v>95</v>
      </c>
      <c r="C143" s="70" t="s">
        <v>104</v>
      </c>
      <c r="D143" s="86" t="str">
        <f>Parameters!B13</f>
        <v>11-20/1992</v>
      </c>
      <c r="E143" s="70" t="s">
        <v>5</v>
      </c>
      <c r="F143" s="71">
        <f>H141</f>
        <v>0.45416666666666666</v>
      </c>
      <c r="G143" s="72">
        <v>3</v>
      </c>
      <c r="H143" s="71">
        <f>F143+TIME(0,G143,0)</f>
        <v>0.45624999999999999</v>
      </c>
      <c r="I143" s="73"/>
    </row>
    <row r="144" spans="1:9" x14ac:dyDescent="0.15">
      <c r="D144" s="88"/>
    </row>
    <row r="145" spans="1:9" ht="17" x14ac:dyDescent="0.2">
      <c r="A145" s="83">
        <f>A143+0.01</f>
        <v>13.04</v>
      </c>
      <c r="B145" s="70" t="s">
        <v>98</v>
      </c>
      <c r="C145" s="70" t="s">
        <v>105</v>
      </c>
      <c r="D145" s="86" t="str">
        <f>Parameters!B13</f>
        <v>11-20/1992</v>
      </c>
      <c r="E145" s="70" t="s">
        <v>5</v>
      </c>
      <c r="F145" s="71">
        <f>H143</f>
        <v>0.45624999999999999</v>
      </c>
      <c r="G145" s="72">
        <v>3</v>
      </c>
      <c r="H145" s="71">
        <f>F145+TIME(0,G145,0)</f>
        <v>0.45833333333333331</v>
      </c>
      <c r="I145" s="73"/>
    </row>
    <row r="147" spans="1:9" ht="17" x14ac:dyDescent="0.2">
      <c r="A147" s="83">
        <f>A145+0.01</f>
        <v>13.049999999999999</v>
      </c>
      <c r="B147" s="70"/>
      <c r="C147" s="70"/>
      <c r="D147" s="70"/>
      <c r="E147" s="70" t="s">
        <v>5</v>
      </c>
      <c r="F147" s="71">
        <f>H145</f>
        <v>0.45833333333333331</v>
      </c>
      <c r="G147" s="72">
        <v>0</v>
      </c>
      <c r="H147" s="71">
        <f>F147+TIME(0,G147,0)</f>
        <v>0.45833333333333331</v>
      </c>
      <c r="I147" s="73"/>
    </row>
    <row r="149" spans="1:9" ht="17" x14ac:dyDescent="0.2">
      <c r="A149" s="83">
        <f>A147+0.01</f>
        <v>13.059999999999999</v>
      </c>
      <c r="B149" s="70"/>
      <c r="C149" s="70"/>
      <c r="D149" s="70"/>
      <c r="E149" s="70" t="s">
        <v>5</v>
      </c>
      <c r="F149" s="71">
        <f>H147</f>
        <v>0.45833333333333331</v>
      </c>
      <c r="G149" s="72">
        <v>0</v>
      </c>
      <c r="H149" s="71">
        <f>F149+TIME(0,G149,0)</f>
        <v>0.45833333333333331</v>
      </c>
      <c r="I149" s="73"/>
    </row>
    <row r="151" spans="1:9" ht="17" x14ac:dyDescent="0.2">
      <c r="A151" s="84">
        <f>1+A145</f>
        <v>14.04</v>
      </c>
      <c r="B151" s="66"/>
      <c r="C151" s="66" t="s">
        <v>106</v>
      </c>
      <c r="D151" s="66"/>
      <c r="E151" s="66" t="s">
        <v>4</v>
      </c>
      <c r="F151" s="67">
        <f>H149</f>
        <v>0.45833333333333331</v>
      </c>
      <c r="G151" s="68">
        <v>0</v>
      </c>
      <c r="H151" s="67">
        <f>F151+TIME(0,G151,0)</f>
        <v>0.45833333333333331</v>
      </c>
      <c r="I151" s="69"/>
    </row>
    <row r="152" spans="1:9" ht="16" x14ac:dyDescent="0.2">
      <c r="A152" s="82"/>
      <c r="B152" s="79"/>
      <c r="C152" s="79"/>
      <c r="D152" s="79"/>
      <c r="E152" s="79"/>
      <c r="F152" s="80"/>
      <c r="G152" s="81"/>
      <c r="H152" s="80"/>
      <c r="I152" s="79"/>
    </row>
    <row r="153" spans="1:9" ht="17" x14ac:dyDescent="0.2">
      <c r="A153" s="83">
        <f>A151+0.01</f>
        <v>14.049999999999999</v>
      </c>
      <c r="B153" s="70"/>
      <c r="C153" s="70"/>
      <c r="D153" s="85"/>
      <c r="E153" s="70" t="s">
        <v>5</v>
      </c>
      <c r="F153" s="71">
        <f>H151</f>
        <v>0.45833333333333331</v>
      </c>
      <c r="G153" s="72">
        <v>0</v>
      </c>
      <c r="H153" s="71">
        <f>F153+TIME(0,G153,0)</f>
        <v>0.45833333333333331</v>
      </c>
      <c r="I153" s="73"/>
    </row>
    <row r="154" spans="1:9" ht="16" x14ac:dyDescent="0.2">
      <c r="C154" s="79"/>
    </row>
    <row r="155" spans="1:9" ht="17" x14ac:dyDescent="0.2">
      <c r="A155" s="83">
        <f>A153+0.01</f>
        <v>14.059999999999999</v>
      </c>
      <c r="B155" s="70"/>
      <c r="C155" s="70"/>
      <c r="D155" s="70"/>
      <c r="E155" s="70" t="s">
        <v>5</v>
      </c>
      <c r="F155" s="71">
        <f>H153</f>
        <v>0.45833333333333331</v>
      </c>
      <c r="G155" s="72">
        <v>0</v>
      </c>
      <c r="H155" s="71">
        <f>F155+TIME(0,G155,0)</f>
        <v>0.45833333333333331</v>
      </c>
      <c r="I155" s="73"/>
    </row>
    <row r="157" spans="1:9" ht="17" x14ac:dyDescent="0.2">
      <c r="A157" s="84">
        <f>1+A151</f>
        <v>15.04</v>
      </c>
      <c r="B157" s="66"/>
      <c r="C157" s="66" t="s">
        <v>107</v>
      </c>
      <c r="D157" s="66"/>
      <c r="E157" s="66" t="s">
        <v>4</v>
      </c>
      <c r="F157" s="67">
        <f>H155</f>
        <v>0.45833333333333331</v>
      </c>
      <c r="G157" s="68">
        <v>0</v>
      </c>
      <c r="H157" s="67">
        <f>F157+TIME(0,G157,0)</f>
        <v>0.45833333333333331</v>
      </c>
      <c r="I157" s="69"/>
    </row>
    <row r="158" spans="1:9" ht="16" x14ac:dyDescent="0.2">
      <c r="A158" s="82"/>
      <c r="B158" s="79"/>
      <c r="C158" s="79"/>
      <c r="D158" s="79"/>
      <c r="E158" s="79"/>
      <c r="F158" s="80"/>
      <c r="G158" s="81"/>
      <c r="H158" s="80"/>
      <c r="I158" s="79"/>
    </row>
    <row r="159" spans="1:9" ht="17" x14ac:dyDescent="0.2">
      <c r="A159" s="83">
        <f>A157+0.01</f>
        <v>15.049999999999999</v>
      </c>
      <c r="B159" s="70"/>
      <c r="C159" s="70"/>
      <c r="D159" s="85"/>
      <c r="E159" s="70" t="s">
        <v>5</v>
      </c>
      <c r="F159" s="71">
        <f>H157</f>
        <v>0.45833333333333331</v>
      </c>
      <c r="G159" s="72">
        <v>0</v>
      </c>
      <c r="H159" s="71">
        <f>F159+TIME(0,G159,0)</f>
        <v>0.45833333333333331</v>
      </c>
      <c r="I159" s="73" t="s">
        <v>138</v>
      </c>
    </row>
    <row r="160" spans="1:9" ht="16" x14ac:dyDescent="0.2">
      <c r="C160" s="79"/>
    </row>
    <row r="161" spans="1:9" ht="17" x14ac:dyDescent="0.2">
      <c r="A161" s="83">
        <f>A159+0.01</f>
        <v>15.059999999999999</v>
      </c>
      <c r="B161" s="70"/>
      <c r="C161" s="70"/>
      <c r="D161" s="70"/>
      <c r="E161" s="70" t="s">
        <v>5</v>
      </c>
      <c r="F161" s="71">
        <f>H159</f>
        <v>0.45833333333333331</v>
      </c>
      <c r="G161" s="72">
        <v>0</v>
      </c>
      <c r="H161" s="71">
        <f>F161+TIME(0,G161,0)</f>
        <v>0.45833333333333331</v>
      </c>
      <c r="I161" s="73" t="s">
        <v>138</v>
      </c>
    </row>
    <row r="163" spans="1:9" ht="17" x14ac:dyDescent="0.2">
      <c r="A163" s="84">
        <f>1+A157</f>
        <v>16.04</v>
      </c>
      <c r="B163" s="66"/>
      <c r="C163" s="66" t="s">
        <v>108</v>
      </c>
      <c r="D163" s="66"/>
      <c r="E163" s="66" t="s">
        <v>4</v>
      </c>
      <c r="F163" s="67">
        <f>H161</f>
        <v>0.45833333333333331</v>
      </c>
      <c r="G163" s="68">
        <v>0</v>
      </c>
      <c r="H163" s="67">
        <f>F163+TIME(0,G163,0)</f>
        <v>0.45833333333333331</v>
      </c>
      <c r="I163" s="69"/>
    </row>
    <row r="165" spans="1:9" ht="17" x14ac:dyDescent="0.2">
      <c r="A165" s="83">
        <f>A163+0.01</f>
        <v>16.05</v>
      </c>
      <c r="B165" s="70"/>
      <c r="C165" s="70" t="s">
        <v>109</v>
      </c>
      <c r="D165" s="85"/>
      <c r="E165" s="70" t="s">
        <v>5</v>
      </c>
      <c r="F165" s="71">
        <f>H163</f>
        <v>0.45833333333333331</v>
      </c>
      <c r="G165" s="72">
        <v>0</v>
      </c>
      <c r="H165" s="71">
        <f>F165+TIME(0,G165,0)</f>
        <v>0.45833333333333331</v>
      </c>
      <c r="I165" s="73"/>
    </row>
    <row r="166" spans="1:9" ht="14" x14ac:dyDescent="0.15">
      <c r="A166" s="74"/>
      <c r="B166" s="74"/>
      <c r="C166" s="74" t="s">
        <v>28</v>
      </c>
      <c r="D166" s="74"/>
      <c r="E166" s="74"/>
      <c r="F166" s="75"/>
      <c r="G166" s="76">
        <f>(H166-H165) * 24 * 60</f>
        <v>0</v>
      </c>
      <c r="H166" s="75">
        <v>0.45833333333333331</v>
      </c>
      <c r="I166" s="74"/>
    </row>
  </sheetData>
  <mergeCells count="15">
    <mergeCell ref="A6:I6"/>
    <mergeCell ref="A2:I2"/>
    <mergeCell ref="A1:I1"/>
    <mergeCell ref="A3:I3"/>
    <mergeCell ref="A4:I4"/>
    <mergeCell ref="A5:I5"/>
    <mergeCell ref="A114:I114"/>
    <mergeCell ref="A17:I17"/>
    <mergeCell ref="A13:I13"/>
    <mergeCell ref="A9:I9"/>
    <mergeCell ref="A7:I7"/>
    <mergeCell ref="A8:I8"/>
    <mergeCell ref="A10:I10"/>
    <mergeCell ref="A65:I65"/>
    <mergeCell ref="A89:I89"/>
  </mergeCells>
  <phoneticPr fontId="0" type="noConversion"/>
  <hyperlinks>
    <hyperlink ref="D43" r:id="rId1" xr:uid="{00000000-0004-0000-0300-000000000000}"/>
  </hyperlinks>
  <pageMargins left="0.75" right="0.75" top="1" bottom="1" header="0.5" footer="0.5"/>
  <pageSetup paperSize="9" orientation="portrait"/>
  <headerFooter alignWithMargins="0">
    <oddHeader>&amp;LMonth Year&amp;C&amp;A&amp;Rdoc.: IEEE 802.11-yy/xxxxr0</oddHeader>
    <oddFooter>&amp;LSubmission&amp;C&amp;P&amp;RName, Company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27"/>
  <sheetViews>
    <sheetView tabSelected="1" topLeftCell="A9" zoomScale="150" zoomScaleNormal="150" workbookViewId="0">
      <selection activeCell="F27" sqref="F27"/>
    </sheetView>
  </sheetViews>
  <sheetFormatPr baseColWidth="10" defaultColWidth="8.83203125" defaultRowHeight="13" x14ac:dyDescent="0.15"/>
  <cols>
    <col min="1" max="1" width="10" style="93" customWidth="1"/>
    <col min="2" max="2" width="8.83203125" style="95" customWidth="1"/>
    <col min="3" max="5" width="8.83203125" style="95"/>
    <col min="6" max="6" width="54" style="95" customWidth="1"/>
    <col min="7" max="7" width="30.33203125" style="95" customWidth="1"/>
    <col min="8" max="8" width="25.33203125" style="95" customWidth="1"/>
    <col min="9" max="9" width="49.33203125" style="95" customWidth="1"/>
    <col min="10" max="16384" width="8.83203125" style="95"/>
  </cols>
  <sheetData>
    <row r="1" spans="1:9" s="99" customFormat="1" ht="28" x14ac:dyDescent="0.15">
      <c r="A1" s="98" t="s">
        <v>111</v>
      </c>
      <c r="B1" s="99" t="s">
        <v>112</v>
      </c>
      <c r="C1" s="99" t="s">
        <v>113</v>
      </c>
      <c r="D1" s="99" t="s">
        <v>114</v>
      </c>
      <c r="E1" s="99" t="s">
        <v>115</v>
      </c>
      <c r="F1" s="99" t="s">
        <v>116</v>
      </c>
      <c r="G1" s="99" t="s">
        <v>117</v>
      </c>
      <c r="H1" s="99" t="s">
        <v>118</v>
      </c>
      <c r="I1" s="99" t="s">
        <v>119</v>
      </c>
    </row>
    <row r="3" spans="1:9" x14ac:dyDescent="0.15">
      <c r="B3" s="94" t="s">
        <v>129</v>
      </c>
    </row>
    <row r="4" spans="1:9" x14ac:dyDescent="0.15">
      <c r="A4" s="95"/>
      <c r="H4" s="96"/>
      <c r="I4" s="97"/>
    </row>
    <row r="6" spans="1:9" x14ac:dyDescent="0.15">
      <c r="A6" s="101" t="s">
        <v>156</v>
      </c>
      <c r="B6" s="102"/>
      <c r="C6" s="102"/>
      <c r="D6" s="102"/>
      <c r="E6" s="102"/>
      <c r="F6" s="102"/>
      <c r="G6" s="102"/>
      <c r="H6" s="102"/>
      <c r="I6" s="103"/>
    </row>
    <row r="7" spans="1:9" x14ac:dyDescent="0.15">
      <c r="A7" s="93">
        <v>1</v>
      </c>
      <c r="B7" s="100">
        <v>2021</v>
      </c>
      <c r="C7" s="100">
        <v>52</v>
      </c>
      <c r="D7" s="100">
        <v>0</v>
      </c>
      <c r="E7" s="100" t="s">
        <v>120</v>
      </c>
      <c r="F7" s="100" t="s">
        <v>153</v>
      </c>
      <c r="G7" s="100" t="s">
        <v>154</v>
      </c>
      <c r="H7" s="100"/>
      <c r="I7" s="100"/>
    </row>
    <row r="8" spans="1:9" x14ac:dyDescent="0.15">
      <c r="A8" s="93">
        <v>2.0009999999999999</v>
      </c>
      <c r="B8" s="100">
        <v>2021</v>
      </c>
      <c r="C8" s="100">
        <v>42</v>
      </c>
      <c r="D8" s="100">
        <v>0</v>
      </c>
      <c r="E8" s="100" t="s">
        <v>120</v>
      </c>
      <c r="F8" s="100" t="s">
        <v>155</v>
      </c>
      <c r="G8" s="100" t="s">
        <v>154</v>
      </c>
      <c r="H8" s="100"/>
      <c r="I8" s="100"/>
    </row>
    <row r="11" spans="1:9" x14ac:dyDescent="0.15">
      <c r="A11" s="101" t="s">
        <v>157</v>
      </c>
      <c r="B11" s="102"/>
      <c r="C11" s="102"/>
      <c r="D11" s="102"/>
      <c r="E11" s="102"/>
      <c r="F11" s="102"/>
      <c r="G11" s="102"/>
      <c r="H11" s="102"/>
      <c r="I11" s="103"/>
    </row>
    <row r="12" spans="1:9" x14ac:dyDescent="0.15">
      <c r="A12" s="93">
        <v>2.0019999999999998</v>
      </c>
      <c r="B12" s="100">
        <v>2021</v>
      </c>
      <c r="C12" s="100">
        <v>42</v>
      </c>
      <c r="D12" s="100">
        <v>0</v>
      </c>
      <c r="E12" s="100" t="s">
        <v>120</v>
      </c>
      <c r="F12" s="100" t="s">
        <v>155</v>
      </c>
      <c r="G12" s="100" t="s">
        <v>154</v>
      </c>
    </row>
    <row r="13" spans="1:9" x14ac:dyDescent="0.15">
      <c r="A13" s="93">
        <v>10</v>
      </c>
      <c r="B13">
        <v>2021</v>
      </c>
      <c r="C13">
        <v>64</v>
      </c>
      <c r="D13">
        <v>3</v>
      </c>
      <c r="E13" t="s">
        <v>120</v>
      </c>
      <c r="F13" t="s">
        <v>151</v>
      </c>
      <c r="G13" t="s">
        <v>152</v>
      </c>
      <c r="H13" s="104" t="s">
        <v>158</v>
      </c>
      <c r="I13" s="105" t="s">
        <v>159</v>
      </c>
    </row>
    <row r="18" spans="1:9" x14ac:dyDescent="0.15">
      <c r="A18" s="101" t="s">
        <v>162</v>
      </c>
      <c r="B18" s="102"/>
      <c r="C18" s="102"/>
      <c r="D18" s="102"/>
      <c r="E18" s="102"/>
      <c r="F18" s="102"/>
      <c r="G18" s="102"/>
      <c r="H18" s="102"/>
      <c r="I18" s="103"/>
    </row>
    <row r="19" spans="1:9" s="110" customFormat="1" x14ac:dyDescent="0.15">
      <c r="A19" s="107">
        <v>20</v>
      </c>
      <c r="B19" s="108">
        <v>2021</v>
      </c>
      <c r="C19" s="108">
        <v>85</v>
      </c>
      <c r="D19" s="108">
        <v>0</v>
      </c>
      <c r="E19" s="108"/>
      <c r="F19" s="108"/>
      <c r="G19" s="108" t="s">
        <v>171</v>
      </c>
      <c r="H19" s="108"/>
      <c r="I19" s="109"/>
    </row>
    <row r="20" spans="1:9" x14ac:dyDescent="0.15">
      <c r="A20" s="93">
        <v>21</v>
      </c>
      <c r="B20">
        <v>2021</v>
      </c>
      <c r="C20">
        <v>79</v>
      </c>
      <c r="D20">
        <v>1</v>
      </c>
      <c r="E20" t="s">
        <v>120</v>
      </c>
      <c r="F20" t="s">
        <v>160</v>
      </c>
      <c r="G20" t="s">
        <v>161</v>
      </c>
      <c r="H20" s="104"/>
      <c r="I20" s="106"/>
    </row>
    <row r="21" spans="1:9" x14ac:dyDescent="0.15">
      <c r="A21" s="93">
        <v>22</v>
      </c>
      <c r="B21" s="95">
        <v>2021</v>
      </c>
      <c r="C21" s="95">
        <v>84</v>
      </c>
      <c r="D21" s="95">
        <v>0</v>
      </c>
      <c r="G21" s="95" t="s">
        <v>172</v>
      </c>
    </row>
    <row r="25" spans="1:9" x14ac:dyDescent="0.15">
      <c r="A25" s="101" t="s">
        <v>163</v>
      </c>
      <c r="B25" s="102"/>
      <c r="C25" s="102"/>
      <c r="D25" s="102"/>
      <c r="E25" s="102"/>
      <c r="F25" s="102"/>
      <c r="G25" s="102"/>
      <c r="H25" s="102"/>
      <c r="I25" s="103"/>
    </row>
    <row r="26" spans="1:9" x14ac:dyDescent="0.15">
      <c r="A26" s="93">
        <v>30</v>
      </c>
      <c r="B26">
        <v>2021</v>
      </c>
      <c r="C26">
        <v>90</v>
      </c>
      <c r="D26">
        <v>0</v>
      </c>
      <c r="E26" t="s">
        <v>120</v>
      </c>
      <c r="F26" t="s">
        <v>168</v>
      </c>
      <c r="G26" t="s">
        <v>152</v>
      </c>
      <c r="H26" s="104" t="s">
        <v>169</v>
      </c>
      <c r="I26" s="106" t="s">
        <v>170</v>
      </c>
    </row>
    <row r="27" spans="1:9" x14ac:dyDescent="0.15">
      <c r="A27" s="93">
        <v>31</v>
      </c>
      <c r="B27">
        <v>2020</v>
      </c>
      <c r="C27">
        <v>1976</v>
      </c>
      <c r="D27">
        <v>2</v>
      </c>
      <c r="E27" t="s">
        <v>120</v>
      </c>
      <c r="F27" t="s">
        <v>164</v>
      </c>
      <c r="G27" t="s">
        <v>165</v>
      </c>
      <c r="H27" s="104" t="s">
        <v>166</v>
      </c>
      <c r="I27" s="106" t="s">
        <v>167</v>
      </c>
    </row>
  </sheetData>
  <sortState xmlns:xlrd2="http://schemas.microsoft.com/office/spreadsheetml/2017/richdata2" ref="A4:J4">
    <sortCondition ref="A4"/>
  </sortState>
  <phoneticPr fontId="0" type="noConversion"/>
  <hyperlinks>
    <hyperlink ref="I13" r:id="rId1" xr:uid="{4AC35168-BEE9-494D-B353-9B0ACC36CA30}"/>
    <hyperlink ref="I26" r:id="rId2" xr:uid="{7F121918-1652-0D47-9019-29658E8FB702}"/>
    <hyperlink ref="I27" r:id="rId3" xr:uid="{CEBC0607-1A05-1243-A496-559EC46FC392}"/>
  </hyperlinks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zoomScaleNormal="100" workbookViewId="0">
      <selection activeCell="B10" sqref="B10"/>
    </sheetView>
  </sheetViews>
  <sheetFormatPr baseColWidth="10" defaultRowHeight="13" x14ac:dyDescent="0.15"/>
  <cols>
    <col min="1" max="1" width="22.5" customWidth="1"/>
    <col min="2" max="2" width="59.5" customWidth="1"/>
  </cols>
  <sheetData>
    <row r="1" spans="1:2" x14ac:dyDescent="0.15">
      <c r="A1" s="14" t="s">
        <v>49</v>
      </c>
      <c r="B1" s="14" t="s">
        <v>139</v>
      </c>
    </row>
    <row r="2" spans="1:2" x14ac:dyDescent="0.15">
      <c r="A2" s="14" t="s">
        <v>50</v>
      </c>
      <c r="B2" s="14" t="s">
        <v>130</v>
      </c>
    </row>
    <row r="3" spans="1:2" ht="14" thickBot="1" x14ac:dyDescent="0.2">
      <c r="A3" s="14" t="s">
        <v>51</v>
      </c>
      <c r="B3" s="14" t="s">
        <v>140</v>
      </c>
    </row>
    <row r="4" spans="1:2" x14ac:dyDescent="0.15">
      <c r="A4" t="s">
        <v>52</v>
      </c>
      <c r="B4" s="15">
        <v>44206</v>
      </c>
    </row>
    <row r="5" spans="1:2" x14ac:dyDescent="0.15">
      <c r="A5" s="16" t="s">
        <v>53</v>
      </c>
      <c r="B5" s="17">
        <f>B4+1</f>
        <v>44207</v>
      </c>
    </row>
    <row r="6" spans="1:2" ht="14" thickBot="1" x14ac:dyDescent="0.2">
      <c r="A6" s="18" t="s">
        <v>54</v>
      </c>
      <c r="B6" s="19">
        <v>6</v>
      </c>
    </row>
    <row r="7" spans="1:2" x14ac:dyDescent="0.15">
      <c r="A7" s="18" t="s">
        <v>55</v>
      </c>
      <c r="B7" s="15">
        <f>B4+B6-1</f>
        <v>44211</v>
      </c>
    </row>
    <row r="8" spans="1:2" x14ac:dyDescent="0.15">
      <c r="A8" s="65" t="s">
        <v>56</v>
      </c>
      <c r="B8" s="65">
        <v>4</v>
      </c>
    </row>
    <row r="9" spans="1:2" ht="16" x14ac:dyDescent="0.2">
      <c r="A9" s="65" t="s">
        <v>91</v>
      </c>
      <c r="B9" s="7" t="s">
        <v>173</v>
      </c>
    </row>
    <row r="13" spans="1:2" x14ac:dyDescent="0.15">
      <c r="A13" t="s">
        <v>15</v>
      </c>
      <c r="B13" s="14" t="s">
        <v>141</v>
      </c>
    </row>
    <row r="15" spans="1:2" x14ac:dyDescent="0.15">
      <c r="A15" t="s">
        <v>0</v>
      </c>
      <c r="B15" s="14"/>
    </row>
    <row r="16" spans="1:2" x14ac:dyDescent="0.15">
      <c r="A16" t="s">
        <v>1</v>
      </c>
      <c r="B16" s="14"/>
    </row>
  </sheetData>
  <phoneticPr fontId="7" type="noConversion"/>
  <pageMargins left="0.75000000000000011" right="0.75000000000000011" top="1" bottom="1" header="0.5" footer="0.5"/>
  <pageSetup paperSize="1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TTbc Meeting Slots</vt:lpstr>
      <vt:lpstr>TGbc Agenda</vt:lpstr>
      <vt:lpstr>Submissions</vt:lpstr>
      <vt:lpstr>Parameters</vt:lpstr>
    </vt:vector>
  </TitlesOfParts>
  <Manager/>
  <Company>Koden-TI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Emmelmann</dc:creator>
  <cp:keywords/>
  <dc:description/>
  <cp:lastModifiedBy>Marc Emmelmann</cp:lastModifiedBy>
  <cp:lastPrinted>2004-11-19T06:33:11Z</cp:lastPrinted>
  <dcterms:created xsi:type="dcterms:W3CDTF">2004-07-14T16:37:20Z</dcterms:created>
  <dcterms:modified xsi:type="dcterms:W3CDTF">2021-01-14T16:08:59Z</dcterms:modified>
  <cp:category/>
</cp:coreProperties>
</file>