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05" yWindow="65521" windowWidth="7650" windowHeight="8310" activeTab="1"/>
  </bookViews>
  <sheets>
    <sheet name="Title" sheetId="1" r:id="rId1"/>
    <sheet name="Comments" sheetId="2" r:id="rId2"/>
    <sheet name="Issue Ids" sheetId="3" r:id="rId3"/>
    <sheet name="Statistics" sheetId="4" r:id="rId4"/>
    <sheet name="Saved Statistics" sheetId="5" r:id="rId5"/>
    <sheet name="Instr. for Subteams" sheetId="6" r:id="rId6"/>
    <sheet name="Schema" sheetId="7" r:id="rId7"/>
    <sheet name="Rev.  History" sheetId="8" r:id="rId8"/>
  </sheets>
  <definedNames>
    <definedName name="_xlnm._FilterDatabase" localSheetId="1" hidden="1">'Comments'!$A$1:$AB$254</definedName>
  </definedNames>
  <calcPr fullCalcOnLoad="1"/>
</workbook>
</file>

<file path=xl/sharedStrings.xml><?xml version="1.0" encoding="utf-8"?>
<sst xmlns="http://schemas.openxmlformats.org/spreadsheetml/2006/main" count="5701" uniqueCount="1264">
  <si>
    <t>rewrite the paragraph that straddles pages 183 and 184 to remove the implied client-server behavior.</t>
  </si>
  <si>
    <t>this is an overview and processing of the frames belongs in the section about processing of the frames.</t>
  </si>
  <si>
    <t>move this stuff to 11C.4.3.2.2 and 11C.4.3.3.2 and make it specific to the particular type of frame, open or confirm.</t>
  </si>
  <si>
    <t>we wouldn't be doing AMPE if dot11MeshSecurityActivated is not true but this statement seems to imply that some other technique might be used to protect Mesh Peering Management frames if it's not true.</t>
  </si>
  <si>
    <t>remove "…when dot11MeshSecurityActivated is true."</t>
  </si>
  <si>
    <t>phase 2? phase 4? What are these?</t>
  </si>
  <si>
    <t>refer to a real place in the draft</t>
  </si>
  <si>
    <t>simplify the opening sentence</t>
  </si>
  <si>
    <t>make it "A mesh STA initiates the establishment of an authenticated mesh peering with a candidate peer mesh STA…."</t>
  </si>
  <si>
    <t>what's really needed is the RSN that the peer is inserting into beacons and probe responses. There should be no "setting" done here.</t>
  </si>
  <si>
    <t>change the text to say that the RSN is the one it includes in its beacons and probe responses and that there is no AMPE-specific "setting" needed.</t>
  </si>
  <si>
    <t>802.1-2001 defines the term "end station" for all 802 standards. The term "end station" also mentions "[…] destination for data traffic […]." It may be wise to add a sentence that clarifies the subtle difference between destination station and end station.</t>
  </si>
  <si>
    <t>in parallel is misleading.</t>
  </si>
  <si>
    <t>Misleading sentence.</t>
  </si>
  <si>
    <t>Replace "The EDCA Parameter Set element is present if dot11QosOptionImplemented is true, dot11MeshActivated if false, and the QoS Capability element is not present." with "The EDCA Parameter Set element is present if dot11QosOptionImplemented is true, and dot11MeshActivated is false, and the QoS Capability element is not present."</t>
  </si>
  <si>
    <t>Replace "The QoS Capability element is present if dot11QosOptionImplemented is true, dot11MeshActivated is false, and EDCA Parameter Set element is not present." with "The QoS Capability element is present if dot11QosOptionImplemented is true, and dot11MeshActivated is false, and the EDCA Parameter Set element is not present."</t>
  </si>
  <si>
    <t>The reference baseline cited on page iii is IEEE P802.11-REVmb D3.01.   This is not a balloted draft version, but a draft containing speculative resolutions.  A balloted draft should have been used for reference.    In any event the draft currently under ballot is D4.0 and will supercede  IEEE P802.11-REVmb D3.01.</t>
  </si>
  <si>
    <t>Use a draft approved by ballot as reference, not a speculative draft.</t>
  </si>
  <si>
    <t>The list of amendments on page iii on which this amendment is based has been reduced to only IEEE P802.11-REVmb D3.01.   The text includes specific changes implemented in P802.11z,  P802.11p, P802.11u &amp; P802.11v, all of which are ahead of this amendment.   The editorial note on page v is inadequate.</t>
  </si>
  <si>
    <t xml:space="preserve">State here that other amendments have been selectively included, where such inclusions are materially affected by this current draft amendment and list the amendments.  </t>
  </si>
  <si>
    <t>Congestion Control</t>
  </si>
  <si>
    <t>M-CS</t>
  </si>
  <si>
    <t>R-FWD</t>
  </si>
  <si>
    <t>Forwarding</t>
  </si>
  <si>
    <t>Frame Format</t>
  </si>
  <si>
    <t>Total</t>
  </si>
  <si>
    <t>% Closed</t>
  </si>
  <si>
    <t>Color Codes</t>
  </si>
  <si>
    <t>If non-blank, identifies a document submission brought in resolution of the comment.</t>
  </si>
  <si>
    <t>Security</t>
  </si>
  <si>
    <t>Peer Link Management</t>
  </si>
  <si>
    <t>S-PLM</t>
  </si>
  <si>
    <t>S-SAE</t>
  </si>
  <si>
    <t>Designator:</t>
  </si>
  <si>
    <t>Saved Statistics</t>
  </si>
  <si>
    <t>Revisision</t>
  </si>
  <si>
    <t>Date</t>
  </si>
  <si>
    <t>Submission</t>
  </si>
  <si>
    <t>Venue Date:</t>
  </si>
  <si>
    <t>IEEE P802.11 Wireless LANs</t>
  </si>
  <si>
    <t>Abstract:</t>
  </si>
  <si>
    <t>Subject:</t>
  </si>
  <si>
    <t>Author(s):</t>
  </si>
  <si>
    <t>First Author:</t>
  </si>
  <si>
    <t>CID</t>
  </si>
  <si>
    <t>Part of No Vote?</t>
  </si>
  <si>
    <t>Resolution</t>
  </si>
  <si>
    <t>Resolution Notes</t>
  </si>
  <si>
    <t>Edit Status</t>
  </si>
  <si>
    <t>Edit Notes</t>
  </si>
  <si>
    <t>Edited in Draft</t>
  </si>
  <si>
    <t>Duplicate of CID</t>
  </si>
  <si>
    <t xml:space="preserve">Resolution Status
</t>
  </si>
  <si>
    <t>Assignee</t>
  </si>
  <si>
    <t>TGs Approval Date</t>
  </si>
  <si>
    <t>Resolution Status</t>
  </si>
  <si>
    <t>Identifier for comments that are related to a particular issue. Issue Identifiers should start with M, S, R, or G depending on the issues Topic Category.</t>
  </si>
  <si>
    <t>Open</t>
  </si>
  <si>
    <t>Closed</t>
  </si>
  <si>
    <t>Orig Page No.</t>
  </si>
  <si>
    <t>Orig Line No.</t>
  </si>
  <si>
    <t>Orig Comment Type</t>
  </si>
  <si>
    <t>Statistics</t>
  </si>
  <si>
    <t>Issue IDs are used to identify groups of CIDs that are related to the same issue</t>
  </si>
  <si>
    <t>Notes / Summary of Changes</t>
  </si>
  <si>
    <t>r0</t>
  </si>
  <si>
    <t>Link Metric</t>
  </si>
  <si>
    <t>R-LM</t>
  </si>
  <si>
    <t>R-Proxy</t>
  </si>
  <si>
    <t xml:space="preserve">  RFI</t>
  </si>
  <si>
    <t xml:space="preserve">  Security</t>
  </si>
  <si>
    <t>Issue Ident.</t>
  </si>
  <si>
    <t>Asignee</t>
  </si>
  <si>
    <t>47</t>
  </si>
  <si>
    <t>25</t>
  </si>
  <si>
    <t>50</t>
  </si>
  <si>
    <t>65</t>
  </si>
  <si>
    <t>62</t>
  </si>
  <si>
    <t>D</t>
  </si>
  <si>
    <t>5</t>
  </si>
  <si>
    <t>9</t>
  </si>
  <si>
    <t>59</t>
  </si>
  <si>
    <t>38</t>
  </si>
  <si>
    <t>53</t>
  </si>
  <si>
    <t>19</t>
  </si>
  <si>
    <t>27</t>
  </si>
  <si>
    <t>64</t>
  </si>
  <si>
    <t>8</t>
  </si>
  <si>
    <t>1</t>
  </si>
  <si>
    <t>3</t>
  </si>
  <si>
    <t>5.2.13.5</t>
  </si>
  <si>
    <t>16</t>
  </si>
  <si>
    <t>37</t>
  </si>
  <si>
    <t>48</t>
  </si>
  <si>
    <t>52</t>
  </si>
  <si>
    <t>54</t>
  </si>
  <si>
    <t>57</t>
  </si>
  <si>
    <t>58</t>
  </si>
  <si>
    <t>60</t>
  </si>
  <si>
    <t>4</t>
  </si>
  <si>
    <t>42</t>
  </si>
  <si>
    <t>18</t>
  </si>
  <si>
    <t>11</t>
  </si>
  <si>
    <t>51</t>
  </si>
  <si>
    <t>46</t>
  </si>
  <si>
    <t>33</t>
  </si>
  <si>
    <t>9.9a.3.1</t>
  </si>
  <si>
    <t>6</t>
  </si>
  <si>
    <t>39</t>
  </si>
  <si>
    <t>44</t>
  </si>
  <si>
    <t>9.9a.3.5</t>
  </si>
  <si>
    <t>7</t>
  </si>
  <si>
    <t>9.9a.3.7</t>
  </si>
  <si>
    <t>20</t>
  </si>
  <si>
    <t>22</t>
  </si>
  <si>
    <t>30</t>
  </si>
  <si>
    <t>32</t>
  </si>
  <si>
    <t>9.9a.3.8</t>
  </si>
  <si>
    <t>31</t>
  </si>
  <si>
    <t>7.3.2.109</t>
  </si>
  <si>
    <t>55</t>
  </si>
  <si>
    <t>7.3.2.110</t>
  </si>
  <si>
    <t>7.3.2.113</t>
  </si>
  <si>
    <t>7.2.3.1</t>
  </si>
  <si>
    <t>11C.8.3</t>
  </si>
  <si>
    <t>G-General</t>
  </si>
  <si>
    <t>G-Editor</t>
  </si>
  <si>
    <t>11C.8.4.3.2</t>
  </si>
  <si>
    <t>11C.8.4.3.4</t>
  </si>
  <si>
    <t>It's not clear how destination or receipient of PXU is chosen.</t>
  </si>
  <si>
    <t>5.2.13.4</t>
  </si>
  <si>
    <t>5.2.13.5.10</t>
  </si>
  <si>
    <t>As in comment.</t>
  </si>
  <si>
    <t xml:space="preserve">As in comment. </t>
  </si>
  <si>
    <t>114</t>
  </si>
  <si>
    <t>10.3.78</t>
  </si>
  <si>
    <t>147</t>
  </si>
  <si>
    <t>11C.7.2</t>
  </si>
  <si>
    <t>11C.8.3.3</t>
  </si>
  <si>
    <t>11C.8.1</t>
  </si>
  <si>
    <t>11C.10.9</t>
  </si>
  <si>
    <t>209</t>
  </si>
  <si>
    <t>11C.8.2.3</t>
  </si>
  <si>
    <t>11C.8.3.2</t>
  </si>
  <si>
    <t>45</t>
  </si>
  <si>
    <t>Clarify it.</t>
  </si>
  <si>
    <t>12</t>
  </si>
  <si>
    <t>34</t>
  </si>
  <si>
    <t>28</t>
  </si>
  <si>
    <t>88</t>
  </si>
  <si>
    <t>34-35</t>
  </si>
  <si>
    <t>Remove Proxy MAC address subfield from Proxy Information field.</t>
  </si>
  <si>
    <t>85</t>
  </si>
  <si>
    <t>43</t>
  </si>
  <si>
    <t>2</t>
  </si>
  <si>
    <t>35</t>
  </si>
  <si>
    <t>112</t>
  </si>
  <si>
    <t>111</t>
  </si>
  <si>
    <t>10</t>
  </si>
  <si>
    <t>24</t>
  </si>
  <si>
    <t>44-45</t>
  </si>
  <si>
    <t>61</t>
  </si>
  <si>
    <t>13</t>
  </si>
  <si>
    <t>r9</t>
  </si>
  <si>
    <t>Incorporated the results from motions taken in San Diego meeting. All comments are closed.</t>
  </si>
  <si>
    <t>We prefer "Multihop Action" rather than "Mesh Multihop Action" for a couple of reasons.
1. We define "Mesh Action" for other purposes. The name "Multihop Action" has a better differentiation from the "Mesh Action".
2. Mesh Action frames are defined to support mesh facilities directly. Multihop Action frames, in contrast, are defined to provide a general container to transport MMPDU over multihop. We intend to make it possible that the Multihop Action frames can be used for non-mesh operation purposes as well, although there are only 2 frames for mesh operation currently.</t>
  </si>
  <si>
    <r>
      <t>Implemented in the submission 11-10/</t>
    </r>
    <r>
      <rPr>
        <sz val="10"/>
        <rFont val="Arial"/>
        <family val="2"/>
      </rPr>
      <t>753</t>
    </r>
    <r>
      <rPr>
        <sz val="10"/>
        <rFont val="Arial"/>
        <family val="2"/>
      </rPr>
      <t>.</t>
    </r>
  </si>
  <si>
    <t>Implemented in the submission 11-10/753.</t>
  </si>
  <si>
    <r>
      <t>c</t>
    </r>
    <r>
      <rPr>
        <sz val="10"/>
        <rFont val="Arial"/>
        <family val="2"/>
      </rPr>
      <t>hange the last paragraph of 11C.2.3 (Mesh Profile) to 
"An active mesh profile is signalled in the Mesh ID element and in the Mesh Configuration element in the Beacon and Probe Response frames, so that the mesh profile can be obtained by its neighbor mesh STAs through the scan. The Mesh Configuration element is also present in the Mesh Peering Open frames and in the Mesh Peering Confirm frames."
Implemented in the submission 11-10/753.</t>
    </r>
  </si>
  <si>
    <r>
      <t>I</t>
    </r>
    <r>
      <rPr>
        <sz val="10"/>
        <rFont val="Arial"/>
        <family val="2"/>
      </rPr>
      <t>ndeed, 11C.2 talks about the candidate peer mesh STA discovery, as a whole.
Change the title of 11C.2.6 to "Candidate peer mesh STA", for simplicity.
Implemented in the submission 11-10/753.</t>
    </r>
  </si>
  <si>
    <t>The text is updated to be more precise and readable. See submission 11-10/753.</t>
  </si>
  <si>
    <r>
      <t>S</t>
    </r>
    <r>
      <rPr>
        <sz val="10"/>
        <rFont val="Arial"/>
        <family val="2"/>
      </rPr>
      <t>uggested remedy is implemented in the submission 11-10/753.</t>
    </r>
  </si>
  <si>
    <t>Replace "other than A-MSDU" with "an MSDU (or fragment thereof)".
Implemented in the submission 11-10/753.</t>
  </si>
  <si>
    <t>Only use the following values in column V (Resolution):</t>
  </si>
  <si>
    <t>G-Base</t>
  </si>
  <si>
    <t>total</t>
  </si>
  <si>
    <t>closed</t>
  </si>
  <si>
    <t>Submitter</t>
  </si>
  <si>
    <t>The resolution for the comment (Accept, Reject, Counter, Defer, Transfer)
If the Comment Status is Closed, this is the resolution that was officially adopted by TGs.
If the Comment Status is Open, this is a suggest resolution (e.g. proposed at an ad-hoc) that needs to be voted on by TGs.</t>
  </si>
  <si>
    <t>Notes providing more detail on the resolution.</t>
  </si>
  <si>
    <t>The comment made by the commenter.   Minor fixups may be made to remove embedded objects.</t>
  </si>
  <si>
    <t>Proposed Change by Commenter</t>
  </si>
  <si>
    <t>The proposed change made by the commenter.   Minor fixups may be made to remove embedded objects.</t>
  </si>
  <si>
    <t>Clause</t>
  </si>
  <si>
    <t>Orig Type</t>
  </si>
  <si>
    <t>Orig Clause</t>
  </si>
  <si>
    <t>Page</t>
  </si>
  <si>
    <t>Line</t>
  </si>
  <si>
    <t>Type</t>
  </si>
  <si>
    <t>T</t>
  </si>
  <si>
    <t>E</t>
  </si>
  <si>
    <t>General</t>
  </si>
  <si>
    <t>Closed by:</t>
  </si>
  <si>
    <t>Kazuyuki Sakoda</t>
  </si>
  <si>
    <t>Sony Corporation</t>
  </si>
  <si>
    <t>5-1-12 Kitashinagawa, Shinagawa-ku, Tokyo, Japan</t>
  </si>
  <si>
    <t>81-3-5448-4018</t>
  </si>
  <si>
    <t>The line number indicated by the commenter</t>
  </si>
  <si>
    <t>The type of comment indicated by the commenter</t>
  </si>
  <si>
    <t>Part of No Vote</t>
  </si>
  <si>
    <t>Check the specification of power save thoroughly for correctness, completeness and that it works together with the other mechanisms of 11s, especially synchronization and beaconing, MCCA and path selection.</t>
  </si>
  <si>
    <t>It is very likely that the PICS proforma is not complete.</t>
  </si>
  <si>
    <t>Check for completeness.</t>
  </si>
  <si>
    <t>It is very likely that the ASN.1 encoding for MBSS is not complete.</t>
  </si>
  <si>
    <t>The configuration of the Gate Protocol and the inclusion of GANNs into beacons are broken.</t>
  </si>
  <si>
    <t>Needs to be fixed.</t>
  </si>
  <si>
    <t>The Mesh Coordination Function which is used if dot11MeshActivated is set to true, uses EDCA. Just being able to use the standard EDCA parameter set restricts the applicability of 11s: new foci of operation of WLAN such as energy efficiency benefit from a flexible configuration of the EDCA parameters. (The EDCA parameters define how long a device is an states that consume lots of energy or almost nothing.)</t>
  </si>
  <si>
    <t>Remove insertion ", dot11MeshActivated if false" which has some error anyways.</t>
  </si>
  <si>
    <t>There are several clauses and paragraphs in different places of the 11s draft D6.0, that provide adaptions of mesh functionality to 11n (High Throughput STAs). However, it seems that it is likely that something has been missed, because 11n is an 802.11 amendment much thicker than 11s. And adapting a cellular single hop system with a central access point (many to 1) to a peer to peer system with multiple neighbors (1 to many) sounds easy but it isn't.</t>
  </si>
  <si>
    <t xml:space="preserve">Check whether the adaption of 11n functionality to 11s mesh functionality is sufficient. Fill gaps if necessary. </t>
  </si>
  <si>
    <t>Cool! This is layer 8 networking! Severe layer violation of degree 5. Real world name building information is out of scope of IEEE 802.11.</t>
  </si>
  <si>
    <t>Remove clause 7.3.4.2 from the 11s draft.</t>
  </si>
  <si>
    <t>The clause on mesh forwarding received several changes during the last comment resolution. It has improved, but it has to be checked whether all flaws and inconsistencies have been resolved.</t>
  </si>
  <si>
    <t xml:space="preserve">Check the clause on mesh forwarding thoroughly. </t>
  </si>
  <si>
    <t>Check the clause on interworking with external networks thoroughly. Check whether the term "gate" doesn't sound to silly when reading the text. Check the emergency services.</t>
  </si>
  <si>
    <t>The Gate Announcement protocol is a nice mechanism, but with the introduction of the term mesh gate and the replacement of Portal by Gate in the announcement protocol, the scope of the announcement protocol changed (it got wider). It is questionable, that this scope has been the original one as the announcement protocol has been designed.</t>
  </si>
  <si>
    <t>Check the gate announcement protocol thoroughly. Check whether the term "gate" doesn't sound to silly when reading the text. Align the specification of the Gate Announcement protocol to its original purpose.</t>
  </si>
  <si>
    <t>What is a proxy mesh gate? It seems that the clause does not yet reflect the intention of the specification very well.</t>
  </si>
  <si>
    <t>Rewrite clause in a well-structured manner, right to the intention, and without unnecessary specifications.</t>
  </si>
  <si>
    <t>The intra-mesh congestion control is a very lean specification, but also very limited in its capabilities.</t>
  </si>
  <si>
    <t>Check for easy improvements of the intra-mesh congestion control, for instance, for support of flow selective congestion control.</t>
  </si>
  <si>
    <t>In version D6.0 of the MCCAOP Advertisements element, several short comings of this element specification have been resolved. However, the support of partial advertisements is still not sufficient.</t>
  </si>
  <si>
    <t>Improve the support for partial advertisements by integrating the concepts for the announcement of MCCAOP reservations as given in submission 11-10/618</t>
  </si>
  <si>
    <t>In version D6.0 of the MCCAOP Advertisements frame format, several short comings of this frame format specification have been resolved. However, the support of partial advertisements is still not sufficient.</t>
  </si>
  <si>
    <t>In version D6.0 of the MCCAOP Advertisements procedure, several short comings of this procedure have been resolved. However, the support of partial advertisements is still not sufficient.</t>
  </si>
  <si>
    <t>Security</t>
  </si>
  <si>
    <t>MAC</t>
  </si>
  <si>
    <t>RFI</t>
  </si>
  <si>
    <t>If a mesh STA is a mesh gate, it can reach one or more destribution systems and/or one or more other mesh BSSs by definition. Therefore, it is sufficient to announce its existence.</t>
  </si>
  <si>
    <t>G-Base</t>
  </si>
  <si>
    <t>S-General</t>
  </si>
  <si>
    <t>M-PM</t>
  </si>
  <si>
    <t>M-CC</t>
  </si>
  <si>
    <t>M-MCCA</t>
  </si>
  <si>
    <t>M-CS</t>
  </si>
  <si>
    <t>G-Discovery</t>
  </si>
  <si>
    <t>R-General</t>
  </si>
  <si>
    <t>R-HWMP</t>
  </si>
  <si>
    <t>M-BS</t>
  </si>
  <si>
    <t>G-MIB</t>
  </si>
  <si>
    <t>R-MeshGate</t>
  </si>
  <si>
    <t>M-QoS</t>
  </si>
  <si>
    <t>M-11n</t>
  </si>
  <si>
    <t>G-Emergency</t>
  </si>
  <si>
    <t>R-FWD</t>
  </si>
  <si>
    <t>M-CS</t>
  </si>
  <si>
    <t>Michael/Guenael</t>
  </si>
  <si>
    <t>Dee</t>
  </si>
  <si>
    <t>Dee/Michael</t>
  </si>
  <si>
    <t>Kazuyuki</t>
  </si>
  <si>
    <t>r2</t>
  </si>
  <si>
    <t>Rene</t>
  </si>
  <si>
    <t>Rene</t>
  </si>
  <si>
    <t>Change the table in A.4.4.4 to contain the following information.
AD6/ Group addressed Mesh Data frame addressing (3 address frame) / 7.1.2 (General frame format), 7.1.3.1 (Frame Control field), 7.1.3.3 (Address field), 7.1.3.6.3 (Mesh Control field), 9.22.2.1 (Frame addressing)
AD7/ Individually addressed Mesh Data frame addressing (4 address frame) / 7.1.2 (General frame format), 7.1.3.1 (Frame Control field), 7.1.3.3 (Address field), 7.1.3.6.3 (Mesh Control field), 9.22.2.1 (Frame addressing)
AD8/ Proxied group addressed Mesh Data frame addressing (4 address frame) / 7.1.2 (General frame format), 7.1.3.1 (Frame Control field), 7.1.3.3 (Address field), 7.1.3.6.3 (Mesh Control field), 9.22.2.1 (Frame addressing)
AD9/ Proxied individually addressed Mesh Data frame addressing (6 address frame) / 7.1.2 (General frame format), 7.1.3.1 (Frame Control field), 7.1.3.3 (Address field), 7.1.3.6.3 (Mesh Control field), 9.22.2.1 (Frame addressing)
AD10/ Multihop Action frame addressing (4 address frame) / 7.1.2 (General frame format), 7.1.3.1 (Frame Control field), 7.1.3.3 (Address field), 7.1.3.6.3 (Mesh Control field), 7.4.6(Multihop Action frame details), 9.22.2.1 (Frame addressing)
AD11/ TA filtering for mesh STA / 7.1.3.3 (Address field), 7.2.2.1 (Data frame format), 9.22.2 (Frame addressing and forwarding in an MBSS)</t>
  </si>
  <si>
    <t>Status of the comment (Open or Closed)</t>
  </si>
  <si>
    <t>open</t>
  </si>
  <si>
    <t>G-General</t>
  </si>
  <si>
    <t xml:space="preserve">  Editorial Comments:</t>
  </si>
  <si>
    <t xml:space="preserve">  Technical Comments:</t>
  </si>
  <si>
    <t xml:space="preserve">Original Clause </t>
  </si>
  <si>
    <t>MAC</t>
  </si>
  <si>
    <t>Defer</t>
  </si>
  <si>
    <t>G-Def</t>
  </si>
  <si>
    <t>G-Editor</t>
  </si>
  <si>
    <t>Channel Selection</t>
  </si>
  <si>
    <t>M-BS</t>
  </si>
  <si>
    <t>Beaconing and Synchronization</t>
  </si>
  <si>
    <t>M-General</t>
  </si>
  <si>
    <t>M-PM</t>
  </si>
  <si>
    <t>Power Management</t>
  </si>
  <si>
    <t>RFI</t>
  </si>
  <si>
    <t>R-HWMP</t>
  </si>
  <si>
    <t>R-General</t>
  </si>
  <si>
    <t>Full Date:</t>
  </si>
  <si>
    <t>Comment / Explanation</t>
  </si>
  <si>
    <t>Recommended Change</t>
  </si>
  <si>
    <t>Done -- resolution has been implemented in the draft
To Be Done -- to be implemented in a future draft revision -- no additional action required by TG
Needs Rework -- insufficient detail provided for editor to implement in the draft.  TG needs to rework this CID.</t>
  </si>
  <si>
    <t>r10</t>
  </si>
  <si>
    <t>Column Y is synchronized with D6.01.</t>
  </si>
  <si>
    <r>
      <t>D</t>
    </r>
    <r>
      <rPr>
        <sz val="10"/>
        <rFont val="Arial"/>
        <family val="2"/>
      </rPr>
      <t>one</t>
    </r>
  </si>
  <si>
    <r>
      <t>D</t>
    </r>
    <r>
      <rPr>
        <sz val="10"/>
        <rFont val="Arial"/>
        <family val="2"/>
      </rPr>
      <t>one</t>
    </r>
  </si>
  <si>
    <t>11-10/879r0</t>
  </si>
  <si>
    <r>
      <t>N</t>
    </r>
    <r>
      <rPr>
        <sz val="10"/>
        <rFont val="Arial"/>
        <family val="2"/>
      </rPr>
      <t>C</t>
    </r>
  </si>
  <si>
    <t>Done</t>
  </si>
  <si>
    <r>
      <t>w</t>
    </r>
    <r>
      <rPr>
        <sz val="10"/>
        <rFont val="Arial"/>
        <family val="2"/>
      </rPr>
      <t>rong page. It should be page 110.</t>
    </r>
  </si>
  <si>
    <t>Partial Information bit was deleted as per Draft 5.01. Replace sentence "If no advertisement was heard from a neighbor mesh STA in the last dot11MCCAAdvertPeriodMax DTIM intervals or if the Partial Information Advertisement bit subfield was equal to 1 in the MCCA Information field of the most recent advertisement, the mesh STA may request for an MCCAOP Advertisement advertisement from the neighbor mesh STA."</t>
  </si>
  <si>
    <t>replace sentence with "If no advertisement was heard from a neighbor mesh STA in the last dot11MCCAAdvertPeriodMax DTIM intervals or if the Last Advertisement field was not equal to 0 or if the Advertisement Identifier field was not equal to 0 in the MCCA Information field of the most recent advertisement, the mesh STA may request an MCCAOP advertisement from the neighbor mesh STA."</t>
  </si>
  <si>
    <t>Done</t>
  </si>
  <si>
    <t>For better clarity, replace "It shall advertise the MCCAOP Advertisements elements that have changed since they were last advertised at least once in every dot11MCCAAdvertPeriodMax DTIM intervals." with "It shall advertise an MCCAOP Advertisements element that has changed since it was last advertised at least within dot11MCCAAdvertPeriodMax DTIM intervals."</t>
  </si>
  <si>
    <t>Done</t>
  </si>
  <si>
    <r>
      <t>N</t>
    </r>
    <r>
      <rPr>
        <sz val="10"/>
        <rFont val="Arial"/>
        <family val="2"/>
      </rPr>
      <t>C</t>
    </r>
  </si>
  <si>
    <t>Add sentence at the end of first paragraph of 11C.7.1: "Mesh path selection creates forwarding information that is utilized for MSDU/MMPDU forwarding as described in 9.22 (…)"</t>
  </si>
  <si>
    <r>
      <t>D</t>
    </r>
    <r>
      <rPr>
        <sz val="10"/>
        <rFont val="Arial"/>
        <family val="2"/>
      </rPr>
      <t>one</t>
    </r>
  </si>
  <si>
    <t>In 802.11s-D6.0 replace the sentence 
"These services include transport of MSDUs between the access points (APs) of basic service sets (BSSs) within an extended service set (ESS), transport of MSDUs between portals and BSSs within an ESS, transport of MSDUs between mesh stations (mesh STAs) of mesh basic service sets (MBSSs), and transport of MSDUs between STAs in the same BSS in cases where the MSDU has a group destination address or where the destination is an individual address and the STA is associated with an AP."
 with the following 
"These services include transport of MSDUs between the access points (APs) of basic service sets (BSSs) within an extended service set (ESS), transport of MSDUs between portals and BSSs within an ESS, transport of MSDUs between mesh stations (mesh STAs) of the same mesh basic service set (MBSS), transport of MSDUs between mesh gates and MBSSs, and transport of MSDUs between STAs in the same BSS in cases where the MSDU has a group destination address or where the destination is an individual address and the STA is associated with an AP."</t>
  </si>
  <si>
    <t>The sentence should mean: Because it is only specified for mesh (and non-specification means "non-existence"), the rest is obsolete and might be deleted. Change last sentence into:
"This standard specifies such a frame format and its use only for a mesh BSS (MBSS). Because of this, the term WDS is obsolete and may be removed in a future revision of this standard."</t>
  </si>
  <si>
    <t>Add the following to the end of the definition of "destination mesh STA": A destination mesh STA can be an end station."</t>
  </si>
  <si>
    <t>Replace sentence "Using the Gate Announcement element a mesh gate announces that it can reach one or more distribution systems and/or one or more other mesh BSSs." with "A mesh gate announce its presence in the mesh BSS using the Gate Announcement Element."</t>
  </si>
  <si>
    <t>Change definition of precursor mesh STA into: "A neighbor peer mesh STA on the mesh path to the destination mesh STA, that identifies the mesh STA as the next hop mesh STA."</t>
  </si>
  <si>
    <t>Add the following text as an informative note following the paragraph "These modes are not exclusive: on-demand and proactive modes are used concurrently, because the proactive modes are extensions of the on-demand mode.":
"One example of concurrent usage of on-demand and proactive mode is for two mesh STAs that are part of the same mesh BSS (or STAs that are proxied by mesh STAs in the same MBSS) to begin communicating using the proactively built tree but subsequently to perform an on-demand discovery for a direct path. This type of concurrent usage of the proactive and on-demand modes allows communication to begin immediately (by forwarding all traffic to the root, which knows all mesh STAs and addresses proxied by mesh STAs in the MBSS) while an on-demand discovery finds a shorter path between two mesh STAs (or STAs that are proxied by mesh STAs in the same MBSS)."</t>
  </si>
  <si>
    <t>Replace the changes to the sentence beginning with  "SAE authentication provides…" with "SAE authentication and the alternative PSK authentication provide mutual authentication and derivation of a PMK. If Open System authentication is chosen instead,</t>
  </si>
  <si>
    <t>It's the AP's Autheniticator which retains the PMK, not the AP.</t>
  </si>
  <si>
    <t>Restore the modified text.</t>
  </si>
  <si>
    <t xml:space="preserve">This changes is due to changes in TG-u draft 10.0 related to the infrastructure part. The modification based on the approved 802.11-10/0660r0 has been adopted in TG-s draft 6.0 </t>
  </si>
  <si>
    <t>use the exact wording of TG-u draft 10.0. Submission will be provided to synchronize the modification approved in the 802.11-10/0660r0 to TG-u drft 10.0</t>
  </si>
  <si>
    <t>It is very confusing to have optional Proxy MAC address subfield in the Proxy Inforamtion field. If the Proxy MAC address is different, those information should be transmitted via different information elements. Indeed, the source STA of this element is a mesh gate. I do not see particular usage of this subfield in the Proxy Information field.</t>
  </si>
  <si>
    <t>RANN, PREQ, PREP, PERR, PXU elements contain Flags field or Flags subfield. Flags (sub)field contains several bits to carry some information. Their name are not consisntently described. In some subclause the information field is defined as "subfield", but in some subclausaes they are called "bit" and in some other cases they are called in other fashion. It should be reader friendly to call out these fields consistently.</t>
  </si>
  <si>
    <t>Use "subfield" consistently, instead of "bit" or other unspecified nounce.</t>
  </si>
  <si>
    <t>The sentence reads: "Mesh STAs that use MCCA shall use a DTIM interval with a duration of 2^n * 100 TU with n a non-negative integer less than or equal to 5." This restriction shall be also described in 11C.2.7 Establishing or becoming a member of a mesh BSS, and possibly in 11C.12.4.3 TBTT selection as well.</t>
  </si>
  <si>
    <t>20100715</t>
  </si>
  <si>
    <t>11-10/837r0,838r0</t>
  </si>
  <si>
    <t>20100715</t>
  </si>
  <si>
    <r>
      <t>r</t>
    </r>
    <r>
      <rPr>
        <sz val="10"/>
        <rFont val="Arial"/>
        <family val="2"/>
      </rPr>
      <t>esolved by the adoption of 11-10/837r0</t>
    </r>
  </si>
  <si>
    <r>
      <t>R</t>
    </r>
    <r>
      <rPr>
        <sz val="10"/>
        <rFont val="Arial"/>
        <family val="2"/>
      </rPr>
      <t>esolved by the latest version of 11-10/851</t>
    </r>
  </si>
  <si>
    <t>11-10/851r0</t>
  </si>
  <si>
    <t>r7</t>
  </si>
  <si>
    <t>The last sentence of the WDS definition sounds to me different from its intention. I understand it as "Well, we managed only to describe the rules and frame formats for the MBSS, but it is still okay to use it in all other fields even if it is not specified."</t>
  </si>
  <si>
    <t>The definition of mesh profile needs some overhaul: 
- The mesh profile has more than one attribute.
- What is meant with "are commonly used in a single mesh BSS"
- protocols are not part of the mesh profile, only their corresponding identifiers.</t>
  </si>
  <si>
    <t>A mesh profile has more than one attribute.</t>
  </si>
  <si>
    <t>change attribute into attributes</t>
  </si>
  <si>
    <t>It's a mesh path.</t>
  </si>
  <si>
    <t>insert "mesh" in front of "path".</t>
  </si>
  <si>
    <t xml:space="preserve">Aren't the two last sentences of the definition of peer service period normative behaviour, are they? </t>
  </si>
  <si>
    <t>incomplete substitution for next hop mesh STA. Well, there should be no substitution at all.</t>
  </si>
  <si>
    <t>Not only the first word is with upper case.</t>
  </si>
  <si>
    <t>Use upper case for all words.</t>
  </si>
  <si>
    <t>It's not the announcement of a route, but the announcement of a root mesh STA.</t>
  </si>
  <si>
    <t>Change "Route" into "Root"</t>
  </si>
  <si>
    <t>EOSP, PSP are missing in 3.3</t>
  </si>
  <si>
    <t>Add EOSP and PSP (Peer Service Period) to 3.3, check for all missing abbreviations and acronyms.</t>
  </si>
  <si>
    <t>This would prohibit mesh STA that cannot associate with an AP. Do we really want to prohibit such a mesh STA?
How about if there is no QoS BSS with which to associate but a mesh BSS?</t>
  </si>
  <si>
    <t>Clarify and extend accordingly.</t>
  </si>
  <si>
    <t>IEEE missing in front of 802</t>
  </si>
  <si>
    <t>insert "IEEE" before 802.</t>
  </si>
  <si>
    <t>IEEE missing in front of 802.11</t>
  </si>
  <si>
    <t>insert "IEEE" before 802.11.</t>
  </si>
  <si>
    <t>missing comma after "path selection"</t>
  </si>
  <si>
    <t>insert comma</t>
  </si>
  <si>
    <t>improve word order, should be "the" mesh gate.</t>
  </si>
  <si>
    <t>A logical architectural component is introduced in order to integrate the MBSS with the DS—the mesh gate.</t>
  </si>
  <si>
    <t>multiple mesh gates are shown in figure s1</t>
  </si>
  <si>
    <t>change "a mesh gate is shown" into "several mesh gates are shown"</t>
  </si>
  <si>
    <t>In Figure s1, it is difficult to distinguish between the DS and the BSSes.</t>
  </si>
  <si>
    <t>Use different line width for the clouds of DS and BSS. Use a line width thicker than the currently used one for the BSSes. Make the line width of the DSes thiner as they are now. Try to make the area of the DSes smaller so that the major part of the area of figure s1 is covered by BSS clouds.</t>
  </si>
  <si>
    <t>A mesh BSS is formed based on peerings, links is to broad in order to form a mesh BSS. Two mesh stations with links between each other do not necessarily form a mesh BSS.</t>
  </si>
  <si>
    <t>doc.: IEEE 802.11-10/0725r11</t>
  </si>
  <si>
    <t>2010-07-27</t>
  </si>
  <si>
    <t>r11</t>
  </si>
  <si>
    <t>Column Y is synchronized with D7.0.</t>
  </si>
  <si>
    <t>In addition to the contents .. formally this is not true, as that paragraph states that the mesh peering rpotocol Identifier shal be set to 0</t>
  </si>
  <si>
    <t>Shorten this paragraph by referring to the mesh profile defined in Clause 11C.2.3; the same for 11C.4.3.2.1</t>
  </si>
  <si>
    <t>do</t>
  </si>
  <si>
    <r>
      <t>T</t>
    </r>
    <r>
      <rPr>
        <sz val="10"/>
        <rFont val="Arial"/>
        <family val="2"/>
      </rPr>
      <t>here are many legacy WDS implementations in the field setting both ToDS/FromDS bit to 1. The intention here is actually a).
No need to change the text here.</t>
    </r>
  </si>
  <si>
    <r>
      <t>C</t>
    </r>
    <r>
      <rPr>
        <sz val="10"/>
        <rFont val="Arial"/>
        <family val="2"/>
      </rPr>
      <t>ounter</t>
    </r>
  </si>
  <si>
    <r>
      <t>M</t>
    </r>
    <r>
      <rPr>
        <sz val="10"/>
        <rFont val="Arial"/>
        <family val="2"/>
      </rPr>
      <t>ake them lower case. Replace "Mesh coordination function" with "mesh coordination function" in line 44.</t>
    </r>
  </si>
  <si>
    <t>Accept</t>
  </si>
  <si>
    <t>Counter</t>
  </si>
  <si>
    <r>
      <t>E</t>
    </r>
    <r>
      <rPr>
        <sz val="10"/>
        <rFont val="Arial"/>
        <family val="2"/>
      </rPr>
      <t>OSP is defined in the base standard. Add PSP to 3.3.</t>
    </r>
  </si>
  <si>
    <t>The baseline will be updated to REVmb D4.0.</t>
  </si>
  <si>
    <r>
      <t xml:space="preserve">Thank you very much for your careful review. </t>
    </r>
    <r>
      <rPr>
        <sz val="10"/>
        <rFont val="Arial"/>
        <family val="2"/>
      </rPr>
      <t>T</t>
    </r>
    <r>
      <rPr>
        <sz val="10"/>
        <rFont val="Arial"/>
        <family val="2"/>
      </rPr>
      <t>he baseline amendments will be checked carefully once again.</t>
    </r>
  </si>
  <si>
    <r>
      <t>R</t>
    </r>
    <r>
      <rPr>
        <sz val="10"/>
        <rFont val="Arial"/>
        <family val="2"/>
      </rPr>
      <t>eplace "tries to switch" with "switches".</t>
    </r>
  </si>
  <si>
    <t>Again the setting of QSRC[AC], QLRC[AC] etc. are missing at the end of MCCAOP.</t>
  </si>
  <si>
    <t xml:space="preserve">Quos Null frame is used for group MCCAOP truncation. If you look at table 7-6 of 802.11 baseline standard, "Normal Ack" is the only ack policy allowed by QoS Null frame. The group frame can only use "No Ack" policy. The inconsistency should be fixed. </t>
  </si>
  <si>
    <t>Fix the indicated problem.</t>
  </si>
  <si>
    <t>"The MAC of a mesh STA with dot11MCCAActivated is true shall provide a Reservation Allocation Vector (RAV) mechanism to indicate a busy medium from the start of an MCCAOP corresponding to a reservation in its interfering times until the receipt of a frame transmitted by either the MCCAOP owner or the MCCAOP responder."
Does this mean  that once a frame is received from the MCCAOP owner or the MCCAOP responder, the related RAV is set to 0?</t>
  </si>
  <si>
    <t xml:space="preserve">"9.9a.3.11.2 Access during an MCCAOP by mesh STAs that are not the MCCAOP owner"
Does this mean that the MCCAOP responder set RAV timer for the MCCAOP that it is the responder? Since non-zero RAV timer means that the medium is busy, this will disallow the MCCAOP responder to reply CTS after receiving a RTS from the MCCAOP owner per RTS/CTS rules in 802.11 baseline standard. </t>
  </si>
  <si>
    <t>clarify it.</t>
  </si>
  <si>
    <t>49-50</t>
  </si>
  <si>
    <t>50-52</t>
  </si>
  <si>
    <t>48-54</t>
  </si>
  <si>
    <t>40</t>
  </si>
  <si>
    <t>5.8.2.0a</t>
  </si>
  <si>
    <t>7.1.3.1.3</t>
  </si>
  <si>
    <t>7.1.3.1.6</t>
  </si>
  <si>
    <t>52-53</t>
  </si>
  <si>
    <t>51-59</t>
  </si>
  <si>
    <t>7.1.3.5</t>
  </si>
  <si>
    <t>1-53</t>
  </si>
  <si>
    <t>7.1.3.5.9</t>
  </si>
  <si>
    <t>3-9</t>
  </si>
  <si>
    <t>7.1.3.5.10</t>
  </si>
  <si>
    <t>14</t>
  </si>
  <si>
    <t>7.1.3.5.11</t>
  </si>
  <si>
    <t>7.1.3.6.1</t>
  </si>
  <si>
    <t>43-45</t>
  </si>
  <si>
    <t>"A mesh STA shall reject an MSDU/MMPDU with a Mesh Control field as a duplicate if it matches an &lt;Mesh SA, Mesh Sequence Number&gt; tuple of an entry in the cache."
What should a mesh STA do if it receive a older frame than &lt;Mesh SA, Mesh Sequence Number&gt; tuple?</t>
  </si>
  <si>
    <t>Change the text to "A mesh STA shall reject an MSDU/MMPDU with a Mesh Control field as a duplicate if it matches an &lt;Mesh SA, Mesh Sequence Number&gt; tuple of an entry in the cache or older than &lt;Mesh SA, Mesh Sequence Number&gt; tuple of an entry in the cache ."</t>
  </si>
  <si>
    <t>Assigning mesh sequence number from a single modulo-4 294 967 296 counter for each MSDU or MMPDU will create many wrong frame discarding in subclause 9.22.2.5 because 1), different access priorities are allocated to different access categories, 2), group frames and unicast frames will be forwarded through different paths, 3), the source-destination path has multiple hops.</t>
  </si>
  <si>
    <t>Solution 1:
(1), In subclause 7.1.3.6.3, source mesh STA assigns mesh sequence number from a single modulo-4 294 967 296 counter for each unicast MSDU or unicast MMPDU in each access category. Source mesh STA assigns mesh sequence number from a single modulo-4 294 967 296 counter for each group MSDU or unicast MMPDU in each access category. 
In subclause 9.22.2.5, unicast &lt;Mesh SA, access category, Mesh Sequence Number&gt;, group &lt;Mesh SA, access category, Mesh Sequence Number&gt; will be used for duplication detection.
Solution 2:
(1), In subclause 9.22.2.5, unicast &lt;Mesh SA, access category, Mesh Sequence Number&gt;, group &lt;Mesh SA, access category, Mesh Sequence Number&gt; will be used for duplication detection.</t>
  </si>
  <si>
    <t>This sentence is contradictory with the following sentence L14 P222 "In order to determine whether a transmission is a first hop or not, mesh STAs should not compare the source and transmitter addresses."</t>
  </si>
  <si>
    <t>remove the contradiction.</t>
  </si>
  <si>
    <t>From DS/To DS=00 is used for multiple hop action frames. There is a problem here. The identification of multiple hop action is the action frame category which is the first byte of MMPDU payload. This is also the first byte of mesh control header. A mesh STA can not decide if the first byte of the MMPDU payload is action category or the  first byte of mesh control header.</t>
  </si>
  <si>
    <t>Change FromDS/ToDS to a different value (for example 11) to indicate that mesh control header is included. Table  7-2 should be changed accordingly.</t>
  </si>
  <si>
    <t>Change "the MCCA CF" to "MCCA"</t>
  </si>
  <si>
    <t>as indicated</t>
  </si>
  <si>
    <t>Change "The interfering times are directly derived from the TX-RX Times Reports and Broadcast Times Reports of the neighbor peer mesh STAs. The Interfering Times Report reflects the latest TX-RX Times Reports and Broadcast Times Reports from the neighbor peer mesh STAs" to "The interfering times are directly derived from the TX-RX Times Reports and Broadcast Times Reports of the neighbor mesh STAs. The Interfering Times Report reflects the latest TX-RX Times Reports and Broadcast Times Reports from the neighbor mesh STAs"</t>
  </si>
  <si>
    <t>Delete "countered" from this sentence, as it is not defined (a counter may be part of a reject)</t>
  </si>
  <si>
    <t>Do</t>
  </si>
  <si>
    <t>Merge steps c and d as they are exactly the same</t>
  </si>
  <si>
    <t>As indicated</t>
  </si>
  <si>
    <t>Move step i) after step f) reword "owner of the broadcast MCCAOP" as "MCCAOP owner"</t>
  </si>
  <si>
    <t>replace "that it can reach one or more distribution systems and/or one or more other mesh BSSs" with "its existence". Change word order so that new sentence reads: "A mesh gate announces its existence by using the Gate Announcement element."</t>
  </si>
  <si>
    <t>Figure s1 does not show how an MBSS forms an entire DS or part of a DS using the wireless medium. This paragraph needs some deep rethinking and conceptual change and clarification.</t>
  </si>
  <si>
    <t>Clarify and rewrite accordingly.</t>
  </si>
  <si>
    <t>The text says "preshared keys using Open authentication". The previous paragraph talks about Open System authentication which admits any STA to the DS, so probably no password at all(?). The previous paragraph talks also about Shared Key authentication which relies on WEP (bad thing). So, where does preshared keys using Open authentication fit in?</t>
  </si>
  <si>
    <t>Make consistent.</t>
  </si>
  <si>
    <t>What does "802.11 authenticated" mean? S STA authenticating to an AP does automatically mean that it is IEEE 802.11. (IEEE is missing in the text, too.)</t>
  </si>
  <si>
    <t>remove "802.11"</t>
  </si>
  <si>
    <t>grammar</t>
  </si>
  <si>
    <t>while still being associated to another AP</t>
  </si>
  <si>
    <t>What is the difference between using a PSK and using a PSK (2nd and 3rd case)?</t>
  </si>
  <si>
    <t>Make specific.</t>
  </si>
  <si>
    <t>What do we want to mandate: 
(a) only mesh operation is described, but there might be other procedures, or
(b) only mesh operation is allowed, and any other procedure is not conforming to 802.11.</t>
  </si>
  <si>
    <t>If it is (b), than maybe "defines procedures for only using this combination of field values in a mesh BSS" is better (different place of "only").</t>
  </si>
  <si>
    <t>indicate is singular</t>
  </si>
  <si>
    <t>indicates</t>
  </si>
  <si>
    <t>non-peer mesh STA do not exchange frames with each other because they have no peering. Therefore, they do not need to care about the setting of the power management field.</t>
  </si>
  <si>
    <t>Remove sentence "For non-peer mesh STAs, …"</t>
  </si>
  <si>
    <t>The description of the value 1 for a group addressed frame is missing.</t>
  </si>
  <si>
    <t>Make description of values complete. Improve structure of text.</t>
  </si>
  <si>
    <t xml:space="preserve">In Table 7-4, how can a STA distinguish the interpretation of the QoS control field in the last row from the interpretation of the QoS control field in all the previous rows? For example, how to distiguish the structure of the QoS Control field in a mesh data frame (last row: all frames sent by mesh STAs in a mesh BSS) from the structure of the QoS Control field in a QoS Data frame in a non-mesh BSS (lines 25-28). This question is especially important for the receiver, for instance, if a non-mesh STA receives such a frame. </t>
  </si>
  <si>
    <t>Explain. Clarify. Specify if something is missing.</t>
  </si>
  <si>
    <t>The QoS Control field is only present in data frames. In order to know that bit 8 is the Mesh Control Present subfield, it has to be a mesh data frame. (There are no non-mesh data frames that have bit 8 defined as Mesh Control Present subfield.) All mesh data frames have the mesh control present. So, the reasoning chain requires the knowlegde that a data frame is a mesh data frame as the starting point. But if we need to know that a frame is a mesh data frame before we know that bit 8 is the Mesh Control Present subfield, this subfield does not make any difference, because every mesh data frame has the mesh control present. Or are there mesh data frames that have no mesh control?</t>
  </si>
  <si>
    <t>Remove the Mesh Control Present subfield, or prove that it is useful.</t>
  </si>
  <si>
    <t>The Mesh Power Save Level is a subfield</t>
  </si>
  <si>
    <t>Mesh Power Save Level subfield</t>
  </si>
  <si>
    <t>The hierarchical order is first the Power Management field in the Frame Control field and then the Mesh Power Save Level subfield.</t>
  </si>
  <si>
    <t>Swap "Mesh Power Save Level subfield" and "Power Management field in the Frame Control field"</t>
  </si>
  <si>
    <t>missing article</t>
  </si>
  <si>
    <t>of the RSPI subfield</t>
  </si>
  <si>
    <t>What is a peer trigger frame receiver?</t>
  </si>
  <si>
    <t>Change into "for the receiver of the peer trigger frame is not initiated", add definition for peer trigger frame to clause 3</t>
  </si>
  <si>
    <t>Text states "—  In the Mesh Configuration element, the Mesh Peering Protocol Identifier shall be set to 0 “Mesh Peering Management Protocol”." This is true only for MPM and not AMPE. However, this clause applies to both. Also, see line 61</t>
  </si>
  <si>
    <t>correct</t>
  </si>
  <si>
    <t>for each mesh peering instance: the second part of the assertion this is only true if dot11MeshSecurityActiviated is true</t>
  </si>
  <si>
    <t>delete this part of the sentence</t>
  </si>
  <si>
    <t>MPKSA or PMKSA that is the question</t>
  </si>
  <si>
    <t>The mesh peering instance controller shall generate a new protocol finite state machine after successful candidate peer mesh STA discovery and activation of the new finite state machine to initiate the mesh peering establishment. Why generate a new fsm after activation of the new fsm?</t>
  </si>
  <si>
    <t>Maybe change to "The mesh peering instance controller shall generate a new MPM or AMPE finite state machine after successful candidate peer mesh STA discovery and avtivate the new finite state machine to initiate the mesh peering establishment."</t>
  </si>
  <si>
    <t>What is Multiple mesh peering instances with the same candidate peer mesh STA may be initiated at any time. What is a mesh peering instance with a candidate peer?</t>
  </si>
  <si>
    <t>Change sentence to "A mesh STA may initiate multiple mesh peering instances to establish a peering with the same candidate peer mesh STA."</t>
  </si>
  <si>
    <t>is it required to have some MIB variable to represent the prioritized list of groups?</t>
  </si>
  <si>
    <t>add a MIB variable to represent the prioritized list of groups</t>
  </si>
  <si>
    <t>extranneous "(" and ")"</t>
  </si>
  <si>
    <t>…shall be generated for that group according to 8.2a.4.1.2…. without the "(" and then "…whether the group is ECC or FFC, respectively, using the identities…" without the ")".</t>
  </si>
  <si>
    <t>text refers to "prime modulus groups" and "elliptic curve groups".</t>
  </si>
  <si>
    <t>change to FFC and ECC</t>
  </si>
  <si>
    <t>encoding AND decoding</t>
  </si>
  <si>
    <t>make the section be "Encoding and decoding of Commit Messages"</t>
  </si>
  <si>
    <t>&lt;ANA 18&gt; is not "Requested authentication algorithm is not supported"</t>
  </si>
  <si>
    <t>change to "Authentication is rejected because the offered finite cyclic group is not supported"</t>
  </si>
  <si>
    <t>802.1x is not used in a mesh</t>
  </si>
  <si>
    <t>get rid of the reference to 802.1x ports in the 802.11 SME.</t>
  </si>
  <si>
    <t>what does "closing…the Mesh TKSA" mean?</t>
  </si>
  <si>
    <t>7.1.3.6.2</t>
  </si>
  <si>
    <t>49-53</t>
  </si>
  <si>
    <t>7.1.3.6.3</t>
  </si>
  <si>
    <t>19-20</t>
  </si>
  <si>
    <t>61-5</t>
  </si>
  <si>
    <t>61-62</t>
  </si>
  <si>
    <t>64-1</t>
  </si>
  <si>
    <t>56</t>
  </si>
  <si>
    <t>43-44</t>
  </si>
  <si>
    <t>40-5</t>
  </si>
  <si>
    <t>7.2.3</t>
  </si>
  <si>
    <t>23-28</t>
  </si>
  <si>
    <t>18-59</t>
  </si>
  <si>
    <t>7.3.1</t>
  </si>
  <si>
    <t>28-32</t>
  </si>
  <si>
    <t>65-58</t>
  </si>
  <si>
    <t>7.3.2</t>
  </si>
  <si>
    <t>33-62</t>
  </si>
  <si>
    <t>1-8</t>
  </si>
  <si>
    <t>7.4</t>
  </si>
  <si>
    <t>62-78</t>
  </si>
  <si>
    <t>29-3</t>
  </si>
  <si>
    <t>9.9a</t>
  </si>
  <si>
    <t>106-115</t>
  </si>
  <si>
    <t>44-3</t>
  </si>
  <si>
    <t>10.3</t>
  </si>
  <si>
    <t>123-168</t>
  </si>
  <si>
    <t>4-6</t>
  </si>
  <si>
    <t>11.9</t>
  </si>
  <si>
    <t>171-173</t>
  </si>
  <si>
    <t>1-49</t>
  </si>
  <si>
    <t>11.9a</t>
  </si>
  <si>
    <t>173-174</t>
  </si>
  <si>
    <t>52-32</t>
  </si>
  <si>
    <t>11C.2</t>
  </si>
  <si>
    <t>178-180</t>
  </si>
  <si>
    <t>19-50</t>
  </si>
  <si>
    <t>11C.3-11C.5</t>
  </si>
  <si>
    <t>180-205</t>
  </si>
  <si>
    <t>53-47</t>
  </si>
  <si>
    <t>208-209</t>
  </si>
  <si>
    <t>58-56</t>
  </si>
  <si>
    <t>209-216</t>
  </si>
  <si>
    <t>58-25</t>
  </si>
  <si>
    <t>11C.10</t>
  </si>
  <si>
    <t>217-248</t>
  </si>
  <si>
    <t>35-23</t>
  </si>
  <si>
    <t>11C.12</t>
  </si>
  <si>
    <t>249-256</t>
  </si>
  <si>
    <t>8-22</t>
  </si>
  <si>
    <t>11C.13</t>
  </si>
  <si>
    <t>256-264</t>
  </si>
  <si>
    <t>24-17</t>
  </si>
  <si>
    <t>A</t>
  </si>
  <si>
    <t>265-275</t>
  </si>
  <si>
    <t>1-42</t>
  </si>
  <si>
    <t>276-296</t>
  </si>
  <si>
    <t>1-10</t>
  </si>
  <si>
    <t>44-46</t>
  </si>
  <si>
    <t>21</t>
  </si>
  <si>
    <t>5.2.9</t>
  </si>
  <si>
    <t>43-49</t>
  </si>
  <si>
    <t>7.3.4.2</t>
  </si>
  <si>
    <t>20-26</t>
  </si>
  <si>
    <t>9.22</t>
  </si>
  <si>
    <t>116-122</t>
  </si>
  <si>
    <t>9-43</t>
  </si>
  <si>
    <t>7.3.2.20</t>
  </si>
  <si>
    <t>17-43</t>
  </si>
  <si>
    <t>7.3.2.20a</t>
  </si>
  <si>
    <t>45-54</t>
  </si>
  <si>
    <t>7.3.2.53</t>
  </si>
  <si>
    <t>54-26</t>
  </si>
  <si>
    <t>7.3.2.101</t>
  </si>
  <si>
    <t>55-65</t>
  </si>
  <si>
    <t>7.4.1.5</t>
  </si>
  <si>
    <t>35-65</t>
  </si>
  <si>
    <t>7.4.7.6</t>
  </si>
  <si>
    <t>3-38</t>
  </si>
  <si>
    <t>10.3.15</t>
  </si>
  <si>
    <t>127-130</t>
  </si>
  <si>
    <t>38-12</t>
  </si>
  <si>
    <t>10.3.35</t>
  </si>
  <si>
    <t>130-133</t>
  </si>
  <si>
    <t>18-29</t>
  </si>
  <si>
    <t>11.23</t>
  </si>
  <si>
    <t>174-175</t>
  </si>
  <si>
    <t>37-21</t>
  </si>
  <si>
    <t>11C.8.2</t>
  </si>
  <si>
    <t>210-212</t>
  </si>
  <si>
    <t>18-20</t>
  </si>
  <si>
    <t>212-213</t>
  </si>
  <si>
    <t>22-32</t>
  </si>
  <si>
    <t>11C.11</t>
  </si>
  <si>
    <t>248-249</t>
  </si>
  <si>
    <t>26-5</t>
  </si>
  <si>
    <t>7.3.2.106</t>
  </si>
  <si>
    <t>49-51</t>
  </si>
  <si>
    <t>58-65</t>
  </si>
  <si>
    <t>7.4.15.10</t>
  </si>
  <si>
    <t>74</t>
  </si>
  <si>
    <t>29-59</t>
  </si>
  <si>
    <t>111-112</t>
  </si>
  <si>
    <t>36-41</t>
  </si>
  <si>
    <t>comma missing after "Using the Gate Announcement element"</t>
  </si>
  <si>
    <t>Michael</t>
  </si>
  <si>
    <t>Jarkko</t>
  </si>
  <si>
    <t>Ashish</t>
  </si>
  <si>
    <t>Guido</t>
  </si>
  <si>
    <t>Kazuyuki</t>
  </si>
  <si>
    <t>Jarkko</t>
  </si>
  <si>
    <t>Ashish</t>
  </si>
  <si>
    <t>Ashish</t>
  </si>
  <si>
    <t>Guido</t>
  </si>
  <si>
    <t>how the Mesh TTL is used</t>
  </si>
  <si>
    <t>Rewrite as "The mesh STA shall start the mesh peering management protocol in either of the following two events. 
- receipt of a Mesh Peering Open frame from a candidate peer mesh STA. 
- A MLME-MeshPeeringManagement.request, in order to establish a mesh peering with a candidate peer mesh STA"</t>
  </si>
  <si>
    <t>By removing the requirement in MPM that the Protocl ID equals 0 (in both 11C.4.3.2.1 and 11C.4.3.3.1, the inconsistency is resolved.</t>
  </si>
  <si>
    <t xml:space="preserve"> </t>
  </si>
  <si>
    <t>PMKSA</t>
  </si>
  <si>
    <t>also delete the sentence on traffic that is allowe dto flow</t>
  </si>
  <si>
    <r>
      <t>Text rewritten for better clarity; see contribution</t>
    </r>
    <r>
      <rPr>
        <sz val="10"/>
        <rFont val="Arial"/>
        <family val="2"/>
      </rPr>
      <t xml:space="preserve"> </t>
    </r>
    <r>
      <rPr>
        <sz val="10"/>
        <rFont val="Arial"/>
        <family val="2"/>
      </rPr>
      <t>11-10/837.</t>
    </r>
  </si>
  <si>
    <t>Text rewritten for better clarity; see contribution 11-10/837.</t>
  </si>
  <si>
    <r>
      <t xml:space="preserve">Text rewritten for better clarity; see contribution </t>
    </r>
    <r>
      <rPr>
        <sz val="10"/>
        <rFont val="Arial"/>
        <family val="2"/>
      </rPr>
      <t>11-10/837</t>
    </r>
    <r>
      <rPr>
        <sz val="10"/>
        <rFont val="Arial"/>
        <family val="2"/>
      </rPr>
      <t>.</t>
    </r>
  </si>
  <si>
    <t>Editorial Change: Change "an &lt;Mesh SA, …" into "a &lt;Mesh SA, …"
The purpose of the mechanism described here is the detection of duplicate mesh frames at a mesh STA. The payload of mesh frames with different tuples &lt;Mesh SA, Mesh Sequence Number&gt; is non-overlapping with each other. What is meant with this is, that the payload of a mesh frame with a higher (or newer) Mesh Sequence Number does not replace the payload of a mesh frame with a lower (or older) Mesh Sequence Number. Such functionality has to be implemented at a higher layer.
The size of the cache is considered to be implementation specific, and it is at the discretion of the implementer to dimension it sufficiently.</t>
  </si>
  <si>
    <t>The Mesh Sequence Number is unique for every MSDU or MMPDU independent of its access category, access priority, or whether it is group-addressed or individually address. I.e, there is exactly one counter for the Mesh Sequence Number.
Due to this, it is sufficient to compare the tuple &lt;mesh SA, mesh sequence number&gt; only.</t>
  </si>
  <si>
    <t>11-10/726r3</t>
  </si>
  <si>
    <r>
      <t>R</t>
    </r>
    <r>
      <rPr>
        <sz val="10"/>
        <rFont val="Arial"/>
        <family val="2"/>
      </rPr>
      <t>esolved by the adoption of 11-10/726r3.</t>
    </r>
  </si>
  <si>
    <t>11-10/735r5</t>
  </si>
  <si>
    <r>
      <t>P</t>
    </r>
    <r>
      <rPr>
        <sz val="10"/>
        <rFont val="Arial"/>
        <family val="2"/>
      </rPr>
      <t>laceholder comment</t>
    </r>
  </si>
  <si>
    <r>
      <t xml:space="preserve">The handling of the power management mode setting to 1 for group addressed frames is defined in the clauses 11C.13.4
Add clarification that individual frames handling consideres only peering specific setting by modificating the end of the last sentence:"will be in light or deep sleep mode </t>
    </r>
    <r>
      <rPr>
        <u val="single"/>
        <sz val="10"/>
        <rFont val="Arial"/>
        <family val="2"/>
      </rPr>
      <t xml:space="preserve">for the peering </t>
    </r>
    <r>
      <rPr>
        <sz val="10"/>
        <rFont val="Arial"/>
        <family val="2"/>
      </rPr>
      <t>after the successful completion of the frame exchange sequence."</t>
    </r>
  </si>
  <si>
    <t>11-10/848r3,858r2</t>
  </si>
  <si>
    <t>Delete d); remove the condition "and if the MCCAOP reservation is intended for individually addressed frames" in c)</t>
  </si>
  <si>
    <r>
      <t>P</t>
    </r>
    <r>
      <rPr>
        <sz val="10"/>
        <rFont val="Arial"/>
        <family val="2"/>
      </rPr>
      <t>laceholder</t>
    </r>
  </si>
  <si>
    <t>The need for this functionality has not been adequately demonstarted</t>
  </si>
  <si>
    <t>11-10/862r2,863r1</t>
  </si>
  <si>
    <t>11-10/863r2</t>
  </si>
  <si>
    <t>The forwarding rule is not related to clause 11C.10.5 Collocated STAs, to which the text on page 222 line 14 belongs.</t>
  </si>
  <si>
    <t>By resolving the comments that have been targeted at this clause, we think we resolved this comment.</t>
  </si>
  <si>
    <t>The current specification of 10.3.83 is vage enough to support the possible flexibility and specific enough to convey the procedures and relevant interfaces.</t>
  </si>
  <si>
    <t>The title of 11u is actually "Interworking with External Networks"
Change heading into "Interworking with the DS"
see also CID 4167</t>
  </si>
  <si>
    <t>Text of resolution contained in document 11-10/910.</t>
  </si>
  <si>
    <t>All cases are necessary and correspond to specific constellations of PREQ generation. Furthermore, there is the tradeoff between an easy-to-follow but lengthy specification (as in D6.0) versus a short but difficult to understand text (due to lots of conditions). We value the property of easy to follow higher than less text.</t>
  </si>
  <si>
    <t>resolution provided in document 11-10/896r2</t>
  </si>
  <si>
    <t>together with CID 4145</t>
  </si>
  <si>
    <t>Done in submission 11-10/919</t>
  </si>
  <si>
    <t>Change heading into "Interworking with the DS"
see also CID 4141</t>
  </si>
  <si>
    <t>resolution provided in document 11-10/896r2
resolved together with 4145</t>
  </si>
  <si>
    <t>Instructions for editing of this spreadsheet by comment resolution subteams</t>
  </si>
  <si>
    <t>Accept</t>
  </si>
  <si>
    <t>Reject</t>
  </si>
  <si>
    <t>Counter</t>
  </si>
  <si>
    <t>Total Comments:</t>
  </si>
  <si>
    <t>Resolution Code</t>
  </si>
  <si>
    <t>Do not change any of columns A-G, R-T, or Y-AA.</t>
  </si>
  <si>
    <t>G-PICS</t>
  </si>
  <si>
    <t xml:space="preserve">  General</t>
  </si>
  <si>
    <t xml:space="preserve">  MAC</t>
  </si>
  <si>
    <t>The definition of information elements of such a complex concept as a WLAN mesh network contains very likely some flaws that will have an impact on the functionality and proper working of the WLAN mesh network.</t>
  </si>
  <si>
    <t>Check the definition of information elements thoroughly. Consider dependencies between the different subconcepts of 11s. Check for inconsistencies between clause 7.3.2 and the corresponding clauses that contains the procedural description.</t>
  </si>
  <si>
    <t>The definition of action frames of such a complex concept as a WLAN mesh network contains very likely some flaws that will have an impact on the functionality and proper working of the WLAN mesh network.</t>
  </si>
  <si>
    <t>Check the definition of the action frames thoroughly. Consider dependencies between the different subconcepts of 11s. Check for inconsistencies between clause 7.4 and the corresponding clauses, especially 11C. Also make sure that the definition of the different categories of the action frames actually can do the things they are supposed to do.</t>
  </si>
  <si>
    <t>The section on MCCA improved since the last letter ballot. However, since MCCA is a rather complex mechanism, it is still very likely that this section contains errors and flaws that impact proper working and functionality.</t>
  </si>
  <si>
    <t>Check the definition of MCCA thoroughly. Focus is on proper and practical-efficient working of the mechanism in a distributed environment of a wireless mesh network. Also do not forget that MCCA has dependencies on other mechanisms of 11s, especially time synchronization and beaconing. Check MCCA also with respect to this.</t>
  </si>
  <si>
    <t>r6</t>
  </si>
  <si>
    <r>
      <t>R</t>
    </r>
    <r>
      <rPr>
        <sz val="10"/>
        <rFont val="Arial"/>
        <family val="2"/>
      </rPr>
      <t>esolved by the latest version of 11-10/891</t>
    </r>
  </si>
  <si>
    <t xml:space="preserve">All mesh STAs are QoS STAs. All QoS STAs are STAs. A QoS BSS extends the concept of the BSS. Except for a few functions that cannot be applied in a mesh BSS, the mesh BSS extends the concept and functions of the QoS BSS.
To answer the commenter's concerns:
1st) Yes, all mesh STAs are QoS STAs. Therefore, a mesh STA that does not have dot11MeshActivated set becomes a plain QoS STA.
2) It is outside the scope of this standard to decide which BSS a mesh STA should join in case multiple BSSs are present at the same time. </t>
  </si>
  <si>
    <t>Submission 11-10-0867-00-000s includes a revised version of the figure.</t>
  </si>
  <si>
    <t>802.11s mesh STAs use the EDCA default set. No need to signal the EDCA parameter set, therefore.</t>
  </si>
  <si>
    <t>802.11s mesh STAs use the EDCA default set. No need to signal the EDCA parameter set, therefore. Duplicate of CID 4126.</t>
  </si>
  <si>
    <t>Please see 802.11-2007 or 802.11REVmb 4.0. These documents describe the DS as a logical concept: "The architectural component used to interconnect infrastructure BSSs is the DS." The DS operates over the Distribution System Medium (DSM): "IEEE Std 802.11 logically separates the WM from the distribution system medium (DSM). Each logical medium is used for different purposes, by a different component of the architecture. The IEEE 802.11 definitions neither preclude, nor demand, that the multiple media be either the same or different." When APs use Ethernet (802.3) to interconnect, the Ethernet is used as one DSM. When APs interconnect through a mesh BSS, the mesh BSS works as the DSM for the APs.
Figure s1 shows a mixture of DSMs. Two mesh BSSs, a non-802.11 LAN, and three infrastructure BSSs integrate. The mesh BSSs and the non-802.11 LAN may be used as a DSM. Through the Distribution System Media, two portals, and APs 13, 17, and 18, and mesh gates 1, 2, 8, and 9 interconnect. As a logical concept that spans between all of them, the DS integrates all of the aforementioned devices and their attached LANs into a single 802 LAN.
Although we understand the desire of the commenter, we do not agree with the intention of the comment. Since the DS is a logical concept that works over the DSM the picture shows only one potential point of view.</t>
  </si>
  <si>
    <t>Please see 802.11-2007 or 802.11REVmb 4.0. These documents describe the DS as a logical concept: "The architectural component used to interconnect infrastructure BSSs is the DS." The DS operates over the Distribution System Medium (DSM): "IEEE Std 802.11 logically separates the WM from the distribution system medium (DSM). Each logical medium is used for different purposes, by a different component of the architecture. The IEEE 802.11 definitions neither preclude, nor demand, that the multiple media be either the same or different." When APs use Ethernet (802.3) to interconnect, the Ethernet is used as one DSM. When APs interconnect through a mesh BSS, the mesh BSS works as the DSM for the APs.
Figure s1 shows a mixture of DSMs. Two mesh BSSs, a non-802.11 LAN, and three infrastructure BSSs integrate. The mesh BSSs and the non-802.11 LAN may be used as a DSM. Through the Distribution System Media, two portals, and APs 13, 17, and 18, and mesh gates 1, 2, 8, and 9 interconnect. As a logical concept that spans between all of them, the DS integrates all of the aforementioned devices and their attached LANs into a single 802 LAN.
Although we understand the desire of the commenter, we do not agree with the intention of the comment. Since the DS is a logical concept that works over the DSM the picture shows only one potential point of view.
Comment relates to CID 4168.</t>
  </si>
  <si>
    <t>Thank you very much for your careful review. We believe that this amendment has further enhanced and MLME SAP description includes all necessary elements. However, 802.11s welcomes any hints to specific elements that would be missing</t>
  </si>
  <si>
    <t>Thank you for reviewing the channel switching section. We believe that 802.11s has further enhanced and a reliable channel switchting scheme is described. However, 802.11s welcomes any hints that specifically describe problems or conceptual errors.</t>
  </si>
  <si>
    <t>1st duplicate of CID 4222.</t>
  </si>
  <si>
    <t>Improvements to text are done in document 11-10/919
It is necessary to distribute proxy information where the originator of the PXU is not the proxy.
It should be avoided to have 2 different IEs  just for having a PXU where the originator is the proxy, and a PXU where there is an explicit proxy address.  IEEE 802.11 is slowly running out of Element IDs!
Any mesh STA can have proxy information and might  want to transmit it to other mesh STA in the MBSS. For instance, the source mesh STA (non-proxy)  has the proxy information for the external destination it is communicating with: &lt;mesh destination, external address&gt;.
The statement that a PXU is only transmitted by mesh gates ("The Proxy Update (PXU) element is transmitted by a source mesh gate to a destination mesh STA", page 59, line 14) is actually a incorrect replacement of mesh STA with mesh gate that happened after D5.0 in order to replace proxy mesh STA with (proxy) mesh gate. It has always been any source mesh STA.
The transmission of proxy information where the originator is not the proxy is useful with roaming - assume a STA associated to AP that are collocated with a mesh STA. The STA communicates with an external destination behind the mesh. When the STA is roaming, the old mesh STA at the old AP can send a PXU to the mesh STA at the new AP in order to speed up the path setup form the mesh STA at the new AP to the proxy mesh gate for the external address. The PXU contains the proxy information of the external destination. That proxy is not the originator of the PXU.
See also resolution note on CID  4152</t>
  </si>
  <si>
    <t>together with CID 4145
this is a proxy problem. represented address has left, proxy msta has to notify, knows mechanims, for instance, PXU</t>
  </si>
  <si>
    <t>This is considered to be outside the specification. The selection of the destination of a PXU depends on things that cannot be foreseen completely. The major parameter is the path selection protocol. Which can be any traditional or fancy protocol.</t>
  </si>
  <si>
    <t>The proposed text change would introduce the following restriction:
- only mesh gates can send PXUs
- the originator of the PXU is always the proxy in the proxy information.
However,
* the PXU may contain two kinds of proxy information: 
(1) proxy information with the originator of the PXU as proxy mesh STA
(2) proxy information with some mesh STA other than the originator of the PXU as proxy mesh STA
which may need to be transmitted to another mesh STA.
* any mesh STA might have proxy information and might want to send it to another mesh STA (e.g. source mesh STA communicating with external destination).
The existing text can deal with these situations, the proposed text could not.
See also resolution note on CID 4128
Improvements to text are done in document 11-10/919</t>
  </si>
  <si>
    <t>Improvements to text are done in document 11-10/919
See CIDs 4128, 4152</t>
  </si>
  <si>
    <t xml:space="preserve">The concept of the proposed change is interesting and would probably improve the congestion control. The proposed behaviour can  be achieved in D6.0 by using a vendor-specific congestion control scheme. However, such a concept has not the broad availability as the default congestion control mechanism.  The conclusion is, to reject the comment but to invite the commenter to provide a submission that would satisfy his comment.
Furthermore,  a mesh STA may sense only a single congestion level for the operating channel. The Congestion Control Notification frame allows the device to indicate specific to an AC that it is congested. Thus, any media consumption reduces resources from transmissions to other mesh STAs. The congestion notification per peer mesh STA may result to priority inversion, i.e. frames delivery to some mesh STA may have higher prioriority over the frames delivery priority to other mesh STA. The scheduling order between mesh STAs is not specified in 802.11s. The commenter is encouraged to study how the scheduling logics help to achieve the desired frames delivery results. </t>
  </si>
  <si>
    <t xml:space="preserve">Improvements can be acchieved in D6.0 by using a vendor-specific congestion control scheme. Since such a concept has not the broad availability as the default congestion control mechanism, the commenter is invited to submit text changes for specific improvements. </t>
  </si>
  <si>
    <r>
      <t>1</t>
    </r>
    <r>
      <rPr>
        <sz val="10"/>
        <rFont val="Arial"/>
        <family val="2"/>
      </rPr>
      <t>1-10/897r1</t>
    </r>
  </si>
  <si>
    <t>11-10/910r0</t>
  </si>
  <si>
    <t>r8</t>
  </si>
  <si>
    <t>Nothing is missing. No need to change text here. 
For individual addressed frames, ToDS/FromDS bits are used to distinguish frames transmitted in mesh BSS or not. For group addressed frames, as described in 7.2.2.1 in the base standard, Address 1 field is verified at the receiver if the frame is sent from a STA in the BSS of which the receiving STA is a member. Thus, the differentiation can be performed using the existing facilities.</t>
  </si>
  <si>
    <t>The definition of the management frames of such a complex concept as a WLAN mesh network contains very likely some flaws that will have an impact on the functionality and proper working of the WLAN mesh network.</t>
  </si>
  <si>
    <t xml:space="preserve">Check the definition of management frames thoroughly. Consider dependencies between the different subconcepts of 11s. </t>
  </si>
  <si>
    <t>The definition of non-IE fields of such a complex concept as a WLAN mesh network contains very likely some flaws that will have an impact on the functionality and proper working of the WLAN mesh network.</t>
  </si>
  <si>
    <t>Check the definition of fields that are not information elements thoroughly. Consider dependencies between the different subconcepts of 11s. Check for inconsistencies between clause 7.3.1 and the corresponding clauses that contains the procedural description.</t>
  </si>
  <si>
    <t>suggest change to "The CNCL event will trigger closing of the mesh peering instance as well as deletion of the Mesh TKSA that is bound to the mesh peering."</t>
  </si>
  <si>
    <t>upon receipt of an open the peer sends a confirm. But then it says the protocol succeeds in establishing a peering when both peers have send and received both an open and a confirm.</t>
  </si>
  <si>
    <t>Check the clauses on mesh peering thoroughly for correct behaviour.</t>
  </si>
  <si>
    <t>The section on the mesh path selection and forwarding received a lot of changes, and it can be doubted that all flaws are removed by this. The clause will have been improved, but a thorough check is needed. Especially the subclauses on addressing have very likely some errors.</t>
  </si>
  <si>
    <t>Check the clause on mesh path selection and addressing thoroughly for correct definitions, descriptions, correct behaviour and completeness. Especially the subclauses on frame addressing need to be checked thoroughly. Furthermore, all the possible cases for addressing have to be covered.</t>
  </si>
  <si>
    <t>The clause on interworking received several changes during the last comment resolution. It has improved, but it has to be checked whether all flaws and inconsistencies have been resolved.</t>
  </si>
  <si>
    <t>Check the clause on interworking thoroughly. Check whether the term "gate" doesn't sound to silly when reading the text.</t>
  </si>
  <si>
    <t>The clause on the hybrid wireless mesh protocol (HWMP) improved a lot compared to version 4.0. However, it is very likely that during the last comment resolutions some improvements have not been done throughout the complete clause, meaning, that the improvement has been done in one place but not all other places dependent on this have been changed as well. Furthermore, it might be the case that some errors, incorrectnesses and flaws have been missed during the last round of comment resolutions.</t>
  </si>
  <si>
    <t>Check the clause on HWMP thoroughly for completeness, consistency and correctness. Also check that the changes from the last round have been implemented consistently and look out for missed changes or necessary follow up changes.</t>
  </si>
  <si>
    <t>The clause on synchronization and beaconing changed a lot. In general, it is an improvement in the description and definition. However, it is very likely that there are still errors and flaws in the definition of the procedures for synchronization and beaconing. The correctness has to be validated with other mechanisms such as MCCA in mind.</t>
  </si>
  <si>
    <t xml:space="preserve">Check the clause on synchronization and beaconing thoroughly for correctness, completeness, and efficient working without any deadlock or wrong results. Do these checks with all the mechanisms in mind that rely on synchronization and beaconing, especially with MCCA and power save. </t>
  </si>
  <si>
    <t>The current procedure for changing the TBTT by adjusting the TSF might not be a good choice in a distributed mesh network.</t>
  </si>
  <si>
    <t>Consider a different mechanism than TSF adjustment for changing the TBTT.</t>
  </si>
  <si>
    <t>The clause on power save received some improvements during the last comment resolution. However, it is still likely that there are some errors or flaws in the specification of the power save mechanisms because it is a rather complex mechanism with dependencies to several other mechanisms of 11s.</t>
  </si>
  <si>
    <t>The Mesh Control Present field is added as a response to the CID975 from LB147 (comment reads: Traditionally, the frames are self defining meaning that it can be parsed without context information. The Mesh Control field seems to violate this principle, being present by virtue of transmitter being a Mesh STA (i.e. some capability)., suggested remedy reads: Make the frame self defining. Signal the presence of the Mesh Control field in the frame carrying it.). The reasoning why we have the Mesh Control Present field is that we try to be consistent with the frame format definition rationale in the base standard.</t>
  </si>
  <si>
    <r>
      <t>T</t>
    </r>
    <r>
      <rPr>
        <sz val="10"/>
        <rFont val="Arial"/>
        <family val="2"/>
      </rPr>
      <t>he Mesh Control field is subject to the encryption. Overhead for encryption is outer process than the insertion of the Mesh Control field. Thus, the overhead for encryption should be presented before the Mesh Control field.</t>
    </r>
  </si>
  <si>
    <t xml:space="preserve">The congestion notification element does not support a flow selective congestion control. However, this would be important for a situation like the following. Nodes A, C, and E are one-hop neighbors of node B and B is forwarding the flows A-&gt;C and A-&gt;E. 
If now A is sending packets for C to B at a higher rate than can be forwarded by B over the link (B,C), B can use the congestion control notification frame to cause A to apply local rate control as specified in 11C.11 in order to avoid a congestion. This format does not provide the possibility to indicate that B could perhaps still forward the packets for E, thereby causing an unnecessary throughput reduction.
</t>
  </si>
  <si>
    <t xml:space="preserve">Extend the format of the congestion control element to flow selective congestion control.
</t>
  </si>
  <si>
    <t xml:space="preserve">The mesh STA inidcates the mesh Awake Window for all neighboring mesh STAs. The beaconing mesh STA shall be awake until the end of hte mesh Awake Window 
to be available to receive possible peering open and probe.request fames from the non-peer mesh STAs. If the mesh STA is not available, the beaconing mesh STAs may be confused why the beaconing mesh STA is not receiveing their transmissions. </t>
  </si>
  <si>
    <t>The probe.request and probe.response as well as mesh peering management frames may be transmitted at the state when the devices have not been established peerings. 
Other co-existense standards, like 802.19.1, may create signaling that is out of the scope of hte basic BSS operation and delivery rules of these messages needs to be specified. 
If the frame delivery rules for non-peer mesh STAs are not specified, it is unknown how to deliver these frames.</t>
  </si>
  <si>
    <t>Change the page 19 line 14 to read: " The Power Management field and the Mesh Power Save Level subfield indicate the mesh power mode of the mesh STA."</t>
  </si>
  <si>
    <t>The correction is provided in the resolution of the CID 4200.</t>
  </si>
  <si>
    <t xml:space="preserve">Change: page 19 line 27: " The use of RSPI subfiled…" to "the use of the RSPI subfield". </t>
  </si>
  <si>
    <t>Change the page 19, line 25 to: " The subfield is set to 0 to indicate
that the peer service period for the receiver of the peer trigger frame is not initiated and set to 1 to indicate that the
peer service period is initiated."
Add and place into correct place the following definition into 3. Definitions: " peer trigger frame A Mesh Data or QoS Null frame that initiates a mesh peer service period."</t>
  </si>
  <si>
    <t xml:space="preserve">rename the RSPI to be "Receiver Service Period Initiated". 
Change page 5, line 61 to RSPI Receiver Service Period Initiated", 
Change page 19, line 22 to" 7.1.3.5.11 Receiver Service Period Initiated (RSPI)", 
Change page 19, line 25 to "The Receiver Service Period Initiated (RSPI) subfield is one bit in length." </t>
  </si>
  <si>
    <t>The comment is not specifying any problem nor providing any resolution, so nothing needs to be done.</t>
  </si>
  <si>
    <t>Add text to intialize these retry counters to 0.</t>
  </si>
  <si>
    <t xml:space="preserve">There is no problem here, as it is neither asserted nor implied that the QoS Null frame must be acknowledged in this case. The specification leaves open that the owner behaves differently, i.e. send out a series of individually addressed frames that receive replies. However, this generally is (but depending on the length of the MCCAOP and the number of responders) a rather wasteful procedure so that we deem it better not to stress this in the specification. </t>
  </si>
  <si>
    <t>The first sentence on p114, line 59 has been changed to read "The mesh STA clears the RAV timer, i.e. sets it to 0, upon receipt of a frame from either the MCCAOP owner or responder." to more explicitly remind the reader that the RSV is set to 0 upon receipt of such a frame.</t>
  </si>
  <si>
    <t xml:space="preserve">A non-blank value indicates that the comment is an exact match  in the clause, comment and recommended change fields with the referenced comment. </t>
  </si>
  <si>
    <t>Topic Category</t>
  </si>
  <si>
    <t>Issue Identifier</t>
  </si>
  <si>
    <t>Insert a unique value identifier (i.e. "RFI-Waikoloa-1") in column X (Updated Resolution) for any row edited</t>
  </si>
  <si>
    <t>Blank</t>
  </si>
  <si>
    <t>Updated (to assist editor)</t>
  </si>
  <si>
    <t>S-General</t>
  </si>
  <si>
    <t>Date of TGs motion approving resolution.</t>
  </si>
  <si>
    <t>Comment</t>
  </si>
  <si>
    <t xml:space="preserve">If an issue identifier is changed, then insert "XFER" in column X (Updated Resolution) for any row edited in this fashion. </t>
  </si>
  <si>
    <t>G-MIB</t>
  </si>
  <si>
    <t xml:space="preserve">Yellow - Closed but not implemented in draft revision
Green - Closed and implemented
Orange - Comment was updated but not voted on in last session. </t>
  </si>
  <si>
    <t>When identifying comments related to the same issue, list unique issue identifiers in the "Issue Identifiers" worksheet..</t>
  </si>
  <si>
    <t>Comment identifier.   This is a unique integer that identifies a comment whereever the need to cross-reference occurs.   There is no significance to the actual values or ordering of values in this field.</t>
  </si>
  <si>
    <t>The name of the commenter</t>
  </si>
  <si>
    <t>The clause number indicated by the commenter</t>
  </si>
  <si>
    <t>The page number indicated by the commenter</t>
  </si>
  <si>
    <t>If non-blank, the person identified by this column has agreed to bring a submission to TGs in resolution of the comment.</t>
  </si>
  <si>
    <t>Description of Fields used on the Comments Tab</t>
  </si>
  <si>
    <t>Field</t>
  </si>
  <si>
    <t>Description</t>
  </si>
  <si>
    <t>Whether the comment forms part of the commenter's "No" vote</t>
  </si>
  <si>
    <t>It should be reasonable to do the following:
1. the mesh gate investigate if the destination is really not reachable from this mesh gate via external network (detailed procedure is beyound the scope of the TGs).
2. if the mesh gate concludes that the destination is not reachable, discard the MSDU and send back a PERR notification to the SA (source STA) of the MSDU. Optionally, the mesh gate may forward the MSDU to the external network.</t>
  </si>
  <si>
    <t>Remove this operation. When the destination is unknown, the MSDU should be filtered at the mesh gate.</t>
  </si>
  <si>
    <t>Rewrite the clause 11C.13.3 to:" The non-peer mesh power mode indicates the mesh power mode of the mesh STA toward the non-peer mesh STAs. The non-peer mesh power mode is indicated by the Power Management field in the Frame Control field in Beacon and Probe Response frames. The non-peer mesh power mode is also indicated with the Power Management field in the Frame Control field in group addressed Mesh Data frames. 
The non-peer mesh STAs may send Probe Request and Mesh Peering Open Request frames, only during the Mesh Awake Window of the mesh STA that has the Power Management field set to 1."</t>
  </si>
  <si>
    <t xml:space="preserve">The changes between all modes are allowed, the text explicitly lists all possible mehs power mode changes.  
The text in clauses 11C.13.4.2 and 11C.13.4.3 define rules to signal the change of the mesh power mode. 
The mesh power mode change rules enable peering specific changes and fast change of all mesh peerings to active mode. </t>
  </si>
  <si>
    <t xml:space="preserve">The mesh STA uses the Awake Window to communicate to the other mesh STAs when it is available to receive transmissions. The Awake Window is not specific to a single peering and to receive a a transmission from any peer or non-peer mesh STA, the mesh STA shall operate in Awake state duirng its Awake Window. page 259 line 34 states very clearly that mesh STA shall operate in Awake state. </t>
  </si>
  <si>
    <t>Change the text: " If the owner of the Mesh Awake Window transmits…" to " If the mesh STA that has its Mesh Awake Window active transmits frames destined to group addresses, the duration of Mesh Awake Window is extended by an additional PostAwakeDuration."</t>
  </si>
  <si>
    <t>The word arbitrary does not really define any normative behaviour and in stead of using this text, references to correct clauses shall be added. 
Modify the text to read: "A mesh STA shall only transmit frames to mesh STAs in a light or deep sleep mode if the conditions defined in 11C.13.9.3, 11C.3.9.4 and 11C.13.10 are met and otherwise the mesh STA shall buffer frames." the text is shown in 11-10-858r1.</t>
  </si>
  <si>
    <t>11-10/891r0</t>
  </si>
  <si>
    <t>EDCA parameter set element should be present for mesh STA's beacon frame to announce its CWmin/CWmax information.</t>
  </si>
  <si>
    <t>Suggest to put EDCA parameter set element in mesh STA's beacon frame optionally, when mesh STA uses non-default EDCA parameters.
Changes are needed to be made in 7.3.2.29 EDCA Parameter Set element as well.</t>
  </si>
  <si>
    <t>N</t>
  </si>
  <si>
    <t>Y</t>
  </si>
  <si>
    <t>T</t>
  </si>
  <si>
    <t>E</t>
  </si>
  <si>
    <t>General</t>
  </si>
  <si>
    <t>S-Frame</t>
  </si>
  <si>
    <t>Frame Format</t>
  </si>
  <si>
    <t>G-Emergency</t>
  </si>
  <si>
    <t>Emergency services</t>
  </si>
  <si>
    <t>Editorial fixes (wording, typo fixing, etc)</t>
  </si>
  <si>
    <t>SAE</t>
  </si>
  <si>
    <t>Terminology</t>
  </si>
  <si>
    <t>Topic category of the comment
MAC -- MAC-related comments, e.g. MCCA, congestion control, power save, beaconing, etc.
Security -- Security-related comments, e.g. SAE, peer link establishment, etc.
RFI -- Routing/Interworking/Forwarding-related comments, e.g. HWMP, Forwarding, Airtime metric, etc.
General -- All comments not covered by the other categories</t>
  </si>
  <si>
    <t>11C.3.1</t>
  </si>
  <si>
    <t>Submitter Affiliation</t>
  </si>
  <si>
    <t>Siemens AG</t>
  </si>
  <si>
    <t>11C.7</t>
  </si>
  <si>
    <t>The instruction indicates to  "Insert the following dot11 MeshSTATable to the end of Annex D.3".  However the end of the annex is the Conformance section of the MIB.  Also there is also "dot11MeshHWMPConfig TABLE" provided. The instruction should be to "Insert the following dot11 MeshSTATable and dot11MeshHWMPConfig TABLE after dot11PhyERP TABLE and prior to Conformance Information".</t>
  </si>
  <si>
    <t>Although the amendment is adding new objects to the MIB, no corresponding entries have been created for the conformance section of the MIB.  As such the draft is technically incomplete.</t>
  </si>
  <si>
    <t>Provide the changes to the conformance section also.</t>
  </si>
  <si>
    <t>The approved contribution 11-10-0660r0 does not appear to have been correctly incorporated into draft 6.0.  Clause 7.3.2.90 does not appear to have been transferred.</t>
  </si>
  <si>
    <t>Amend clause 7.3.2.90 to that as stated in the approved submission 11-10-0660r0</t>
  </si>
  <si>
    <t>I agree that SAE could be an option for password based authentication. However I disagree that a STA that supports SAE "shall" use SAE for authentication.</t>
  </si>
  <si>
    <t>Replace 2) with the following:
If the STA and the RSNA-capable peer advertise SAE authentication the STA shall invoke SAE authentication and establish a PMK. If either the STA or the RSNA-capable peer does not advertise SAE but advertise the alternate form of PSK authentication (see 5.8.2.2 (Alternate Operations with PSK)) it may It shall invoke Open System authentication and use the PSK as the PMK with the alternate form of PSK authentication.</t>
  </si>
  <si>
    <r>
      <t>R</t>
    </r>
    <r>
      <rPr>
        <sz val="10"/>
        <rFont val="Arial"/>
        <family val="2"/>
      </rPr>
      <t>eject</t>
    </r>
  </si>
  <si>
    <r>
      <t>T</t>
    </r>
    <r>
      <rPr>
        <sz val="10"/>
        <rFont val="Arial"/>
        <family val="2"/>
      </rPr>
      <t>able s61 shows Mesh power mode definition, which is a right table for this reference.</t>
    </r>
  </si>
  <si>
    <t>Counter</t>
  </si>
  <si>
    <r>
      <t>R</t>
    </r>
    <r>
      <rPr>
        <sz val="10"/>
        <rFont val="Arial"/>
        <family val="2"/>
      </rPr>
      <t>eplace the definition of PSP with the following text:
"peer service period (PSP): A contiguous period of time during which one or more individually addressed frames are transmitted from a mesh STA to its peer mesh STA that operates in light or deep sleep mode."
Further apply the suggested change to the same text in line 23,page 262.</t>
    </r>
  </si>
  <si>
    <r>
      <t>R</t>
    </r>
    <r>
      <rPr>
        <sz val="10"/>
        <rFont val="Arial"/>
        <family val="2"/>
      </rPr>
      <t>eplace the definition of PSP with the following text:
"peer service period (PSP): A contiguous period of time during which one or more individually addressed frames are transmitted from a mesh STA to its peer mesh STA that operates in light or deep sleep mode."</t>
    </r>
  </si>
  <si>
    <t>r1</t>
  </si>
  <si>
    <t>Suggested resolutions marked with "20100701Editor" in column X of "Comments" sheet are incorporated. Some of the Topic Category and Issue Identifier are changed.</t>
  </si>
  <si>
    <t>The approved 802.11-10/0660r0 document from IEEE session 121 meeting has not been completely adopted in TG-s draft 6.0 due to late issuance of TG-u draft 10.0 in which 802.11-10/0660r0 is based on. Bit 6 should be ESR bit instead of UESA bit</t>
  </si>
  <si>
    <t>Adopt the approved 802.11-10/0660r0 that is based on TG-u draft 10.0. Submission will be provided based on approved 802.11-10/0660r0</t>
  </si>
  <si>
    <t>UESA occupies bit 7 in the TG-u draft 10.0</t>
  </si>
  <si>
    <t>Change bit 6 to bit 7 as in the approved 802.11-10/0660r0</t>
  </si>
  <si>
    <t>The approved 802.11-10/0660r0 document from IEEE session 121 meeting has not been completely adopted in TG-s draft 6.0 due to late issuance of TG-u draft 10.0 in which 802.11-10/0660r0 is based on. The ESR bit added in the TG-u draft 10.0 should be added as agreed in 802.11-10/0660r0</t>
  </si>
  <si>
    <t>add ESR bit in the first line of the first paragraph. Submission will be provided based on approved 802.11-10/0660r0</t>
  </si>
  <si>
    <t>Replace 2) with the following:
If the STA and the RSNA-capable peer advertise SAE authentication the STA shall invoke SAE authentication and establish a PMK. If either the STA or the RSNA-capable peer does not advertise SAE but advertise the alternate form of PSK authentication.</t>
  </si>
  <si>
    <t>SAE should be used when its advertised by the peer STA in an IBSS</t>
  </si>
  <si>
    <t>Replace "an SAE capable STA" with "a STA advertising SAE"</t>
  </si>
  <si>
    <t>Clarify PSK authentication behaviour.</t>
  </si>
  <si>
    <t>Replace the sentence beginning with "A STA that does not…" with "A STA may use PSK authentication by sending a 4-Way Handshake Message 1 to the target STA."</t>
  </si>
  <si>
    <t>I agree with the sentiment, but not the text as written.</t>
  </si>
  <si>
    <t>Replace the sentence beginning with "PSK PMKIDs …." with "</t>
  </si>
  <si>
    <t>The paragraph and the lettered items provide key assumptions and should not be removed.</t>
  </si>
  <si>
    <t>Restore the text including the item list that has been remobed; modify item a) to include SAE authentication; restroe item b)</t>
  </si>
  <si>
    <t>SAE should be an optional authentication method.</t>
  </si>
  <si>
    <t>Replace the sentence beginning with "A STA wishing..." with "A STA wishing to perform Std IEEE 802.1X-2004 authentication shall chose Open System authentication. A STA wishing to perform secure password-based, or PSK, authentication shall choose SAE authentication or an alternate method of authentication with a PSK which also uses Open System authentication. It is recommended that SAE security be used since the alternatvie PSK method has security vulnerabilities.</t>
  </si>
  <si>
    <t>SAE or the Alternative PSK method could be used for authentication.</t>
  </si>
  <si>
    <t>This raises a number of good points. First, we now explicitly state that also responders set the RAV to inhibit access to the medium. (Currently this is done only for MCCAOPs that correpond to interfering times, and this would not include the responders). Next, we explicitly add the exception that responders can reply to RTS without Regard for the NAV and the RAV. similarly to REVmb Draft 4.0 Clause 9.9.2.1</t>
  </si>
  <si>
    <t>Have added text in Clause 11C.12.4.3</t>
  </si>
  <si>
    <t>The following  informative note has been added to explain the chosen restricted form of the DTIM interval. "NOTE— The DTIM interval of the form 2n * 100 TU has been chosen so as to facilitate the verification that MCCAOP  reservations do not overlap. The restriction that n be less than or equal to 5 has been chosen so that the range of the MCCAOP Offset in the reservation, see Clause 7.3.2.104.2, is compatible with the maximal DTIM interval length."</t>
  </si>
  <si>
    <t>Guido</t>
  </si>
  <si>
    <r>
      <t>C</t>
    </r>
    <r>
      <rPr>
        <sz val="10"/>
        <rFont val="Arial"/>
        <family val="2"/>
      </rPr>
      <t>hange the text to describe that this draft standard is based on 802.11-2007 revised by REVmb, including amendment by P802.11p, P802.11z, P802.11u, and P802.11v.</t>
    </r>
  </si>
  <si>
    <t>As this draft standard is based on 802.11-2007 revised by REVmb, including amendment by P802.11p, P802.11z, P802.11u, and P802.11v, it is not required to change the color where the text is amended by 11p, 11z, 11u, or 11v, necessarily.</t>
  </si>
  <si>
    <t>r5</t>
  </si>
  <si>
    <t>Included some more suggested resolutions and pointers to the proposed resolutions found on the server.</t>
  </si>
  <si>
    <t>The text states that "A STA wishing to perform secure password-based, or PSK, authentication shall choose SAE
authentication."
This has the effect of deprecating PSK, which is beyond the scope TGs.</t>
  </si>
  <si>
    <t>Modify this "shall" so that the use of SAE is an option</t>
  </si>
  <si>
    <t>The test states, "A STA wishing to perform secure password-based, or PSK, authentication shall choose SAE authentication. An alternate method of authentication with a PSK which also uses Open System
authentication has security vulnerabilities and should only be used if SAE authentication is not possible"
However, these two sentence are contradictory is that teh first says SAE "shall" be used and teh second says alternate methods are allowed.
It is also no clear when SAE authentication is "not possible"</t>
  </si>
  <si>
    <t>Remove conradiction by making SAE an option</t>
  </si>
  <si>
    <t>Normative changes to ESS behavior are out of scope.</t>
  </si>
  <si>
    <t>Remove normative changes to ESS behavior.</t>
  </si>
  <si>
    <t>Normative changes to IBSS behavior are out of scope.</t>
  </si>
  <si>
    <t>Remove normative changes to IBSS behavior.</t>
  </si>
  <si>
    <t>Dee</t>
  </si>
  <si>
    <t>Kazuyuki</t>
  </si>
  <si>
    <t>Kazuyuki</t>
  </si>
  <si>
    <t>Dee/Michael</t>
  </si>
  <si>
    <t>Michael/Guenael</t>
  </si>
  <si>
    <t>Reject</t>
  </si>
  <si>
    <t xml:space="preserve">No need to change text here. This subclause explains the highest level of abstract of HWMP. Thus, this clause should provide reader friendly easy text. As the details are described in other subclause, there is no need to confuse readers here necessarily. </t>
  </si>
  <si>
    <t>Dan</t>
  </si>
  <si>
    <t>Dan</t>
  </si>
  <si>
    <t>Some missing comments from Michael (they have been lost during the comment compilation process) are incorporated in the spreadsheet.
Assignee are filled for some issue IDs, in accordance with the discussion in the conference call on July 1.</t>
  </si>
  <si>
    <t>KazuyukiA.Sakoda(at)jp.sony.com</t>
  </si>
  <si>
    <t>This subclause contains many dupliations with 9.22 and it is very unclear what is intended to be described here. Serious refinement is necessary.</t>
  </si>
  <si>
    <t>Provide a better text with better readability.</t>
  </si>
  <si>
    <t>This subclause contains many dupliations with 9.22 and it is very unclear what is intended to be described here. Serious refinement is necessary. Probably 11C.8.3.3 should be removed.</t>
  </si>
  <si>
    <t>"An address unknown to the proxy mesh gate: The mesh gate forwards the MSDU to the external network (see 9.22.3 (Frame forwarding to non-MBSS STAs))."
 This could generate a lot of wasteful packets and should be avoided.</t>
  </si>
  <si>
    <t>"An address that is unknown to the mesh gate: The mesh gate forwards the MSDU into the MBSS as a group addressed frame according to the procedures for frame addressing and data forwarding of
group addressed frames at source mesh STAs in an MBSS (9.22.2.3.1 (At source mesh STAs (group addressed)))."
This generates a lot of hopeless packets in the MBSS.</t>
  </si>
  <si>
    <t>A PXU element is generated by a mesh STA to inform a destination mesh STA about proxy information of external addresses that are reachable through a proxy mesh STA. It is not clear who actually generates the PXU.</t>
  </si>
  <si>
    <t>Replace the cited text with "A PXU element is generated by a proxy mesh gate to inform a destination mesh STA about proxy information of external addresses that are reachable through the proxy mesh gate.".</t>
  </si>
  <si>
    <t>"The MAC address of the proxy mesh gate is taken from the Proxy MAC address subfield when bit 1 in the Flags subfield is 0, and from the PXU Originator MAC Address field when bit 1 in the Flags subfield is 1."
This is nothing but confusing.</t>
  </si>
  <si>
    <t>TGs draft D5.0 has a description "One example of concurrent usage of on-demand and proactive mode is for two mesh STAs that are part of the same mesh BSS to begin communicating using the proactively built tree but subsequently to perform an on-demand discovery for a direct path between each other. This type of concurrent usage of the proactive and on-demand modes allows communication to begin immediately while an on-demand discovery finds a more optimal path between two mesh STAs." However this is eliminated in D6.0.
I believe this description is helpful to assist readers understanding the rationale of HWMP, especially to a new readers of TGs draft. This information could reduce the amount of comments in the next balloting phase.</t>
  </si>
  <si>
    <t>Add the following text as an informative note following the paragraph "These modes are not exclusive: on-demand and proactive modes are used concurrently, because the proactive modes are extensions of the on-demand mode."
"One example of concurrent usage of on-demand and proactive mode is for two mesh STAs that are part of the same mesh BSS to begin communicating using the proactively built tree but subsequently to perform an on-demand discovery for a direct path between each other. This type of concurrent usage of the proactive and on-demand modes allows communication to begin immediately while an on-demand discovery finds a more optimal path between two mesh STAs."</t>
  </si>
  <si>
    <t>"b) It observes that the abbreviated TBTT calculated from the received Beacon frame does not match with the time predicted from the previously extracted abbreviated TBTT."
This may cause unnecessary frequent status number updates, when a neighbor STA's TBTT is close to the rounding down threshold. Typically, neighbor STA's reference timing has some jitter and it is possible that a neighbor's TBTT shifts across a particular abbreviated TBTT rounding threshould back and forth. Status number should be remain as the same in such case, and it should be updated only when there is a significant changes in the reported beacon timing information set.</t>
  </si>
  <si>
    <t>Replace the cited text with "b) It observes that the TBTT calculated from the received Beacon frame is not within the range between -255 μs and +255 μs from the time predicted from the previously calculated TBTT when the status number was updated last time.".</t>
  </si>
  <si>
    <t>A beacon timing information provides the time reference to a series of corresponding STA’s TBTTs. This can be used to predict the future TBTTs. This sentence is not clear what is meant. The text should be refined.</t>
  </si>
  <si>
    <t xml:space="preserve">In the first two sentences of the clause, replace "link" with "mesh peering" (two times) and (the existing) "a mesh peering" into "the mesh peering" </t>
  </si>
  <si>
    <t>There are no extended frame formats that are addressed, but extended address frame formats (meaning more than 4).</t>
  </si>
  <si>
    <t>Change "extended addressed" into "extended address" here and all other places of the draft, especially in clause 5.2.13.5.8</t>
  </si>
  <si>
    <t>Missing article before HWMP</t>
  </si>
  <si>
    <t>The Hybrid Wireless Mesh Protocol (HWMP) is defined …</t>
  </si>
  <si>
    <t>Actually, HWMP provides reactive path selection and proactive extensions.</t>
  </si>
  <si>
    <t>Change sentence into: "HWMP provides both reactive path selection and proactive path selection extensions."</t>
  </si>
  <si>
    <t>No only a selection of the details of HWMP is described in 11C.10, but all.</t>
  </si>
  <si>
    <t>The details of HWMP are described in 11C.10(…).</t>
  </si>
  <si>
    <t>Link metrics are not necessarily necessary in order to determine a candidate path. Metrics are necessary to determine the path that will be used.</t>
  </si>
  <si>
    <t>Change sentence into: "Link metrics are used to determine a mesh path to the destination."</t>
  </si>
  <si>
    <t>Make wording of last sentence more similar to previous sentences about HWMP.</t>
  </si>
  <si>
    <t>source and destination are mesh STAs</t>
  </si>
  <si>
    <t xml:space="preserve">source mesh STA and the destination mesh STA </t>
  </si>
  <si>
    <t>mesh path selection is probably a functionality / function and not a procedure.</t>
  </si>
  <si>
    <t>replace "procedure" with "function"</t>
  </si>
  <si>
    <t>The draft makes the use of SAE authentication mandatory when the STA and the RSNA-capable peer support SAE authentication. I do not wish it to replace PSK, but have no issue with SAE being a possible (i.e. optional) authentication method.</t>
  </si>
  <si>
    <t>Change "support SAE" to "advertise SAE", and other similar changes/</t>
  </si>
  <si>
    <t>SAE can be an option for password-based authentication, but should not be mandatory.</t>
  </si>
  <si>
    <t>In 2): First sentence: change "support" to "advertise" [one instance]. Second sentence: change "support" to "advertise" [two instances].</t>
  </si>
  <si>
    <t>clairfy [use terminology in keeping with above changes]</t>
  </si>
  <si>
    <t>change "SAE capable STA' to "SAE advertising STA"</t>
  </si>
  <si>
    <t>clarify</t>
  </si>
  <si>
    <t>change third sentence of paragraph "A STA that does not…" to "A STA may use PSK authentication."</t>
  </si>
  <si>
    <t>The Proactive PREP is only of relevance, if the Target Address is the broadcast address (all ones).</t>
  </si>
  <si>
    <t>The Proactive PREP is only of relevance if the Target Address is the broadcast address (all ones).</t>
  </si>
  <si>
    <t>What should QSRC[AC], QLRC[AC] etc. be set during MCCAOP?</t>
  </si>
  <si>
    <t>Add the related text.</t>
  </si>
  <si>
    <r>
      <t>A</t>
    </r>
    <r>
      <rPr>
        <sz val="10"/>
        <rFont val="Arial"/>
        <family val="2"/>
      </rPr>
      <t>ccept</t>
    </r>
  </si>
  <si>
    <r>
      <t xml:space="preserve">The text is changed as indicated in </t>
    </r>
    <r>
      <rPr>
        <sz val="10"/>
        <rFont val="Arial"/>
        <family val="2"/>
      </rPr>
      <t>the document 11-10/755</t>
    </r>
    <r>
      <rPr>
        <sz val="10"/>
        <rFont val="Arial"/>
        <family val="2"/>
      </rPr>
      <t>. It is believed that the commenter’s concern is addressed.</t>
    </r>
  </si>
  <si>
    <t>The text is updated to be clearer as indicated in the document 11-10/755.</t>
  </si>
  <si>
    <t>The procedures for synchronization and beaconing have been carefully reviewed through the comment resolution.</t>
  </si>
  <si>
    <t>See resolution to CID3014 from LB161. 
It should be useful and desirable to reuse the relationship between TSF and TBTT as defined for infrastructure BSS and IBSS. The current rule allows STAs to infer the neighbor STA's TBTT from the received beacon or probe response frame, regardless of the frame transmission delay as described in 11C.12.4.2.2 (Calculation of neighbor STA’s TBTT). In order to keep the relationship between TSF and TBTT, TSF adjustment should be the reasonable approach to change its TBTT.</t>
  </si>
  <si>
    <t>r3</t>
  </si>
  <si>
    <t>Included pointers to some of the proposed resolutions on the server.</t>
  </si>
  <si>
    <t>Change "Mesh group key handshake frame used in Mesh Group Key Handshake  .." to "Mesh group key handshake frames used in Mesh Group Key Handshake …."</t>
  </si>
  <si>
    <t>replace "procedure" with "verification procedure" to differentiate it from the "construction procedure.</t>
  </si>
  <si>
    <t>Replace the sentence "The mesh profile is a set of parameters that identifies the attribute of the mesh BSS" with "A mesh profile is a set of parameters that identifies the attributes of the mesh BSS"</t>
  </si>
  <si>
    <t>ungrammatical sentence. Rewrite as "Mesh profiles are considered to be identical if all parameters in the mesh profile match."</t>
  </si>
  <si>
    <t>Clause would benefit from rewriting, with several incorerct articles</t>
  </si>
  <si>
    <t>Rewrite first sentence as "When a mesh STA discovers a neighbor mesh STA through the scanning process, .." for better clarity</t>
  </si>
  <si>
    <t>Insert "peer" between candidate and mesh STA.</t>
  </si>
  <si>
    <t>Remove "'s" after mesh STA</t>
  </si>
  <si>
    <t>Rewrite sentence as "After establishing or becoming a member of an MBSS, a mesh STA may continue the discovery procedure to discover other candidate peer mesh STAs."</t>
  </si>
  <si>
    <t>Change geading of clause to "11C.2.6  Candidate peer mesh STA discovery" for better clarity</t>
  </si>
  <si>
    <t>Rewrite sentence for better grammaticality as "Mesh peering management functions shall be invoked after a candidate peer mesh STA has been discovered via the candidate peer mesh STA discovery procedure described in 11C.2.6 (Determina-tion of the candidate peer mesh STA)"</t>
  </si>
  <si>
    <t>Change "Mesh Peering Instance Controller" to "mesh peering instance controller", i.e. no capitals, throughout</t>
  </si>
  <si>
    <t xml:space="preserve"> .. Through the new candidate peer mesh STA procedure, what is the "new candidate peer mesh STA procedure"?</t>
  </si>
  <si>
    <t>explain</t>
  </si>
  <si>
    <t>.. agree on capabilities to govern the peering .</t>
  </si>
  <si>
    <t>explain what this is</t>
  </si>
  <si>
    <t xml:space="preserve">New has no meaning in " other new candidate .." </t>
  </si>
  <si>
    <t>delete new</t>
  </si>
  <si>
    <t>What is "actively" and "passively" here? Suggest to rwerite paragraph as:"The mesh STA shall start the mesh peering management protocol in either of the following two cases. - the mesh STA receives a Mesh Peering Open request from a candidate peer mesh STA. - the mesh STA creates a mesh peering instance to establish a mesh peering with a candidate peer mesh STA."</t>
  </si>
  <si>
    <t>Suggest to replace the rather generic term "mesh parameters" with the more specific term "mesh profile".</t>
  </si>
  <si>
    <t>as suggested, throughout</t>
  </si>
  <si>
    <t>Frames are discarded, yet is seems that if they are Open frames (p185, line 20, where there is reference to dropped frames) they can still be acted upon. This is unclear</t>
  </si>
  <si>
    <t xml:space="preserve">Here the peering is identified via the FSMs sometimes the peering is identified by the mesh peering instance. Make wording consistent. </t>
  </si>
  <si>
    <t>"If the Report Status value remains the same as indicated in the previously received Beacon Timing element, the mesh STA do not need to retrieve all the beacon timing information."
should read 
"If the Report Status value remains the same as indicated in the previously received Beacon Timing element, the mesh STA do not need to retrieve all the beacon timing information assuming the rest of the beacon timing information is unchanged."</t>
  </si>
  <si>
    <t>None of the amendment to the original 802.11 specifies the MAC frames utilization. There is no need for TGs to amend the table in A.4.4.2.</t>
  </si>
  <si>
    <t>Remove A.4.4.2 entirely.</t>
  </si>
  <si>
    <t>4 address format for broadcast frames should be differentiated from the ordinal 4 address individually addressed frame format in this table.</t>
  </si>
  <si>
    <t>Add an additional row for the 4 address proxied group addressed frame format.</t>
  </si>
  <si>
    <t>The text shown in this paragraph does not accurately reflect the text from 802.11u-d8.0.  Therefore, this text is incorrect.</t>
  </si>
  <si>
    <t>Correct the baseline text in 11s-d6 to reflect 11u.</t>
  </si>
  <si>
    <t>The text states that the draft is based on IEEE P802.11-REVmb D3.01.  The problem is that 802.11mb-d3.01 does not yet contain any of the 802.11p, 802.11z, 802.11v or 802.11u amendments.  Because of this, the 11s draft can't be properly evaluated.</t>
  </si>
  <si>
    <t>Base the text of 802.11s on the proper set of amendments.</t>
  </si>
  <si>
    <t>The text states "In an MBSS, STAs may not be awake at any given time and respond to probe requests."   This is confusing.  How can a STA that is not awake respond to a probe request?</t>
  </si>
  <si>
    <t>Fix the text.</t>
  </si>
  <si>
    <t>The text states that "A STA wishing to perform secure password-based, or PSK, authentication shall choose SAE
authentication."  This has the effect of deprecating PSK.</t>
  </si>
  <si>
    <t>Delete this sentence.  When to deprecate a standard feature should be done in the WFA based on market considerations.</t>
  </si>
  <si>
    <t>The text states "When a mesh STA tries to switch the operating channel …" is confusing.  What does "try" mean in this context?</t>
  </si>
  <si>
    <t>Delete the word "try".</t>
  </si>
  <si>
    <t xml:space="preserve">The section heading is "Interworking with external networks"; however the 802.11u amendment is already using this terminology.  </t>
  </si>
  <si>
    <t>Select different terminology that doesn't collide with existing amendments.</t>
  </si>
  <si>
    <t>The text states "A mesh BSS can form an entire DS or a part of a DS using the WM, as shown in Figure s1 (Example MBSS containing mesh STAs, mesh gates, APs, and portals)."  However, figure s1 shows the DS as distinct from a mesh DS.</t>
  </si>
  <si>
    <t>Align the figure and the text.</t>
  </si>
  <si>
    <t>Open authentication is not defined.</t>
  </si>
  <si>
    <t>Change to "Open system authentication"</t>
  </si>
  <si>
    <t>The figure deleted open system authentication.</t>
  </si>
  <si>
    <t>Add back in the figure from the basedline and incorporate a 2nd figure showing the new authentication messaging when SAE is used.</t>
  </si>
  <si>
    <t>Table 7-24, change "multihop action" to "mesh multihop action" to be more descriptive.</t>
  </si>
  <si>
    <t>Research in Motion</t>
  </si>
  <si>
    <t>101</t>
  </si>
  <si>
    <t>8.4.1.2.1</t>
  </si>
  <si>
    <t>98</t>
  </si>
  <si>
    <t>99</t>
  </si>
  <si>
    <t>Myles, Andrew</t>
  </si>
  <si>
    <t>Cisco</t>
  </si>
  <si>
    <t>8.4.1.2.2</t>
  </si>
  <si>
    <t>78</t>
  </si>
  <si>
    <t>RIM</t>
  </si>
  <si>
    <t>80</t>
  </si>
  <si>
    <t>175</t>
  </si>
  <si>
    <t>107</t>
  </si>
  <si>
    <t>165</t>
  </si>
  <si>
    <t>11C.3</t>
  </si>
  <si>
    <t>11C.4</t>
  </si>
  <si>
    <t>11C.7.1</t>
  </si>
  <si>
    <t>11C.7.3</t>
  </si>
  <si>
    <t>11C.9</t>
  </si>
  <si>
    <t>216</t>
  </si>
  <si>
    <t>210</t>
  </si>
  <si>
    <t>212</t>
  </si>
  <si>
    <t>213</t>
  </si>
  <si>
    <t>214</t>
  </si>
  <si>
    <t>218</t>
  </si>
  <si>
    <t>245</t>
  </si>
  <si>
    <t>252</t>
  </si>
  <si>
    <t>11C.12.4.2.4</t>
  </si>
  <si>
    <t>254</t>
  </si>
  <si>
    <t>A.4.4.2</t>
  </si>
  <si>
    <t>266</t>
  </si>
  <si>
    <t>A.4.4.4</t>
  </si>
  <si>
    <t>270</t>
  </si>
  <si>
    <t>Stephenson, Dave</t>
  </si>
  <si>
    <t>169</t>
  </si>
  <si>
    <t>Intro</t>
  </si>
  <si>
    <t>5.2.13.5.7</t>
  </si>
  <si>
    <t>5.4.1.1</t>
  </si>
  <si>
    <t>5.8.2.1</t>
  </si>
  <si>
    <t>7.3.1.111</t>
  </si>
  <si>
    <t>11C.13.2</t>
  </si>
  <si>
    <t>256</t>
  </si>
  <si>
    <t>11C.13.3</t>
  </si>
  <si>
    <t>258</t>
  </si>
  <si>
    <t>11C.3.3</t>
  </si>
  <si>
    <t>11C.13.4.2/3</t>
  </si>
  <si>
    <t>11C.13.7</t>
  </si>
  <si>
    <t>259</t>
  </si>
  <si>
    <t>11C.13.8</t>
  </si>
  <si>
    <t>260</t>
  </si>
  <si>
    <t>11C.13.9.4</t>
  </si>
  <si>
    <t>261</t>
  </si>
  <si>
    <t>1-5</t>
  </si>
  <si>
    <t>6-49</t>
  </si>
  <si>
    <t>8-10</t>
  </si>
  <si>
    <t>The list of distribution system services should be checked for completeness after the last mesh gate affair.</t>
  </si>
  <si>
    <t>Check whether list of DSSs is consistent with latest specification of mesh gate and DS defintion (remember discussions in Beijing). Check also for completeness.</t>
  </si>
  <si>
    <t>transport of MSDUs between mesh stations of mesh basic service sets includes also the transport of MSDUx between mesh STAs of the same MBSS, which is not meant, I guess.</t>
  </si>
  <si>
    <t>insert "different": "transport of MSDUs between mesh stations (mesh STAs) of different mesh basic service sets (MBSSs)"</t>
  </si>
  <si>
    <t>Specify the rule.</t>
  </si>
  <si>
    <t>122</t>
  </si>
  <si>
    <t>The sentence reads: "Mesh STAs that use MCCA shall use a DTIM interval with a duration of 2n * 100 TU with n a non-negative integer less than or equal to 5." Why the number of n shall be equal or less than 5? Isn't it too restrictive?</t>
  </si>
  <si>
    <t>MCCASETUP consists of .request/.confirm/.indication/.response, as it has request/reply handshaking. .response primitive is missing.</t>
  </si>
  <si>
    <t>Modify the primitive definition as in comment. Also, vendor specific info should be included in the argument of each primitives.</t>
  </si>
  <si>
    <t>There is no MCCAOP Advertisement request primitive defined. This primitive set consists of  .request/.confirm/.indication/.response, as it has request/reply handshaking.</t>
  </si>
  <si>
    <t>Add the primitive definition as in comment.</t>
  </si>
  <si>
    <t>11C.3 Mesh Peering Management framework has been improved significantly. However, there are still rooms for the improvement. Specifically, description on Mesh Peering Instance Controller, and the use of Authentication Protocol Identifier and Authentication Protocol Identifier in Mesh Configuration element should be refined. Make the description more reader friendly together with the modification on 11C.4.</t>
  </si>
  <si>
    <t>11C.4 Mesh peering management has been improved from D5.0. However there are still rooms for the improvement. Specifically description in 11C.4.1 and 11C.4.2 (contains many description on AMPE.) needs to be refined. Make the description more reader friendly together with the modification on 11C.3.</t>
  </si>
  <si>
    <t xml:space="preserve">The title of 11C.7 should read "Mesh path selection and metric framework", as this subclause talks about link and path metrics. </t>
  </si>
  <si>
    <t xml:space="preserve">It should be reader friendly to state something like "mesh path selection creates forwarding information that is utilized for MSDU/MMPDU forwarding (see 9.22 Mesh forwarding framework).", at the end of this subclause. </t>
  </si>
  <si>
    <t>each path selection protocol and each path selection metric needs to specify the following: should read "each path selection protocol and each path selection metric specify the following:"</t>
  </si>
  <si>
    <t>"... shall reply with a link metric report containing ..." should read "... shall reply with a Mesh Link Metric Report frame containing ...".
Also delete the paragraph starting from line 54.</t>
  </si>
  <si>
    <t>The title of 11C.8 Interworking is somewhat confusing. In general, "Interworking" is percieived as what is worked in TGu. In TGs context, Interworking means "Interworking with external networks". It should be better to rename this subclause title to be "Interworking with external networks".</t>
  </si>
  <si>
    <t>The subclause describing "Airtime link metric" should be placed right after the 11C.7 Mesh path selection framework for the better readability. Similarly, "HWMP" should be placed right after the "Airtime link metric" subclause.</t>
  </si>
  <si>
    <t>Move 11C.8 Interworking after the 11C.10 HWMP.</t>
  </si>
  <si>
    <t>In LB161, CID3242 reads "There are 3 methods for the mesh gates discovery. Sounds like too much options." And the resolution notes reads:"The options are there in order to decrease the network load substantially. Both the GANN mechanism and the proactive tree mechanisms use the same frame propagation procedure - flooding the whole network. Especially the last two options (the Gate Role bit set in proactive PREQs / RANNs) are there for this purpose. If the Gate Role bit is set, the GANN does not need to be sent."
I believe this guideline in the resolution notes should be mentioned in the specification (at least as an informative note).</t>
  </si>
  <si>
    <t>"The GANN element may be transmitted in Beacon frames. If this is the case, a mesh STA shall include the GANN element into a Beacon frame at least once every dot11MeshGateAnnouncementInterval."
Many information are still missing for the GANN in Beacon frames.
1. what happens if dot11MeshGateAnnouncementInterval and beacon interval have mismatch.
2. when GANN is transmitted via beacon frame, does GANN frame need to be sent out separately? If not, why do we need GANN frame?
3. how is the GANN seq number is incremented when the element is transmitted over beacon frame?
4. how does the intermediate STAs treat the GANN propagation when GANN element is received thru beacon frames? Do they propagate the element using beacon frame as well? If so, the element propagation requires larger latency as the beacon is transmitted only at beacon interval. Is it acceptable?</t>
  </si>
  <si>
    <t>Specify the rule. Otherwise, remove GANN element from beacon frames.</t>
  </si>
  <si>
    <t>11C.8.3 (Data forwarding behavior of a proxy mesh gate) contains many duplicated description as in 9.22 Mesh forwarding framework. 11C.8.3 should be coupled with 9.22 and eliminate the ambiguity.
Frame forwarding is not a part of MLME. It should be more related to MAC services (which shall be described under clause 8).</t>
  </si>
  <si>
    <t xml:space="preserve">A mesh STA in light or deep sleep mode shall be in Awake state during its own Mesh Awake Window. Should a mesh STA be in the Awake state even if this is no frame to be delivered between the two peer STAs? Clarify and modify the text accordingly. </t>
  </si>
  <si>
    <t xml:space="preserve">If the owner of the Mesh Awake Window transmits…. Please define "the owner of the Mesh Awake Window" before using the term. </t>
  </si>
  <si>
    <t xml:space="preserve">… may include a Mesh Awake Window in its TIM Beacon and … Replace "Mesh Awake Window" with "Mesh Awake window element". </t>
  </si>
  <si>
    <t xml:space="preserve">A mesh STA shall not arbitrarily transmit frames to mesh STAs operating in a light or deep sleep mode,… Remove the word "arbitrarily" since it does not add any value here. </t>
  </si>
  <si>
    <t xml:space="preserve">the mesh STA has no peer service period ongoing, as described in..  Add "prior to the expiration of the Mesh Awake Window" after "ongoing". </t>
  </si>
  <si>
    <t>G-Base</t>
  </si>
  <si>
    <t>G-General</t>
  </si>
  <si>
    <t>S-Base</t>
  </si>
  <si>
    <t>M-MCCA</t>
  </si>
  <si>
    <t>S-GroupKey</t>
  </si>
  <si>
    <t>M-QoS</t>
  </si>
  <si>
    <t>G-Emergency</t>
  </si>
  <si>
    <t>R-Proxy</t>
  </si>
  <si>
    <t>R-LM</t>
  </si>
  <si>
    <t>R-MeshGate</t>
  </si>
  <si>
    <t>Landt, Jeremy</t>
  </si>
  <si>
    <t>Transcore</t>
  </si>
  <si>
    <t>iii</t>
  </si>
  <si>
    <t>12</t>
  </si>
  <si>
    <t>802.11REVmb has not included P802.11p D11.</t>
  </si>
  <si>
    <t>Include P802.11p in the Introduction in addition to 802.11REVmb</t>
  </si>
  <si>
    <t>G-Frame</t>
  </si>
  <si>
    <t>S-Base</t>
  </si>
  <si>
    <t>Unification with base standard</t>
  </si>
  <si>
    <t>S-GroupKey</t>
  </si>
  <si>
    <t>S-GroupKey</t>
  </si>
  <si>
    <t>5.2.13.5.2</t>
  </si>
  <si>
    <t>8.2a.5.2</t>
  </si>
  <si>
    <t>113</t>
  </si>
  <si>
    <t>117</t>
  </si>
  <si>
    <t>257</t>
  </si>
  <si>
    <t>STMicroelectronics</t>
  </si>
  <si>
    <t>5-7</t>
  </si>
  <si>
    <t>12-13</t>
  </si>
  <si>
    <t>11C.10.1</t>
  </si>
  <si>
    <t>227</t>
  </si>
  <si>
    <t>July 2010</t>
  </si>
  <si>
    <t>LB 165 Comment Resolutions</t>
  </si>
  <si>
    <t>Compilation of comments gathered through LB165.
Preliminary Topic Category and Issue Identifier are put in column M and column N of "Comments" sheet.</t>
  </si>
  <si>
    <t>3.1</t>
  </si>
  <si>
    <t>50-56</t>
  </si>
  <si>
    <t>51-53</t>
  </si>
  <si>
    <t>7-May</t>
  </si>
  <si>
    <t>5-Jan</t>
  </si>
  <si>
    <t>11C.2.3</t>
  </si>
  <si>
    <t>178</t>
  </si>
  <si>
    <t>40-41</t>
  </si>
  <si>
    <t>3.3</t>
  </si>
  <si>
    <t>40-46</t>
  </si>
  <si>
    <t>5.2.6</t>
  </si>
  <si>
    <t>32-35</t>
  </si>
  <si>
    <t>5.2.13</t>
  </si>
  <si>
    <t>53-54</t>
  </si>
  <si>
    <t>Jun-49</t>
  </si>
  <si>
    <t>29-32</t>
  </si>
  <si>
    <t>Bumiller, George</t>
  </si>
  <si>
    <t>TR</t>
  </si>
  <si>
    <t>8.1.3</t>
  </si>
  <si>
    <t>79</t>
  </si>
  <si>
    <t>8.4.7</t>
  </si>
  <si>
    <t>100</t>
  </si>
  <si>
    <t>ER</t>
  </si>
  <si>
    <t>Chu, Liwen</t>
  </si>
  <si>
    <t>9.9a.3.11.1</t>
  </si>
  <si>
    <t>9.9a.3.11.2</t>
  </si>
  <si>
    <t>9.22.2.5</t>
  </si>
  <si>
    <t>9.22.2.2.2</t>
  </si>
  <si>
    <t>119</t>
  </si>
  <si>
    <t>9.22.2.1</t>
  </si>
  <si>
    <t>Phillips</t>
  </si>
  <si>
    <t>7.3.2.96.9</t>
  </si>
  <si>
    <t>9a.9.3.7</t>
  </si>
  <si>
    <t>38-45</t>
  </si>
  <si>
    <t>25-27</t>
  </si>
  <si>
    <t>10-Aug</t>
  </si>
  <si>
    <t>11C.6.2</t>
  </si>
  <si>
    <t>206</t>
  </si>
  <si>
    <t>11C.6.3</t>
  </si>
  <si>
    <t>207</t>
  </si>
  <si>
    <t>11C.6.4</t>
  </si>
  <si>
    <t>208</t>
  </si>
  <si>
    <t>179</t>
  </si>
  <si>
    <t>11C.2.4</t>
  </si>
  <si>
    <t>180</t>
  </si>
  <si>
    <t>11C.2.7</t>
  </si>
  <si>
    <t>181</t>
  </si>
  <si>
    <t>11C.3.2.1</t>
  </si>
  <si>
    <t>182</t>
  </si>
  <si>
    <t>11C.4.1</t>
  </si>
  <si>
    <t>183</t>
  </si>
  <si>
    <t>184</t>
  </si>
  <si>
    <t>200</t>
  </si>
  <si>
    <t>11C.4.3.1</t>
  </si>
  <si>
    <t>186</t>
  </si>
  <si>
    <t>11C.4.3.2.1</t>
  </si>
  <si>
    <t>187</t>
  </si>
  <si>
    <t>11C.3.2.2</t>
  </si>
  <si>
    <t>82</t>
  </si>
  <si>
    <t>8.2a.7.2</t>
  </si>
  <si>
    <t>87-88</t>
  </si>
  <si>
    <t>28-65,1-23</t>
  </si>
  <si>
    <t>8.2a.7.4</t>
  </si>
  <si>
    <t>8.2a.7.6</t>
  </si>
  <si>
    <t>89</t>
  </si>
  <si>
    <t>13-Dec</t>
  </si>
  <si>
    <t>30-31</t>
  </si>
  <si>
    <t>11C.3.2.3</t>
  </si>
  <si>
    <t>20-21</t>
  </si>
  <si>
    <t>183-184</t>
  </si>
  <si>
    <t>64-66, 1-1</t>
  </si>
  <si>
    <t>15-65</t>
  </si>
  <si>
    <t>11C.5.1</t>
  </si>
  <si>
    <t>197</t>
  </si>
  <si>
    <t>11C.5.2.1</t>
  </si>
  <si>
    <t>198</t>
  </si>
  <si>
    <t>18, 20</t>
  </si>
  <si>
    <t>15-26</t>
  </si>
  <si>
    <t>11C.5.5.4</t>
  </si>
  <si>
    <t>201</t>
  </si>
  <si>
    <t>36-37</t>
  </si>
  <si>
    <t>19-23</t>
  </si>
  <si>
    <t>24-27</t>
  </si>
  <si>
    <t>7.3.2.99</t>
  </si>
  <si>
    <t>42-45</t>
  </si>
  <si>
    <t>Malarky, Alastair</t>
  </si>
  <si>
    <t>Mark IV Industries</t>
  </si>
  <si>
    <t>iii</t>
  </si>
  <si>
    <t>276</t>
  </si>
  <si>
    <t>278</t>
  </si>
  <si>
    <t>281</t>
  </si>
  <si>
    <t>McCann, Stephen</t>
  </si>
  <si>
    <t>Research in Motion Ltd</t>
  </si>
  <si>
    <t>7.3.2.90</t>
  </si>
  <si>
    <t>Montemurro, Michael</t>
  </si>
  <si>
    <t>change "needs to specify" into "specifies"</t>
  </si>
  <si>
    <t xml:space="preserve">Rename "peer service period" to "mesh peer service period" since it is only used by mesh, and change it everywhere in the spec. </t>
  </si>
  <si>
    <t xml:space="preserve">A mesh STA shall be in Awake state if any of its mesh peering require operation in Awake state. How is the requirement of staying in Awake state indicated? </t>
  </si>
  <si>
    <t xml:space="preserve">Clarify and modify the text accordingly. </t>
  </si>
  <si>
    <t xml:space="preserve">At the end of the sentence, "… as determined by the frame transmission and reception rules." add "for this mode" to be specific.  </t>
  </si>
  <si>
    <t xml:space="preserve">At the end of the sentence, "… as determined by the frame transmission and reception rules." add "for this mode" to be specific. </t>
  </si>
  <si>
    <t xml:space="preserve">… as shown in the Table s61 … Wrong reference. "Table s61" should be replaced with "Table s62". </t>
  </si>
  <si>
    <t xml:space="preserve">Figure s55 is hard to follow. It's unclear what various modes represent and how they correlate the power state transitions. Please clarify the meaning of the used labels. </t>
  </si>
  <si>
    <t xml:space="preserve">The 1st sentence of the paragraph states that "A mesh STA shall indicate sits non-peer mesh power mode with the …" However, the "non-peer mesh power mode" is undefined until the 5th line of this paragraph. Reorganize the order of sentences in this paragraph so a concept (i.e., non-peer mesh power mode) is first defined and then is used. </t>
  </si>
  <si>
    <t xml:space="preserve">The non-peer mesh power mode determines when non-peer mesh STAs may send Probe Request and Mesh Peering Open Request frames to the mesh STA. Is the STA (in red) the one that is in the non-peer mesh power mode? If so, add "that is in the non-peer mesh power mode" at the end of the sentence; if not, clarify the behavior and modify the sentence accordingly. </t>
  </si>
  <si>
    <t xml:space="preserve">The text in 11C.13.4.2 and 11C.13.4.3 seem to suggest that transitions among any of the power save modes (i.e., active, light sleep mode, and deep sleep mode) are allowed. If this is correct, please state so clearly; if not, please explicitly list the directions where transitions are not allowed. </t>
  </si>
  <si>
    <t>11-10/896r2</t>
  </si>
  <si>
    <t>11-10/897r1</t>
  </si>
  <si>
    <t>11-10/919r0</t>
  </si>
  <si>
    <t>11-10/725r6</t>
  </si>
  <si>
    <t>According to the description, the RSPI subfield does not start the initiation of the receiver service period. It only indicates whether it is initiated or not.</t>
  </si>
  <si>
    <t>Change name of RSPI subfield into "Receiver Service Period Initiated (RSPI) subfield" or "Receiver Service Period Indication (RSPI) subfield" and change throughout the draft accordingly.</t>
  </si>
  <si>
    <t>There are brackets around "plus the Mesh Control field". Is it added or not?</t>
  </si>
  <si>
    <t>Change into "The maximum length of the frame body is defined by the maximum length MSDU or A-MSDU plus the Mesh Control field as defined in 7.1.3.6.3 (…), if present, plus any overhead for encryption as defined in Clause 8 (Security)."
Check, whether this is the right formula:
* is it plus or maybe even minus?
* is this the right formula for A-MSDUs?
Do a similar change in 7.2.2.1, too: 802.11mb D4.0 page 114, lines 27-28.</t>
  </si>
  <si>
    <t>What is "part of data"? Furthermore, the reasoning is not if Mesh Control available then encryption, but if encryption and Mesh Control present, then Mesh Control is encrypted.</t>
  </si>
  <si>
    <t>change last sentence into: "The Mesh Control field, if present, is encrypted as part of the frame body in the same way."</t>
  </si>
  <si>
    <t>The "overhead for encryption" should be the last subclause.</t>
  </si>
  <si>
    <t>Move 7.1.3.6.2 at the end of 7.1.3.6.</t>
  </si>
  <si>
    <t>Mesh Control field is placed sounds like that it overrides existing bits and bytes.</t>
  </si>
  <si>
    <t>replace placed with more appropriate verbs:
* line 19/62: "and is located as follows:"
* line 19/65: "is located in the first octets"
* line 20/2: "is located in the first octets"
* line 20/4: "is located in the Aggregate MSDU subframe headers" Note: the A-MSDU subframe header is no plural!</t>
  </si>
  <si>
    <t>Is the Mesh Control field a header to the MSDU data or is it a field of the Frame Body?</t>
  </si>
  <si>
    <t>What other than A-MSDU?</t>
  </si>
  <si>
    <t>When the frame body contains an MSDU other than an A-MSDU in lines 64 and 1.</t>
  </si>
  <si>
    <t>Missing article</t>
  </si>
  <si>
    <t>When the frame body contains an A-MSDU …</t>
  </si>
  <si>
    <t>Sentence difficult to read</t>
  </si>
  <si>
    <t>no comma needed after closing bracket</t>
  </si>
  <si>
    <t>remove comma.</t>
  </si>
  <si>
    <t>r4</t>
  </si>
  <si>
    <t>Included some more pointers to the proposed resolutions on the server.</t>
  </si>
  <si>
    <t>Michael</t>
  </si>
  <si>
    <r>
      <t>T</t>
    </r>
    <r>
      <rPr>
        <sz val="10"/>
        <rFont val="Arial"/>
        <family val="2"/>
      </rPr>
      <t>he "(" and ")" are actually helpful. Keep the current form.</t>
    </r>
  </si>
  <si>
    <t>Change to candidate peer mesh STA discovery procedure</t>
  </si>
  <si>
    <t>delete this part of the sentence.</t>
  </si>
  <si>
    <t>7.3.4.2 is TG-u section. TG-s modifies to make it applicable to mesh STA since it helps a mesh STA to select an appropriate peer mesh STA</t>
  </si>
  <si>
    <t>After going through the changes related to supporting emergency service over mesh network and conforming with TG-u draft 10.0, a general mesh STA is used instead of mesh gate since the mesh gate include the functionality of mesh STA</t>
  </si>
  <si>
    <r>
      <t>F</t>
    </r>
    <r>
      <rPr>
        <sz val="10"/>
        <rFont val="Arial"/>
        <family val="2"/>
      </rPr>
      <t>ramebody is defined as a field following the MAC header and ending just before FCS, as defined in Figure 7-1. This means that the encryption overheads are part of Framebody field. Looking at Fig 8-1, 8-6 or 8-15, it should be appropriate to say that "the Mesh Control field is encrypted as a part of data". Please note that MPDU is not the right term to use in this context. See 7.4a (Aggregate MPDU (A-MPDU)) in 802.11REVmb D4.0.</t>
    </r>
  </si>
  <si>
    <t>Change 
"When the Mesh Control field is present in the Mesh Data frame, the
Mesh Control field is inserted as a header of the frame body data and placed as follows:" 
into 
"When the Mesh Control field is present in the Mesh Data frame, the
Mesh Control field is prepended to the data of the frame body and is located as follows:"</t>
  </si>
  <si>
    <t>Change paragraph into: "The Mesh Control field is of variable length, from 6 to 18 octets. Details are shown in Table s1 (Valid values for the Address Extension Mode). The Mesh Control field includes:"</t>
  </si>
  <si>
    <t>11-10/816r0</t>
  </si>
  <si>
    <t>20100713</t>
  </si>
  <si>
    <t>Closed</t>
  </si>
  <si>
    <t>11-10/751r2</t>
  </si>
  <si>
    <t>20100714</t>
  </si>
  <si>
    <t>Resolved by the adoption of submission 11-10/751r2</t>
  </si>
  <si>
    <t>11-10/764r1</t>
  </si>
  <si>
    <t>Resolved by the submission 11-10/764r1</t>
  </si>
  <si>
    <t>Resolved by the adoption of 11-10/879r0</t>
  </si>
  <si>
    <t>20100715</t>
  </si>
  <si>
    <t>11-10/868r0</t>
  </si>
  <si>
    <t>11-10/867r0</t>
  </si>
  <si>
    <t>11-10/755r0</t>
  </si>
  <si>
    <t>11-10/753r0,754r0</t>
  </si>
  <si>
    <t>11-10/725r5</t>
  </si>
  <si>
    <t>Included some more suggested resolutions and pointers to the proposed resolutions found on the server.
Also incorporated the results from motions taken so far.</t>
  </si>
  <si>
    <t>page 209, line 46: change "Upon reception of a link metric report," into "Upon reception of a Mesh Link Metric Report frame,"
page 209, lines 51/52: change "shall reply with a link metric report containing" into "shall reply with a Mesh Link Metric Report frame containing"
The last paragraph of 11C.7.3 (starting at line 54) has to stay there, because "a mesh STA may voluntarily submit a link metric report" (lines 45/46)</t>
  </si>
  <si>
    <t>Tthe change markings in the body do not reflect the changes to just IEEE P802.11-REVmb D3.01, since tthe text also includes changes from other amendments.  Nor does the included text reflect exactly the changes from P802.11z,  P802.11p, P802.11u &amp; P802.11v since the latter are not based on IEEE P802.11-REVmb D3.01.   Changes to these other amendments needs to be properly reflected.</t>
  </si>
  <si>
    <t>In the body, mark text which is based on the amendments P802.11z,  P802.11p, P802.11u &amp; P802.11v (e.g. using different font color) so it is clear what text is incorporated from those beyond IEEE P802.11-REVmb, and include change bars in this additional included text to show where it has been modified compared to the ballot approved amendments.</t>
  </si>
  <si>
    <t xml:space="preserve">If the amendment is to include the other balloted amendments, then properly include them where they impact this draft. </t>
  </si>
  <si>
    <t>dotStationConfigTable  should be dot11StationConfigTable</t>
  </si>
  <si>
    <t>Correct as per comment</t>
  </si>
  <si>
    <t>When issuing HWMP path selection action frame, Root Announcement, Path Request, Path Reply, Path Error can be aggregated. Some of these elements seem to be handled inside MLME and others are handled by SME. It should not be a good idea to aggregate the elements which are generated by different entitites. In other word, when we allow the aggregation of these element, it is very difficult to describe the definition of the MLME primitive for HWMP path selection frames.</t>
  </si>
  <si>
    <t>Suggest to decouple Root Announcement and Path Error (which should be generated or notified to SME) from other elements (which can be handled within MLME only).</t>
  </si>
  <si>
    <t>Do not use AutoSort when pasting multiple fields from one spreadsheet to another!!!!</t>
  </si>
  <si>
    <t>Overall Summary</t>
  </si>
  <si>
    <t>Use these lables in column M. Issue Identifierss should start with G, M, R, or S.</t>
  </si>
  <si>
    <t>G-Discovery</t>
  </si>
  <si>
    <t>G-Frame</t>
  </si>
  <si>
    <t>General Frame Format</t>
  </si>
  <si>
    <t>Unification with base standard.</t>
  </si>
  <si>
    <t>M-CC</t>
  </si>
  <si>
    <t xml:space="preserve">The text is contradistionary and should be improved. Change the text to read: "In an MBSS, STAs may not be awake at any given time to respond to probe requests." </t>
  </si>
  <si>
    <t>Change the sentence: "A mesh STA shall be in Awake state if any of its mesh peerings require operation in Awake state." to read: " A mesh STA shall be in Awake state if any of the conditions specified in 11C.13.9.5 is not fulfilled."</t>
  </si>
  <si>
    <t xml:space="preserve">Add reference to the appropriate clause. Change the text in line 9 of page 257: " as determined by the frame transmission and reception rules" to read: "as specified in  11c.13.9.3 (operation in light sleep mode)". </t>
  </si>
  <si>
    <t xml:space="preserve">Add reference to the appropriate clause. Change the text in line 9 of page 257: " as determined by the frame transmission and reception rules" to read: "as specified in clause 11c.13.9.4 (operation in deep sleep mode)". </t>
  </si>
  <si>
    <t xml:space="preserve">The figure s55 does not describe power state transitions. The figure s55 illustrates the mesh power modes configuration in the example topology. The mesh STAs change their power states based on the mesh power mode rules. 
The figure s56 illustrates the power states and mesh power modes transitions. 
Change all "mesh power mode X --&gt; Y active|light|deep sleep mode" texts to:"mesh STA X operates in active|light sleep| deep sleep mode toward the peer mesh STA Y".
change the caption: " Figure s55 - An example of the mesh power modes indications. (The black arrows between mesh STAs indicate mesh peering). " </t>
  </si>
  <si>
    <t>Add to 3. Definitions:"non-peer mesh power mode: a non-peer mesh power mode indicates the mesh power mode of the mesh STA toward the non-peer mesh STAs."</t>
  </si>
  <si>
    <t>Clarify.</t>
  </si>
  <si>
    <t>63</t>
  </si>
  <si>
    <t>M-QoS</t>
  </si>
  <si>
    <t>QoS related issues</t>
  </si>
  <si>
    <t>11C.8</t>
  </si>
  <si>
    <t>36-38</t>
  </si>
  <si>
    <t>56-57</t>
  </si>
  <si>
    <t>Samsung Electronics</t>
  </si>
  <si>
    <t>11C.2.6</t>
  </si>
  <si>
    <t>Denteneer, Dee</t>
  </si>
  <si>
    <t>Philips</t>
  </si>
  <si>
    <t>Aruba Networks</t>
  </si>
  <si>
    <t>8.1.6</t>
  </si>
  <si>
    <t>11.23.6</t>
  </si>
  <si>
    <t>11C.4.2</t>
  </si>
  <si>
    <t>11C.5.5.2</t>
  </si>
  <si>
    <t>Hiertz, Guido</t>
  </si>
  <si>
    <t>5.2.13.5.9</t>
  </si>
  <si>
    <t>22-24</t>
  </si>
  <si>
    <t>11C.12.4.2.1</t>
  </si>
  <si>
    <t>Broadcom</t>
  </si>
  <si>
    <t>11.1.3.2.1</t>
  </si>
  <si>
    <t>Research In Motion</t>
  </si>
  <si>
    <t>5.4.3.1</t>
  </si>
  <si>
    <t>Sony Corporation</t>
  </si>
  <si>
    <t>8.2a.4</t>
  </si>
  <si>
    <t>10.3.83</t>
  </si>
  <si>
    <t>11C.3.2</t>
  </si>
  <si>
    <t>11C.8.4.2</t>
  </si>
  <si>
    <t>11C.8.4.3</t>
  </si>
  <si>
    <t>11C.10.12</t>
  </si>
  <si>
    <t>Broadcom Corporation</t>
  </si>
  <si>
    <t>EDCA parameter set element should be present for mesh STA's probe response frame to announce its CWmin/CWmax information.</t>
  </si>
  <si>
    <t>Suggest to put EDCA parameter set element in mesh STA's probe response frame optionally, when mesh STA uses non-default EDCA parameters.
Changes are needed to be made in 7.3.2.29 EDCA Parameter Set element as well.</t>
  </si>
  <si>
    <t>R-MeshGate</t>
  </si>
  <si>
    <t>R-Frame</t>
  </si>
  <si>
    <t>assignee</t>
  </si>
  <si>
    <t>resolved</t>
  </si>
  <si>
    <t>remaining</t>
  </si>
  <si>
    <t>7.2.3.9</t>
  </si>
  <si>
    <t>26</t>
  </si>
  <si>
    <t>23</t>
  </si>
  <si>
    <t>Chaplin, Clint</t>
  </si>
  <si>
    <t>Harkins, Dan</t>
  </si>
  <si>
    <t>Ptasinski, Henry</t>
  </si>
  <si>
    <t>Purnadi, Rene</t>
  </si>
  <si>
    <t>Sakoda, Kazuyuki</t>
  </si>
  <si>
    <t>Wang, Qi</t>
  </si>
  <si>
    <t>M-MCCA</t>
  </si>
  <si>
    <t>MCCA</t>
  </si>
  <si>
    <t>M-11n</t>
  </si>
  <si>
    <t>11n compatibility</t>
  </si>
  <si>
    <t>Kazuyuki Sakoda (Sony Corporation)</t>
  </si>
  <si>
    <t>Bahr, Michael</t>
  </si>
  <si>
    <t>Implemented in the Draft</t>
  </si>
  <si>
    <t>Replace "A mesh STA may have multiple peer service periods ongoing in parallel." with "A mesh STA may support multiple peer service periods concurrently."</t>
  </si>
  <si>
    <t xml:space="preserve">Move the two last sentences to the corresponding clause in the text. </t>
  </si>
  <si>
    <t>Change last sentence into: "The airtime link metric is the default link metric. It is defined in 11C.9 (Airtime link metric)."</t>
  </si>
  <si>
    <t>Replace "The Congestion Notification element is used to indicate its congestion status per AC and the duration for which it expects the congestion to last." with "The Congestion Notification element is used to indicate the mesh STA's congestion status per AC and the duration for which the STA expects the congestion to last."</t>
  </si>
  <si>
    <r>
      <t>N</t>
    </r>
    <r>
      <rPr>
        <sz val="10"/>
        <rFont val="Arial"/>
        <family val="2"/>
      </rPr>
      <t>C</t>
    </r>
  </si>
  <si>
    <t>dotStationConfigTable  should be dot11StationConfigTable</t>
  </si>
  <si>
    <r>
      <t>p</t>
    </r>
    <r>
      <rPr>
        <sz val="10"/>
        <rFont val="Arial"/>
        <family val="2"/>
      </rPr>
      <t>age iii does not need to include this statement. The introduction is refined. Baseline spec or amendments are described on page 1 of the body text now.</t>
    </r>
  </si>
  <si>
    <t>Although the amendment has incorporated some of the changes for other amendments it is not complete or ambiguous.  For example in changes to 7.2.2.1, the change of P802.11p to 5th paragraph is reflected with modifications, yet the change of P802.11p to the 15th paragraph has been omitted and the bullet number already introduced by P802.11p is retaken by P802.11s causing confusion.  Similarly P802.11p added an entry to the ordered list in 7.2.3, and now P802.11s is adding an entry but the P802.11p entry is not reflected.</t>
  </si>
  <si>
    <r>
      <t>T</t>
    </r>
    <r>
      <rPr>
        <sz val="10"/>
        <rFont val="Arial"/>
        <family val="2"/>
      </rPr>
      <t>his one contradicts with resolution to CID4001. The text is changed based on the editor's best guess.</t>
    </r>
  </si>
  <si>
    <r>
      <t>This one contradicts with resolution to CID400</t>
    </r>
    <r>
      <rPr>
        <sz val="10"/>
        <rFont val="Arial"/>
        <family val="2"/>
      </rPr>
      <t>2</t>
    </r>
    <r>
      <rPr>
        <sz val="10"/>
        <rFont val="Arial"/>
        <family val="2"/>
      </rPr>
      <t>. The text is changed based on the editor's best guess.</t>
    </r>
  </si>
  <si>
    <t>Thank you for this generic statement. We believe that the PICS section is complete. However, we welcome any report that identifies missing elements.</t>
  </si>
  <si>
    <t>Thank you for browsing through the MIB. 802.11s further enhanced the MIB. Therefore, we believe that the current MIB is complete. However, any hints to missing MIB entries are highly welcome.</t>
  </si>
  <si>
    <t>During the IEEE May 2010 meeting 802.11s voted on the applicability of different EDCA parameters. The motion concluded that without a properly described and reliable mechanism no cohesive EDCA parameter set can be propagated within the mesh BSS. Therefore, all mesh STAs use the default EDCA parameter set. See CID 4126 too.</t>
  </si>
  <si>
    <t>The concerns are well taken. However, 802.11s requests the author to provide detailed information about his comment Without proper hints to potential problems the group does not know which sections to enhance. Based on the previous work, the group believes that 802.11s addresses all 802.11n related details and therefore works seamlessly with the 802.11n amendment.</t>
  </si>
  <si>
    <t>2nd duplicate of CID 4222.</t>
  </si>
  <si>
    <t>3rd duplicate of CID 4222.</t>
  </si>
  <si>
    <t>4th duplicate of CID 4222.</t>
  </si>
  <si>
    <t>5th duplicate of CID 4222.</t>
  </si>
  <si>
    <t>6th duplicate of CID 4222.</t>
  </si>
  <si>
    <t>7th duplicate of CID 4222.</t>
  </si>
  <si>
    <t>8th duplicate of CID 4222.</t>
  </si>
  <si>
    <t>9th duplicate of CID 4222.</t>
  </si>
  <si>
    <t>11C.8.4.2 contains almost same information as described in 11C.8.4.1. These subclauses should be merged with a proper wording.</t>
  </si>
  <si>
    <t>Remove Proxy MAC address field from the Per Proxy Information.</t>
  </si>
  <si>
    <t>The usage of PREQ is too complex. There are too many cases for the use of this element and it is confusing.</t>
  </si>
  <si>
    <t>Suggest to simplify the usage of PREQ. Particularly, suggest to remove case C, and case E3. Consolidat case E1 and E2 as they are very similar.</t>
  </si>
  <si>
    <t>It is not clear how mesh STA use RANN with Gate Roll = 1 and GANN element. Should mesh STA use either of these options? How they can be determined.</t>
  </si>
  <si>
    <t>Change definition of mesh profile into "A set of parameters that identifies the attributes of the mesh BSS and that are used in a single mesh BSS. The mesh profile consists of mesh ID and identifiers for active path selection protocol, active path selection metric, congestion control mode, synchronization protocol, authentication protocol, and mesh peering protocol."</t>
  </si>
  <si>
    <t>Merge first two sentences to "A mesh STA shall signal that it is willing to establish additional mesh peerings by setting the Accepting Additional Mesh Peerings subfield in the Mesh Capability field in the Mesh Configuration element to 1  (see 7.3.2.96.9 (Mesh Capability)). " for better clarity</t>
  </si>
  <si>
    <t>Rewrite clause c) as follows "c)  The Accepting Additional Mesh Peerings subfield in the Mesh Capability field in the received Beacon or Probe Response frame equals 1." for better clarity</t>
  </si>
  <si>
    <r>
      <t>I</t>
    </r>
    <r>
      <rPr>
        <sz val="10"/>
        <rFont val="Arial"/>
        <family val="2"/>
      </rPr>
      <t>t is believed that the mesh discovery related procedures are well determined through the comment resolution process.</t>
    </r>
  </si>
  <si>
    <r>
      <t xml:space="preserve">It is believed that </t>
    </r>
    <r>
      <rPr>
        <sz val="10"/>
        <rFont val="Arial"/>
        <family val="2"/>
      </rPr>
      <t xml:space="preserve">commenter's concerns </t>
    </r>
    <r>
      <rPr>
        <sz val="10"/>
        <rFont val="Arial"/>
        <family val="2"/>
      </rPr>
      <t xml:space="preserve">are well determined </t>
    </r>
    <r>
      <rPr>
        <sz val="10"/>
        <rFont val="Arial"/>
        <family val="2"/>
      </rPr>
      <t xml:space="preserve">and clarified </t>
    </r>
    <r>
      <rPr>
        <sz val="10"/>
        <rFont val="Arial"/>
        <family val="2"/>
      </rPr>
      <t>through the comment resolution process.</t>
    </r>
  </si>
  <si>
    <t>The Mesh Control field insertion rule differs for Mesh Data frames and Multihop Action frames. As defined in the tables in 7.4.16.2 (Proxy Update frame format) and in 7.4.16.3 (Proxy Update Confirmation frame format), the Mesh Control field in the Multihop Action frame is located within an Action field after the Multihop Action field.</t>
  </si>
  <si>
    <t>The MLME SAP interfaces look much more complete than in previous versions. However, the list of MLME SAP interfaces leaves the impression that it is unbalanced and that it is rather likely that something is missing or should be arranged in a better partition.</t>
  </si>
  <si>
    <t>Check the definition of the MLME SAP interfaces. Look at completeness and on reducing to the minimum amount of MLME SAP interfaces. Check whether the description of the MLME SAP interfaces is correct and complete, and that it actually supports the mechanisms of the MLME defined in 11s.</t>
  </si>
  <si>
    <t xml:space="preserve">The channel switching in a WLAN mesh network is not so easy as in an infrastructure network. Therefore, it is very likely that the described mechanism will still have problems in a distributed wireless mesh environment. </t>
  </si>
  <si>
    <t>Check the definition of the channel switch procedures. Look at completeness and proper working and functionality in a WLAN mesh environment. Check against the requirments for the channel switch.</t>
  </si>
  <si>
    <t xml:space="preserve">The clause on the mesh discovery improved a lot compared with previous sections. It is much more formalized and algorithmic now. However, the mesh discovery process is a complex process, especially with checking and matching of all the required and optional capabilities. So, it is rather likely, that this section still contains functional errors and flows that might lead to deadlock or wrong decisions about candidate peer neighbors. </t>
  </si>
  <si>
    <t>Check the clause on mesh discovery thoroughly. Look especially for proper algorithmic processing during the mesh discovery process. There must not be any uncertainties on how to proceed at any point during the mesh discovery process. Furthermore, check thoroughly if all necessary capabilities are considered during the mesh discovery. Check whether they are required or optional or if they are not necessary to be check. Especially, the joining of a mesh BSS should not be forbidden by a non-matching capability if it not really necessary that they are the same.</t>
  </si>
  <si>
    <t>The clauses on mesh peering are very important since they decide whether a mesh STA can successfully connect to a mesh BSS. However, it might be still possible that there are some flaws despite the conscious work on these clauses so far.</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</si>
</sst>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 numFmtId="192" formatCode="mm&quot;월&quot;\ dd&quot;일&quot;"/>
    <numFmt numFmtId="193" formatCode="&quot;Yes&quot;;&quot;Yes&quot;;&quot;No&quot;"/>
    <numFmt numFmtId="194" formatCode="&quot;True&quot;;&quot;True&quot;;&quot;False&quot;"/>
    <numFmt numFmtId="195" formatCode="&quot;On&quot;;&quot;On&quot;;&quot;Off&quot;"/>
    <numFmt numFmtId="196" formatCode="[$€-2]\ #,##0.00_);[Red]\([$€-2]\ #,##0.00\)"/>
    <numFmt numFmtId="197" formatCode="[$-409]dddd\,\ mmmm\ dd\,\ yyyy"/>
    <numFmt numFmtId="198" formatCode="yyyy\-mm\-dd;@"/>
    <numFmt numFmtId="199" formatCode="mmm\-yyyy"/>
    <numFmt numFmtId="200" formatCode="mm/dd/yy;@"/>
    <numFmt numFmtId="201" formatCode="m/d/yy;@"/>
    <numFmt numFmtId="202" formatCode="m/d/yyyy"/>
    <numFmt numFmtId="203" formatCode="mm/dd/yy"/>
    <numFmt numFmtId="204" formatCode="0_);[Red]\(0\)"/>
    <numFmt numFmtId="205" formatCode="0_ "/>
  </numFmts>
  <fonts count="34">
    <font>
      <sz val="10"/>
      <name val="Arial"/>
      <family val="2"/>
    </font>
    <font>
      <b/>
      <sz val="14"/>
      <name val="Times New Roman"/>
      <family val="1"/>
    </font>
    <font>
      <sz val="12"/>
      <name val="Times New Roman"/>
      <family val="1"/>
    </font>
    <font>
      <b/>
      <sz val="12"/>
      <color indexed="12"/>
      <name val="Times New Roman"/>
      <family val="1"/>
    </font>
    <font>
      <b/>
      <sz val="12"/>
      <name val="Arial"/>
      <family val="2"/>
    </font>
    <font>
      <u val="single"/>
      <sz val="10"/>
      <color indexed="12"/>
      <name val="Arial"/>
      <family val="2"/>
    </font>
    <font>
      <u val="single"/>
      <sz val="10"/>
      <color indexed="36"/>
      <name val="Arial"/>
      <family val="2"/>
    </font>
    <font>
      <b/>
      <sz val="10"/>
      <name val="Arial"/>
      <family val="2"/>
    </font>
    <font>
      <sz val="8"/>
      <name val="Arial"/>
      <family val="2"/>
    </font>
    <font>
      <b/>
      <sz val="10"/>
      <color indexed="10"/>
      <name val="Arial"/>
      <family val="2"/>
    </font>
    <font>
      <b/>
      <sz val="18"/>
      <name val="Arial"/>
      <family val="2"/>
    </font>
    <font>
      <sz val="18"/>
      <name val="Arial"/>
      <family val="2"/>
    </font>
    <font>
      <sz val="14"/>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1"/>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4"/>
      <color indexed="8"/>
      <name val="Times New Roman"/>
      <family val="1"/>
    </font>
    <font>
      <sz val="9"/>
      <name val="MS UI Gothic"/>
      <family val="3"/>
    </font>
    <font>
      <sz val="10"/>
      <color indexed="8"/>
      <name val="Arial"/>
      <family val="2"/>
    </font>
    <font>
      <u val="single"/>
      <sz val="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s>
  <borders count="26">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border>
    <border>
      <left>
        <color indexed="63"/>
      </left>
      <right>
        <color indexed="63"/>
      </right>
      <top style="thin"/>
      <bottom style="medium"/>
    </border>
    <border>
      <left>
        <color indexed="63"/>
      </left>
      <right style="thin"/>
      <top style="medium"/>
      <bottom style="thin"/>
    </border>
    <border>
      <left style="thin"/>
      <right style="thin"/>
      <top style="medium"/>
      <bottom style="thin"/>
    </border>
    <border>
      <left style="thin"/>
      <right style="thin"/>
      <top style="thin"/>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color indexed="63"/>
      </right>
      <top style="thick"/>
      <bottom>
        <color indexed="63"/>
      </bottom>
    </border>
    <border>
      <left>
        <color indexed="63"/>
      </left>
      <right style="thick"/>
      <top style="thick"/>
      <bottom>
        <color indexed="63"/>
      </bottom>
    </border>
    <border>
      <left style="thick">
        <color indexed="8"/>
      </left>
      <right style="thick">
        <color indexed="8"/>
      </right>
      <top style="thick">
        <color indexed="8"/>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20" borderId="1" applyNumberFormat="0" applyAlignment="0" applyProtection="0"/>
    <xf numFmtId="0" fontId="16" fillId="20" borderId="2" applyNumberFormat="0" applyAlignment="0" applyProtection="0"/>
    <xf numFmtId="0" fontId="17" fillId="7" borderId="2" applyNumberFormat="0" applyAlignment="0" applyProtection="0"/>
    <xf numFmtId="0" fontId="18" fillId="0" borderId="3" applyNumberFormat="0" applyFill="0" applyAlignment="0" applyProtection="0"/>
    <xf numFmtId="0" fontId="19" fillId="0" borderId="0" applyNumberFormat="0" applyFill="0" applyBorder="0" applyAlignment="0" applyProtection="0"/>
    <xf numFmtId="0" fontId="20" fillId="4" borderId="0" applyNumberFormat="0" applyBorder="0" applyAlignment="0" applyProtection="0"/>
    <xf numFmtId="0" fontId="21" fillId="21" borderId="0" applyNumberFormat="0" applyBorder="0" applyAlignment="0" applyProtection="0"/>
    <xf numFmtId="0" fontId="0" fillId="0" borderId="0">
      <alignment/>
      <protection/>
    </xf>
    <xf numFmtId="0" fontId="0" fillId="22" borderId="4" applyNumberFormat="0" applyFont="0" applyAlignment="0" applyProtection="0"/>
    <xf numFmtId="0" fontId="22" fillId="3" borderId="0" applyNumberFormat="0" applyBorder="0" applyAlignment="0" applyProtection="0"/>
    <xf numFmtId="0" fontId="23" fillId="0" borderId="0" applyNumberForma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8" applyNumberFormat="0" applyFill="0" applyAlignment="0" applyProtection="0"/>
    <xf numFmtId="0" fontId="28" fillId="0" borderId="0" applyNumberFormat="0" applyFill="0" applyBorder="0" applyAlignment="0" applyProtection="0"/>
    <xf numFmtId="0" fontId="29" fillId="23" borderId="9" applyNumberFormat="0" applyAlignment="0" applyProtection="0"/>
    <xf numFmtId="9" fontId="0" fillId="0" borderId="0" applyFont="0" applyFill="0" applyBorder="0" applyAlignment="0" applyProtection="0"/>
    <xf numFmtId="0" fontId="5" fillId="0" borderId="0" applyNumberForma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180" fontId="0" fillId="0" borderId="0" applyFont="0" applyFill="0" applyBorder="0" applyAlignment="0" applyProtection="0"/>
    <xf numFmtId="182" fontId="0" fillId="0" borderId="0" applyFont="0" applyFill="0" applyBorder="0" applyAlignment="0" applyProtection="0"/>
    <xf numFmtId="0" fontId="6" fillId="0" borderId="0" applyNumberFormat="0" applyFill="0" applyBorder="0" applyAlignment="0" applyProtection="0"/>
  </cellStyleXfs>
  <cellXfs count="86">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3"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49" fontId="5" fillId="0" borderId="0" xfId="58" applyNumberFormat="1" applyAlignment="1" applyProtection="1">
      <alignment/>
      <protection/>
    </xf>
    <xf numFmtId="49" fontId="1" fillId="0" borderId="0" xfId="0" applyNumberFormat="1" applyFont="1" applyAlignment="1">
      <alignment/>
    </xf>
    <xf numFmtId="0" fontId="0" fillId="0" borderId="0" xfId="0" applyAlignment="1">
      <alignment wrapText="1"/>
    </xf>
    <xf numFmtId="198" fontId="0" fillId="0" borderId="0" xfId="0" applyNumberFormat="1" applyAlignment="1">
      <alignment/>
    </xf>
    <xf numFmtId="0" fontId="4" fillId="0" borderId="0" xfId="0" applyFont="1" applyAlignment="1">
      <alignment horizontal="center"/>
    </xf>
    <xf numFmtId="198" fontId="4" fillId="0" borderId="0" xfId="0" applyNumberFormat="1" applyFont="1" applyAlignment="1">
      <alignment horizontal="center"/>
    </xf>
    <xf numFmtId="0" fontId="4" fillId="0" borderId="0" xfId="0" applyFont="1" applyAlignment="1">
      <alignment horizontal="center" wrapText="1"/>
    </xf>
    <xf numFmtId="0" fontId="0" fillId="0" borderId="0" xfId="0" applyAlignment="1">
      <alignment horizontal="center"/>
    </xf>
    <xf numFmtId="0" fontId="10" fillId="0" borderId="0" xfId="0" applyFont="1" applyAlignment="1">
      <alignment/>
    </xf>
    <xf numFmtId="0" fontId="10" fillId="0" borderId="0" xfId="0" applyFont="1" applyAlignment="1">
      <alignment wrapText="1"/>
    </xf>
    <xf numFmtId="0" fontId="7" fillId="0" borderId="11" xfId="0" applyFont="1" applyBorder="1" applyAlignment="1">
      <alignment/>
    </xf>
    <xf numFmtId="0" fontId="7" fillId="0" borderId="11" xfId="0" applyFont="1" applyBorder="1" applyAlignment="1">
      <alignment wrapText="1"/>
    </xf>
    <xf numFmtId="1" fontId="7" fillId="0" borderId="12" xfId="0" applyNumberFormat="1" applyFont="1" applyBorder="1" applyAlignment="1">
      <alignment horizontal="left" vertical="top" wrapText="1"/>
    </xf>
    <xf numFmtId="0" fontId="0" fillId="0" borderId="13" xfId="0" applyBorder="1" applyAlignment="1">
      <alignment horizontal="left" vertical="top" wrapText="1"/>
    </xf>
    <xf numFmtId="0" fontId="7" fillId="0" borderId="14" xfId="0" applyFont="1" applyBorder="1" applyAlignment="1">
      <alignment horizontal="left" vertical="top" wrapText="1"/>
    </xf>
    <xf numFmtId="0" fontId="0" fillId="0" borderId="14" xfId="0" applyBorder="1" applyAlignment="1">
      <alignment horizontal="left" vertical="top" wrapText="1"/>
    </xf>
    <xf numFmtId="49" fontId="7" fillId="0" borderId="14" xfId="0" applyNumberFormat="1" applyFont="1" applyBorder="1" applyAlignment="1">
      <alignment horizontal="left" vertical="top" wrapText="1"/>
    </xf>
    <xf numFmtId="1" fontId="7" fillId="0" borderId="14" xfId="0" applyNumberFormat="1" applyFont="1" applyBorder="1" applyAlignment="1">
      <alignment horizontal="left" vertical="top" wrapText="1"/>
    </xf>
    <xf numFmtId="0" fontId="7" fillId="0" borderId="0" xfId="0" applyFont="1" applyAlignment="1">
      <alignment horizontal="left" vertical="top" wrapText="1"/>
    </xf>
    <xf numFmtId="0" fontId="0" fillId="0" borderId="0" xfId="0" applyAlignment="1">
      <alignment horizontal="left" vertical="top" wrapText="1"/>
    </xf>
    <xf numFmtId="0" fontId="4" fillId="0" borderId="0" xfId="0" applyFont="1" applyAlignment="1">
      <alignment/>
    </xf>
    <xf numFmtId="0" fontId="7" fillId="0" borderId="0" xfId="0" applyFont="1" applyAlignment="1">
      <alignment/>
    </xf>
    <xf numFmtId="0" fontId="7" fillId="0" borderId="15" xfId="0" applyFont="1" applyBorder="1" applyAlignment="1">
      <alignment/>
    </xf>
    <xf numFmtId="0" fontId="7" fillId="0" borderId="16" xfId="0" applyFont="1" applyBorder="1" applyAlignment="1">
      <alignment horizontal="center"/>
    </xf>
    <xf numFmtId="0" fontId="7" fillId="0" borderId="17" xfId="0" applyFont="1" applyBorder="1" applyAlignment="1">
      <alignment horizontal="center"/>
    </xf>
    <xf numFmtId="0" fontId="0" fillId="0" borderId="18" xfId="0" applyBorder="1" applyAlignment="1">
      <alignment/>
    </xf>
    <xf numFmtId="0" fontId="0" fillId="0" borderId="0" xfId="0" applyBorder="1" applyAlignment="1">
      <alignment/>
    </xf>
    <xf numFmtId="10" fontId="0" fillId="0" borderId="19" xfId="0" applyNumberFormat="1" applyBorder="1" applyAlignment="1">
      <alignment horizontal="center"/>
    </xf>
    <xf numFmtId="0" fontId="0" fillId="0" borderId="20" xfId="0" applyBorder="1" applyAlignment="1">
      <alignment/>
    </xf>
    <xf numFmtId="0" fontId="0" fillId="0" borderId="21" xfId="0" applyBorder="1" applyAlignment="1">
      <alignment/>
    </xf>
    <xf numFmtId="10" fontId="0" fillId="0" borderId="22" xfId="0" applyNumberFormat="1" applyBorder="1" applyAlignment="1">
      <alignment horizontal="center"/>
    </xf>
    <xf numFmtId="0" fontId="0" fillId="0" borderId="0" xfId="0" applyNumberFormat="1" applyAlignment="1">
      <alignment/>
    </xf>
    <xf numFmtId="0" fontId="0" fillId="0" borderId="21" xfId="0" applyNumberFormat="1" applyBorder="1" applyAlignment="1">
      <alignment/>
    </xf>
    <xf numFmtId="0" fontId="11" fillId="0" borderId="0" xfId="0" applyFont="1" applyAlignment="1">
      <alignment/>
    </xf>
    <xf numFmtId="0" fontId="12" fillId="0" borderId="0" xfId="0" applyFont="1" applyAlignment="1">
      <alignment/>
    </xf>
    <xf numFmtId="0" fontId="0" fillId="0" borderId="0" xfId="0" applyAlignment="1">
      <alignment vertical="top" wrapText="1"/>
    </xf>
    <xf numFmtId="0" fontId="0" fillId="0" borderId="23" xfId="0" applyBorder="1" applyAlignment="1">
      <alignment/>
    </xf>
    <xf numFmtId="0" fontId="0" fillId="0" borderId="18" xfId="0" applyFill="1" applyBorder="1" applyAlignment="1">
      <alignment/>
    </xf>
    <xf numFmtId="0" fontId="0" fillId="0" borderId="20" xfId="0" applyFill="1" applyBorder="1" applyAlignment="1">
      <alignment/>
    </xf>
    <xf numFmtId="10" fontId="0" fillId="0" borderId="24" xfId="0" applyNumberFormat="1" applyBorder="1" applyAlignment="1">
      <alignment horizontal="center"/>
    </xf>
    <xf numFmtId="14" fontId="0" fillId="0" borderId="0" xfId="0" applyNumberFormat="1" applyAlignment="1">
      <alignment/>
    </xf>
    <xf numFmtId="0" fontId="7" fillId="0" borderId="25" xfId="0" applyFont="1" applyFill="1" applyBorder="1" applyAlignment="1">
      <alignment vertical="top" wrapText="1"/>
    </xf>
    <xf numFmtId="49" fontId="7" fillId="0" borderId="25" xfId="0" applyNumberFormat="1" applyFont="1" applyFill="1" applyBorder="1" applyAlignment="1" applyProtection="1">
      <alignment horizontal="center" vertical="top" wrapText="1"/>
      <protection/>
    </xf>
    <xf numFmtId="0" fontId="7" fillId="0" borderId="25" xfId="0" applyFont="1" applyFill="1" applyBorder="1" applyAlignment="1" applyProtection="1">
      <alignment horizontal="center" vertical="top" wrapText="1"/>
      <protection/>
    </xf>
    <xf numFmtId="49" fontId="7" fillId="0" borderId="25" xfId="0" applyNumberFormat="1" applyFont="1" applyFill="1" applyBorder="1" applyAlignment="1" applyProtection="1">
      <alignment vertical="top" wrapText="1"/>
      <protection/>
    </xf>
    <xf numFmtId="0" fontId="7" fillId="0" borderId="25" xfId="0" applyFont="1" applyFill="1" applyBorder="1" applyAlignment="1" applyProtection="1">
      <alignment vertical="top" wrapText="1"/>
      <protection/>
    </xf>
    <xf numFmtId="0" fontId="9" fillId="0" borderId="25" xfId="0" applyFont="1" applyFill="1" applyBorder="1" applyAlignment="1">
      <alignment vertical="top" wrapText="1"/>
    </xf>
    <xf numFmtId="0" fontId="7" fillId="0" borderId="25" xfId="0" applyNumberFormat="1" applyFont="1" applyFill="1" applyBorder="1" applyAlignment="1" applyProtection="1">
      <alignment horizontal="left" vertical="top" wrapText="1"/>
      <protection/>
    </xf>
    <xf numFmtId="203" fontId="7" fillId="0" borderId="25" xfId="0" applyNumberFormat="1" applyFont="1" applyFill="1" applyBorder="1" applyAlignment="1" applyProtection="1">
      <alignment vertical="top" wrapText="1"/>
      <protection/>
    </xf>
    <xf numFmtId="203" fontId="0" fillId="0" borderId="0" xfId="0" applyNumberFormat="1" applyAlignment="1">
      <alignment vertical="top" wrapText="1"/>
    </xf>
    <xf numFmtId="0" fontId="0" fillId="0" borderId="0" xfId="0" applyNumberFormat="1" applyBorder="1" applyAlignment="1">
      <alignment/>
    </xf>
    <xf numFmtId="0" fontId="12" fillId="0" borderId="0" xfId="0" applyFont="1" applyAlignment="1">
      <alignment horizontal="right"/>
    </xf>
    <xf numFmtId="0" fontId="0" fillId="0" borderId="0" xfId="0" applyFill="1" applyAlignment="1">
      <alignment vertical="top" wrapText="1"/>
    </xf>
    <xf numFmtId="0" fontId="0" fillId="0" borderId="0" xfId="0" applyNumberFormat="1" applyAlignment="1">
      <alignment horizontal="left" vertical="top" wrapText="1"/>
    </xf>
    <xf numFmtId="0" fontId="0" fillId="0" borderId="0" xfId="0" applyAlignment="1">
      <alignment vertical="top"/>
    </xf>
    <xf numFmtId="49" fontId="0" fillId="0" borderId="0" xfId="0" applyNumberFormat="1" applyAlignment="1">
      <alignment vertical="top" wrapText="1"/>
    </xf>
    <xf numFmtId="0" fontId="0" fillId="0" borderId="0" xfId="0" applyAlignment="1">
      <alignment horizontal="center" vertical="top"/>
    </xf>
    <xf numFmtId="0" fontId="0" fillId="0" borderId="14" xfId="0" applyFont="1" applyFill="1" applyBorder="1" applyAlignment="1">
      <alignment horizontal="justify" vertical="top" wrapText="1"/>
    </xf>
    <xf numFmtId="0" fontId="7" fillId="0" borderId="25" xfId="0" applyNumberFormat="1" applyFont="1" applyFill="1" applyBorder="1" applyAlignment="1" applyProtection="1">
      <alignment vertical="top" wrapText="1"/>
      <protection/>
    </xf>
    <xf numFmtId="0" fontId="0" fillId="0" borderId="0" xfId="0" applyNumberFormat="1" applyAlignment="1">
      <alignment vertical="top" wrapText="1"/>
    </xf>
    <xf numFmtId="0" fontId="0" fillId="0" borderId="14" xfId="0" applyFont="1" applyFill="1" applyBorder="1" applyAlignment="1">
      <alignment horizontal="right" vertical="top" wrapText="1"/>
    </xf>
    <xf numFmtId="0" fontId="0" fillId="0" borderId="0" xfId="0" applyFont="1" applyAlignment="1">
      <alignment vertical="top" wrapText="1"/>
    </xf>
    <xf numFmtId="0" fontId="0" fillId="0" borderId="14" xfId="0" applyBorder="1" applyAlignment="1">
      <alignment vertical="top" wrapText="1"/>
    </xf>
    <xf numFmtId="49" fontId="0" fillId="0" borderId="14" xfId="0" applyNumberFormat="1" applyBorder="1" applyAlignment="1">
      <alignment vertical="top" wrapText="1"/>
    </xf>
    <xf numFmtId="0" fontId="0" fillId="0" borderId="14" xfId="0" applyBorder="1" applyAlignment="1">
      <alignment vertical="top" wrapText="1"/>
    </xf>
    <xf numFmtId="49" fontId="7" fillId="0" borderId="25" xfId="0" applyNumberFormat="1" applyFont="1" applyFill="1" applyBorder="1" applyAlignment="1" applyProtection="1">
      <alignment horizontal="left" vertical="top" wrapText="1"/>
      <protection/>
    </xf>
    <xf numFmtId="49" fontId="0" fillId="0" borderId="0" xfId="0" applyNumberFormat="1" applyAlignment="1">
      <alignment horizontal="left" vertical="top" wrapText="1"/>
    </xf>
    <xf numFmtId="0" fontId="0" fillId="0" borderId="0" xfId="0" applyFont="1" applyAlignment="1">
      <alignment/>
    </xf>
    <xf numFmtId="0" fontId="0" fillId="0" borderId="14" xfId="0" applyFill="1" applyBorder="1" applyAlignment="1">
      <alignment horizontal="justify" vertical="top" wrapText="1"/>
    </xf>
    <xf numFmtId="0" fontId="32" fillId="0" borderId="14" xfId="0" applyFont="1" applyFill="1" applyBorder="1" applyAlignment="1">
      <alignment horizontal="justify" vertical="top" wrapText="1"/>
    </xf>
    <xf numFmtId="0" fontId="0" fillId="0" borderId="14" xfId="0" applyNumberFormat="1" applyFill="1" applyBorder="1" applyAlignment="1">
      <alignment horizontal="justify" vertical="top" wrapText="1"/>
    </xf>
    <xf numFmtId="0" fontId="0" fillId="0" borderId="14" xfId="0" applyNumberFormat="1" applyBorder="1" applyAlignment="1">
      <alignment vertical="top" wrapText="1"/>
    </xf>
    <xf numFmtId="0" fontId="5" fillId="0" borderId="0" xfId="58" applyFont="1" applyAlignment="1" applyProtection="1">
      <alignment/>
      <protection/>
    </xf>
    <xf numFmtId="0" fontId="0" fillId="0" borderId="14" xfId="0" applyNumberFormat="1" applyFont="1" applyFill="1" applyBorder="1" applyAlignment="1">
      <alignment horizontal="justify" vertical="top" wrapText="1"/>
    </xf>
    <xf numFmtId="0" fontId="3" fillId="0" borderId="0" xfId="0" applyFont="1" applyBorder="1" applyAlignment="1">
      <alignment horizontal="left" vertical="top" wrapText="1"/>
    </xf>
    <xf numFmtId="0" fontId="3" fillId="0" borderId="0" xfId="0" applyFont="1" applyBorder="1" applyAlignment="1">
      <alignment horizontal="justify" vertical="top" wrapText="1"/>
    </xf>
  </cellXfs>
  <cellStyles count="50">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Eingabe" xfId="41"/>
    <cellStyle name="Ergebnis" xfId="42"/>
    <cellStyle name="Erklärender Text" xfId="43"/>
    <cellStyle name="Gut" xfId="44"/>
    <cellStyle name="Neutral" xfId="45"/>
    <cellStyle name="Normal_Comments" xfId="46"/>
    <cellStyle name="Notiz" xfId="47"/>
    <cellStyle name="Schlecht" xfId="48"/>
    <cellStyle name="Überschrift" xfId="49"/>
    <cellStyle name="Überschrift 1" xfId="50"/>
    <cellStyle name="Überschrift 2" xfId="51"/>
    <cellStyle name="Überschrift 3" xfId="52"/>
    <cellStyle name="Überschrift 4" xfId="53"/>
    <cellStyle name="Verknüpfte Zelle" xfId="54"/>
    <cellStyle name="Warnender Text" xfId="55"/>
    <cellStyle name="Zelle überprüfen" xfId="56"/>
    <cellStyle name="Percent" xfId="57"/>
    <cellStyle name="Hyperlink" xfId="58"/>
    <cellStyle name="Comma [0]" xfId="59"/>
    <cellStyle name="Comma" xfId="60"/>
    <cellStyle name="Currency [0]" xfId="61"/>
    <cellStyle name="Currency" xfId="62"/>
    <cellStyle name="Followed Hyperlink" xfId="63"/>
  </cellStyles>
  <dxfs count="18">
    <dxf>
      <fill>
        <patternFill>
          <bgColor rgb="FFFFFF66"/>
        </patternFill>
      </fill>
    </dxf>
    <dxf>
      <font>
        <color theme="1"/>
      </font>
      <fill>
        <patternFill>
          <bgColor rgb="FFC6EFCE"/>
        </patternFill>
      </fill>
    </dxf>
    <dxf>
      <font>
        <color theme="1"/>
      </font>
      <fill>
        <patternFill>
          <bgColor rgb="FFC6EFCE"/>
        </patternFill>
      </fill>
    </dxf>
    <dxf>
      <font>
        <color theme="1"/>
      </font>
      <fill>
        <patternFill>
          <bgColor rgb="FFC6EFCE"/>
        </patternFill>
      </fill>
    </dxf>
    <dxf>
      <font>
        <color theme="1"/>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6" tint="0.3999499976634979"/>
        </patternFill>
      </fill>
    </dxf>
    <dxf>
      <fill>
        <patternFill>
          <bgColor theme="6" tint="0.3999499976634979"/>
        </patternFill>
      </fill>
    </dxf>
    <dxf>
      <fill>
        <patternFill>
          <bgColor rgb="FFCCFFCC"/>
        </patternFill>
      </fill>
      <border/>
    </dxf>
    <dxf>
      <fill>
        <patternFill>
          <bgColor rgb="FFFFFF99"/>
        </patternFill>
      </fill>
      <border/>
    </dxf>
    <dxf>
      <fill>
        <patternFill>
          <bgColor rgb="FFFFCC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9525</xdr:rowOff>
    </xdr:from>
    <xdr:to>
      <xdr:col>8</xdr:col>
      <xdr:colOff>581025</xdr:colOff>
      <xdr:row>24</xdr:row>
      <xdr:rowOff>152400</xdr:rowOff>
    </xdr:to>
    <xdr:sp>
      <xdr:nvSpPr>
        <xdr:cNvPr id="1" name="Text Box 1"/>
        <xdr:cNvSpPr txBox="1">
          <a:spLocks noChangeArrowheads="1"/>
        </xdr:cNvSpPr>
      </xdr:nvSpPr>
      <xdr:spPr>
        <a:xfrm>
          <a:off x="752475" y="3009900"/>
          <a:ext cx="10858500" cy="183832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400" b="0" i="0" u="none" baseline="0">
              <a:solidFill>
                <a:srgbClr val="000000"/>
              </a:solidFill>
            </a:rPr>
            <a:t>This is a cummulation of the comments submitted by voters for IEEE 802.11 LB 165 on P802.11s Draft D6.0 with resolutions so far.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23</xdr:col>
      <xdr:colOff>0</xdr:colOff>
      <xdr:row>46</xdr:row>
      <xdr:rowOff>0</xdr:rowOff>
    </xdr:from>
    <xdr:ext cx="0" cy="0"/>
    <xdr:sp>
      <xdr:nvSpPr>
        <xdr:cNvPr id="1" name="Picture 1"/>
        <xdr:cNvSpPr>
          <a:spLocks noChangeAspect="1"/>
        </xdr:cNvSpPr>
      </xdr:nvSpPr>
      <xdr:spPr>
        <a:xfrm>
          <a:off x="15954375" y="47615475"/>
          <a:ext cx="0" cy="0"/>
        </a:xfrm>
        <a:prstGeom prst="rect">
          <a:avLst/>
        </a:prstGeom>
        <a:noFill/>
        <a:ln w="9525" cmpd="sng">
          <a:noFill/>
        </a:ln>
      </xdr:spPr>
      <xdr:txBody>
        <a:bodyPr vertOverflow="clip" wrap="square" lIns="18288" tIns="0" rIns="0" bIns="0"/>
        <a:p>
          <a:pPr algn="l">
            <a:defRPr/>
          </a:pPr>
          <a:r>
            <a:rPr lang="en-US" cap="none" u="none" baseline="0">
              <a:latin typeface="Arial"/>
              <a:ea typeface="Arial"/>
              <a:cs typeface="Arial"/>
            </a:rPr>
            <a:t/>
          </a:r>
        </a:p>
      </xdr:txBody>
    </xdr:sp>
    <xdr:clientData/>
  </xdr:oneCellAnchor>
  <xdr:oneCellAnchor>
    <xdr:from>
      <xdr:col>23</xdr:col>
      <xdr:colOff>0</xdr:colOff>
      <xdr:row>46</xdr:row>
      <xdr:rowOff>0</xdr:rowOff>
    </xdr:from>
    <xdr:ext cx="0" cy="0"/>
    <xdr:sp>
      <xdr:nvSpPr>
        <xdr:cNvPr id="2" name="Picture 1"/>
        <xdr:cNvSpPr>
          <a:spLocks noChangeAspect="1"/>
        </xdr:cNvSpPr>
      </xdr:nvSpPr>
      <xdr:spPr>
        <a:xfrm>
          <a:off x="15954375" y="47615475"/>
          <a:ext cx="0" cy="0"/>
        </a:xfrm>
        <a:prstGeom prst="rect">
          <a:avLst/>
        </a:prstGeom>
        <a:noFill/>
        <a:ln w="9525" cmpd="sng">
          <a:noFill/>
        </a:ln>
      </xdr:spPr>
      <xdr:txBody>
        <a:bodyPr vertOverflow="clip" wrap="square" lIns="18288" tIns="0" rIns="0" bIns="0"/>
        <a:p>
          <a:pPr algn="l">
            <a:defRPr/>
          </a:pPr>
          <a:r>
            <a:rPr lang="en-US" cap="none" u="none" baseline="0">
              <a:latin typeface="Arial"/>
              <a:ea typeface="Arial"/>
              <a:cs typeface="Arial"/>
            </a:rPr>
            <a:t/>
          </a:r>
        </a:p>
      </xdr:txBody>
    </xdr:sp>
    <xdr:clientData/>
  </xdr:oneCellAnchor>
  <xdr:oneCellAnchor>
    <xdr:from>
      <xdr:col>23</xdr:col>
      <xdr:colOff>0</xdr:colOff>
      <xdr:row>163</xdr:row>
      <xdr:rowOff>0</xdr:rowOff>
    </xdr:from>
    <xdr:ext cx="0" cy="0"/>
    <xdr:sp>
      <xdr:nvSpPr>
        <xdr:cNvPr id="3" name="Picture 1"/>
        <xdr:cNvSpPr>
          <a:spLocks noChangeAspect="1"/>
        </xdr:cNvSpPr>
      </xdr:nvSpPr>
      <xdr:spPr>
        <a:xfrm>
          <a:off x="15954375" y="1824990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23</xdr:col>
      <xdr:colOff>0</xdr:colOff>
      <xdr:row>163</xdr:row>
      <xdr:rowOff>0</xdr:rowOff>
    </xdr:from>
    <xdr:ext cx="0" cy="0"/>
    <xdr:sp>
      <xdr:nvSpPr>
        <xdr:cNvPr id="4" name="Picture 1"/>
        <xdr:cNvSpPr>
          <a:spLocks noChangeAspect="1"/>
        </xdr:cNvSpPr>
      </xdr:nvSpPr>
      <xdr:spPr>
        <a:xfrm>
          <a:off x="15954375" y="1824990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azuyukiA.Sakoda@jp.sony.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I32"/>
  <sheetViews>
    <sheetView zoomScalePageLayoutView="0" workbookViewId="0" topLeftCell="A1">
      <selection activeCell="B9" sqref="B9"/>
    </sheetView>
  </sheetViews>
  <sheetFormatPr defaultColWidth="9.140625" defaultRowHeight="12.75"/>
  <cols>
    <col min="1" max="1" width="11.28125" style="2" customWidth="1"/>
    <col min="2" max="2" width="40.421875" style="2" customWidth="1"/>
    <col min="3" max="3" width="40.8515625" style="2" customWidth="1"/>
    <col min="4" max="4" width="36.28125" style="2" customWidth="1"/>
    <col min="5" max="16384" width="9.140625" style="2" customWidth="1"/>
  </cols>
  <sheetData>
    <row r="1" ht="18.75">
      <c r="B1" s="1" t="s">
        <v>39</v>
      </c>
    </row>
    <row r="2" ht="18.75">
      <c r="B2" s="1" t="s">
        <v>37</v>
      </c>
    </row>
    <row r="3" spans="1:2" ht="18.75">
      <c r="A3" s="2" t="s">
        <v>33</v>
      </c>
      <c r="B3" s="1" t="s">
        <v>344</v>
      </c>
    </row>
    <row r="4" spans="1:6" ht="18.75">
      <c r="A4" s="2" t="s">
        <v>38</v>
      </c>
      <c r="B4" s="11" t="s">
        <v>989</v>
      </c>
      <c r="F4" s="7"/>
    </row>
    <row r="5" spans="1:2" ht="15.75">
      <c r="A5" s="2" t="s">
        <v>43</v>
      </c>
      <c r="B5" s="8" t="s">
        <v>1221</v>
      </c>
    </row>
    <row r="6" s="3" customFormat="1" ht="16.5" thickBot="1"/>
    <row r="7" spans="1:2" s="4" customFormat="1" ht="18.75">
      <c r="A7" s="4" t="s">
        <v>41</v>
      </c>
      <c r="B7" s="9" t="s">
        <v>990</v>
      </c>
    </row>
    <row r="8" spans="1:2" ht="15.75">
      <c r="A8" s="2" t="s">
        <v>273</v>
      </c>
      <c r="B8" s="8" t="s">
        <v>345</v>
      </c>
    </row>
    <row r="9" spans="1:9" ht="15.75">
      <c r="A9" s="2" t="s">
        <v>42</v>
      </c>
      <c r="B9" s="2" t="s">
        <v>193</v>
      </c>
      <c r="C9" s="8"/>
      <c r="E9" s="8"/>
      <c r="F9" s="8"/>
      <c r="G9" s="8"/>
      <c r="H9" s="8"/>
      <c r="I9" s="8"/>
    </row>
    <row r="10" spans="2:9" ht="15.75">
      <c r="B10" s="2" t="s">
        <v>194</v>
      </c>
      <c r="C10" s="8"/>
      <c r="E10" s="8"/>
      <c r="F10" s="8"/>
      <c r="G10" s="8"/>
      <c r="H10" s="8"/>
      <c r="I10" s="8"/>
    </row>
    <row r="11" spans="2:9" ht="15.75">
      <c r="B11" s="2" t="s">
        <v>195</v>
      </c>
      <c r="C11" s="8"/>
      <c r="E11" s="8"/>
      <c r="F11" s="8"/>
      <c r="G11" s="8"/>
      <c r="H11" s="8"/>
      <c r="I11" s="8"/>
    </row>
    <row r="12" spans="2:9" ht="15.75">
      <c r="B12" s="2" t="s">
        <v>196</v>
      </c>
      <c r="C12" s="8"/>
      <c r="E12" s="8"/>
      <c r="F12" s="8"/>
      <c r="G12" s="8"/>
      <c r="H12" s="8"/>
      <c r="I12" s="8"/>
    </row>
    <row r="13" spans="2:9" ht="15.75">
      <c r="B13" s="82" t="s">
        <v>778</v>
      </c>
      <c r="C13" s="10"/>
      <c r="E13" s="8"/>
      <c r="F13" s="8"/>
      <c r="G13" s="8"/>
      <c r="H13" s="8"/>
      <c r="I13" s="8"/>
    </row>
    <row r="14" spans="3:9" ht="15.75">
      <c r="C14" s="8"/>
      <c r="D14" s="8"/>
      <c r="E14" s="8"/>
      <c r="F14" s="8"/>
      <c r="G14" s="8"/>
      <c r="H14" s="8"/>
      <c r="I14" s="8"/>
    </row>
    <row r="15" ht="15.75">
      <c r="A15" s="2" t="s">
        <v>40</v>
      </c>
    </row>
    <row r="27" spans="1:5" ht="15.75" customHeight="1">
      <c r="A27" s="6"/>
      <c r="B27" s="85"/>
      <c r="C27" s="85"/>
      <c r="D27" s="85"/>
      <c r="E27" s="85"/>
    </row>
    <row r="28" spans="1:5" ht="15.75" customHeight="1">
      <c r="A28" s="4"/>
      <c r="B28" s="5"/>
      <c r="C28" s="5"/>
      <c r="D28" s="5"/>
      <c r="E28" s="5"/>
    </row>
    <row r="29" spans="1:5" ht="15.75" customHeight="1">
      <c r="A29" s="4"/>
      <c r="B29" s="84"/>
      <c r="C29" s="84"/>
      <c r="D29" s="84"/>
      <c r="E29" s="84"/>
    </row>
    <row r="30" spans="1:5" ht="15.75" customHeight="1">
      <c r="A30" s="4"/>
      <c r="B30" s="5"/>
      <c r="C30" s="5"/>
      <c r="D30" s="5"/>
      <c r="E30" s="5"/>
    </row>
    <row r="31" spans="1:5" ht="15.75" customHeight="1">
      <c r="A31" s="4"/>
      <c r="B31" s="84"/>
      <c r="C31" s="84"/>
      <c r="D31" s="84"/>
      <c r="E31" s="84"/>
    </row>
    <row r="32" spans="2:5" ht="15.75" customHeight="1">
      <c r="B32" s="84"/>
      <c r="C32" s="84"/>
      <c r="D32" s="84"/>
      <c r="E32" s="84"/>
    </row>
    <row r="33" ht="15.75" customHeight="1"/>
    <row r="34" ht="15.75" customHeight="1"/>
    <row r="35" ht="15.75" customHeight="1"/>
  </sheetData>
  <sheetProtection/>
  <mergeCells count="3">
    <mergeCell ref="B29:E29"/>
    <mergeCell ref="B27:E27"/>
    <mergeCell ref="B31:E32"/>
  </mergeCells>
  <hyperlinks>
    <hyperlink ref="B13" r:id="rId1" display="KazuyukiA.Sakoda@jp.sony.com"/>
  </hyperlinks>
  <printOptions/>
  <pageMargins left="0.787401575" right="0.787401575" top="0.984251969" bottom="0.984251969" header="0.5" footer="0.5"/>
  <pageSetup horizontalDpi="600" verticalDpi="600" orientation="portrait" r:id="rId3"/>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2"/>
</worksheet>
</file>

<file path=xl/worksheets/sheet2.xml><?xml version="1.0" encoding="utf-8"?>
<worksheet xmlns="http://schemas.openxmlformats.org/spreadsheetml/2006/main" xmlns:r="http://schemas.openxmlformats.org/officeDocument/2006/relationships">
  <sheetPr codeName="Sheet4"/>
  <dimension ref="A1:AB254"/>
  <sheetViews>
    <sheetView tabSelected="1" zoomScale="85" zoomScaleNormal="85" zoomScalePageLayoutView="0" workbookViewId="0" topLeftCell="A1">
      <pane xSplit="8" ySplit="1" topLeftCell="I2" activePane="bottomRight" state="frozen"/>
      <selection pane="topLeft" activeCell="A1" sqref="A1"/>
      <selection pane="topRight" activeCell="H1" sqref="H1"/>
      <selection pane="bottomLeft" activeCell="A2" sqref="A2"/>
      <selection pane="bottomRight" activeCell="A3" sqref="A3"/>
    </sheetView>
  </sheetViews>
  <sheetFormatPr defaultColWidth="9.140625" defaultRowHeight="12.75"/>
  <cols>
    <col min="1" max="1" width="5.7109375" style="62" customWidth="1"/>
    <col min="2" max="2" width="12.57421875" style="45" customWidth="1"/>
    <col min="3" max="3" width="11.421875" style="45" hidden="1" customWidth="1"/>
    <col min="4" max="4" width="9.421875" style="65" hidden="1" customWidth="1"/>
    <col min="5" max="5" width="8.28125" style="76" hidden="1" customWidth="1"/>
    <col min="6" max="6" width="7.00390625" style="76" hidden="1" customWidth="1"/>
    <col min="7" max="7" width="9.28125" style="45" hidden="1" customWidth="1"/>
    <col min="8" max="8" width="6.421875" style="45" customWidth="1"/>
    <col min="9" max="9" width="6.57421875" style="69" customWidth="1"/>
    <col min="10" max="10" width="6.8515625" style="63" customWidth="1"/>
    <col min="11" max="11" width="3.8515625" style="45" customWidth="1"/>
    <col min="12" max="12" width="9.8515625" style="65" customWidth="1"/>
    <col min="13" max="13" width="8.00390625" style="45" customWidth="1"/>
    <col min="14" max="14" width="10.421875" style="64" customWidth="1"/>
    <col min="15" max="15" width="9.28125" style="64" customWidth="1"/>
    <col min="16" max="16" width="12.28125" style="64" customWidth="1"/>
    <col min="17" max="17" width="11.421875" style="45" customWidth="1"/>
    <col min="18" max="18" width="8.421875" style="59" customWidth="1"/>
    <col min="19" max="19" width="10.00390625" style="66" customWidth="1"/>
    <col min="20" max="20" width="35.7109375" style="71" customWidth="1"/>
    <col min="21" max="21" width="36.28125" style="71" customWidth="1"/>
    <col min="22" max="22" width="9.8515625" style="45" customWidth="1"/>
    <col min="23" max="23" width="35.7109375" style="45" customWidth="1"/>
    <col min="24" max="24" width="10.28125" style="12" customWidth="1"/>
    <col min="25" max="25" width="9.140625" style="12" customWidth="1"/>
    <col min="26" max="26" width="42.8515625" style="12" customWidth="1"/>
    <col min="27" max="27" width="9.140625" style="12" customWidth="1"/>
    <col min="28" max="28" width="11.00390625" style="45" hidden="1" customWidth="1"/>
    <col min="29" max="16384" width="9.140625" style="12" customWidth="1"/>
  </cols>
  <sheetData>
    <row r="1" spans="1:28" s="45" customFormat="1" ht="39" thickTop="1">
      <c r="A1" s="51" t="s">
        <v>44</v>
      </c>
      <c r="B1" s="51" t="s">
        <v>177</v>
      </c>
      <c r="C1" s="51" t="s">
        <v>717</v>
      </c>
      <c r="D1" s="52" t="s">
        <v>259</v>
      </c>
      <c r="E1" s="52" t="s">
        <v>59</v>
      </c>
      <c r="F1" s="75" t="s">
        <v>60</v>
      </c>
      <c r="G1" s="53" t="s">
        <v>61</v>
      </c>
      <c r="H1" s="53" t="s">
        <v>45</v>
      </c>
      <c r="I1" s="68" t="s">
        <v>186</v>
      </c>
      <c r="J1" s="57" t="s">
        <v>187</v>
      </c>
      <c r="K1" s="54" t="s">
        <v>188</v>
      </c>
      <c r="L1" s="54" t="s">
        <v>183</v>
      </c>
      <c r="M1" s="53" t="s">
        <v>672</v>
      </c>
      <c r="N1" s="51" t="s">
        <v>71</v>
      </c>
      <c r="O1" s="51" t="s">
        <v>51</v>
      </c>
      <c r="P1" s="55" t="s">
        <v>72</v>
      </c>
      <c r="Q1" s="55" t="s">
        <v>37</v>
      </c>
      <c r="R1" s="58" t="s">
        <v>54</v>
      </c>
      <c r="S1" s="53" t="s">
        <v>55</v>
      </c>
      <c r="T1" s="53" t="s">
        <v>274</v>
      </c>
      <c r="U1" s="53" t="s">
        <v>275</v>
      </c>
      <c r="V1" s="51" t="s">
        <v>605</v>
      </c>
      <c r="W1" s="51" t="s">
        <v>47</v>
      </c>
      <c r="X1" s="56" t="s">
        <v>676</v>
      </c>
      <c r="Y1" s="55" t="s">
        <v>48</v>
      </c>
      <c r="Z1" s="55" t="s">
        <v>49</v>
      </c>
      <c r="AA1" s="55" t="s">
        <v>50</v>
      </c>
      <c r="AB1" s="51" t="s">
        <v>192</v>
      </c>
    </row>
    <row r="2" spans="1:27" ht="357">
      <c r="A2" s="70">
        <v>4001</v>
      </c>
      <c r="B2" s="72" t="s">
        <v>1222</v>
      </c>
      <c r="C2" s="72" t="s">
        <v>718</v>
      </c>
      <c r="D2" s="73" t="s">
        <v>992</v>
      </c>
      <c r="E2" s="73" t="s">
        <v>154</v>
      </c>
      <c r="F2" s="73" t="s">
        <v>993</v>
      </c>
      <c r="G2" s="72" t="s">
        <v>189</v>
      </c>
      <c r="H2" s="72" t="s">
        <v>703</v>
      </c>
      <c r="I2" s="73" t="s">
        <v>154</v>
      </c>
      <c r="J2" s="73" t="s">
        <v>993</v>
      </c>
      <c r="K2" s="72" t="s">
        <v>189</v>
      </c>
      <c r="L2" s="73" t="s">
        <v>992</v>
      </c>
      <c r="M2" s="72" t="s">
        <v>191</v>
      </c>
      <c r="N2" s="73" t="s">
        <v>958</v>
      </c>
      <c r="O2" s="73"/>
      <c r="P2" s="73" t="s">
        <v>566</v>
      </c>
      <c r="Q2" s="73" t="s">
        <v>1141</v>
      </c>
      <c r="R2" s="73" t="s">
        <v>1140</v>
      </c>
      <c r="S2" s="73" t="s">
        <v>1133</v>
      </c>
      <c r="T2" s="74" t="s">
        <v>929</v>
      </c>
      <c r="U2" s="74" t="s">
        <v>930</v>
      </c>
      <c r="V2" s="78" t="s">
        <v>603</v>
      </c>
      <c r="W2" s="78" t="s">
        <v>293</v>
      </c>
      <c r="X2" s="78"/>
      <c r="Y2" s="67" t="s">
        <v>287</v>
      </c>
      <c r="Z2" s="67" t="s">
        <v>1233</v>
      </c>
      <c r="AA2" s="67">
        <v>6.01</v>
      </c>
    </row>
    <row r="3" spans="1:27" ht="63.75">
      <c r="A3" s="70">
        <v>4002</v>
      </c>
      <c r="B3" s="72" t="s">
        <v>1222</v>
      </c>
      <c r="C3" s="72" t="s">
        <v>718</v>
      </c>
      <c r="D3" s="73" t="s">
        <v>992</v>
      </c>
      <c r="E3" s="73" t="s">
        <v>154</v>
      </c>
      <c r="F3" s="73" t="s">
        <v>994</v>
      </c>
      <c r="G3" s="72" t="s">
        <v>189</v>
      </c>
      <c r="H3" s="72" t="s">
        <v>703</v>
      </c>
      <c r="I3" s="73" t="s">
        <v>154</v>
      </c>
      <c r="J3" s="73" t="s">
        <v>994</v>
      </c>
      <c r="K3" s="72" t="s">
        <v>189</v>
      </c>
      <c r="L3" s="73" t="s">
        <v>992</v>
      </c>
      <c r="M3" s="72" t="s">
        <v>191</v>
      </c>
      <c r="N3" s="73" t="s">
        <v>958</v>
      </c>
      <c r="O3" s="73"/>
      <c r="P3" s="73" t="s">
        <v>566</v>
      </c>
      <c r="Q3" s="73" t="s">
        <v>1141</v>
      </c>
      <c r="R3" s="73" t="s">
        <v>1140</v>
      </c>
      <c r="S3" s="73" t="s">
        <v>1133</v>
      </c>
      <c r="T3" s="74" t="s">
        <v>931</v>
      </c>
      <c r="U3" s="74" t="s">
        <v>932</v>
      </c>
      <c r="V3" s="78" t="s">
        <v>601</v>
      </c>
      <c r="W3" s="67"/>
      <c r="X3" s="78"/>
      <c r="Y3" s="67" t="s">
        <v>289</v>
      </c>
      <c r="Z3" s="67" t="s">
        <v>1232</v>
      </c>
      <c r="AA3" s="67">
        <v>6.01</v>
      </c>
    </row>
    <row r="4" spans="1:27" ht="127.5">
      <c r="A4" s="70">
        <v>4003</v>
      </c>
      <c r="B4" s="72" t="s">
        <v>1222</v>
      </c>
      <c r="C4" s="72" t="s">
        <v>718</v>
      </c>
      <c r="D4" s="73" t="s">
        <v>992</v>
      </c>
      <c r="E4" s="73" t="s">
        <v>89</v>
      </c>
      <c r="F4" s="73" t="s">
        <v>995</v>
      </c>
      <c r="G4" s="72" t="s">
        <v>190</v>
      </c>
      <c r="H4" s="72" t="s">
        <v>703</v>
      </c>
      <c r="I4" s="73" t="s">
        <v>89</v>
      </c>
      <c r="J4" s="73" t="s">
        <v>985</v>
      </c>
      <c r="K4" s="72" t="s">
        <v>190</v>
      </c>
      <c r="L4" s="73" t="s">
        <v>992</v>
      </c>
      <c r="M4" s="72" t="s">
        <v>191</v>
      </c>
      <c r="N4" s="73" t="s">
        <v>958</v>
      </c>
      <c r="O4" s="73"/>
      <c r="P4" s="73" t="s">
        <v>566</v>
      </c>
      <c r="Q4" s="73" t="s">
        <v>1141</v>
      </c>
      <c r="R4" s="73" t="s">
        <v>1140</v>
      </c>
      <c r="S4" s="73" t="s">
        <v>1133</v>
      </c>
      <c r="T4" s="81" t="s">
        <v>315</v>
      </c>
      <c r="U4" s="81" t="s">
        <v>294</v>
      </c>
      <c r="V4" s="78" t="s">
        <v>601</v>
      </c>
      <c r="W4" s="67"/>
      <c r="X4" s="78"/>
      <c r="Y4" s="67" t="s">
        <v>287</v>
      </c>
      <c r="Z4" s="67"/>
      <c r="AA4" s="67">
        <v>6.01</v>
      </c>
    </row>
    <row r="5" spans="1:27" ht="127.5">
      <c r="A5" s="70">
        <v>4004</v>
      </c>
      <c r="B5" s="72" t="s">
        <v>1222</v>
      </c>
      <c r="C5" s="72" t="s">
        <v>718</v>
      </c>
      <c r="D5" s="73" t="s">
        <v>992</v>
      </c>
      <c r="E5" s="73" t="s">
        <v>99</v>
      </c>
      <c r="F5" s="73" t="s">
        <v>996</v>
      </c>
      <c r="G5" s="72" t="s">
        <v>189</v>
      </c>
      <c r="H5" s="72" t="s">
        <v>703</v>
      </c>
      <c r="I5" s="73" t="s">
        <v>99</v>
      </c>
      <c r="J5" s="73" t="s">
        <v>926</v>
      </c>
      <c r="K5" s="72" t="s">
        <v>189</v>
      </c>
      <c r="L5" s="73" t="s">
        <v>992</v>
      </c>
      <c r="M5" s="72" t="s">
        <v>191</v>
      </c>
      <c r="N5" s="73" t="s">
        <v>1158</v>
      </c>
      <c r="O5" s="73"/>
      <c r="P5" s="73"/>
      <c r="Q5" s="73" t="s">
        <v>1144</v>
      </c>
      <c r="R5" s="73" t="s">
        <v>1140</v>
      </c>
      <c r="S5" s="73" t="s">
        <v>1133</v>
      </c>
      <c r="T5" s="74" t="s">
        <v>316</v>
      </c>
      <c r="U5" s="81" t="s">
        <v>1251</v>
      </c>
      <c r="V5" s="67" t="s">
        <v>354</v>
      </c>
      <c r="W5" s="67" t="s">
        <v>166</v>
      </c>
      <c r="X5" s="67"/>
      <c r="Y5" s="67" t="s">
        <v>280</v>
      </c>
      <c r="Z5" s="67"/>
      <c r="AA5" s="67">
        <v>6.01</v>
      </c>
    </row>
    <row r="6" spans="1:27" ht="38.25">
      <c r="A6" s="70">
        <v>4005</v>
      </c>
      <c r="B6" s="72" t="s">
        <v>1222</v>
      </c>
      <c r="C6" s="72" t="s">
        <v>718</v>
      </c>
      <c r="D6" s="73" t="s">
        <v>997</v>
      </c>
      <c r="E6" s="73" t="s">
        <v>998</v>
      </c>
      <c r="F6" s="73" t="s">
        <v>120</v>
      </c>
      <c r="G6" s="72" t="s">
        <v>190</v>
      </c>
      <c r="H6" s="72" t="s">
        <v>703</v>
      </c>
      <c r="I6" s="73" t="s">
        <v>998</v>
      </c>
      <c r="J6" s="73" t="s">
        <v>120</v>
      </c>
      <c r="K6" s="72" t="s">
        <v>190</v>
      </c>
      <c r="L6" s="73" t="s">
        <v>997</v>
      </c>
      <c r="M6" s="72" t="s">
        <v>191</v>
      </c>
      <c r="N6" s="73" t="s">
        <v>1158</v>
      </c>
      <c r="O6" s="73"/>
      <c r="P6" s="73"/>
      <c r="Q6" s="73" t="s">
        <v>1144</v>
      </c>
      <c r="R6" s="73" t="s">
        <v>1140</v>
      </c>
      <c r="S6" s="73" t="s">
        <v>1133</v>
      </c>
      <c r="T6" s="74" t="s">
        <v>317</v>
      </c>
      <c r="U6" s="74" t="s">
        <v>318</v>
      </c>
      <c r="V6" s="67" t="s">
        <v>354</v>
      </c>
      <c r="W6" s="67" t="s">
        <v>167</v>
      </c>
      <c r="X6" s="67"/>
      <c r="Y6" s="67" t="s">
        <v>280</v>
      </c>
      <c r="Z6" s="67"/>
      <c r="AA6" s="67">
        <v>6.01</v>
      </c>
    </row>
    <row r="7" spans="1:27" ht="25.5">
      <c r="A7" s="70">
        <v>4006</v>
      </c>
      <c r="B7" s="72" t="s">
        <v>1222</v>
      </c>
      <c r="C7" s="72" t="s">
        <v>718</v>
      </c>
      <c r="D7" s="73" t="s">
        <v>992</v>
      </c>
      <c r="E7" s="73" t="s">
        <v>99</v>
      </c>
      <c r="F7" s="73" t="s">
        <v>84</v>
      </c>
      <c r="G7" s="72" t="s">
        <v>189</v>
      </c>
      <c r="H7" s="72" t="s">
        <v>703</v>
      </c>
      <c r="I7" s="73" t="s">
        <v>99</v>
      </c>
      <c r="J7" s="73" t="s">
        <v>84</v>
      </c>
      <c r="K7" s="72" t="s">
        <v>189</v>
      </c>
      <c r="L7" s="73" t="s">
        <v>992</v>
      </c>
      <c r="M7" s="72" t="s">
        <v>191</v>
      </c>
      <c r="N7" s="73" t="s">
        <v>263</v>
      </c>
      <c r="O7" s="73"/>
      <c r="P7" s="73"/>
      <c r="Q7" s="73" t="s">
        <v>1145</v>
      </c>
      <c r="R7" s="73" t="s">
        <v>1140</v>
      </c>
      <c r="S7" s="73" t="s">
        <v>1133</v>
      </c>
      <c r="T7" s="74" t="s">
        <v>319</v>
      </c>
      <c r="U7" s="74" t="s">
        <v>320</v>
      </c>
      <c r="V7" s="67" t="s">
        <v>820</v>
      </c>
      <c r="W7" s="67"/>
      <c r="X7" s="78"/>
      <c r="Y7" s="67" t="s">
        <v>289</v>
      </c>
      <c r="Z7" s="67"/>
      <c r="AA7" s="67">
        <v>6.01</v>
      </c>
    </row>
    <row r="8" spans="1:27" ht="102">
      <c r="A8" s="70">
        <v>4007</v>
      </c>
      <c r="B8" s="72" t="s">
        <v>1222</v>
      </c>
      <c r="C8" s="72" t="s">
        <v>718</v>
      </c>
      <c r="D8" s="73" t="s">
        <v>992</v>
      </c>
      <c r="E8" s="73" t="s">
        <v>99</v>
      </c>
      <c r="F8" s="73" t="s">
        <v>1174</v>
      </c>
      <c r="G8" s="72" t="s">
        <v>190</v>
      </c>
      <c r="H8" s="72" t="s">
        <v>703</v>
      </c>
      <c r="I8" s="73" t="s">
        <v>99</v>
      </c>
      <c r="J8" s="73" t="s">
        <v>1174</v>
      </c>
      <c r="K8" s="72" t="s">
        <v>190</v>
      </c>
      <c r="L8" s="73" t="s">
        <v>992</v>
      </c>
      <c r="M8" s="72" t="s">
        <v>707</v>
      </c>
      <c r="N8" s="73" t="s">
        <v>126</v>
      </c>
      <c r="O8" s="73"/>
      <c r="P8" s="73"/>
      <c r="Q8" s="73" t="s">
        <v>1145</v>
      </c>
      <c r="R8" s="73" t="s">
        <v>1140</v>
      </c>
      <c r="S8" s="73" t="s">
        <v>1133</v>
      </c>
      <c r="T8" s="74" t="s">
        <v>321</v>
      </c>
      <c r="U8" s="74" t="s">
        <v>1225</v>
      </c>
      <c r="V8" s="67" t="s">
        <v>729</v>
      </c>
      <c r="W8" s="67" t="s">
        <v>731</v>
      </c>
      <c r="X8" s="67"/>
      <c r="Y8" s="67" t="s">
        <v>289</v>
      </c>
      <c r="Z8" s="67"/>
      <c r="AA8" s="67">
        <v>6.01</v>
      </c>
    </row>
    <row r="9" spans="1:27" ht="63.75">
      <c r="A9" s="70">
        <v>4008</v>
      </c>
      <c r="B9" s="72" t="s">
        <v>1222</v>
      </c>
      <c r="C9" s="72" t="s">
        <v>718</v>
      </c>
      <c r="D9" s="73" t="s">
        <v>992</v>
      </c>
      <c r="E9" s="73" t="s">
        <v>99</v>
      </c>
      <c r="F9" s="73" t="s">
        <v>999</v>
      </c>
      <c r="G9" s="72" t="s">
        <v>190</v>
      </c>
      <c r="H9" s="72" t="s">
        <v>703</v>
      </c>
      <c r="I9" s="73" t="s">
        <v>99</v>
      </c>
      <c r="J9" s="73" t="s">
        <v>999</v>
      </c>
      <c r="K9" s="72" t="s">
        <v>190</v>
      </c>
      <c r="L9" s="73" t="s">
        <v>992</v>
      </c>
      <c r="M9" s="72" t="s">
        <v>270</v>
      </c>
      <c r="N9" s="73" t="s">
        <v>272</v>
      </c>
      <c r="O9" s="73"/>
      <c r="P9" s="73" t="s">
        <v>246</v>
      </c>
      <c r="Q9" s="73" t="s">
        <v>1099</v>
      </c>
      <c r="R9" s="73" t="s">
        <v>308</v>
      </c>
      <c r="S9" s="73" t="s">
        <v>1133</v>
      </c>
      <c r="T9" s="74" t="s">
        <v>322</v>
      </c>
      <c r="U9" s="74" t="s">
        <v>297</v>
      </c>
      <c r="V9" s="67" t="s">
        <v>601</v>
      </c>
      <c r="W9" s="67"/>
      <c r="X9" s="67"/>
      <c r="Y9" s="67" t="s">
        <v>280</v>
      </c>
      <c r="Z9" s="67"/>
      <c r="AA9" s="67">
        <v>6.01</v>
      </c>
    </row>
    <row r="10" spans="1:27" ht="38.25">
      <c r="A10" s="70">
        <v>4009</v>
      </c>
      <c r="B10" s="72" t="s">
        <v>1222</v>
      </c>
      <c r="C10" s="72" t="s">
        <v>718</v>
      </c>
      <c r="D10" s="73" t="s">
        <v>1000</v>
      </c>
      <c r="E10" s="73" t="s">
        <v>79</v>
      </c>
      <c r="F10" s="73" t="s">
        <v>1001</v>
      </c>
      <c r="G10" s="72" t="s">
        <v>190</v>
      </c>
      <c r="H10" s="72" t="s">
        <v>703</v>
      </c>
      <c r="I10" s="73" t="s">
        <v>79</v>
      </c>
      <c r="J10" s="73" t="s">
        <v>1001</v>
      </c>
      <c r="K10" s="72" t="s">
        <v>190</v>
      </c>
      <c r="L10" s="73" t="s">
        <v>1000</v>
      </c>
      <c r="M10" s="72" t="s">
        <v>191</v>
      </c>
      <c r="N10" s="73" t="s">
        <v>263</v>
      </c>
      <c r="O10" s="73"/>
      <c r="P10" s="73"/>
      <c r="Q10" s="73" t="s">
        <v>1145</v>
      </c>
      <c r="R10" s="73" t="s">
        <v>1140</v>
      </c>
      <c r="S10" s="73" t="s">
        <v>1133</v>
      </c>
      <c r="T10" s="74" t="s">
        <v>323</v>
      </c>
      <c r="U10" s="74" t="s">
        <v>324</v>
      </c>
      <c r="V10" s="67" t="s">
        <v>352</v>
      </c>
      <c r="W10" s="67" t="s">
        <v>353</v>
      </c>
      <c r="X10" s="78"/>
      <c r="Y10" s="67" t="s">
        <v>289</v>
      </c>
      <c r="Z10" s="67"/>
      <c r="AA10" s="67">
        <v>6.01</v>
      </c>
    </row>
    <row r="11" spans="1:27" ht="25.5">
      <c r="A11" s="70">
        <v>4010</v>
      </c>
      <c r="B11" s="72" t="s">
        <v>1222</v>
      </c>
      <c r="C11" s="72" t="s">
        <v>718</v>
      </c>
      <c r="D11" s="73" t="s">
        <v>1000</v>
      </c>
      <c r="E11" s="73" t="s">
        <v>79</v>
      </c>
      <c r="F11" s="73" t="s">
        <v>97</v>
      </c>
      <c r="G11" s="72" t="s">
        <v>189</v>
      </c>
      <c r="H11" s="72" t="s">
        <v>703</v>
      </c>
      <c r="I11" s="73" t="s">
        <v>79</v>
      </c>
      <c r="J11" s="73" t="s">
        <v>97</v>
      </c>
      <c r="K11" s="72" t="s">
        <v>189</v>
      </c>
      <c r="L11" s="73" t="s">
        <v>1000</v>
      </c>
      <c r="M11" s="72" t="s">
        <v>191</v>
      </c>
      <c r="N11" s="73" t="s">
        <v>263</v>
      </c>
      <c r="O11" s="73"/>
      <c r="P11" s="73"/>
      <c r="Q11" s="73" t="s">
        <v>1145</v>
      </c>
      <c r="R11" s="73" t="s">
        <v>1140</v>
      </c>
      <c r="S11" s="73" t="s">
        <v>1133</v>
      </c>
      <c r="T11" s="74" t="s">
        <v>325</v>
      </c>
      <c r="U11" s="74" t="s">
        <v>326</v>
      </c>
      <c r="V11" s="67" t="s">
        <v>354</v>
      </c>
      <c r="W11" s="67"/>
      <c r="X11" s="78"/>
      <c r="Y11" s="67" t="s">
        <v>289</v>
      </c>
      <c r="Z11" s="67"/>
      <c r="AA11" s="67">
        <v>6.01</v>
      </c>
    </row>
    <row r="12" spans="1:27" ht="38.25">
      <c r="A12" s="70">
        <v>4011</v>
      </c>
      <c r="B12" s="72" t="s">
        <v>1222</v>
      </c>
      <c r="C12" s="72" t="s">
        <v>718</v>
      </c>
      <c r="D12" s="73" t="s">
        <v>1000</v>
      </c>
      <c r="E12" s="73" t="s">
        <v>79</v>
      </c>
      <c r="F12" s="73"/>
      <c r="G12" s="72" t="s">
        <v>189</v>
      </c>
      <c r="H12" s="72" t="s">
        <v>703</v>
      </c>
      <c r="I12" s="73" t="s">
        <v>79</v>
      </c>
      <c r="J12" s="73"/>
      <c r="K12" s="72" t="s">
        <v>189</v>
      </c>
      <c r="L12" s="73" t="s">
        <v>1000</v>
      </c>
      <c r="M12" s="72" t="s">
        <v>707</v>
      </c>
      <c r="N12" s="73" t="s">
        <v>126</v>
      </c>
      <c r="O12" s="73"/>
      <c r="P12" s="73"/>
      <c r="Q12" s="73" t="s">
        <v>1145</v>
      </c>
      <c r="R12" s="73" t="s">
        <v>1140</v>
      </c>
      <c r="S12" s="73" t="s">
        <v>1133</v>
      </c>
      <c r="T12" s="74" t="s">
        <v>327</v>
      </c>
      <c r="U12" s="74" t="s">
        <v>328</v>
      </c>
      <c r="V12" s="67" t="s">
        <v>355</v>
      </c>
      <c r="W12" s="67" t="s">
        <v>356</v>
      </c>
      <c r="X12" s="78"/>
      <c r="Y12" s="67" t="s">
        <v>289</v>
      </c>
      <c r="Z12" s="67"/>
      <c r="AA12" s="67">
        <v>6.01</v>
      </c>
    </row>
    <row r="13" spans="1:27" ht="204">
      <c r="A13" s="70">
        <v>4012</v>
      </c>
      <c r="B13" s="72" t="s">
        <v>1222</v>
      </c>
      <c r="C13" s="72" t="s">
        <v>718</v>
      </c>
      <c r="D13" s="73" t="s">
        <v>1002</v>
      </c>
      <c r="E13" s="73" t="s">
        <v>107</v>
      </c>
      <c r="F13" s="73" t="s">
        <v>1003</v>
      </c>
      <c r="G13" s="72" t="s">
        <v>189</v>
      </c>
      <c r="H13" s="72" t="s">
        <v>703</v>
      </c>
      <c r="I13" s="73" t="s">
        <v>107</v>
      </c>
      <c r="J13" s="73" t="s">
        <v>1003</v>
      </c>
      <c r="K13" s="72" t="s">
        <v>189</v>
      </c>
      <c r="L13" s="73" t="s">
        <v>1002</v>
      </c>
      <c r="M13" s="72" t="s">
        <v>191</v>
      </c>
      <c r="N13" s="73" t="s">
        <v>958</v>
      </c>
      <c r="O13" s="73"/>
      <c r="P13" s="73" t="s">
        <v>566</v>
      </c>
      <c r="Q13" s="73" t="s">
        <v>1141</v>
      </c>
      <c r="R13" s="73" t="s">
        <v>1140</v>
      </c>
      <c r="S13" s="73" t="s">
        <v>1133</v>
      </c>
      <c r="T13" s="74" t="s">
        <v>329</v>
      </c>
      <c r="U13" s="74" t="s">
        <v>330</v>
      </c>
      <c r="V13" s="78" t="s">
        <v>602</v>
      </c>
      <c r="W13" s="78" t="s">
        <v>618</v>
      </c>
      <c r="X13" s="78"/>
      <c r="Y13" s="67" t="s">
        <v>292</v>
      </c>
      <c r="Z13" s="67"/>
      <c r="AA13" s="67" t="s">
        <v>290</v>
      </c>
    </row>
    <row r="14" spans="1:27" ht="25.5">
      <c r="A14" s="70">
        <v>4013</v>
      </c>
      <c r="B14" s="72" t="s">
        <v>1222</v>
      </c>
      <c r="C14" s="72" t="s">
        <v>718</v>
      </c>
      <c r="D14" s="73" t="s">
        <v>992</v>
      </c>
      <c r="E14" s="73" t="s">
        <v>99</v>
      </c>
      <c r="F14" s="73" t="s">
        <v>93</v>
      </c>
      <c r="G14" s="72" t="s">
        <v>190</v>
      </c>
      <c r="H14" s="72" t="s">
        <v>703</v>
      </c>
      <c r="I14" s="73" t="s">
        <v>99</v>
      </c>
      <c r="J14" s="73" t="s">
        <v>93</v>
      </c>
      <c r="K14" s="72" t="s">
        <v>190</v>
      </c>
      <c r="L14" s="73" t="s">
        <v>992</v>
      </c>
      <c r="M14" s="72" t="s">
        <v>191</v>
      </c>
      <c r="N14" s="73" t="s">
        <v>263</v>
      </c>
      <c r="O14" s="73"/>
      <c r="P14" s="73"/>
      <c r="Q14" s="73" t="s">
        <v>1145</v>
      </c>
      <c r="R14" s="73" t="s">
        <v>1140</v>
      </c>
      <c r="S14" s="73" t="s">
        <v>1133</v>
      </c>
      <c r="T14" s="74" t="s">
        <v>331</v>
      </c>
      <c r="U14" s="74" t="s">
        <v>332</v>
      </c>
      <c r="V14" s="67" t="s">
        <v>354</v>
      </c>
      <c r="W14" s="67"/>
      <c r="X14" s="78"/>
      <c r="Y14" s="67" t="s">
        <v>289</v>
      </c>
      <c r="Z14" s="67"/>
      <c r="AA14" s="67">
        <v>6.01</v>
      </c>
    </row>
    <row r="15" spans="1:27" ht="25.5">
      <c r="A15" s="70">
        <v>4014</v>
      </c>
      <c r="B15" s="72" t="s">
        <v>1222</v>
      </c>
      <c r="C15" s="72" t="s">
        <v>718</v>
      </c>
      <c r="D15" s="73" t="s">
        <v>1004</v>
      </c>
      <c r="E15" s="73" t="s">
        <v>107</v>
      </c>
      <c r="F15" s="73" t="s">
        <v>96</v>
      </c>
      <c r="G15" s="72" t="s">
        <v>190</v>
      </c>
      <c r="H15" s="72" t="s">
        <v>703</v>
      </c>
      <c r="I15" s="73" t="s">
        <v>107</v>
      </c>
      <c r="J15" s="73" t="s">
        <v>96</v>
      </c>
      <c r="K15" s="72" t="s">
        <v>190</v>
      </c>
      <c r="L15" s="73" t="s">
        <v>1004</v>
      </c>
      <c r="M15" s="72" t="s">
        <v>191</v>
      </c>
      <c r="N15" s="73" t="s">
        <v>263</v>
      </c>
      <c r="O15" s="73"/>
      <c r="P15" s="73"/>
      <c r="Q15" s="73" t="s">
        <v>1145</v>
      </c>
      <c r="R15" s="73" t="s">
        <v>1140</v>
      </c>
      <c r="S15" s="73" t="s">
        <v>1133</v>
      </c>
      <c r="T15" s="74" t="s">
        <v>333</v>
      </c>
      <c r="U15" s="74" t="s">
        <v>334</v>
      </c>
      <c r="V15" s="67" t="s">
        <v>354</v>
      </c>
      <c r="W15" s="67"/>
      <c r="X15" s="78"/>
      <c r="Y15" s="67" t="s">
        <v>289</v>
      </c>
      <c r="Z15" s="67"/>
      <c r="AA15" s="67">
        <v>6.01</v>
      </c>
    </row>
    <row r="16" spans="1:27" ht="25.5">
      <c r="A16" s="70">
        <v>4015</v>
      </c>
      <c r="B16" s="72" t="s">
        <v>1222</v>
      </c>
      <c r="C16" s="72" t="s">
        <v>718</v>
      </c>
      <c r="D16" s="73" t="s">
        <v>130</v>
      </c>
      <c r="E16" s="73" t="s">
        <v>111</v>
      </c>
      <c r="F16" s="73" t="s">
        <v>83</v>
      </c>
      <c r="G16" s="72" t="s">
        <v>190</v>
      </c>
      <c r="H16" s="72" t="s">
        <v>703</v>
      </c>
      <c r="I16" s="73" t="s">
        <v>111</v>
      </c>
      <c r="J16" s="73" t="s">
        <v>83</v>
      </c>
      <c r="K16" s="72" t="s">
        <v>190</v>
      </c>
      <c r="L16" s="73" t="s">
        <v>130</v>
      </c>
      <c r="M16" s="72" t="s">
        <v>191</v>
      </c>
      <c r="N16" s="73" t="s">
        <v>263</v>
      </c>
      <c r="O16" s="73"/>
      <c r="P16" s="73"/>
      <c r="Q16" s="73" t="s">
        <v>1145</v>
      </c>
      <c r="R16" s="73" t="s">
        <v>1140</v>
      </c>
      <c r="S16" s="73" t="s">
        <v>1133</v>
      </c>
      <c r="T16" s="74" t="s">
        <v>335</v>
      </c>
      <c r="U16" s="74" t="s">
        <v>336</v>
      </c>
      <c r="V16" s="67" t="s">
        <v>354</v>
      </c>
      <c r="W16" s="67"/>
      <c r="X16" s="78"/>
      <c r="Y16" s="67" t="s">
        <v>289</v>
      </c>
      <c r="Z16" s="67"/>
      <c r="AA16" s="67">
        <v>6.01</v>
      </c>
    </row>
    <row r="17" spans="1:27" ht="38.25">
      <c r="A17" s="70">
        <v>4016</v>
      </c>
      <c r="B17" s="72" t="s">
        <v>1222</v>
      </c>
      <c r="C17" s="72" t="s">
        <v>718</v>
      </c>
      <c r="D17" s="73" t="s">
        <v>130</v>
      </c>
      <c r="E17" s="73" t="s">
        <v>111</v>
      </c>
      <c r="F17" s="73" t="s">
        <v>1005</v>
      </c>
      <c r="G17" s="72" t="s">
        <v>190</v>
      </c>
      <c r="H17" s="72" t="s">
        <v>703</v>
      </c>
      <c r="I17" s="73" t="s">
        <v>111</v>
      </c>
      <c r="J17" s="73" t="s">
        <v>1005</v>
      </c>
      <c r="K17" s="72" t="s">
        <v>190</v>
      </c>
      <c r="L17" s="73" t="s">
        <v>130</v>
      </c>
      <c r="M17" s="72" t="s">
        <v>191</v>
      </c>
      <c r="N17" s="73" t="s">
        <v>263</v>
      </c>
      <c r="O17" s="73"/>
      <c r="P17" s="73"/>
      <c r="Q17" s="73" t="s">
        <v>1145</v>
      </c>
      <c r="R17" s="73" t="s">
        <v>1140</v>
      </c>
      <c r="S17" s="73" t="s">
        <v>1133</v>
      </c>
      <c r="T17" s="74" t="s">
        <v>337</v>
      </c>
      <c r="U17" s="74" t="s">
        <v>338</v>
      </c>
      <c r="V17" s="67" t="s">
        <v>354</v>
      </c>
      <c r="W17" s="67"/>
      <c r="X17" s="78"/>
      <c r="Y17" s="67" t="s">
        <v>289</v>
      </c>
      <c r="Z17" s="67"/>
      <c r="AA17" s="67">
        <v>6.01</v>
      </c>
    </row>
    <row r="18" spans="1:27" ht="25.5">
      <c r="A18" s="70">
        <v>4017</v>
      </c>
      <c r="B18" s="72" t="s">
        <v>1222</v>
      </c>
      <c r="C18" s="72" t="s">
        <v>718</v>
      </c>
      <c r="D18" s="73" t="s">
        <v>130</v>
      </c>
      <c r="E18" s="73" t="s">
        <v>111</v>
      </c>
      <c r="F18" s="73" t="s">
        <v>1175</v>
      </c>
      <c r="G18" s="72" t="s">
        <v>190</v>
      </c>
      <c r="H18" s="72" t="s">
        <v>703</v>
      </c>
      <c r="I18" s="73" t="s">
        <v>111</v>
      </c>
      <c r="J18" s="73" t="s">
        <v>1175</v>
      </c>
      <c r="K18" s="72" t="s">
        <v>190</v>
      </c>
      <c r="L18" s="73" t="s">
        <v>130</v>
      </c>
      <c r="M18" s="72" t="s">
        <v>191</v>
      </c>
      <c r="N18" s="73" t="s">
        <v>263</v>
      </c>
      <c r="O18" s="73"/>
      <c r="P18" s="73"/>
      <c r="Q18" s="73" t="s">
        <v>1145</v>
      </c>
      <c r="R18" s="73" t="s">
        <v>1140</v>
      </c>
      <c r="S18" s="73" t="s">
        <v>1133</v>
      </c>
      <c r="T18" s="74" t="s">
        <v>339</v>
      </c>
      <c r="U18" s="74" t="s">
        <v>340</v>
      </c>
      <c r="V18" s="67" t="s">
        <v>354</v>
      </c>
      <c r="W18" s="67"/>
      <c r="X18" s="78"/>
      <c r="Y18" s="67" t="s">
        <v>289</v>
      </c>
      <c r="Z18" s="67"/>
      <c r="AA18" s="67">
        <v>6.01</v>
      </c>
    </row>
    <row r="19" spans="1:27" ht="89.25">
      <c r="A19" s="70">
        <v>4018</v>
      </c>
      <c r="B19" s="72" t="s">
        <v>1222</v>
      </c>
      <c r="C19" s="72" t="s">
        <v>718</v>
      </c>
      <c r="D19" s="73" t="s">
        <v>130</v>
      </c>
      <c r="E19" s="73" t="s">
        <v>87</v>
      </c>
      <c r="F19" s="73" t="s">
        <v>1006</v>
      </c>
      <c r="G19" s="72" t="s">
        <v>190</v>
      </c>
      <c r="H19" s="72" t="s">
        <v>703</v>
      </c>
      <c r="I19" s="73" t="s">
        <v>87</v>
      </c>
      <c r="J19" s="73" t="s">
        <v>927</v>
      </c>
      <c r="K19" s="72" t="s">
        <v>190</v>
      </c>
      <c r="L19" s="73" t="s">
        <v>130</v>
      </c>
      <c r="M19" s="72" t="s">
        <v>191</v>
      </c>
      <c r="N19" s="73" t="s">
        <v>125</v>
      </c>
      <c r="O19" s="73"/>
      <c r="P19" s="73" t="s">
        <v>566</v>
      </c>
      <c r="Q19" s="73" t="s">
        <v>1142</v>
      </c>
      <c r="R19" s="73" t="s">
        <v>1140</v>
      </c>
      <c r="S19" s="73" t="s">
        <v>1133</v>
      </c>
      <c r="T19" s="74" t="s">
        <v>341</v>
      </c>
      <c r="U19" s="81" t="s">
        <v>342</v>
      </c>
      <c r="V19" s="78" t="s">
        <v>601</v>
      </c>
      <c r="W19" s="78" t="s">
        <v>619</v>
      </c>
      <c r="X19" s="78"/>
      <c r="Y19" s="67" t="s">
        <v>280</v>
      </c>
      <c r="Z19" s="67"/>
      <c r="AA19" s="67">
        <v>6.01</v>
      </c>
    </row>
    <row r="20" spans="1:27" ht="63.75">
      <c r="A20" s="70">
        <v>4019</v>
      </c>
      <c r="B20" s="72" t="s">
        <v>1222</v>
      </c>
      <c r="C20" s="72" t="s">
        <v>718</v>
      </c>
      <c r="D20" s="73" t="s">
        <v>979</v>
      </c>
      <c r="E20" s="73" t="s">
        <v>80</v>
      </c>
      <c r="F20" s="73" t="s">
        <v>1007</v>
      </c>
      <c r="G20" s="72" t="s">
        <v>189</v>
      </c>
      <c r="H20" s="72" t="s">
        <v>703</v>
      </c>
      <c r="I20" s="73" t="s">
        <v>80</v>
      </c>
      <c r="J20" s="73" t="s">
        <v>1007</v>
      </c>
      <c r="K20" s="72" t="s">
        <v>189</v>
      </c>
      <c r="L20" s="73" t="s">
        <v>979</v>
      </c>
      <c r="M20" s="72" t="s">
        <v>191</v>
      </c>
      <c r="N20" s="73" t="s">
        <v>959</v>
      </c>
      <c r="O20" s="73"/>
      <c r="P20" s="73"/>
      <c r="Q20" s="73" t="s">
        <v>1145</v>
      </c>
      <c r="R20" s="73" t="s">
        <v>1140</v>
      </c>
      <c r="S20" s="73" t="s">
        <v>1133</v>
      </c>
      <c r="T20" s="74" t="s">
        <v>343</v>
      </c>
      <c r="U20" s="74" t="s">
        <v>792</v>
      </c>
      <c r="V20" s="67" t="s">
        <v>354</v>
      </c>
      <c r="W20" s="67"/>
      <c r="X20" s="78"/>
      <c r="Y20" s="67" t="s">
        <v>289</v>
      </c>
      <c r="Z20" s="67"/>
      <c r="AA20" s="67">
        <v>6.01</v>
      </c>
    </row>
    <row r="21" spans="1:27" ht="51">
      <c r="A21" s="70">
        <v>4020</v>
      </c>
      <c r="B21" s="72" t="s">
        <v>1222</v>
      </c>
      <c r="C21" s="72" t="s">
        <v>718</v>
      </c>
      <c r="D21" s="73" t="s">
        <v>90</v>
      </c>
      <c r="E21" s="73" t="s">
        <v>80</v>
      </c>
      <c r="F21" s="73" t="s">
        <v>107</v>
      </c>
      <c r="G21" s="72" t="s">
        <v>190</v>
      </c>
      <c r="H21" s="72" t="s">
        <v>703</v>
      </c>
      <c r="I21" s="73" t="s">
        <v>80</v>
      </c>
      <c r="J21" s="73" t="s">
        <v>107</v>
      </c>
      <c r="K21" s="72" t="s">
        <v>190</v>
      </c>
      <c r="L21" s="73" t="s">
        <v>90</v>
      </c>
      <c r="M21" s="72" t="s">
        <v>191</v>
      </c>
      <c r="N21" s="73" t="s">
        <v>263</v>
      </c>
      <c r="O21" s="73"/>
      <c r="P21" s="73"/>
      <c r="Q21" s="73" t="s">
        <v>1145</v>
      </c>
      <c r="R21" s="73" t="s">
        <v>1140</v>
      </c>
      <c r="S21" s="73" t="s">
        <v>1133</v>
      </c>
      <c r="T21" s="74" t="s">
        <v>793</v>
      </c>
      <c r="U21" s="74" t="s">
        <v>794</v>
      </c>
      <c r="V21" s="67" t="s">
        <v>354</v>
      </c>
      <c r="W21" s="67"/>
      <c r="X21" s="78"/>
      <c r="Y21" s="67" t="s">
        <v>289</v>
      </c>
      <c r="Z21" s="67"/>
      <c r="AA21" s="67">
        <v>6.01</v>
      </c>
    </row>
    <row r="22" spans="1:27" ht="25.5">
      <c r="A22" s="70">
        <v>4021</v>
      </c>
      <c r="B22" s="72" t="s">
        <v>1222</v>
      </c>
      <c r="C22" s="72" t="s">
        <v>718</v>
      </c>
      <c r="D22" s="73" t="s">
        <v>1186</v>
      </c>
      <c r="E22" s="73" t="s">
        <v>158</v>
      </c>
      <c r="F22" s="73" t="s">
        <v>115</v>
      </c>
      <c r="G22" s="72" t="s">
        <v>190</v>
      </c>
      <c r="H22" s="72" t="s">
        <v>703</v>
      </c>
      <c r="I22" s="73" t="s">
        <v>158</v>
      </c>
      <c r="J22" s="73" t="s">
        <v>115</v>
      </c>
      <c r="K22" s="72" t="s">
        <v>190</v>
      </c>
      <c r="L22" s="73" t="s">
        <v>1186</v>
      </c>
      <c r="M22" s="72" t="s">
        <v>191</v>
      </c>
      <c r="N22" s="73" t="s">
        <v>263</v>
      </c>
      <c r="O22" s="73"/>
      <c r="P22" s="73"/>
      <c r="Q22" s="73" t="s">
        <v>1145</v>
      </c>
      <c r="R22" s="73" t="s">
        <v>1140</v>
      </c>
      <c r="S22" s="73" t="s">
        <v>1133</v>
      </c>
      <c r="T22" s="74" t="s">
        <v>795</v>
      </c>
      <c r="U22" s="74" t="s">
        <v>796</v>
      </c>
      <c r="V22" s="67" t="s">
        <v>354</v>
      </c>
      <c r="W22" s="67"/>
      <c r="X22" s="78"/>
      <c r="Y22" s="67" t="s">
        <v>289</v>
      </c>
      <c r="Z22" s="67"/>
      <c r="AA22" s="67">
        <v>6.01</v>
      </c>
    </row>
    <row r="23" spans="1:27" ht="89.25">
      <c r="A23" s="70">
        <v>4022</v>
      </c>
      <c r="B23" s="72" t="s">
        <v>1222</v>
      </c>
      <c r="C23" s="72" t="s">
        <v>718</v>
      </c>
      <c r="D23" s="73" t="s">
        <v>1186</v>
      </c>
      <c r="E23" s="73" t="s">
        <v>158</v>
      </c>
      <c r="F23" s="73" t="s">
        <v>118</v>
      </c>
      <c r="G23" s="72" t="s">
        <v>189</v>
      </c>
      <c r="H23" s="72" t="s">
        <v>703</v>
      </c>
      <c r="I23" s="73" t="s">
        <v>158</v>
      </c>
      <c r="J23" s="73" t="s">
        <v>118</v>
      </c>
      <c r="K23" s="72" t="s">
        <v>189</v>
      </c>
      <c r="L23" s="73" t="s">
        <v>1186</v>
      </c>
      <c r="M23" s="72" t="s">
        <v>191</v>
      </c>
      <c r="N23" s="73" t="s">
        <v>263</v>
      </c>
      <c r="O23" s="73"/>
      <c r="P23" s="73"/>
      <c r="Q23" s="73" t="s">
        <v>1145</v>
      </c>
      <c r="R23" s="73" t="s">
        <v>1140</v>
      </c>
      <c r="S23" s="73" t="s">
        <v>1133</v>
      </c>
      <c r="T23" s="74" t="s">
        <v>797</v>
      </c>
      <c r="U23" s="74" t="s">
        <v>798</v>
      </c>
      <c r="V23" s="67" t="s">
        <v>773</v>
      </c>
      <c r="W23" s="78" t="s">
        <v>774</v>
      </c>
      <c r="X23" s="78"/>
      <c r="Y23" s="67" t="s">
        <v>289</v>
      </c>
      <c r="Z23" s="67"/>
      <c r="AA23" s="67" t="s">
        <v>282</v>
      </c>
    </row>
    <row r="24" spans="1:27" ht="25.5">
      <c r="A24" s="70">
        <v>4023</v>
      </c>
      <c r="B24" s="72" t="s">
        <v>1222</v>
      </c>
      <c r="C24" s="72" t="s">
        <v>718</v>
      </c>
      <c r="D24" s="73" t="s">
        <v>1186</v>
      </c>
      <c r="E24" s="73" t="s">
        <v>158</v>
      </c>
      <c r="F24" s="73" t="s">
        <v>118</v>
      </c>
      <c r="G24" s="72" t="s">
        <v>190</v>
      </c>
      <c r="H24" s="72" t="s">
        <v>703</v>
      </c>
      <c r="I24" s="73" t="s">
        <v>158</v>
      </c>
      <c r="J24" s="73" t="s">
        <v>118</v>
      </c>
      <c r="K24" s="72" t="s">
        <v>190</v>
      </c>
      <c r="L24" s="73" t="s">
        <v>1186</v>
      </c>
      <c r="M24" s="72" t="s">
        <v>191</v>
      </c>
      <c r="N24" s="73" t="s">
        <v>263</v>
      </c>
      <c r="O24" s="73"/>
      <c r="P24" s="73"/>
      <c r="Q24" s="73" t="s">
        <v>1145</v>
      </c>
      <c r="R24" s="73" t="s">
        <v>1140</v>
      </c>
      <c r="S24" s="73" t="s">
        <v>1133</v>
      </c>
      <c r="T24" s="74" t="s">
        <v>799</v>
      </c>
      <c r="U24" s="74" t="s">
        <v>800</v>
      </c>
      <c r="V24" s="78" t="s">
        <v>354</v>
      </c>
      <c r="W24" s="78"/>
      <c r="X24" s="78"/>
      <c r="Y24" s="67" t="s">
        <v>289</v>
      </c>
      <c r="Z24" s="67"/>
      <c r="AA24" s="67">
        <v>6.01</v>
      </c>
    </row>
    <row r="25" spans="1:27" ht="51">
      <c r="A25" s="70">
        <v>4024</v>
      </c>
      <c r="B25" s="72" t="s">
        <v>1222</v>
      </c>
      <c r="C25" s="72" t="s">
        <v>718</v>
      </c>
      <c r="D25" s="73" t="s">
        <v>1186</v>
      </c>
      <c r="E25" s="73" t="s">
        <v>158</v>
      </c>
      <c r="F25" s="73" t="s">
        <v>116</v>
      </c>
      <c r="G25" s="72" t="s">
        <v>190</v>
      </c>
      <c r="H25" s="72" t="s">
        <v>703</v>
      </c>
      <c r="I25" s="73" t="s">
        <v>158</v>
      </c>
      <c r="J25" s="73" t="s">
        <v>116</v>
      </c>
      <c r="K25" s="72" t="s">
        <v>190</v>
      </c>
      <c r="L25" s="73" t="s">
        <v>1186</v>
      </c>
      <c r="M25" s="72" t="s">
        <v>191</v>
      </c>
      <c r="N25" s="73" t="s">
        <v>263</v>
      </c>
      <c r="O25" s="73"/>
      <c r="P25" s="73"/>
      <c r="Q25" s="73" t="s">
        <v>1145</v>
      </c>
      <c r="R25" s="73" t="s">
        <v>1140</v>
      </c>
      <c r="S25" s="73" t="s">
        <v>1133</v>
      </c>
      <c r="T25" s="74" t="s">
        <v>801</v>
      </c>
      <c r="U25" s="74" t="s">
        <v>802</v>
      </c>
      <c r="V25" s="67" t="s">
        <v>354</v>
      </c>
      <c r="W25" s="67"/>
      <c r="X25" s="78"/>
      <c r="Y25" s="67" t="s">
        <v>289</v>
      </c>
      <c r="Z25" s="67"/>
      <c r="AA25" s="67">
        <v>6.01</v>
      </c>
    </row>
    <row r="26" spans="1:27" ht="38.25">
      <c r="A26" s="70">
        <v>4025</v>
      </c>
      <c r="B26" s="72" t="s">
        <v>1222</v>
      </c>
      <c r="C26" s="72" t="s">
        <v>718</v>
      </c>
      <c r="D26" s="73" t="s">
        <v>1186</v>
      </c>
      <c r="E26" s="73" t="s">
        <v>158</v>
      </c>
      <c r="F26" s="73" t="s">
        <v>150</v>
      </c>
      <c r="G26" s="72" t="s">
        <v>190</v>
      </c>
      <c r="H26" s="72" t="s">
        <v>703</v>
      </c>
      <c r="I26" s="73" t="s">
        <v>158</v>
      </c>
      <c r="J26" s="73" t="s">
        <v>150</v>
      </c>
      <c r="K26" s="72" t="s">
        <v>190</v>
      </c>
      <c r="L26" s="73" t="s">
        <v>1186</v>
      </c>
      <c r="M26" s="72" t="s">
        <v>191</v>
      </c>
      <c r="N26" s="73" t="s">
        <v>263</v>
      </c>
      <c r="O26" s="73"/>
      <c r="P26" s="73"/>
      <c r="Q26" s="73" t="s">
        <v>1145</v>
      </c>
      <c r="R26" s="73" t="s">
        <v>1140</v>
      </c>
      <c r="S26" s="73" t="s">
        <v>1133</v>
      </c>
      <c r="T26" s="74" t="s">
        <v>803</v>
      </c>
      <c r="U26" s="74" t="s">
        <v>1226</v>
      </c>
      <c r="V26" s="78" t="s">
        <v>354</v>
      </c>
      <c r="W26" s="67"/>
      <c r="X26" s="78"/>
      <c r="Y26" s="67" t="s">
        <v>289</v>
      </c>
      <c r="Z26" s="67"/>
      <c r="AA26" s="67">
        <v>6.01</v>
      </c>
    </row>
    <row r="27" spans="1:27" ht="25.5">
      <c r="A27" s="70">
        <v>4026</v>
      </c>
      <c r="B27" s="72" t="s">
        <v>1222</v>
      </c>
      <c r="C27" s="72" t="s">
        <v>718</v>
      </c>
      <c r="D27" s="73" t="s">
        <v>1186</v>
      </c>
      <c r="E27" s="73" t="s">
        <v>158</v>
      </c>
      <c r="F27" s="73" t="s">
        <v>92</v>
      </c>
      <c r="G27" s="72" t="s">
        <v>189</v>
      </c>
      <c r="H27" s="72" t="s">
        <v>703</v>
      </c>
      <c r="I27" s="73" t="s">
        <v>158</v>
      </c>
      <c r="J27" s="73" t="s">
        <v>92</v>
      </c>
      <c r="K27" s="72" t="s">
        <v>189</v>
      </c>
      <c r="L27" s="73" t="s">
        <v>1186</v>
      </c>
      <c r="M27" s="72" t="s">
        <v>191</v>
      </c>
      <c r="N27" s="73" t="s">
        <v>263</v>
      </c>
      <c r="O27" s="73"/>
      <c r="P27" s="73"/>
      <c r="Q27" s="73" t="s">
        <v>1145</v>
      </c>
      <c r="R27" s="73" t="s">
        <v>1140</v>
      </c>
      <c r="S27" s="73" t="s">
        <v>1133</v>
      </c>
      <c r="T27" s="74" t="s">
        <v>804</v>
      </c>
      <c r="U27" s="74" t="s">
        <v>805</v>
      </c>
      <c r="V27" s="67" t="s">
        <v>354</v>
      </c>
      <c r="W27" s="78"/>
      <c r="X27" s="78"/>
      <c r="Y27" s="67" t="s">
        <v>289</v>
      </c>
      <c r="Z27" s="67"/>
      <c r="AA27" s="67">
        <v>6.01</v>
      </c>
    </row>
    <row r="28" spans="1:27" ht="38.25">
      <c r="A28" s="70">
        <v>4027</v>
      </c>
      <c r="B28" s="72" t="s">
        <v>1222</v>
      </c>
      <c r="C28" s="72" t="s">
        <v>718</v>
      </c>
      <c r="D28" s="73" t="s">
        <v>1186</v>
      </c>
      <c r="E28" s="73" t="s">
        <v>158</v>
      </c>
      <c r="F28" s="73" t="s">
        <v>82</v>
      </c>
      <c r="G28" s="72" t="s">
        <v>189</v>
      </c>
      <c r="H28" s="72" t="s">
        <v>703</v>
      </c>
      <c r="I28" s="73" t="s">
        <v>158</v>
      </c>
      <c r="J28" s="73" t="s">
        <v>82</v>
      </c>
      <c r="K28" s="72" t="s">
        <v>189</v>
      </c>
      <c r="L28" s="73" t="s">
        <v>1186</v>
      </c>
      <c r="M28" s="72" t="s">
        <v>191</v>
      </c>
      <c r="N28" s="73" t="s">
        <v>263</v>
      </c>
      <c r="O28" s="73"/>
      <c r="P28" s="73"/>
      <c r="Q28" s="73" t="s">
        <v>1145</v>
      </c>
      <c r="R28" s="73" t="s">
        <v>1140</v>
      </c>
      <c r="S28" s="73" t="s">
        <v>1133</v>
      </c>
      <c r="T28" s="74" t="s">
        <v>806</v>
      </c>
      <c r="U28" s="74" t="s">
        <v>807</v>
      </c>
      <c r="V28" s="78" t="s">
        <v>354</v>
      </c>
      <c r="W28" s="78"/>
      <c r="X28" s="78"/>
      <c r="Y28" s="67" t="s">
        <v>289</v>
      </c>
      <c r="Z28" s="67"/>
      <c r="AA28" s="67">
        <v>6.01</v>
      </c>
    </row>
    <row r="29" spans="1:27" ht="89.25">
      <c r="A29" s="70">
        <v>4028</v>
      </c>
      <c r="B29" s="72" t="s">
        <v>1008</v>
      </c>
      <c r="C29" s="72" t="s">
        <v>1191</v>
      </c>
      <c r="D29" s="73" t="s">
        <v>87</v>
      </c>
      <c r="E29" s="73"/>
      <c r="F29" s="73"/>
      <c r="G29" s="72" t="s">
        <v>1009</v>
      </c>
      <c r="H29" s="72" t="s">
        <v>704</v>
      </c>
      <c r="I29" s="73"/>
      <c r="J29" s="73"/>
      <c r="K29" s="72" t="s">
        <v>705</v>
      </c>
      <c r="L29" s="73" t="s">
        <v>87</v>
      </c>
      <c r="M29" s="72" t="s">
        <v>29</v>
      </c>
      <c r="N29" s="73" t="s">
        <v>960</v>
      </c>
      <c r="O29" s="73"/>
      <c r="P29" s="73" t="s">
        <v>776</v>
      </c>
      <c r="Q29" s="73" t="s">
        <v>578</v>
      </c>
      <c r="R29" s="73" t="s">
        <v>308</v>
      </c>
      <c r="S29" s="73" t="s">
        <v>1133</v>
      </c>
      <c r="T29" s="74" t="s">
        <v>808</v>
      </c>
      <c r="U29" s="74" t="s">
        <v>809</v>
      </c>
      <c r="V29" s="67" t="s">
        <v>729</v>
      </c>
      <c r="W29" s="67" t="s">
        <v>579</v>
      </c>
      <c r="X29" s="67"/>
      <c r="Y29" s="67" t="s">
        <v>280</v>
      </c>
      <c r="Z29" s="67"/>
      <c r="AA29" s="67">
        <v>6.01</v>
      </c>
    </row>
    <row r="30" spans="1:27" ht="51">
      <c r="A30" s="70">
        <v>4029</v>
      </c>
      <c r="B30" s="72" t="s">
        <v>1008</v>
      </c>
      <c r="C30" s="72" t="s">
        <v>1191</v>
      </c>
      <c r="D30" s="73" t="s">
        <v>1010</v>
      </c>
      <c r="E30" s="73" t="s">
        <v>1011</v>
      </c>
      <c r="F30" s="73" t="s">
        <v>1209</v>
      </c>
      <c r="G30" s="72" t="s">
        <v>1009</v>
      </c>
      <c r="H30" s="72" t="s">
        <v>704</v>
      </c>
      <c r="I30" s="73" t="s">
        <v>1011</v>
      </c>
      <c r="J30" s="73" t="s">
        <v>1209</v>
      </c>
      <c r="K30" s="72" t="s">
        <v>705</v>
      </c>
      <c r="L30" s="73" t="s">
        <v>1010</v>
      </c>
      <c r="M30" s="72" t="s">
        <v>29</v>
      </c>
      <c r="N30" s="73" t="s">
        <v>960</v>
      </c>
      <c r="O30" s="73"/>
      <c r="P30" s="73" t="s">
        <v>776</v>
      </c>
      <c r="Q30" s="73" t="s">
        <v>578</v>
      </c>
      <c r="R30" s="73" t="s">
        <v>308</v>
      </c>
      <c r="S30" s="73" t="s">
        <v>1133</v>
      </c>
      <c r="T30" s="74" t="s">
        <v>810</v>
      </c>
      <c r="U30" s="74" t="s">
        <v>811</v>
      </c>
      <c r="V30" s="67" t="s">
        <v>729</v>
      </c>
      <c r="W30" s="67" t="s">
        <v>579</v>
      </c>
      <c r="X30" s="67"/>
      <c r="Y30" s="67" t="s">
        <v>280</v>
      </c>
      <c r="Z30" s="67"/>
      <c r="AA30" s="67">
        <v>6.01</v>
      </c>
    </row>
    <row r="31" spans="1:27" ht="51">
      <c r="A31" s="70">
        <v>4030</v>
      </c>
      <c r="B31" s="72" t="s">
        <v>1008</v>
      </c>
      <c r="C31" s="72" t="s">
        <v>1191</v>
      </c>
      <c r="D31" s="73" t="s">
        <v>1010</v>
      </c>
      <c r="E31" s="73" t="s">
        <v>1011</v>
      </c>
      <c r="F31" s="73" t="s">
        <v>83</v>
      </c>
      <c r="G31" s="72" t="s">
        <v>1009</v>
      </c>
      <c r="H31" s="72" t="s">
        <v>704</v>
      </c>
      <c r="I31" s="73" t="s">
        <v>1011</v>
      </c>
      <c r="J31" s="73" t="s">
        <v>83</v>
      </c>
      <c r="K31" s="72" t="s">
        <v>705</v>
      </c>
      <c r="L31" s="73" t="s">
        <v>1010</v>
      </c>
      <c r="M31" s="72" t="s">
        <v>29</v>
      </c>
      <c r="N31" s="73" t="s">
        <v>960</v>
      </c>
      <c r="O31" s="73"/>
      <c r="P31" s="73" t="s">
        <v>776</v>
      </c>
      <c r="Q31" s="73" t="s">
        <v>578</v>
      </c>
      <c r="R31" s="73" t="s">
        <v>308</v>
      </c>
      <c r="S31" s="73" t="s">
        <v>1133</v>
      </c>
      <c r="T31" s="74" t="s">
        <v>810</v>
      </c>
      <c r="U31" s="74" t="s">
        <v>811</v>
      </c>
      <c r="V31" s="67" t="s">
        <v>729</v>
      </c>
      <c r="W31" s="67" t="s">
        <v>579</v>
      </c>
      <c r="X31" s="67"/>
      <c r="Y31" s="67" t="s">
        <v>280</v>
      </c>
      <c r="Z31" s="67"/>
      <c r="AA31" s="67">
        <v>6.01</v>
      </c>
    </row>
    <row r="32" spans="1:27" ht="25.5">
      <c r="A32" s="70">
        <v>4031</v>
      </c>
      <c r="B32" s="72" t="s">
        <v>1008</v>
      </c>
      <c r="C32" s="72" t="s">
        <v>1191</v>
      </c>
      <c r="D32" s="73" t="s">
        <v>1012</v>
      </c>
      <c r="E32" s="73" t="s">
        <v>1013</v>
      </c>
      <c r="F32" s="73" t="s">
        <v>1170</v>
      </c>
      <c r="G32" s="72" t="s">
        <v>1009</v>
      </c>
      <c r="H32" s="72" t="s">
        <v>704</v>
      </c>
      <c r="I32" s="73" t="s">
        <v>1013</v>
      </c>
      <c r="J32" s="73" t="s">
        <v>1170</v>
      </c>
      <c r="K32" s="72" t="s">
        <v>705</v>
      </c>
      <c r="L32" s="73" t="s">
        <v>1012</v>
      </c>
      <c r="M32" s="72" t="s">
        <v>29</v>
      </c>
      <c r="N32" s="73" t="s">
        <v>960</v>
      </c>
      <c r="O32" s="73"/>
      <c r="P32" s="73" t="s">
        <v>776</v>
      </c>
      <c r="Q32" s="73" t="s">
        <v>578</v>
      </c>
      <c r="R32" s="73" t="s">
        <v>308</v>
      </c>
      <c r="S32" s="73" t="s">
        <v>1133</v>
      </c>
      <c r="T32" s="74" t="s">
        <v>812</v>
      </c>
      <c r="U32" s="74" t="s">
        <v>813</v>
      </c>
      <c r="V32" s="67" t="s">
        <v>729</v>
      </c>
      <c r="W32" s="67" t="s">
        <v>579</v>
      </c>
      <c r="X32" s="67"/>
      <c r="Y32" s="67" t="s">
        <v>280</v>
      </c>
      <c r="Z32" s="67"/>
      <c r="AA32" s="67">
        <v>6.01</v>
      </c>
    </row>
    <row r="33" spans="1:27" ht="38.25">
      <c r="A33" s="70">
        <v>4032</v>
      </c>
      <c r="B33" s="72" t="s">
        <v>1008</v>
      </c>
      <c r="C33" s="72" t="s">
        <v>1191</v>
      </c>
      <c r="D33" s="73" t="s">
        <v>1012</v>
      </c>
      <c r="E33" s="73" t="s">
        <v>1013</v>
      </c>
      <c r="F33" s="73" t="s">
        <v>76</v>
      </c>
      <c r="G33" s="72" t="s">
        <v>1009</v>
      </c>
      <c r="H33" s="72" t="s">
        <v>704</v>
      </c>
      <c r="I33" s="73" t="s">
        <v>1013</v>
      </c>
      <c r="J33" s="73" t="s">
        <v>76</v>
      </c>
      <c r="K33" s="72" t="s">
        <v>705</v>
      </c>
      <c r="L33" s="73" t="s">
        <v>1012</v>
      </c>
      <c r="M33" s="72" t="s">
        <v>29</v>
      </c>
      <c r="N33" s="73" t="s">
        <v>960</v>
      </c>
      <c r="O33" s="73"/>
      <c r="P33" s="73" t="s">
        <v>776</v>
      </c>
      <c r="Q33" s="73" t="s">
        <v>578</v>
      </c>
      <c r="R33" s="73" t="s">
        <v>308</v>
      </c>
      <c r="S33" s="73" t="s">
        <v>1133</v>
      </c>
      <c r="T33" s="74" t="s">
        <v>814</v>
      </c>
      <c r="U33" s="74" t="s">
        <v>815</v>
      </c>
      <c r="V33" s="67" t="s">
        <v>729</v>
      </c>
      <c r="W33" s="67" t="s">
        <v>579</v>
      </c>
      <c r="X33" s="67"/>
      <c r="Y33" s="67" t="s">
        <v>280</v>
      </c>
      <c r="Z33" s="67"/>
      <c r="AA33" s="67">
        <v>6.01</v>
      </c>
    </row>
    <row r="34" spans="1:27" ht="38.25">
      <c r="A34" s="70">
        <v>4033</v>
      </c>
      <c r="B34" s="72" t="s">
        <v>1211</v>
      </c>
      <c r="C34" s="72" t="s">
        <v>1176</v>
      </c>
      <c r="D34" s="73" t="s">
        <v>121</v>
      </c>
      <c r="E34" s="73" t="s">
        <v>120</v>
      </c>
      <c r="F34" s="73" t="s">
        <v>101</v>
      </c>
      <c r="G34" s="72" t="s">
        <v>1014</v>
      </c>
      <c r="H34" s="72" t="s">
        <v>703</v>
      </c>
      <c r="I34" s="73" t="s">
        <v>120</v>
      </c>
      <c r="J34" s="73" t="s">
        <v>101</v>
      </c>
      <c r="K34" s="72" t="s">
        <v>706</v>
      </c>
      <c r="L34" s="73" t="s">
        <v>121</v>
      </c>
      <c r="M34" s="72" t="s">
        <v>191</v>
      </c>
      <c r="N34" s="73" t="s">
        <v>263</v>
      </c>
      <c r="O34" s="73"/>
      <c r="P34" s="73"/>
      <c r="Q34" s="73" t="s">
        <v>1145</v>
      </c>
      <c r="R34" s="73" t="s">
        <v>1140</v>
      </c>
      <c r="S34" s="73" t="s">
        <v>1133</v>
      </c>
      <c r="T34" s="74" t="s">
        <v>816</v>
      </c>
      <c r="U34" s="74" t="s">
        <v>817</v>
      </c>
      <c r="V34" s="67" t="s">
        <v>354</v>
      </c>
      <c r="W34" s="67"/>
      <c r="X34" s="78"/>
      <c r="Y34" s="67" t="s">
        <v>289</v>
      </c>
      <c r="Z34" s="67"/>
      <c r="AA34" s="67">
        <v>6.01</v>
      </c>
    </row>
    <row r="35" spans="1:27" ht="38.25">
      <c r="A35" s="70">
        <v>4034</v>
      </c>
      <c r="B35" s="72" t="s">
        <v>1015</v>
      </c>
      <c r="C35" s="72" t="s">
        <v>984</v>
      </c>
      <c r="D35" s="73" t="s">
        <v>1016</v>
      </c>
      <c r="E35" s="73" t="s">
        <v>981</v>
      </c>
      <c r="F35" s="73" t="s">
        <v>81</v>
      </c>
      <c r="G35" s="72" t="s">
        <v>1009</v>
      </c>
      <c r="H35" s="72" t="s">
        <v>704</v>
      </c>
      <c r="I35" s="73" t="s">
        <v>981</v>
      </c>
      <c r="J35" s="73" t="s">
        <v>81</v>
      </c>
      <c r="K35" s="72" t="s">
        <v>705</v>
      </c>
      <c r="L35" s="73" t="s">
        <v>1016</v>
      </c>
      <c r="M35" s="72" t="s">
        <v>260</v>
      </c>
      <c r="N35" s="73" t="s">
        <v>961</v>
      </c>
      <c r="O35" s="73"/>
      <c r="P35" s="73" t="s">
        <v>248</v>
      </c>
      <c r="Q35" s="73" t="s">
        <v>587</v>
      </c>
      <c r="R35" s="73" t="s">
        <v>308</v>
      </c>
      <c r="S35" s="73" t="s">
        <v>1133</v>
      </c>
      <c r="T35" s="74" t="s">
        <v>818</v>
      </c>
      <c r="U35" s="74" t="s">
        <v>819</v>
      </c>
      <c r="V35" s="78" t="s">
        <v>601</v>
      </c>
      <c r="W35" s="78" t="s">
        <v>668</v>
      </c>
      <c r="X35" s="78"/>
      <c r="Y35" s="67" t="s">
        <v>279</v>
      </c>
      <c r="Z35" s="67"/>
      <c r="AA35" s="67">
        <v>6.01</v>
      </c>
    </row>
    <row r="36" spans="1:27" ht="38.25">
      <c r="A36" s="70">
        <v>4035</v>
      </c>
      <c r="B36" s="72" t="s">
        <v>1015</v>
      </c>
      <c r="C36" s="72" t="s">
        <v>984</v>
      </c>
      <c r="D36" s="73" t="s">
        <v>1016</v>
      </c>
      <c r="E36" s="73" t="s">
        <v>134</v>
      </c>
      <c r="F36" s="73" t="s">
        <v>148</v>
      </c>
      <c r="G36" s="72" t="s">
        <v>1009</v>
      </c>
      <c r="H36" s="72" t="s">
        <v>704</v>
      </c>
      <c r="I36" s="73" t="s">
        <v>134</v>
      </c>
      <c r="J36" s="73" t="s">
        <v>148</v>
      </c>
      <c r="K36" s="72" t="s">
        <v>705</v>
      </c>
      <c r="L36" s="73" t="s">
        <v>1016</v>
      </c>
      <c r="M36" s="72" t="s">
        <v>260</v>
      </c>
      <c r="N36" s="73" t="s">
        <v>961</v>
      </c>
      <c r="O36" s="73"/>
      <c r="P36" s="73" t="s">
        <v>248</v>
      </c>
      <c r="Q36" s="73" t="s">
        <v>587</v>
      </c>
      <c r="R36" s="73" t="s">
        <v>308</v>
      </c>
      <c r="S36" s="73" t="s">
        <v>1133</v>
      </c>
      <c r="T36" s="74" t="s">
        <v>360</v>
      </c>
      <c r="U36" s="74" t="s">
        <v>819</v>
      </c>
      <c r="V36" s="78" t="s">
        <v>601</v>
      </c>
      <c r="W36" s="67" t="s">
        <v>668</v>
      </c>
      <c r="X36" s="78"/>
      <c r="Y36" s="67" t="s">
        <v>279</v>
      </c>
      <c r="Z36" s="67"/>
      <c r="AA36" s="67">
        <v>6.01</v>
      </c>
    </row>
    <row r="37" spans="1:27" ht="153">
      <c r="A37" s="70">
        <v>4036</v>
      </c>
      <c r="B37" s="72" t="s">
        <v>1015</v>
      </c>
      <c r="C37" s="72" t="s">
        <v>984</v>
      </c>
      <c r="D37" s="73" t="s">
        <v>1016</v>
      </c>
      <c r="E37" s="73" t="s">
        <v>134</v>
      </c>
      <c r="F37" s="73" t="s">
        <v>159</v>
      </c>
      <c r="G37" s="72" t="s">
        <v>1009</v>
      </c>
      <c r="H37" s="72" t="s">
        <v>704</v>
      </c>
      <c r="I37" s="73" t="s">
        <v>134</v>
      </c>
      <c r="J37" s="73" t="s">
        <v>159</v>
      </c>
      <c r="K37" s="72" t="s">
        <v>705</v>
      </c>
      <c r="L37" s="73" t="s">
        <v>1016</v>
      </c>
      <c r="M37" s="72" t="s">
        <v>260</v>
      </c>
      <c r="N37" s="73" t="s">
        <v>961</v>
      </c>
      <c r="O37" s="73"/>
      <c r="P37" s="73" t="s">
        <v>248</v>
      </c>
      <c r="Q37" s="73" t="s">
        <v>587</v>
      </c>
      <c r="R37" s="73" t="s">
        <v>308</v>
      </c>
      <c r="S37" s="73" t="s">
        <v>1133</v>
      </c>
      <c r="T37" s="74" t="s">
        <v>361</v>
      </c>
      <c r="U37" s="74" t="s">
        <v>362</v>
      </c>
      <c r="V37" s="78" t="s">
        <v>602</v>
      </c>
      <c r="W37" s="78" t="s">
        <v>669</v>
      </c>
      <c r="X37" s="78"/>
      <c r="Y37" s="67" t="s">
        <v>279</v>
      </c>
      <c r="Z37" s="67"/>
      <c r="AA37" s="67" t="s">
        <v>282</v>
      </c>
    </row>
    <row r="38" spans="1:27" ht="178.5">
      <c r="A38" s="70">
        <v>4037</v>
      </c>
      <c r="B38" s="72" t="s">
        <v>1015</v>
      </c>
      <c r="C38" s="72" t="s">
        <v>984</v>
      </c>
      <c r="D38" s="73" t="s">
        <v>1017</v>
      </c>
      <c r="E38" s="73" t="s">
        <v>134</v>
      </c>
      <c r="F38" s="73" t="s">
        <v>105</v>
      </c>
      <c r="G38" s="72" t="s">
        <v>1009</v>
      </c>
      <c r="H38" s="72" t="s">
        <v>704</v>
      </c>
      <c r="I38" s="73" t="s">
        <v>134</v>
      </c>
      <c r="J38" s="73" t="s">
        <v>105</v>
      </c>
      <c r="K38" s="72" t="s">
        <v>705</v>
      </c>
      <c r="L38" s="73" t="s">
        <v>1017</v>
      </c>
      <c r="M38" s="72" t="s">
        <v>260</v>
      </c>
      <c r="N38" s="73" t="s">
        <v>961</v>
      </c>
      <c r="O38" s="73"/>
      <c r="P38" s="73" t="s">
        <v>248</v>
      </c>
      <c r="Q38" s="73" t="s">
        <v>587</v>
      </c>
      <c r="R38" s="73" t="s">
        <v>308</v>
      </c>
      <c r="S38" s="73" t="s">
        <v>1133</v>
      </c>
      <c r="T38" s="81" t="s">
        <v>363</v>
      </c>
      <c r="U38" s="74" t="s">
        <v>145</v>
      </c>
      <c r="V38" s="78" t="s">
        <v>601</v>
      </c>
      <c r="W38" s="78" t="s">
        <v>670</v>
      </c>
      <c r="X38" s="78"/>
      <c r="Y38" s="67" t="s">
        <v>279</v>
      </c>
      <c r="Z38" s="67"/>
      <c r="AA38" s="67">
        <v>6.01</v>
      </c>
    </row>
    <row r="39" spans="1:27" ht="165.75">
      <c r="A39" s="70">
        <v>4038</v>
      </c>
      <c r="B39" s="72" t="s">
        <v>1015</v>
      </c>
      <c r="C39" s="72" t="s">
        <v>984</v>
      </c>
      <c r="D39" s="73" t="s">
        <v>1017</v>
      </c>
      <c r="E39" s="73" t="s">
        <v>134</v>
      </c>
      <c r="F39" s="73" t="s">
        <v>118</v>
      </c>
      <c r="G39" s="72" t="s">
        <v>1009</v>
      </c>
      <c r="H39" s="72" t="s">
        <v>704</v>
      </c>
      <c r="I39" s="73" t="s">
        <v>134</v>
      </c>
      <c r="J39" s="73" t="s">
        <v>118</v>
      </c>
      <c r="K39" s="72" t="s">
        <v>705</v>
      </c>
      <c r="L39" s="73" t="s">
        <v>1017</v>
      </c>
      <c r="M39" s="72" t="s">
        <v>260</v>
      </c>
      <c r="N39" s="73" t="s">
        <v>961</v>
      </c>
      <c r="O39" s="73"/>
      <c r="P39" s="73" t="s">
        <v>248</v>
      </c>
      <c r="Q39" s="73" t="s">
        <v>587</v>
      </c>
      <c r="R39" s="73" t="s">
        <v>308</v>
      </c>
      <c r="S39" s="73" t="s">
        <v>1133</v>
      </c>
      <c r="T39" s="81" t="s">
        <v>364</v>
      </c>
      <c r="U39" s="74" t="s">
        <v>365</v>
      </c>
      <c r="V39" s="78" t="s">
        <v>603</v>
      </c>
      <c r="W39" s="78" t="s">
        <v>752</v>
      </c>
      <c r="X39" s="78"/>
      <c r="Y39" s="67" t="s">
        <v>279</v>
      </c>
      <c r="Z39" s="67"/>
      <c r="AA39" s="67">
        <v>6.01</v>
      </c>
    </row>
    <row r="40" spans="1:27" ht="267.75">
      <c r="A40" s="70">
        <v>4039</v>
      </c>
      <c r="B40" s="72" t="s">
        <v>1015</v>
      </c>
      <c r="C40" s="72" t="s">
        <v>984</v>
      </c>
      <c r="D40" s="73" t="s">
        <v>1018</v>
      </c>
      <c r="E40" s="73" t="s">
        <v>934</v>
      </c>
      <c r="F40" s="73" t="s">
        <v>146</v>
      </c>
      <c r="G40" s="72" t="s">
        <v>1009</v>
      </c>
      <c r="H40" s="72" t="s">
        <v>704</v>
      </c>
      <c r="I40" s="73" t="s">
        <v>934</v>
      </c>
      <c r="J40" s="73" t="s">
        <v>146</v>
      </c>
      <c r="K40" s="72" t="s">
        <v>705</v>
      </c>
      <c r="L40" s="73" t="s">
        <v>1018</v>
      </c>
      <c r="M40" s="72" t="s">
        <v>270</v>
      </c>
      <c r="N40" s="73" t="s">
        <v>22</v>
      </c>
      <c r="O40" s="73"/>
      <c r="P40" s="73" t="s">
        <v>246</v>
      </c>
      <c r="Q40" s="73" t="s">
        <v>1131</v>
      </c>
      <c r="R40" s="73" t="s">
        <v>1132</v>
      </c>
      <c r="S40" s="73" t="s">
        <v>1133</v>
      </c>
      <c r="T40" s="81" t="s">
        <v>384</v>
      </c>
      <c r="U40" s="81" t="s">
        <v>385</v>
      </c>
      <c r="V40" s="78" t="s">
        <v>773</v>
      </c>
      <c r="W40" s="78" t="s">
        <v>576</v>
      </c>
      <c r="X40" s="67"/>
      <c r="Y40" s="67" t="s">
        <v>287</v>
      </c>
      <c r="Z40" s="67"/>
      <c r="AA40" s="67">
        <v>6.01</v>
      </c>
    </row>
    <row r="41" spans="1:27" ht="280.5">
      <c r="A41" s="70">
        <v>4040</v>
      </c>
      <c r="B41" s="72" t="s">
        <v>1015</v>
      </c>
      <c r="C41" s="72" t="s">
        <v>984</v>
      </c>
      <c r="D41" s="73" t="s">
        <v>1018</v>
      </c>
      <c r="E41" s="73" t="s">
        <v>934</v>
      </c>
      <c r="F41" s="73" t="s">
        <v>146</v>
      </c>
      <c r="G41" s="72" t="s">
        <v>1009</v>
      </c>
      <c r="H41" s="72" t="s">
        <v>704</v>
      </c>
      <c r="I41" s="73" t="s">
        <v>934</v>
      </c>
      <c r="J41" s="73" t="s">
        <v>146</v>
      </c>
      <c r="K41" s="72" t="s">
        <v>705</v>
      </c>
      <c r="L41" s="73" t="s">
        <v>1018</v>
      </c>
      <c r="M41" s="72" t="s">
        <v>270</v>
      </c>
      <c r="N41" s="73" t="s">
        <v>22</v>
      </c>
      <c r="O41" s="73"/>
      <c r="P41" s="73" t="s">
        <v>246</v>
      </c>
      <c r="Q41" s="73" t="s">
        <v>1131</v>
      </c>
      <c r="R41" s="73" t="s">
        <v>1132</v>
      </c>
      <c r="S41" s="73" t="s">
        <v>1133</v>
      </c>
      <c r="T41" s="81" t="s">
        <v>386</v>
      </c>
      <c r="U41" s="81" t="s">
        <v>387</v>
      </c>
      <c r="V41" s="78" t="s">
        <v>602</v>
      </c>
      <c r="W41" s="78" t="s">
        <v>577</v>
      </c>
      <c r="X41" s="67"/>
      <c r="Y41" s="67" t="s">
        <v>287</v>
      </c>
      <c r="Z41" s="67"/>
      <c r="AA41" s="67">
        <v>6.01</v>
      </c>
    </row>
    <row r="42" spans="1:27" ht="76.5">
      <c r="A42" s="70">
        <v>4041</v>
      </c>
      <c r="B42" s="72" t="s">
        <v>1015</v>
      </c>
      <c r="C42" s="72" t="s">
        <v>984</v>
      </c>
      <c r="D42" s="73" t="s">
        <v>1019</v>
      </c>
      <c r="E42" s="73" t="s">
        <v>1020</v>
      </c>
      <c r="F42" s="73" t="s">
        <v>79</v>
      </c>
      <c r="G42" s="72" t="s">
        <v>1009</v>
      </c>
      <c r="H42" s="72" t="s">
        <v>704</v>
      </c>
      <c r="I42" s="73" t="s">
        <v>1020</v>
      </c>
      <c r="J42" s="73" t="s">
        <v>79</v>
      </c>
      <c r="K42" s="72" t="s">
        <v>705</v>
      </c>
      <c r="L42" s="73" t="s">
        <v>1019</v>
      </c>
      <c r="M42" s="72" t="s">
        <v>270</v>
      </c>
      <c r="N42" s="73" t="s">
        <v>22</v>
      </c>
      <c r="O42" s="73"/>
      <c r="P42" s="73" t="s">
        <v>246</v>
      </c>
      <c r="Q42" s="73" t="s">
        <v>1099</v>
      </c>
      <c r="R42" s="73" t="s">
        <v>308</v>
      </c>
      <c r="S42" s="73" t="s">
        <v>1133</v>
      </c>
      <c r="T42" s="74" t="s">
        <v>388</v>
      </c>
      <c r="U42" s="74" t="s">
        <v>389</v>
      </c>
      <c r="V42" s="78" t="s">
        <v>602</v>
      </c>
      <c r="W42" s="78" t="s">
        <v>589</v>
      </c>
      <c r="X42" s="67"/>
      <c r="Y42" s="67" t="s">
        <v>280</v>
      </c>
      <c r="Z42" s="67"/>
      <c r="AA42" s="67" t="s">
        <v>282</v>
      </c>
    </row>
    <row r="43" spans="1:27" ht="127.5">
      <c r="A43" s="70">
        <v>4042</v>
      </c>
      <c r="B43" s="72" t="s">
        <v>1015</v>
      </c>
      <c r="C43" s="72" t="s">
        <v>984</v>
      </c>
      <c r="D43" s="73" t="s">
        <v>1021</v>
      </c>
      <c r="E43" s="73" t="s">
        <v>982</v>
      </c>
      <c r="F43" s="73" t="s">
        <v>148</v>
      </c>
      <c r="G43" s="72" t="s">
        <v>1009</v>
      </c>
      <c r="H43" s="72" t="s">
        <v>704</v>
      </c>
      <c r="I43" s="73" t="s">
        <v>982</v>
      </c>
      <c r="J43" s="73" t="s">
        <v>148</v>
      </c>
      <c r="K43" s="72" t="s">
        <v>705</v>
      </c>
      <c r="L43" s="73" t="s">
        <v>1021</v>
      </c>
      <c r="M43" s="72" t="s">
        <v>191</v>
      </c>
      <c r="N43" s="73" t="s">
        <v>974</v>
      </c>
      <c r="O43" s="73"/>
      <c r="P43" s="73" t="s">
        <v>249</v>
      </c>
      <c r="Q43" s="73" t="s">
        <v>1144</v>
      </c>
      <c r="R43" s="73" t="s">
        <v>1140</v>
      </c>
      <c r="S43" s="73" t="s">
        <v>1133</v>
      </c>
      <c r="T43" s="81" t="s">
        <v>390</v>
      </c>
      <c r="U43" s="74" t="s">
        <v>391</v>
      </c>
      <c r="V43" s="78" t="s">
        <v>773</v>
      </c>
      <c r="W43" s="78" t="s">
        <v>1256</v>
      </c>
      <c r="X43" s="67"/>
      <c r="Y43" s="67" t="s">
        <v>280</v>
      </c>
      <c r="Z43" s="67"/>
      <c r="AA43" s="67" t="s">
        <v>282</v>
      </c>
    </row>
    <row r="44" spans="1:27" ht="25.5">
      <c r="A44" s="70">
        <v>4043</v>
      </c>
      <c r="B44" s="72" t="s">
        <v>1178</v>
      </c>
      <c r="C44" s="72" t="s">
        <v>1022</v>
      </c>
      <c r="D44" s="73" t="s">
        <v>1023</v>
      </c>
      <c r="E44" s="73" t="s">
        <v>109</v>
      </c>
      <c r="F44" s="73" t="s">
        <v>105</v>
      </c>
      <c r="G44" s="72" t="s">
        <v>190</v>
      </c>
      <c r="H44" s="72" t="s">
        <v>703</v>
      </c>
      <c r="I44" s="73" t="s">
        <v>109</v>
      </c>
      <c r="J44" s="73" t="s">
        <v>105</v>
      </c>
      <c r="K44" s="72" t="s">
        <v>190</v>
      </c>
      <c r="L44" s="73" t="s">
        <v>1023</v>
      </c>
      <c r="M44" s="72" t="s">
        <v>191</v>
      </c>
      <c r="N44" s="73" t="s">
        <v>126</v>
      </c>
      <c r="O44" s="73"/>
      <c r="P44" s="73"/>
      <c r="Q44" s="73" t="s">
        <v>1145</v>
      </c>
      <c r="R44" s="73" t="s">
        <v>1140</v>
      </c>
      <c r="S44" s="73" t="s">
        <v>1133</v>
      </c>
      <c r="T44" s="74" t="s">
        <v>392</v>
      </c>
      <c r="U44" s="74" t="s">
        <v>393</v>
      </c>
      <c r="V44" s="67" t="s">
        <v>354</v>
      </c>
      <c r="W44" s="78"/>
      <c r="X44" s="78"/>
      <c r="Y44" s="67" t="s">
        <v>289</v>
      </c>
      <c r="Z44" s="67"/>
      <c r="AA44" s="67">
        <v>6.01</v>
      </c>
    </row>
    <row r="45" spans="1:27" ht="178.5">
      <c r="A45" s="70">
        <v>4044</v>
      </c>
      <c r="B45" s="72" t="s">
        <v>1178</v>
      </c>
      <c r="C45" s="72" t="s">
        <v>1022</v>
      </c>
      <c r="D45" s="73" t="s">
        <v>110</v>
      </c>
      <c r="E45" s="73" t="s">
        <v>157</v>
      </c>
      <c r="F45" s="73" t="s">
        <v>144</v>
      </c>
      <c r="G45" s="72" t="s">
        <v>189</v>
      </c>
      <c r="H45" s="72" t="s">
        <v>703</v>
      </c>
      <c r="I45" s="73" t="s">
        <v>157</v>
      </c>
      <c r="J45" s="73" t="s">
        <v>144</v>
      </c>
      <c r="K45" s="72" t="s">
        <v>189</v>
      </c>
      <c r="L45" s="73" t="s">
        <v>110</v>
      </c>
      <c r="M45" s="72" t="s">
        <v>260</v>
      </c>
      <c r="N45" s="73" t="s">
        <v>961</v>
      </c>
      <c r="O45" s="73"/>
      <c r="P45" s="73" t="s">
        <v>248</v>
      </c>
      <c r="Q45" s="73" t="s">
        <v>587</v>
      </c>
      <c r="R45" s="73" t="s">
        <v>308</v>
      </c>
      <c r="S45" s="73" t="s">
        <v>1133</v>
      </c>
      <c r="T45" s="81" t="s">
        <v>394</v>
      </c>
      <c r="U45" s="74" t="s">
        <v>393</v>
      </c>
      <c r="V45" s="78" t="s">
        <v>601</v>
      </c>
      <c r="W45" s="78"/>
      <c r="X45" s="78"/>
      <c r="Y45" s="67" t="s">
        <v>279</v>
      </c>
      <c r="Z45" s="67"/>
      <c r="AA45" s="67">
        <v>6.01</v>
      </c>
    </row>
    <row r="46" spans="1:27" ht="38.25">
      <c r="A46" s="70">
        <v>4045</v>
      </c>
      <c r="B46" s="72" t="s">
        <v>1178</v>
      </c>
      <c r="C46" s="72" t="s">
        <v>1022</v>
      </c>
      <c r="D46" s="73" t="s">
        <v>112</v>
      </c>
      <c r="E46" s="73" t="s">
        <v>156</v>
      </c>
      <c r="F46" s="73" t="s">
        <v>111</v>
      </c>
      <c r="G46" s="72" t="s">
        <v>190</v>
      </c>
      <c r="H46" s="72" t="s">
        <v>703</v>
      </c>
      <c r="I46" s="73" t="s">
        <v>156</v>
      </c>
      <c r="J46" s="73" t="s">
        <v>111</v>
      </c>
      <c r="K46" s="72" t="s">
        <v>190</v>
      </c>
      <c r="L46" s="73" t="s">
        <v>112</v>
      </c>
      <c r="M46" s="72" t="s">
        <v>260</v>
      </c>
      <c r="N46" s="73" t="s">
        <v>961</v>
      </c>
      <c r="O46" s="73"/>
      <c r="P46" s="73" t="s">
        <v>248</v>
      </c>
      <c r="Q46" s="73" t="s">
        <v>588</v>
      </c>
      <c r="R46" s="73" t="s">
        <v>308</v>
      </c>
      <c r="S46" s="73" t="s">
        <v>1133</v>
      </c>
      <c r="T46" s="74" t="s">
        <v>395</v>
      </c>
      <c r="U46" s="74" t="s">
        <v>393</v>
      </c>
      <c r="V46" s="78" t="s">
        <v>601</v>
      </c>
      <c r="W46" s="78"/>
      <c r="X46" s="78"/>
      <c r="Y46" s="67" t="s">
        <v>283</v>
      </c>
      <c r="Z46" s="67" t="s">
        <v>284</v>
      </c>
      <c r="AA46" s="67">
        <v>6.01</v>
      </c>
    </row>
    <row r="47" spans="1:27" ht="165.75">
      <c r="A47" s="70">
        <v>4046</v>
      </c>
      <c r="B47" s="72" t="s">
        <v>1178</v>
      </c>
      <c r="C47" s="72" t="s">
        <v>1022</v>
      </c>
      <c r="D47" s="73" t="s">
        <v>1024</v>
      </c>
      <c r="E47" s="73" t="s">
        <v>156</v>
      </c>
      <c r="F47" s="73" t="s">
        <v>146</v>
      </c>
      <c r="G47" s="72" t="s">
        <v>189</v>
      </c>
      <c r="H47" s="72" t="s">
        <v>703</v>
      </c>
      <c r="I47" s="73" t="s">
        <v>156</v>
      </c>
      <c r="J47" s="73" t="s">
        <v>146</v>
      </c>
      <c r="K47" s="72" t="s">
        <v>189</v>
      </c>
      <c r="L47" s="73" t="s">
        <v>1024</v>
      </c>
      <c r="M47" s="72" t="s">
        <v>260</v>
      </c>
      <c r="N47" s="73" t="s">
        <v>961</v>
      </c>
      <c r="O47" s="73"/>
      <c r="P47" s="73" t="s">
        <v>248</v>
      </c>
      <c r="Q47" s="73" t="s">
        <v>588</v>
      </c>
      <c r="R47" s="73" t="s">
        <v>308</v>
      </c>
      <c r="S47" s="73" t="s">
        <v>1133</v>
      </c>
      <c r="T47" s="81" t="s">
        <v>285</v>
      </c>
      <c r="U47" s="74" t="s">
        <v>396</v>
      </c>
      <c r="V47" s="78" t="s">
        <v>603</v>
      </c>
      <c r="W47" s="78" t="s">
        <v>286</v>
      </c>
      <c r="X47" s="78"/>
      <c r="Y47" s="67" t="s">
        <v>287</v>
      </c>
      <c r="Z47" s="67"/>
      <c r="AA47" s="67">
        <v>6.01</v>
      </c>
    </row>
    <row r="48" spans="1:27" ht="38.25">
      <c r="A48" s="70">
        <v>4047</v>
      </c>
      <c r="B48" s="72" t="s">
        <v>1178</v>
      </c>
      <c r="C48" s="72" t="s">
        <v>1022</v>
      </c>
      <c r="D48" s="73" t="s">
        <v>112</v>
      </c>
      <c r="E48" s="73" t="s">
        <v>156</v>
      </c>
      <c r="F48" s="73" t="s">
        <v>1025</v>
      </c>
      <c r="G48" s="72" t="s">
        <v>190</v>
      </c>
      <c r="H48" s="72" t="s">
        <v>703</v>
      </c>
      <c r="I48" s="73" t="s">
        <v>156</v>
      </c>
      <c r="J48" s="73" t="s">
        <v>1025</v>
      </c>
      <c r="K48" s="72" t="s">
        <v>190</v>
      </c>
      <c r="L48" s="73" t="s">
        <v>112</v>
      </c>
      <c r="M48" s="72" t="s">
        <v>260</v>
      </c>
      <c r="N48" s="73" t="s">
        <v>961</v>
      </c>
      <c r="O48" s="73"/>
      <c r="P48" s="73" t="s">
        <v>248</v>
      </c>
      <c r="Q48" s="73" t="s">
        <v>588</v>
      </c>
      <c r="R48" s="73" t="s">
        <v>308</v>
      </c>
      <c r="S48" s="73" t="s">
        <v>1133</v>
      </c>
      <c r="T48" s="74" t="s">
        <v>397</v>
      </c>
      <c r="U48" s="74" t="s">
        <v>398</v>
      </c>
      <c r="V48" s="78" t="s">
        <v>601</v>
      </c>
      <c r="W48" s="78" t="s">
        <v>584</v>
      </c>
      <c r="X48" s="78"/>
      <c r="Y48" s="67" t="s">
        <v>287</v>
      </c>
      <c r="Z48" s="67"/>
      <c r="AA48" s="67">
        <v>6.01</v>
      </c>
    </row>
    <row r="49" spans="1:27" ht="38.25">
      <c r="A49" s="70">
        <v>4048</v>
      </c>
      <c r="B49" s="72" t="s">
        <v>1178</v>
      </c>
      <c r="C49" s="72" t="s">
        <v>1022</v>
      </c>
      <c r="D49" s="73" t="s">
        <v>112</v>
      </c>
      <c r="E49" s="73" t="s">
        <v>981</v>
      </c>
      <c r="F49" s="73" t="s">
        <v>1026</v>
      </c>
      <c r="G49" s="72" t="s">
        <v>190</v>
      </c>
      <c r="H49" s="72" t="s">
        <v>703</v>
      </c>
      <c r="I49" s="73" t="s">
        <v>981</v>
      </c>
      <c r="J49" s="73" t="s">
        <v>1026</v>
      </c>
      <c r="K49" s="72" t="s">
        <v>190</v>
      </c>
      <c r="L49" s="73" t="s">
        <v>112</v>
      </c>
      <c r="M49" s="72" t="s">
        <v>260</v>
      </c>
      <c r="N49" s="73" t="s">
        <v>961</v>
      </c>
      <c r="O49" s="73"/>
      <c r="P49" s="73" t="s">
        <v>248</v>
      </c>
      <c r="Q49" s="73" t="s">
        <v>588</v>
      </c>
      <c r="R49" s="73" t="s">
        <v>308</v>
      </c>
      <c r="S49" s="73" t="s">
        <v>1133</v>
      </c>
      <c r="T49" s="74" t="s">
        <v>399</v>
      </c>
      <c r="U49" s="74" t="s">
        <v>393</v>
      </c>
      <c r="V49" s="78" t="s">
        <v>601</v>
      </c>
      <c r="W49" s="78"/>
      <c r="X49" s="78"/>
      <c r="Y49" s="67" t="s">
        <v>287</v>
      </c>
      <c r="Z49" s="67"/>
      <c r="AA49" s="67">
        <v>6.01</v>
      </c>
    </row>
    <row r="50" spans="1:27" ht="140.25">
      <c r="A50" s="70">
        <v>4049</v>
      </c>
      <c r="B50" s="72" t="s">
        <v>1178</v>
      </c>
      <c r="C50" s="72" t="s">
        <v>1022</v>
      </c>
      <c r="D50" s="73" t="s">
        <v>117</v>
      </c>
      <c r="E50" s="73" t="s">
        <v>134</v>
      </c>
      <c r="F50" s="73" t="s">
        <v>1027</v>
      </c>
      <c r="G50" s="72" t="s">
        <v>190</v>
      </c>
      <c r="H50" s="72" t="s">
        <v>703</v>
      </c>
      <c r="I50" s="73" t="s">
        <v>134</v>
      </c>
      <c r="J50" s="73" t="s">
        <v>928</v>
      </c>
      <c r="K50" s="72" t="s">
        <v>190</v>
      </c>
      <c r="L50" s="73" t="s">
        <v>117</v>
      </c>
      <c r="M50" s="72" t="s">
        <v>260</v>
      </c>
      <c r="N50" s="73" t="s">
        <v>961</v>
      </c>
      <c r="O50" s="73"/>
      <c r="P50" s="73" t="s">
        <v>248</v>
      </c>
      <c r="Q50" s="73" t="s">
        <v>588</v>
      </c>
      <c r="R50" s="73" t="s">
        <v>308</v>
      </c>
      <c r="S50" s="73" t="s">
        <v>1133</v>
      </c>
      <c r="T50" s="81" t="s">
        <v>288</v>
      </c>
      <c r="U50" s="74" t="s">
        <v>393</v>
      </c>
      <c r="V50" s="78" t="s">
        <v>601</v>
      </c>
      <c r="W50" s="78"/>
      <c r="X50" s="78"/>
      <c r="Y50" s="67" t="s">
        <v>287</v>
      </c>
      <c r="Z50" s="67"/>
      <c r="AA50" s="67">
        <v>6.01</v>
      </c>
    </row>
    <row r="51" spans="1:27" ht="63.75">
      <c r="A51" s="70">
        <v>4050</v>
      </c>
      <c r="B51" s="72" t="s">
        <v>1178</v>
      </c>
      <c r="C51" s="72" t="s">
        <v>1022</v>
      </c>
      <c r="D51" s="73" t="s">
        <v>1028</v>
      </c>
      <c r="E51" s="73" t="s">
        <v>1029</v>
      </c>
      <c r="F51" s="73" t="s">
        <v>1210</v>
      </c>
      <c r="G51" s="72" t="s">
        <v>190</v>
      </c>
      <c r="H51" s="72" t="s">
        <v>703</v>
      </c>
      <c r="I51" s="73" t="s">
        <v>1029</v>
      </c>
      <c r="J51" s="73" t="s">
        <v>1210</v>
      </c>
      <c r="K51" s="72" t="s">
        <v>190</v>
      </c>
      <c r="L51" s="73" t="s">
        <v>1028</v>
      </c>
      <c r="M51" s="72" t="s">
        <v>29</v>
      </c>
      <c r="N51" s="73" t="s">
        <v>977</v>
      </c>
      <c r="O51" s="73"/>
      <c r="P51" s="73" t="s">
        <v>776</v>
      </c>
      <c r="Q51" s="73" t="s">
        <v>700</v>
      </c>
      <c r="R51" s="73" t="s">
        <v>308</v>
      </c>
      <c r="S51" s="73" t="s">
        <v>1133</v>
      </c>
      <c r="T51" s="74" t="s">
        <v>827</v>
      </c>
      <c r="U51" s="74" t="s">
        <v>393</v>
      </c>
      <c r="V51" s="67" t="s">
        <v>729</v>
      </c>
      <c r="W51" s="67" t="s">
        <v>617</v>
      </c>
      <c r="X51" s="67"/>
      <c r="Y51" s="67" t="s">
        <v>280</v>
      </c>
      <c r="Z51" s="67"/>
      <c r="AA51" s="67">
        <v>6.01</v>
      </c>
    </row>
    <row r="52" spans="1:27" ht="38.25">
      <c r="A52" s="70">
        <v>4051</v>
      </c>
      <c r="B52" s="72" t="s">
        <v>1178</v>
      </c>
      <c r="C52" s="72" t="s">
        <v>1022</v>
      </c>
      <c r="D52" s="73" t="s">
        <v>1030</v>
      </c>
      <c r="E52" s="73" t="s">
        <v>1031</v>
      </c>
      <c r="F52" s="73" t="s">
        <v>105</v>
      </c>
      <c r="G52" s="72" t="s">
        <v>190</v>
      </c>
      <c r="H52" s="72" t="s">
        <v>703</v>
      </c>
      <c r="I52" s="73" t="s">
        <v>1031</v>
      </c>
      <c r="J52" s="73" t="s">
        <v>105</v>
      </c>
      <c r="K52" s="72" t="s">
        <v>190</v>
      </c>
      <c r="L52" s="73" t="s">
        <v>1030</v>
      </c>
      <c r="M52" s="72" t="s">
        <v>29</v>
      </c>
      <c r="N52" s="73" t="s">
        <v>962</v>
      </c>
      <c r="O52" s="73"/>
      <c r="P52" s="73" t="s">
        <v>776</v>
      </c>
      <c r="Q52" s="73" t="s">
        <v>700</v>
      </c>
      <c r="R52" s="73" t="s">
        <v>308</v>
      </c>
      <c r="S52" s="73" t="s">
        <v>1133</v>
      </c>
      <c r="T52" s="74" t="s">
        <v>828</v>
      </c>
      <c r="U52" s="74" t="s">
        <v>393</v>
      </c>
      <c r="V52" s="67" t="s">
        <v>729</v>
      </c>
      <c r="W52" s="67" t="s">
        <v>617</v>
      </c>
      <c r="X52" s="67"/>
      <c r="Y52" s="67" t="s">
        <v>280</v>
      </c>
      <c r="Z52" s="67"/>
      <c r="AA52" s="67">
        <v>6.01</v>
      </c>
    </row>
    <row r="53" spans="1:27" ht="38.25">
      <c r="A53" s="70">
        <v>4052</v>
      </c>
      <c r="B53" s="72" t="s">
        <v>1178</v>
      </c>
      <c r="C53" s="72" t="s">
        <v>1022</v>
      </c>
      <c r="D53" s="73" t="s">
        <v>1032</v>
      </c>
      <c r="E53" s="73" t="s">
        <v>1033</v>
      </c>
      <c r="F53" s="73" t="s">
        <v>159</v>
      </c>
      <c r="G53" s="72" t="s">
        <v>190</v>
      </c>
      <c r="H53" s="72" t="s">
        <v>703</v>
      </c>
      <c r="I53" s="73" t="s">
        <v>1033</v>
      </c>
      <c r="J53" s="73" t="s">
        <v>159</v>
      </c>
      <c r="K53" s="72" t="s">
        <v>190</v>
      </c>
      <c r="L53" s="73" t="s">
        <v>1032</v>
      </c>
      <c r="M53" s="72" t="s">
        <v>29</v>
      </c>
      <c r="N53" s="73" t="s">
        <v>962</v>
      </c>
      <c r="O53" s="73"/>
      <c r="P53" s="73" t="s">
        <v>776</v>
      </c>
      <c r="Q53" s="73" t="s">
        <v>700</v>
      </c>
      <c r="R53" s="73" t="s">
        <v>308</v>
      </c>
      <c r="S53" s="73" t="s">
        <v>1133</v>
      </c>
      <c r="T53" s="74" t="s">
        <v>828</v>
      </c>
      <c r="U53" s="74" t="s">
        <v>393</v>
      </c>
      <c r="V53" s="67" t="s">
        <v>729</v>
      </c>
      <c r="W53" s="67" t="s">
        <v>617</v>
      </c>
      <c r="X53" s="67"/>
      <c r="Y53" s="67" t="s">
        <v>280</v>
      </c>
      <c r="Z53" s="67"/>
      <c r="AA53" s="67">
        <v>6.01</v>
      </c>
    </row>
    <row r="54" spans="1:27" ht="63.75">
      <c r="A54" s="70">
        <v>4053</v>
      </c>
      <c r="B54" s="72" t="s">
        <v>1178</v>
      </c>
      <c r="C54" s="72" t="s">
        <v>1022</v>
      </c>
      <c r="D54" s="73" t="s">
        <v>997</v>
      </c>
      <c r="E54" s="73" t="s">
        <v>998</v>
      </c>
      <c r="F54" s="73" t="s">
        <v>120</v>
      </c>
      <c r="G54" s="72" t="s">
        <v>190</v>
      </c>
      <c r="H54" s="72" t="s">
        <v>703</v>
      </c>
      <c r="I54" s="73" t="s">
        <v>998</v>
      </c>
      <c r="J54" s="73" t="s">
        <v>120</v>
      </c>
      <c r="K54" s="72" t="s">
        <v>190</v>
      </c>
      <c r="L54" s="73" t="s">
        <v>997</v>
      </c>
      <c r="M54" s="72" t="s">
        <v>191</v>
      </c>
      <c r="N54" s="73" t="s">
        <v>1158</v>
      </c>
      <c r="O54" s="73"/>
      <c r="P54" s="73"/>
      <c r="Q54" s="73" t="s">
        <v>1144</v>
      </c>
      <c r="R54" s="73" t="s">
        <v>1140</v>
      </c>
      <c r="S54" s="73" t="s">
        <v>1133</v>
      </c>
      <c r="T54" s="74" t="s">
        <v>829</v>
      </c>
      <c r="U54" s="74" t="s">
        <v>393</v>
      </c>
      <c r="V54" s="67" t="s">
        <v>354</v>
      </c>
      <c r="W54" s="67" t="s">
        <v>167</v>
      </c>
      <c r="X54" s="67"/>
      <c r="Y54" s="67" t="s">
        <v>280</v>
      </c>
      <c r="Z54" s="67"/>
      <c r="AA54" s="67">
        <v>6.01</v>
      </c>
    </row>
    <row r="55" spans="1:27" ht="51">
      <c r="A55" s="70">
        <v>4054</v>
      </c>
      <c r="B55" s="72" t="s">
        <v>1178</v>
      </c>
      <c r="C55" s="72" t="s">
        <v>1022</v>
      </c>
      <c r="D55" s="73" t="s">
        <v>997</v>
      </c>
      <c r="E55" s="73" t="s">
        <v>1034</v>
      </c>
      <c r="F55" s="73" t="s">
        <v>88</v>
      </c>
      <c r="G55" s="72" t="s">
        <v>190</v>
      </c>
      <c r="H55" s="72" t="s">
        <v>703</v>
      </c>
      <c r="I55" s="73" t="s">
        <v>1034</v>
      </c>
      <c r="J55" s="73" t="s">
        <v>88</v>
      </c>
      <c r="K55" s="72" t="s">
        <v>190</v>
      </c>
      <c r="L55" s="73" t="s">
        <v>997</v>
      </c>
      <c r="M55" s="72" t="s">
        <v>191</v>
      </c>
      <c r="N55" s="73" t="s">
        <v>1158</v>
      </c>
      <c r="O55" s="73"/>
      <c r="P55" s="73"/>
      <c r="Q55" s="73" t="s">
        <v>1144</v>
      </c>
      <c r="R55" s="73" t="s">
        <v>1140</v>
      </c>
      <c r="S55" s="73" t="s">
        <v>1133</v>
      </c>
      <c r="T55" s="74" t="s">
        <v>830</v>
      </c>
      <c r="U55" s="74" t="s">
        <v>393</v>
      </c>
      <c r="V55" s="67" t="s">
        <v>354</v>
      </c>
      <c r="W55" s="67" t="s">
        <v>167</v>
      </c>
      <c r="X55" s="67"/>
      <c r="Y55" s="67" t="s">
        <v>280</v>
      </c>
      <c r="Z55" s="67"/>
      <c r="AA55" s="67">
        <v>6.01</v>
      </c>
    </row>
    <row r="56" spans="1:27" ht="153">
      <c r="A56" s="70">
        <v>4055</v>
      </c>
      <c r="B56" s="72" t="s">
        <v>1178</v>
      </c>
      <c r="C56" s="72" t="s">
        <v>1022</v>
      </c>
      <c r="D56" s="73" t="s">
        <v>997</v>
      </c>
      <c r="E56" s="73" t="s">
        <v>998</v>
      </c>
      <c r="F56" s="73" t="s">
        <v>120</v>
      </c>
      <c r="G56" s="72" t="s">
        <v>190</v>
      </c>
      <c r="H56" s="72" t="s">
        <v>703</v>
      </c>
      <c r="I56" s="73" t="s">
        <v>998</v>
      </c>
      <c r="J56" s="73" t="s">
        <v>120</v>
      </c>
      <c r="K56" s="72" t="s">
        <v>190</v>
      </c>
      <c r="L56" s="73" t="s">
        <v>997</v>
      </c>
      <c r="M56" s="72" t="s">
        <v>191</v>
      </c>
      <c r="N56" s="73" t="s">
        <v>1158</v>
      </c>
      <c r="O56" s="73"/>
      <c r="P56" s="73"/>
      <c r="Q56" s="73" t="s">
        <v>1144</v>
      </c>
      <c r="R56" s="73" t="s">
        <v>1140</v>
      </c>
      <c r="S56" s="73" t="s">
        <v>1133</v>
      </c>
      <c r="T56" s="74" t="s">
        <v>831</v>
      </c>
      <c r="U56" s="74" t="s">
        <v>393</v>
      </c>
      <c r="V56" s="67" t="s">
        <v>355</v>
      </c>
      <c r="W56" s="67" t="s">
        <v>168</v>
      </c>
      <c r="X56" s="67"/>
      <c r="Y56" s="67" t="s">
        <v>280</v>
      </c>
      <c r="Z56" s="67"/>
      <c r="AA56" s="67">
        <v>6.01</v>
      </c>
    </row>
    <row r="57" spans="1:27" ht="102">
      <c r="A57" s="70">
        <v>4056</v>
      </c>
      <c r="B57" s="72" t="s">
        <v>1178</v>
      </c>
      <c r="C57" s="72" t="s">
        <v>1022</v>
      </c>
      <c r="D57" s="73" t="s">
        <v>1035</v>
      </c>
      <c r="E57" s="73" t="s">
        <v>1034</v>
      </c>
      <c r="F57" s="73" t="s">
        <v>159</v>
      </c>
      <c r="G57" s="72" t="s">
        <v>190</v>
      </c>
      <c r="H57" s="72" t="s">
        <v>703</v>
      </c>
      <c r="I57" s="73" t="s">
        <v>1034</v>
      </c>
      <c r="J57" s="73" t="s">
        <v>159</v>
      </c>
      <c r="K57" s="72" t="s">
        <v>190</v>
      </c>
      <c r="L57" s="73" t="s">
        <v>1035</v>
      </c>
      <c r="M57" s="72" t="s">
        <v>191</v>
      </c>
      <c r="N57" s="73" t="s">
        <v>1158</v>
      </c>
      <c r="O57" s="73"/>
      <c r="P57" s="73"/>
      <c r="Q57" s="73" t="s">
        <v>1144</v>
      </c>
      <c r="R57" s="73" t="s">
        <v>1140</v>
      </c>
      <c r="S57" s="73" t="s">
        <v>1133</v>
      </c>
      <c r="T57" s="81" t="s">
        <v>1252</v>
      </c>
      <c r="U57" s="74" t="s">
        <v>393</v>
      </c>
      <c r="V57" s="67" t="s">
        <v>354</v>
      </c>
      <c r="W57" s="67" t="s">
        <v>167</v>
      </c>
      <c r="X57" s="67"/>
      <c r="Y57" s="67" t="s">
        <v>280</v>
      </c>
      <c r="Z57" s="67"/>
      <c r="AA57" s="67">
        <v>6.01</v>
      </c>
    </row>
    <row r="58" spans="1:27" ht="51">
      <c r="A58" s="70">
        <v>4057</v>
      </c>
      <c r="B58" s="72" t="s">
        <v>1178</v>
      </c>
      <c r="C58" s="72" t="s">
        <v>1022</v>
      </c>
      <c r="D58" s="73" t="s">
        <v>1177</v>
      </c>
      <c r="E58" s="73" t="s">
        <v>1034</v>
      </c>
      <c r="F58" s="73" t="s">
        <v>96</v>
      </c>
      <c r="G58" s="72" t="s">
        <v>190</v>
      </c>
      <c r="H58" s="72" t="s">
        <v>703</v>
      </c>
      <c r="I58" s="73" t="s">
        <v>1034</v>
      </c>
      <c r="J58" s="73" t="s">
        <v>96</v>
      </c>
      <c r="K58" s="72" t="s">
        <v>190</v>
      </c>
      <c r="L58" s="73" t="s">
        <v>1177</v>
      </c>
      <c r="M58" s="72" t="s">
        <v>191</v>
      </c>
      <c r="N58" s="73" t="s">
        <v>1158</v>
      </c>
      <c r="O58" s="73"/>
      <c r="P58" s="73"/>
      <c r="Q58" s="73" t="s">
        <v>1144</v>
      </c>
      <c r="R58" s="73" t="s">
        <v>1140</v>
      </c>
      <c r="S58" s="73" t="s">
        <v>1133</v>
      </c>
      <c r="T58" s="74" t="s">
        <v>832</v>
      </c>
      <c r="U58" s="74" t="s">
        <v>393</v>
      </c>
      <c r="V58" s="67" t="s">
        <v>354</v>
      </c>
      <c r="W58" s="67" t="s">
        <v>167</v>
      </c>
      <c r="X58" s="67"/>
      <c r="Y58" s="67" t="s">
        <v>280</v>
      </c>
      <c r="Z58" s="67"/>
      <c r="AA58" s="67">
        <v>6.01</v>
      </c>
    </row>
    <row r="59" spans="1:27" ht="63.75">
      <c r="A59" s="70">
        <v>4058</v>
      </c>
      <c r="B59" s="72" t="s">
        <v>1178</v>
      </c>
      <c r="C59" s="72" t="s">
        <v>1022</v>
      </c>
      <c r="D59" s="73" t="s">
        <v>1177</v>
      </c>
      <c r="E59" s="73" t="s">
        <v>1036</v>
      </c>
      <c r="F59" s="73" t="s">
        <v>88</v>
      </c>
      <c r="G59" s="72" t="s">
        <v>190</v>
      </c>
      <c r="H59" s="72" t="s">
        <v>703</v>
      </c>
      <c r="I59" s="73" t="s">
        <v>1036</v>
      </c>
      <c r="J59" s="73" t="s">
        <v>88</v>
      </c>
      <c r="K59" s="72" t="s">
        <v>190</v>
      </c>
      <c r="L59" s="73" t="s">
        <v>1177</v>
      </c>
      <c r="M59" s="72" t="s">
        <v>191</v>
      </c>
      <c r="N59" s="73" t="s">
        <v>1158</v>
      </c>
      <c r="O59" s="73"/>
      <c r="P59" s="73"/>
      <c r="Q59" s="73" t="s">
        <v>1144</v>
      </c>
      <c r="R59" s="73" t="s">
        <v>1140</v>
      </c>
      <c r="S59" s="73" t="s">
        <v>1133</v>
      </c>
      <c r="T59" s="74" t="s">
        <v>1253</v>
      </c>
      <c r="U59" s="74"/>
      <c r="V59" s="67" t="s">
        <v>354</v>
      </c>
      <c r="W59" s="67" t="s">
        <v>167</v>
      </c>
      <c r="X59" s="67"/>
      <c r="Y59" s="67" t="s">
        <v>280</v>
      </c>
      <c r="Z59" s="67"/>
      <c r="AA59" s="67">
        <v>6.01</v>
      </c>
    </row>
    <row r="60" spans="1:27" ht="38.25">
      <c r="A60" s="70">
        <v>4059</v>
      </c>
      <c r="B60" s="72" t="s">
        <v>1178</v>
      </c>
      <c r="C60" s="72" t="s">
        <v>1022</v>
      </c>
      <c r="D60" s="73" t="s">
        <v>1177</v>
      </c>
      <c r="E60" s="73" t="s">
        <v>1036</v>
      </c>
      <c r="F60" s="73" t="s">
        <v>80</v>
      </c>
      <c r="G60" s="72" t="s">
        <v>190</v>
      </c>
      <c r="H60" s="72" t="s">
        <v>703</v>
      </c>
      <c r="I60" s="73" t="s">
        <v>1036</v>
      </c>
      <c r="J60" s="73" t="s">
        <v>80</v>
      </c>
      <c r="K60" s="72" t="s">
        <v>190</v>
      </c>
      <c r="L60" s="73" t="s">
        <v>1177</v>
      </c>
      <c r="M60" s="72" t="s">
        <v>191</v>
      </c>
      <c r="N60" s="73" t="s">
        <v>1158</v>
      </c>
      <c r="O60" s="73"/>
      <c r="P60" s="73"/>
      <c r="Q60" s="73" t="s">
        <v>1144</v>
      </c>
      <c r="R60" s="73" t="s">
        <v>1140</v>
      </c>
      <c r="S60" s="73" t="s">
        <v>1133</v>
      </c>
      <c r="T60" s="74" t="s">
        <v>833</v>
      </c>
      <c r="U60" s="74" t="s">
        <v>393</v>
      </c>
      <c r="V60" s="67" t="s">
        <v>354</v>
      </c>
      <c r="W60" s="67" t="s">
        <v>167</v>
      </c>
      <c r="X60" s="67"/>
      <c r="Y60" s="67" t="s">
        <v>280</v>
      </c>
      <c r="Z60" s="67"/>
      <c r="AA60" s="67">
        <v>6.01</v>
      </c>
    </row>
    <row r="61" spans="1:27" ht="38.25">
      <c r="A61" s="70">
        <v>4060</v>
      </c>
      <c r="B61" s="72" t="s">
        <v>1178</v>
      </c>
      <c r="C61" s="72" t="s">
        <v>1022</v>
      </c>
      <c r="D61" s="73" t="s">
        <v>1177</v>
      </c>
      <c r="E61" s="73" t="s">
        <v>1036</v>
      </c>
      <c r="F61" s="73" t="s">
        <v>102</v>
      </c>
      <c r="G61" s="72" t="s">
        <v>190</v>
      </c>
      <c r="H61" s="72" t="s">
        <v>703</v>
      </c>
      <c r="I61" s="73" t="s">
        <v>1036</v>
      </c>
      <c r="J61" s="73" t="s">
        <v>102</v>
      </c>
      <c r="K61" s="72" t="s">
        <v>190</v>
      </c>
      <c r="L61" s="73" t="s">
        <v>1177</v>
      </c>
      <c r="M61" s="72" t="s">
        <v>191</v>
      </c>
      <c r="N61" s="73" t="s">
        <v>1158</v>
      </c>
      <c r="O61" s="73"/>
      <c r="P61" s="73"/>
      <c r="Q61" s="73" t="s">
        <v>1144</v>
      </c>
      <c r="R61" s="73" t="s">
        <v>1140</v>
      </c>
      <c r="S61" s="73" t="s">
        <v>1133</v>
      </c>
      <c r="T61" s="74" t="s">
        <v>834</v>
      </c>
      <c r="U61" s="74" t="s">
        <v>393</v>
      </c>
      <c r="V61" s="67" t="s">
        <v>354</v>
      </c>
      <c r="W61" s="67" t="s">
        <v>167</v>
      </c>
      <c r="X61" s="67"/>
      <c r="Y61" s="67" t="s">
        <v>280</v>
      </c>
      <c r="Z61" s="67"/>
      <c r="AA61" s="67">
        <v>6.01</v>
      </c>
    </row>
    <row r="62" spans="1:27" ht="63.75">
      <c r="A62" s="70">
        <v>4061</v>
      </c>
      <c r="B62" s="72" t="s">
        <v>1178</v>
      </c>
      <c r="C62" s="72" t="s">
        <v>1022</v>
      </c>
      <c r="D62" s="73" t="s">
        <v>1037</v>
      </c>
      <c r="E62" s="73" t="s">
        <v>1036</v>
      </c>
      <c r="F62" s="73" t="s">
        <v>93</v>
      </c>
      <c r="G62" s="72" t="s">
        <v>190</v>
      </c>
      <c r="H62" s="72" t="s">
        <v>703</v>
      </c>
      <c r="I62" s="73" t="s">
        <v>1036</v>
      </c>
      <c r="J62" s="73" t="s">
        <v>93</v>
      </c>
      <c r="K62" s="72" t="s">
        <v>190</v>
      </c>
      <c r="L62" s="73" t="s">
        <v>1037</v>
      </c>
      <c r="M62" s="72" t="s">
        <v>191</v>
      </c>
      <c r="N62" s="73" t="s">
        <v>1158</v>
      </c>
      <c r="O62" s="73"/>
      <c r="P62" s="73"/>
      <c r="Q62" s="73" t="s">
        <v>1144</v>
      </c>
      <c r="R62" s="73" t="s">
        <v>1140</v>
      </c>
      <c r="S62" s="73" t="s">
        <v>1133</v>
      </c>
      <c r="T62" s="74" t="s">
        <v>835</v>
      </c>
      <c r="U62" s="74" t="s">
        <v>393</v>
      </c>
      <c r="V62" s="67" t="s">
        <v>354</v>
      </c>
      <c r="W62" s="67" t="s">
        <v>167</v>
      </c>
      <c r="X62" s="67"/>
      <c r="Y62" s="67" t="s">
        <v>280</v>
      </c>
      <c r="Z62" s="67"/>
      <c r="AA62" s="67">
        <v>6.01</v>
      </c>
    </row>
    <row r="63" spans="1:27" ht="63.75">
      <c r="A63" s="70">
        <v>4062</v>
      </c>
      <c r="B63" s="72" t="s">
        <v>1178</v>
      </c>
      <c r="C63" s="72" t="s">
        <v>1022</v>
      </c>
      <c r="D63" s="73" t="s">
        <v>1177</v>
      </c>
      <c r="E63" s="73" t="s">
        <v>1034</v>
      </c>
      <c r="F63" s="73" t="s">
        <v>95</v>
      </c>
      <c r="G63" s="72" t="s">
        <v>190</v>
      </c>
      <c r="H63" s="72" t="s">
        <v>703</v>
      </c>
      <c r="I63" s="73" t="s">
        <v>1034</v>
      </c>
      <c r="J63" s="73" t="s">
        <v>95</v>
      </c>
      <c r="K63" s="72" t="s">
        <v>190</v>
      </c>
      <c r="L63" s="73" t="s">
        <v>1177</v>
      </c>
      <c r="M63" s="72" t="s">
        <v>191</v>
      </c>
      <c r="N63" s="73" t="s">
        <v>1158</v>
      </c>
      <c r="O63" s="73"/>
      <c r="P63" s="73"/>
      <c r="Q63" s="73" t="s">
        <v>1144</v>
      </c>
      <c r="R63" s="73" t="s">
        <v>1140</v>
      </c>
      <c r="S63" s="73" t="s">
        <v>1133</v>
      </c>
      <c r="T63" s="74" t="s">
        <v>836</v>
      </c>
      <c r="U63" s="74" t="s">
        <v>393</v>
      </c>
      <c r="V63" s="67" t="s">
        <v>352</v>
      </c>
      <c r="W63" s="67" t="s">
        <v>169</v>
      </c>
      <c r="X63" s="67"/>
      <c r="Y63" s="67" t="s">
        <v>280</v>
      </c>
      <c r="Z63" s="67"/>
      <c r="AA63" s="67">
        <v>6.01</v>
      </c>
    </row>
    <row r="64" spans="1:27" ht="102">
      <c r="A64" s="70">
        <v>4063</v>
      </c>
      <c r="B64" s="72" t="s">
        <v>1178</v>
      </c>
      <c r="C64" s="72" t="s">
        <v>1022</v>
      </c>
      <c r="D64" s="73" t="s">
        <v>716</v>
      </c>
      <c r="E64" s="73" t="s">
        <v>1036</v>
      </c>
      <c r="F64" s="73" t="s">
        <v>77</v>
      </c>
      <c r="G64" s="72" t="s">
        <v>190</v>
      </c>
      <c r="H64" s="72" t="s">
        <v>703</v>
      </c>
      <c r="I64" s="73" t="s">
        <v>1036</v>
      </c>
      <c r="J64" s="73" t="s">
        <v>77</v>
      </c>
      <c r="K64" s="72" t="s">
        <v>190</v>
      </c>
      <c r="L64" s="73" t="s">
        <v>716</v>
      </c>
      <c r="M64" s="72" t="s">
        <v>29</v>
      </c>
      <c r="N64" s="73" t="s">
        <v>31</v>
      </c>
      <c r="O64" s="73"/>
      <c r="P64" s="73" t="s">
        <v>247</v>
      </c>
      <c r="Q64" s="73" t="s">
        <v>309</v>
      </c>
      <c r="R64" s="73" t="s">
        <v>310</v>
      </c>
      <c r="S64" s="73" t="s">
        <v>1133</v>
      </c>
      <c r="T64" s="81" t="s">
        <v>837</v>
      </c>
      <c r="U64" s="74" t="s">
        <v>393</v>
      </c>
      <c r="V64" s="67" t="s">
        <v>601</v>
      </c>
      <c r="W64" s="67"/>
      <c r="X64" s="67"/>
      <c r="Y64" s="67" t="s">
        <v>280</v>
      </c>
      <c r="Z64" s="67"/>
      <c r="AA64" s="67">
        <v>6.01</v>
      </c>
    </row>
    <row r="65" spans="1:27" ht="38.25">
      <c r="A65" s="70">
        <v>4064</v>
      </c>
      <c r="B65" s="72" t="s">
        <v>1178</v>
      </c>
      <c r="C65" s="72" t="s">
        <v>1022</v>
      </c>
      <c r="D65" s="73" t="s">
        <v>1196</v>
      </c>
      <c r="E65" s="73" t="s">
        <v>1038</v>
      </c>
      <c r="F65" s="73" t="s">
        <v>109</v>
      </c>
      <c r="G65" s="72" t="s">
        <v>190</v>
      </c>
      <c r="H65" s="72" t="s">
        <v>703</v>
      </c>
      <c r="I65" s="73" t="s">
        <v>1038</v>
      </c>
      <c r="J65" s="73" t="s">
        <v>109</v>
      </c>
      <c r="K65" s="72" t="s">
        <v>190</v>
      </c>
      <c r="L65" s="73" t="s">
        <v>1196</v>
      </c>
      <c r="M65" s="72" t="s">
        <v>29</v>
      </c>
      <c r="N65" s="73" t="s">
        <v>31</v>
      </c>
      <c r="O65" s="73"/>
      <c r="P65" s="73" t="s">
        <v>247</v>
      </c>
      <c r="Q65" s="73" t="s">
        <v>309</v>
      </c>
      <c r="R65" s="73" t="s">
        <v>310</v>
      </c>
      <c r="S65" s="73" t="s">
        <v>1133</v>
      </c>
      <c r="T65" s="74" t="s">
        <v>838</v>
      </c>
      <c r="U65" s="74" t="s">
        <v>393</v>
      </c>
      <c r="V65" s="67" t="s">
        <v>601</v>
      </c>
      <c r="W65" s="67"/>
      <c r="X65" s="67"/>
      <c r="Y65" s="67" t="s">
        <v>280</v>
      </c>
      <c r="Z65" s="67"/>
      <c r="AA65" s="67">
        <v>6.01</v>
      </c>
    </row>
    <row r="66" spans="1:27" ht="38.25">
      <c r="A66" s="70">
        <v>4065</v>
      </c>
      <c r="B66" s="72" t="s">
        <v>1178</v>
      </c>
      <c r="C66" s="72" t="s">
        <v>1022</v>
      </c>
      <c r="D66" s="73" t="s">
        <v>1039</v>
      </c>
      <c r="E66" s="73" t="s">
        <v>1040</v>
      </c>
      <c r="F66" s="73" t="s">
        <v>104</v>
      </c>
      <c r="G66" s="72" t="s">
        <v>189</v>
      </c>
      <c r="H66" s="72" t="s">
        <v>703</v>
      </c>
      <c r="I66" s="73" t="s">
        <v>1040</v>
      </c>
      <c r="J66" s="73" t="s">
        <v>104</v>
      </c>
      <c r="K66" s="72" t="s">
        <v>189</v>
      </c>
      <c r="L66" s="73" t="s">
        <v>1039</v>
      </c>
      <c r="M66" s="72" t="s">
        <v>29</v>
      </c>
      <c r="N66" s="73" t="s">
        <v>31</v>
      </c>
      <c r="O66" s="73"/>
      <c r="P66" s="73" t="s">
        <v>247</v>
      </c>
      <c r="Q66" s="73" t="s">
        <v>309</v>
      </c>
      <c r="R66" s="73" t="s">
        <v>310</v>
      </c>
      <c r="S66" s="73" t="s">
        <v>1133</v>
      </c>
      <c r="T66" s="74" t="s">
        <v>839</v>
      </c>
      <c r="U66" s="74" t="s">
        <v>840</v>
      </c>
      <c r="V66" s="67" t="s">
        <v>603</v>
      </c>
      <c r="W66" s="67" t="s">
        <v>1124</v>
      </c>
      <c r="X66" s="67"/>
      <c r="Y66" s="67" t="s">
        <v>280</v>
      </c>
      <c r="Z66" s="67"/>
      <c r="AA66" s="67">
        <v>6.01</v>
      </c>
    </row>
    <row r="67" spans="1:27" ht="38.25">
      <c r="A67" s="70">
        <v>4066</v>
      </c>
      <c r="B67" s="72" t="s">
        <v>1178</v>
      </c>
      <c r="C67" s="72" t="s">
        <v>1022</v>
      </c>
      <c r="D67" s="73" t="s">
        <v>716</v>
      </c>
      <c r="E67" s="73" t="s">
        <v>1038</v>
      </c>
      <c r="F67" s="73" t="s">
        <v>114</v>
      </c>
      <c r="G67" s="72" t="s">
        <v>189</v>
      </c>
      <c r="H67" s="72" t="s">
        <v>703</v>
      </c>
      <c r="I67" s="73" t="s">
        <v>1038</v>
      </c>
      <c r="J67" s="73" t="s">
        <v>114</v>
      </c>
      <c r="K67" s="72" t="s">
        <v>189</v>
      </c>
      <c r="L67" s="73" t="s">
        <v>716</v>
      </c>
      <c r="M67" s="72" t="s">
        <v>29</v>
      </c>
      <c r="N67" s="73" t="s">
        <v>31</v>
      </c>
      <c r="O67" s="73"/>
      <c r="P67" s="73" t="s">
        <v>247</v>
      </c>
      <c r="Q67" s="73" t="s">
        <v>309</v>
      </c>
      <c r="R67" s="73" t="s">
        <v>310</v>
      </c>
      <c r="S67" s="73" t="s">
        <v>1133</v>
      </c>
      <c r="T67" s="74" t="s">
        <v>841</v>
      </c>
      <c r="U67" s="74" t="s">
        <v>842</v>
      </c>
      <c r="V67" s="67" t="s">
        <v>603</v>
      </c>
      <c r="W67" s="67" t="s">
        <v>1125</v>
      </c>
      <c r="X67" s="67"/>
      <c r="Y67" s="67" t="s">
        <v>280</v>
      </c>
      <c r="Z67" s="67"/>
      <c r="AA67" s="67">
        <v>6.01</v>
      </c>
    </row>
    <row r="68" spans="1:27" ht="38.25">
      <c r="A68" s="70">
        <v>4067</v>
      </c>
      <c r="B68" s="72" t="s">
        <v>1178</v>
      </c>
      <c r="C68" s="72" t="s">
        <v>1022</v>
      </c>
      <c r="D68" s="73" t="s">
        <v>1039</v>
      </c>
      <c r="E68" s="73" t="s">
        <v>1040</v>
      </c>
      <c r="F68" s="73" t="s">
        <v>81</v>
      </c>
      <c r="G68" s="72" t="s">
        <v>189</v>
      </c>
      <c r="H68" s="72" t="s">
        <v>703</v>
      </c>
      <c r="I68" s="73" t="s">
        <v>1040</v>
      </c>
      <c r="J68" s="73" t="s">
        <v>81</v>
      </c>
      <c r="K68" s="72" t="s">
        <v>189</v>
      </c>
      <c r="L68" s="73" t="s">
        <v>1039</v>
      </c>
      <c r="M68" s="72" t="s">
        <v>29</v>
      </c>
      <c r="N68" s="73" t="s">
        <v>31</v>
      </c>
      <c r="O68" s="73"/>
      <c r="P68" s="73" t="s">
        <v>247</v>
      </c>
      <c r="Q68" s="73" t="s">
        <v>309</v>
      </c>
      <c r="R68" s="73" t="s">
        <v>310</v>
      </c>
      <c r="S68" s="73" t="s">
        <v>1133</v>
      </c>
      <c r="T68" s="74" t="s">
        <v>843</v>
      </c>
      <c r="U68" s="74" t="s">
        <v>844</v>
      </c>
      <c r="V68" s="67" t="s">
        <v>601</v>
      </c>
      <c r="W68" s="78"/>
      <c r="X68" s="67"/>
      <c r="Y68" s="67" t="s">
        <v>280</v>
      </c>
      <c r="Z68" s="67"/>
      <c r="AA68" s="67">
        <v>6.01</v>
      </c>
    </row>
    <row r="69" spans="1:27" ht="127.5">
      <c r="A69" s="70">
        <v>4068</v>
      </c>
      <c r="B69" s="72" t="s">
        <v>1178</v>
      </c>
      <c r="C69" s="72" t="s">
        <v>1022</v>
      </c>
      <c r="D69" s="73" t="s">
        <v>1041</v>
      </c>
      <c r="E69" s="73" t="s">
        <v>1042</v>
      </c>
      <c r="F69" s="73" t="s">
        <v>93</v>
      </c>
      <c r="G69" s="72" t="s">
        <v>189</v>
      </c>
      <c r="H69" s="72" t="s">
        <v>703</v>
      </c>
      <c r="I69" s="73" t="s">
        <v>1042</v>
      </c>
      <c r="J69" s="73" t="s">
        <v>93</v>
      </c>
      <c r="K69" s="72" t="s">
        <v>189</v>
      </c>
      <c r="L69" s="73" t="s">
        <v>1041</v>
      </c>
      <c r="M69" s="72" t="s">
        <v>29</v>
      </c>
      <c r="N69" s="73" t="s">
        <v>31</v>
      </c>
      <c r="O69" s="73"/>
      <c r="P69" s="73" t="s">
        <v>247</v>
      </c>
      <c r="Q69" s="73" t="s">
        <v>309</v>
      </c>
      <c r="R69" s="73" t="s">
        <v>310</v>
      </c>
      <c r="S69" s="73" t="s">
        <v>1133</v>
      </c>
      <c r="T69" s="81" t="s">
        <v>845</v>
      </c>
      <c r="U69" s="74" t="s">
        <v>393</v>
      </c>
      <c r="V69" s="67" t="s">
        <v>603</v>
      </c>
      <c r="W69" s="83" t="s">
        <v>568</v>
      </c>
      <c r="X69" s="67"/>
      <c r="Y69" s="67" t="s">
        <v>280</v>
      </c>
      <c r="Z69" s="67"/>
      <c r="AA69" s="67">
        <v>6.01</v>
      </c>
    </row>
    <row r="70" spans="1:27" ht="38.25">
      <c r="A70" s="70">
        <v>4069</v>
      </c>
      <c r="B70" s="72" t="s">
        <v>1178</v>
      </c>
      <c r="C70" s="72" t="s">
        <v>1022</v>
      </c>
      <c r="D70" s="73" t="s">
        <v>1041</v>
      </c>
      <c r="E70" s="73" t="s">
        <v>1042</v>
      </c>
      <c r="F70" s="73" t="s">
        <v>76</v>
      </c>
      <c r="G70" s="72" t="s">
        <v>190</v>
      </c>
      <c r="H70" s="72" t="s">
        <v>703</v>
      </c>
      <c r="I70" s="73" t="s">
        <v>1042</v>
      </c>
      <c r="J70" s="73" t="s">
        <v>76</v>
      </c>
      <c r="K70" s="72" t="s">
        <v>190</v>
      </c>
      <c r="L70" s="73" t="s">
        <v>1041</v>
      </c>
      <c r="M70" s="72" t="s">
        <v>29</v>
      </c>
      <c r="N70" s="73" t="s">
        <v>31</v>
      </c>
      <c r="O70" s="73"/>
      <c r="P70" s="73" t="s">
        <v>247</v>
      </c>
      <c r="Q70" s="73" t="s">
        <v>309</v>
      </c>
      <c r="R70" s="73" t="s">
        <v>310</v>
      </c>
      <c r="S70" s="73" t="s">
        <v>1133</v>
      </c>
      <c r="T70" s="74" t="s">
        <v>846</v>
      </c>
      <c r="U70" s="74" t="s">
        <v>847</v>
      </c>
      <c r="V70" s="67" t="s">
        <v>601</v>
      </c>
      <c r="W70" s="67"/>
      <c r="X70" s="67"/>
      <c r="Y70" s="67" t="s">
        <v>280</v>
      </c>
      <c r="Z70" s="67"/>
      <c r="AA70" s="67">
        <v>6.01</v>
      </c>
    </row>
    <row r="71" spans="1:27" ht="63.75">
      <c r="A71" s="70">
        <v>4070</v>
      </c>
      <c r="B71" s="72" t="s">
        <v>1178</v>
      </c>
      <c r="C71" s="72" t="s">
        <v>1022</v>
      </c>
      <c r="D71" s="73" t="s">
        <v>1183</v>
      </c>
      <c r="E71" s="73" t="s">
        <v>1043</v>
      </c>
      <c r="F71" s="73" t="s">
        <v>100</v>
      </c>
      <c r="G71" s="72" t="s">
        <v>190</v>
      </c>
      <c r="H71" s="72" t="s">
        <v>703</v>
      </c>
      <c r="I71" s="73" t="s">
        <v>1043</v>
      </c>
      <c r="J71" s="73" t="s">
        <v>100</v>
      </c>
      <c r="K71" s="72" t="s">
        <v>190</v>
      </c>
      <c r="L71" s="73" t="s">
        <v>1183</v>
      </c>
      <c r="M71" s="72" t="s">
        <v>29</v>
      </c>
      <c r="N71" s="73" t="s">
        <v>31</v>
      </c>
      <c r="O71" s="73"/>
      <c r="P71" s="73" t="s">
        <v>247</v>
      </c>
      <c r="Q71" s="73" t="s">
        <v>309</v>
      </c>
      <c r="R71" s="73" t="s">
        <v>310</v>
      </c>
      <c r="S71" s="73" t="s">
        <v>1133</v>
      </c>
      <c r="T71" s="74" t="s">
        <v>848</v>
      </c>
      <c r="U71" s="74" t="s">
        <v>814</v>
      </c>
      <c r="V71" s="67" t="s">
        <v>603</v>
      </c>
      <c r="W71" s="67" t="s">
        <v>575</v>
      </c>
      <c r="X71" s="67"/>
      <c r="Y71" s="67" t="s">
        <v>280</v>
      </c>
      <c r="Z71" s="67"/>
      <c r="AA71" s="67">
        <v>6.01</v>
      </c>
    </row>
    <row r="72" spans="1:27" ht="51">
      <c r="A72" s="70">
        <v>4071</v>
      </c>
      <c r="B72" s="72" t="s">
        <v>1178</v>
      </c>
      <c r="C72" s="72" t="s">
        <v>1022</v>
      </c>
      <c r="D72" s="73" t="s">
        <v>1183</v>
      </c>
      <c r="E72" s="73" t="s">
        <v>1043</v>
      </c>
      <c r="F72" s="73" t="s">
        <v>75</v>
      </c>
      <c r="G72" s="72" t="s">
        <v>190</v>
      </c>
      <c r="H72" s="72" t="s">
        <v>703</v>
      </c>
      <c r="I72" s="73" t="s">
        <v>1043</v>
      </c>
      <c r="J72" s="73" t="s">
        <v>75</v>
      </c>
      <c r="K72" s="72" t="s">
        <v>190</v>
      </c>
      <c r="L72" s="73" t="s">
        <v>1183</v>
      </c>
      <c r="M72" s="72" t="s">
        <v>29</v>
      </c>
      <c r="N72" s="73" t="s">
        <v>31</v>
      </c>
      <c r="O72" s="73"/>
      <c r="P72" s="73" t="s">
        <v>247</v>
      </c>
      <c r="Q72" s="73" t="s">
        <v>309</v>
      </c>
      <c r="R72" s="73" t="s">
        <v>310</v>
      </c>
      <c r="S72" s="73" t="s">
        <v>1133</v>
      </c>
      <c r="T72" s="74" t="s">
        <v>849</v>
      </c>
      <c r="U72" s="74" t="s">
        <v>847</v>
      </c>
      <c r="V72" s="67" t="s">
        <v>601</v>
      </c>
      <c r="W72" s="67"/>
      <c r="X72" s="67"/>
      <c r="Y72" s="67" t="s">
        <v>280</v>
      </c>
      <c r="Z72" s="67"/>
      <c r="AA72" s="67">
        <v>6.01</v>
      </c>
    </row>
    <row r="73" spans="1:27" ht="51">
      <c r="A73" s="70">
        <v>4072</v>
      </c>
      <c r="B73" s="72" t="s">
        <v>1178</v>
      </c>
      <c r="C73" s="72" t="s">
        <v>1022</v>
      </c>
      <c r="D73" s="73" t="s">
        <v>1184</v>
      </c>
      <c r="E73" s="73" t="s">
        <v>1044</v>
      </c>
      <c r="F73" s="73" t="s">
        <v>79</v>
      </c>
      <c r="G73" s="72" t="s">
        <v>189</v>
      </c>
      <c r="H73" s="72" t="s">
        <v>703</v>
      </c>
      <c r="I73" s="73" t="s">
        <v>1044</v>
      </c>
      <c r="J73" s="73" t="s">
        <v>79</v>
      </c>
      <c r="K73" s="72" t="s">
        <v>189</v>
      </c>
      <c r="L73" s="73" t="s">
        <v>1184</v>
      </c>
      <c r="M73" s="72" t="s">
        <v>29</v>
      </c>
      <c r="N73" s="73" t="s">
        <v>31</v>
      </c>
      <c r="O73" s="73"/>
      <c r="P73" s="73" t="s">
        <v>247</v>
      </c>
      <c r="Q73" s="73" t="s">
        <v>309</v>
      </c>
      <c r="R73" s="73" t="s">
        <v>310</v>
      </c>
      <c r="S73" s="73" t="s">
        <v>1133</v>
      </c>
      <c r="T73" s="74" t="s">
        <v>348</v>
      </c>
      <c r="U73" s="74" t="s">
        <v>814</v>
      </c>
      <c r="V73" s="67" t="s">
        <v>603</v>
      </c>
      <c r="W73" s="67" t="s">
        <v>569</v>
      </c>
      <c r="X73" s="67"/>
      <c r="Y73" s="67" t="s">
        <v>280</v>
      </c>
      <c r="Z73" s="67"/>
      <c r="AA73" s="67">
        <v>6.01</v>
      </c>
    </row>
    <row r="74" spans="1:27" ht="38.25">
      <c r="A74" s="70">
        <v>4073</v>
      </c>
      <c r="B74" s="72" t="s">
        <v>1178</v>
      </c>
      <c r="C74" s="72" t="s">
        <v>1022</v>
      </c>
      <c r="D74" s="73" t="s">
        <v>1045</v>
      </c>
      <c r="E74" s="73" t="s">
        <v>1046</v>
      </c>
      <c r="F74" s="73" t="s">
        <v>159</v>
      </c>
      <c r="G74" s="72" t="s">
        <v>189</v>
      </c>
      <c r="H74" s="72" t="s">
        <v>703</v>
      </c>
      <c r="I74" s="73" t="s">
        <v>1046</v>
      </c>
      <c r="J74" s="73" t="s">
        <v>159</v>
      </c>
      <c r="K74" s="72" t="s">
        <v>189</v>
      </c>
      <c r="L74" s="73" t="s">
        <v>1045</v>
      </c>
      <c r="M74" s="72" t="s">
        <v>29</v>
      </c>
      <c r="N74" s="73" t="s">
        <v>31</v>
      </c>
      <c r="O74" s="73"/>
      <c r="P74" s="73" t="s">
        <v>247</v>
      </c>
      <c r="Q74" s="73" t="s">
        <v>309</v>
      </c>
      <c r="R74" s="73" t="s">
        <v>310</v>
      </c>
      <c r="S74" s="73" t="s">
        <v>1133</v>
      </c>
      <c r="T74" s="74" t="s">
        <v>349</v>
      </c>
      <c r="U74" s="74" t="s">
        <v>350</v>
      </c>
      <c r="V74" s="67" t="s">
        <v>601</v>
      </c>
      <c r="W74" s="67"/>
      <c r="X74" s="67"/>
      <c r="Y74" s="67" t="s">
        <v>280</v>
      </c>
      <c r="Z74" s="67"/>
      <c r="AA74" s="67">
        <v>6.01</v>
      </c>
    </row>
    <row r="75" spans="1:27" ht="76.5">
      <c r="A75" s="70">
        <v>4074</v>
      </c>
      <c r="B75" s="72" t="s">
        <v>1178</v>
      </c>
      <c r="C75" s="72" t="s">
        <v>1022</v>
      </c>
      <c r="D75" s="73" t="s">
        <v>1047</v>
      </c>
      <c r="E75" s="73" t="s">
        <v>1048</v>
      </c>
      <c r="F75" s="73" t="s">
        <v>111</v>
      </c>
      <c r="G75" s="72" t="s">
        <v>189</v>
      </c>
      <c r="H75" s="72" t="s">
        <v>703</v>
      </c>
      <c r="I75" s="73" t="s">
        <v>1048</v>
      </c>
      <c r="J75" s="73" t="s">
        <v>111</v>
      </c>
      <c r="K75" s="72" t="s">
        <v>189</v>
      </c>
      <c r="L75" s="73" t="s">
        <v>1047</v>
      </c>
      <c r="M75" s="72" t="s">
        <v>29</v>
      </c>
      <c r="N75" s="73" t="s">
        <v>31</v>
      </c>
      <c r="O75" s="73"/>
      <c r="P75" s="73" t="s">
        <v>247</v>
      </c>
      <c r="Q75" s="73" t="s">
        <v>309</v>
      </c>
      <c r="R75" s="73" t="s">
        <v>310</v>
      </c>
      <c r="S75" s="73" t="s">
        <v>1133</v>
      </c>
      <c r="T75" s="74" t="s">
        <v>431</v>
      </c>
      <c r="U75" s="74" t="s">
        <v>432</v>
      </c>
      <c r="V75" s="67" t="s">
        <v>601</v>
      </c>
      <c r="W75" s="67" t="s">
        <v>570</v>
      </c>
      <c r="X75" s="67"/>
      <c r="Y75" s="67" t="s">
        <v>280</v>
      </c>
      <c r="Z75" s="67"/>
      <c r="AA75" s="67">
        <v>6.01</v>
      </c>
    </row>
    <row r="76" spans="1:27" ht="38.25">
      <c r="A76" s="70">
        <v>4075</v>
      </c>
      <c r="B76" s="72" t="s">
        <v>1178</v>
      </c>
      <c r="C76" s="72" t="s">
        <v>1022</v>
      </c>
      <c r="D76" s="73" t="s">
        <v>1039</v>
      </c>
      <c r="E76" s="73" t="s">
        <v>1038</v>
      </c>
      <c r="F76" s="73" t="s">
        <v>161</v>
      </c>
      <c r="G76" s="72" t="s">
        <v>189</v>
      </c>
      <c r="H76" s="72" t="s">
        <v>703</v>
      </c>
      <c r="I76" s="73" t="s">
        <v>1038</v>
      </c>
      <c r="J76" s="73" t="s">
        <v>161</v>
      </c>
      <c r="K76" s="72" t="s">
        <v>189</v>
      </c>
      <c r="L76" s="73" t="s">
        <v>1039</v>
      </c>
      <c r="M76" s="72" t="s">
        <v>29</v>
      </c>
      <c r="N76" s="73" t="s">
        <v>31</v>
      </c>
      <c r="O76" s="73"/>
      <c r="P76" s="73" t="s">
        <v>247</v>
      </c>
      <c r="Q76" s="73" t="s">
        <v>309</v>
      </c>
      <c r="R76" s="73" t="s">
        <v>310</v>
      </c>
      <c r="S76" s="73" t="s">
        <v>1133</v>
      </c>
      <c r="T76" s="74" t="s">
        <v>433</v>
      </c>
      <c r="U76" s="74" t="s">
        <v>434</v>
      </c>
      <c r="V76" s="67" t="s">
        <v>729</v>
      </c>
      <c r="W76" s="67" t="s">
        <v>311</v>
      </c>
      <c r="X76" s="67"/>
      <c r="Y76" s="67" t="s">
        <v>280</v>
      </c>
      <c r="Z76" s="67"/>
      <c r="AA76" s="67">
        <v>6.01</v>
      </c>
    </row>
    <row r="77" spans="1:27" ht="38.25">
      <c r="A77" s="70">
        <v>4076</v>
      </c>
      <c r="B77" s="72" t="s">
        <v>1178</v>
      </c>
      <c r="C77" s="72" t="s">
        <v>1022</v>
      </c>
      <c r="D77" s="73" t="s">
        <v>1039</v>
      </c>
      <c r="E77" s="73" t="s">
        <v>1040</v>
      </c>
      <c r="F77" s="73" t="s">
        <v>75</v>
      </c>
      <c r="G77" s="72" t="s">
        <v>190</v>
      </c>
      <c r="H77" s="72" t="s">
        <v>703</v>
      </c>
      <c r="I77" s="73" t="s">
        <v>1040</v>
      </c>
      <c r="J77" s="73" t="s">
        <v>75</v>
      </c>
      <c r="K77" s="72" t="s">
        <v>190</v>
      </c>
      <c r="L77" s="73" t="s">
        <v>1039</v>
      </c>
      <c r="M77" s="72" t="s">
        <v>29</v>
      </c>
      <c r="N77" s="73" t="s">
        <v>31</v>
      </c>
      <c r="O77" s="73"/>
      <c r="P77" s="73" t="s">
        <v>247</v>
      </c>
      <c r="Q77" s="73" t="s">
        <v>309</v>
      </c>
      <c r="R77" s="73" t="s">
        <v>310</v>
      </c>
      <c r="S77" s="73" t="s">
        <v>1133</v>
      </c>
      <c r="T77" s="74" t="s">
        <v>435</v>
      </c>
      <c r="U77" s="74" t="s">
        <v>432</v>
      </c>
      <c r="V77" s="67" t="s">
        <v>603</v>
      </c>
      <c r="W77" s="67" t="s">
        <v>571</v>
      </c>
      <c r="X77" s="67"/>
      <c r="Y77" s="67" t="s">
        <v>280</v>
      </c>
      <c r="Z77" s="67"/>
      <c r="AA77" s="67">
        <v>6.01</v>
      </c>
    </row>
    <row r="78" spans="1:27" ht="102">
      <c r="A78" s="70">
        <v>4077</v>
      </c>
      <c r="B78" s="72" t="s">
        <v>1178</v>
      </c>
      <c r="C78" s="72" t="s">
        <v>1022</v>
      </c>
      <c r="D78" s="73" t="s">
        <v>1049</v>
      </c>
      <c r="E78" s="73" t="s">
        <v>1042</v>
      </c>
      <c r="F78" s="73" t="s">
        <v>79</v>
      </c>
      <c r="G78" s="72" t="s">
        <v>190</v>
      </c>
      <c r="H78" s="72" t="s">
        <v>703</v>
      </c>
      <c r="I78" s="73" t="s">
        <v>1042</v>
      </c>
      <c r="J78" s="73" t="s">
        <v>79</v>
      </c>
      <c r="K78" s="72" t="s">
        <v>190</v>
      </c>
      <c r="L78" s="73" t="s">
        <v>1049</v>
      </c>
      <c r="M78" s="72" t="s">
        <v>29</v>
      </c>
      <c r="N78" s="73" t="s">
        <v>31</v>
      </c>
      <c r="O78" s="73"/>
      <c r="P78" s="73" t="s">
        <v>247</v>
      </c>
      <c r="Q78" s="73" t="s">
        <v>309</v>
      </c>
      <c r="R78" s="73" t="s">
        <v>310</v>
      </c>
      <c r="S78" s="73" t="s">
        <v>1133</v>
      </c>
      <c r="T78" s="81" t="s">
        <v>436</v>
      </c>
      <c r="U78" s="74" t="s">
        <v>437</v>
      </c>
      <c r="V78" s="67" t="s">
        <v>601</v>
      </c>
      <c r="W78" s="67"/>
      <c r="X78" s="67"/>
      <c r="Y78" s="67" t="s">
        <v>280</v>
      </c>
      <c r="Z78" s="67"/>
      <c r="AA78" s="67">
        <v>6.01</v>
      </c>
    </row>
    <row r="79" spans="1:27" ht="63.75">
      <c r="A79" s="70">
        <v>4078</v>
      </c>
      <c r="B79" s="72" t="s">
        <v>1178</v>
      </c>
      <c r="C79" s="72" t="s">
        <v>1022</v>
      </c>
      <c r="D79" s="73" t="s">
        <v>1049</v>
      </c>
      <c r="E79" s="73" t="s">
        <v>1042</v>
      </c>
      <c r="F79" s="73" t="s">
        <v>87</v>
      </c>
      <c r="G79" s="72" t="s">
        <v>190</v>
      </c>
      <c r="H79" s="72" t="s">
        <v>703</v>
      </c>
      <c r="I79" s="73" t="s">
        <v>1042</v>
      </c>
      <c r="J79" s="73" t="s">
        <v>87</v>
      </c>
      <c r="K79" s="72" t="s">
        <v>190</v>
      </c>
      <c r="L79" s="73" t="s">
        <v>1049</v>
      </c>
      <c r="M79" s="72" t="s">
        <v>29</v>
      </c>
      <c r="N79" s="73" t="s">
        <v>31</v>
      </c>
      <c r="O79" s="73"/>
      <c r="P79" s="73" t="s">
        <v>247</v>
      </c>
      <c r="Q79" s="73" t="s">
        <v>309</v>
      </c>
      <c r="R79" s="73" t="s">
        <v>310</v>
      </c>
      <c r="S79" s="73" t="s">
        <v>1133</v>
      </c>
      <c r="T79" s="74" t="s">
        <v>438</v>
      </c>
      <c r="U79" s="74" t="s">
        <v>439</v>
      </c>
      <c r="V79" s="67" t="s">
        <v>601</v>
      </c>
      <c r="W79" s="67"/>
      <c r="X79" s="67"/>
      <c r="Y79" s="67" t="s">
        <v>280</v>
      </c>
      <c r="Z79" s="67"/>
      <c r="AA79" s="67">
        <v>6.01</v>
      </c>
    </row>
    <row r="80" spans="1:27" ht="25.5">
      <c r="A80" s="70">
        <v>4079</v>
      </c>
      <c r="B80" s="72" t="s">
        <v>1212</v>
      </c>
      <c r="C80" s="72" t="s">
        <v>1180</v>
      </c>
      <c r="D80" s="73" t="s">
        <v>1194</v>
      </c>
      <c r="E80" s="73" t="s">
        <v>1050</v>
      </c>
      <c r="F80" s="73" t="s">
        <v>995</v>
      </c>
      <c r="G80" s="72" t="s">
        <v>189</v>
      </c>
      <c r="H80" s="72" t="s">
        <v>703</v>
      </c>
      <c r="I80" s="73" t="s">
        <v>1050</v>
      </c>
      <c r="J80" s="73" t="s">
        <v>985</v>
      </c>
      <c r="K80" s="72" t="s">
        <v>189</v>
      </c>
      <c r="L80" s="73" t="s">
        <v>1194</v>
      </c>
      <c r="M80" s="72" t="s">
        <v>29</v>
      </c>
      <c r="N80" s="73" t="s">
        <v>32</v>
      </c>
      <c r="O80" s="73"/>
      <c r="P80" s="73" t="s">
        <v>776</v>
      </c>
      <c r="Q80" s="73" t="s">
        <v>1134</v>
      </c>
      <c r="R80" s="73" t="s">
        <v>1135</v>
      </c>
      <c r="S80" s="73" t="s">
        <v>1133</v>
      </c>
      <c r="T80" s="74" t="s">
        <v>440</v>
      </c>
      <c r="U80" s="74" t="s">
        <v>441</v>
      </c>
      <c r="V80" s="67" t="s">
        <v>355</v>
      </c>
      <c r="W80" s="78" t="s">
        <v>1136</v>
      </c>
      <c r="X80" s="67"/>
      <c r="Y80" s="67" t="s">
        <v>279</v>
      </c>
      <c r="Z80" s="67"/>
      <c r="AA80" s="67">
        <v>6.01</v>
      </c>
    </row>
    <row r="81" spans="1:27" ht="63.75">
      <c r="A81" s="70">
        <v>4080</v>
      </c>
      <c r="B81" s="72" t="s">
        <v>1212</v>
      </c>
      <c r="C81" s="72" t="s">
        <v>1180</v>
      </c>
      <c r="D81" s="73" t="s">
        <v>980</v>
      </c>
      <c r="E81" s="73" t="s">
        <v>152</v>
      </c>
      <c r="F81" s="73" t="s">
        <v>91</v>
      </c>
      <c r="G81" s="72" t="s">
        <v>190</v>
      </c>
      <c r="H81" s="72" t="s">
        <v>703</v>
      </c>
      <c r="I81" s="73" t="s">
        <v>152</v>
      </c>
      <c r="J81" s="73" t="s">
        <v>91</v>
      </c>
      <c r="K81" s="72" t="s">
        <v>190</v>
      </c>
      <c r="L81" s="73" t="s">
        <v>980</v>
      </c>
      <c r="M81" s="72" t="s">
        <v>29</v>
      </c>
      <c r="N81" s="73" t="s">
        <v>32</v>
      </c>
      <c r="O81" s="73"/>
      <c r="P81" s="73" t="s">
        <v>776</v>
      </c>
      <c r="Q81" s="73" t="s">
        <v>580</v>
      </c>
      <c r="R81" s="73" t="s">
        <v>308</v>
      </c>
      <c r="S81" s="73" t="s">
        <v>1133</v>
      </c>
      <c r="T81" s="74" t="s">
        <v>442</v>
      </c>
      <c r="U81" s="74" t="s">
        <v>443</v>
      </c>
      <c r="V81" s="67" t="s">
        <v>773</v>
      </c>
      <c r="W81" s="67" t="s">
        <v>1123</v>
      </c>
      <c r="X81" s="67"/>
      <c r="Y81" s="67" t="s">
        <v>280</v>
      </c>
      <c r="Z81" s="67"/>
      <c r="AA81" s="67" t="s">
        <v>282</v>
      </c>
    </row>
    <row r="82" spans="1:27" ht="25.5">
      <c r="A82" s="70">
        <v>4081</v>
      </c>
      <c r="B82" s="72" t="s">
        <v>1212</v>
      </c>
      <c r="C82" s="72" t="s">
        <v>1180</v>
      </c>
      <c r="D82" s="73" t="s">
        <v>1051</v>
      </c>
      <c r="E82" s="73" t="s">
        <v>1052</v>
      </c>
      <c r="F82" s="73" t="s">
        <v>1053</v>
      </c>
      <c r="G82" s="72" t="s">
        <v>190</v>
      </c>
      <c r="H82" s="72" t="s">
        <v>703</v>
      </c>
      <c r="I82" s="73" t="s">
        <v>1052</v>
      </c>
      <c r="J82" s="73" t="s">
        <v>1053</v>
      </c>
      <c r="K82" s="72" t="s">
        <v>190</v>
      </c>
      <c r="L82" s="73" t="s">
        <v>1051</v>
      </c>
      <c r="M82" s="72" t="s">
        <v>29</v>
      </c>
      <c r="N82" s="73" t="s">
        <v>32</v>
      </c>
      <c r="O82" s="73"/>
      <c r="P82" s="73" t="s">
        <v>776</v>
      </c>
      <c r="Q82" s="73" t="s">
        <v>1134</v>
      </c>
      <c r="R82" s="73" t="s">
        <v>1135</v>
      </c>
      <c r="S82" s="73" t="s">
        <v>1133</v>
      </c>
      <c r="T82" s="74" t="s">
        <v>444</v>
      </c>
      <c r="U82" s="74" t="s">
        <v>445</v>
      </c>
      <c r="V82" s="67" t="s">
        <v>355</v>
      </c>
      <c r="W82" s="78" t="s">
        <v>1136</v>
      </c>
      <c r="X82" s="67"/>
      <c r="Y82" s="67" t="s">
        <v>279</v>
      </c>
      <c r="Z82" s="67"/>
      <c r="AA82" s="67">
        <v>6.01</v>
      </c>
    </row>
    <row r="83" spans="1:27" ht="25.5">
      <c r="A83" s="70">
        <v>4082</v>
      </c>
      <c r="B83" s="72" t="s">
        <v>1212</v>
      </c>
      <c r="C83" s="72" t="s">
        <v>1180</v>
      </c>
      <c r="D83" s="73" t="s">
        <v>1054</v>
      </c>
      <c r="E83" s="73" t="s">
        <v>149</v>
      </c>
      <c r="F83" s="73" t="s">
        <v>118</v>
      </c>
      <c r="G83" s="72" t="s">
        <v>190</v>
      </c>
      <c r="H83" s="72" t="s">
        <v>703</v>
      </c>
      <c r="I83" s="73" t="s">
        <v>149</v>
      </c>
      <c r="J83" s="73" t="s">
        <v>118</v>
      </c>
      <c r="K83" s="72" t="s">
        <v>190</v>
      </c>
      <c r="L83" s="73" t="s">
        <v>1054</v>
      </c>
      <c r="M83" s="72" t="s">
        <v>29</v>
      </c>
      <c r="N83" s="73" t="s">
        <v>32</v>
      </c>
      <c r="O83" s="73"/>
      <c r="P83" s="73" t="s">
        <v>776</v>
      </c>
      <c r="Q83" s="73" t="s">
        <v>1134</v>
      </c>
      <c r="R83" s="73" t="s">
        <v>1135</v>
      </c>
      <c r="S83" s="73" t="s">
        <v>1133</v>
      </c>
      <c r="T83" s="74" t="s">
        <v>446</v>
      </c>
      <c r="U83" s="74" t="s">
        <v>447</v>
      </c>
      <c r="V83" s="67" t="s">
        <v>355</v>
      </c>
      <c r="W83" s="78" t="s">
        <v>1136</v>
      </c>
      <c r="X83" s="67"/>
      <c r="Y83" s="67" t="s">
        <v>279</v>
      </c>
      <c r="Z83" s="67"/>
      <c r="AA83" s="67">
        <v>6.01</v>
      </c>
    </row>
    <row r="84" spans="1:27" ht="38.25">
      <c r="A84" s="70">
        <v>4083</v>
      </c>
      <c r="B84" s="72" t="s">
        <v>1212</v>
      </c>
      <c r="C84" s="72" t="s">
        <v>1180</v>
      </c>
      <c r="D84" s="73" t="s">
        <v>1055</v>
      </c>
      <c r="E84" s="73" t="s">
        <v>1056</v>
      </c>
      <c r="F84" s="73" t="s">
        <v>1057</v>
      </c>
      <c r="G84" s="72" t="s">
        <v>190</v>
      </c>
      <c r="H84" s="72" t="s">
        <v>703</v>
      </c>
      <c r="I84" s="73" t="s">
        <v>1056</v>
      </c>
      <c r="J84" s="73" t="s">
        <v>986</v>
      </c>
      <c r="K84" s="72" t="s">
        <v>190</v>
      </c>
      <c r="L84" s="73" t="s">
        <v>1055</v>
      </c>
      <c r="M84" s="72" t="s">
        <v>29</v>
      </c>
      <c r="N84" s="73" t="s">
        <v>32</v>
      </c>
      <c r="O84" s="73"/>
      <c r="P84" s="73" t="s">
        <v>776</v>
      </c>
      <c r="Q84" s="73" t="s">
        <v>1134</v>
      </c>
      <c r="R84" s="73" t="s">
        <v>1135</v>
      </c>
      <c r="S84" s="73" t="s">
        <v>1133</v>
      </c>
      <c r="T84" s="74" t="s">
        <v>448</v>
      </c>
      <c r="U84" s="74" t="s">
        <v>449</v>
      </c>
      <c r="V84" s="67" t="s">
        <v>355</v>
      </c>
      <c r="W84" s="78" t="s">
        <v>1136</v>
      </c>
      <c r="X84" s="67"/>
      <c r="Y84" s="67" t="s">
        <v>279</v>
      </c>
      <c r="Z84" s="67"/>
      <c r="AA84" s="67">
        <v>6.01</v>
      </c>
    </row>
    <row r="85" spans="1:27" ht="38.25">
      <c r="A85" s="70">
        <v>4084</v>
      </c>
      <c r="B85" s="72" t="s">
        <v>1212</v>
      </c>
      <c r="C85" s="72" t="s">
        <v>1180</v>
      </c>
      <c r="D85" s="73" t="s">
        <v>716</v>
      </c>
      <c r="E85" s="73" t="s">
        <v>1038</v>
      </c>
      <c r="F85" s="73" t="s">
        <v>1058</v>
      </c>
      <c r="G85" s="72" t="s">
        <v>190</v>
      </c>
      <c r="H85" s="72" t="s">
        <v>703</v>
      </c>
      <c r="I85" s="73" t="s">
        <v>1038</v>
      </c>
      <c r="J85" s="73" t="s">
        <v>1058</v>
      </c>
      <c r="K85" s="72" t="s">
        <v>190</v>
      </c>
      <c r="L85" s="73" t="s">
        <v>716</v>
      </c>
      <c r="M85" s="72" t="s">
        <v>29</v>
      </c>
      <c r="N85" s="73" t="s">
        <v>31</v>
      </c>
      <c r="O85" s="73"/>
      <c r="P85" s="73" t="s">
        <v>247</v>
      </c>
      <c r="Q85" s="73" t="s">
        <v>309</v>
      </c>
      <c r="R85" s="73" t="s">
        <v>310</v>
      </c>
      <c r="S85" s="73" t="s">
        <v>1133</v>
      </c>
      <c r="T85" s="74" t="s">
        <v>450</v>
      </c>
      <c r="U85" s="74" t="s">
        <v>451</v>
      </c>
      <c r="V85" s="78" t="s">
        <v>601</v>
      </c>
      <c r="W85" s="78" t="s">
        <v>572</v>
      </c>
      <c r="X85" s="67"/>
      <c r="Y85" s="67" t="s">
        <v>280</v>
      </c>
      <c r="Z85" s="67"/>
      <c r="AA85" s="67">
        <v>6.01</v>
      </c>
    </row>
    <row r="86" spans="1:27" ht="51">
      <c r="A86" s="70">
        <v>4085</v>
      </c>
      <c r="B86" s="72" t="s">
        <v>1212</v>
      </c>
      <c r="C86" s="72" t="s">
        <v>1180</v>
      </c>
      <c r="D86" s="73" t="s">
        <v>1059</v>
      </c>
      <c r="E86" s="73" t="s">
        <v>1042</v>
      </c>
      <c r="F86" s="73" t="s">
        <v>1060</v>
      </c>
      <c r="G86" s="72" t="s">
        <v>190</v>
      </c>
      <c r="H86" s="72" t="s">
        <v>703</v>
      </c>
      <c r="I86" s="73" t="s">
        <v>1042</v>
      </c>
      <c r="J86" s="73" t="s">
        <v>1060</v>
      </c>
      <c r="K86" s="72" t="s">
        <v>190</v>
      </c>
      <c r="L86" s="73" t="s">
        <v>1059</v>
      </c>
      <c r="M86" s="72" t="s">
        <v>29</v>
      </c>
      <c r="N86" s="73" t="s">
        <v>31</v>
      </c>
      <c r="O86" s="73"/>
      <c r="P86" s="73" t="s">
        <v>247</v>
      </c>
      <c r="Q86" s="73" t="s">
        <v>309</v>
      </c>
      <c r="R86" s="73" t="s">
        <v>310</v>
      </c>
      <c r="S86" s="73" t="s">
        <v>1133</v>
      </c>
      <c r="T86" s="74" t="s">
        <v>452</v>
      </c>
      <c r="U86" s="74" t="s">
        <v>642</v>
      </c>
      <c r="V86" s="78" t="s">
        <v>601</v>
      </c>
      <c r="W86" s="78"/>
      <c r="X86" s="67"/>
      <c r="Y86" s="67" t="s">
        <v>280</v>
      </c>
      <c r="Z86" s="67"/>
      <c r="AA86" s="67">
        <v>6.01</v>
      </c>
    </row>
    <row r="87" spans="1:27" ht="63.75">
      <c r="A87" s="70">
        <v>4086</v>
      </c>
      <c r="B87" s="72" t="s">
        <v>1212</v>
      </c>
      <c r="C87" s="72" t="s">
        <v>1180</v>
      </c>
      <c r="D87" s="73" t="s">
        <v>1041</v>
      </c>
      <c r="E87" s="73" t="s">
        <v>1061</v>
      </c>
      <c r="F87" s="73" t="s">
        <v>1062</v>
      </c>
      <c r="G87" s="72" t="s">
        <v>190</v>
      </c>
      <c r="H87" s="72" t="s">
        <v>703</v>
      </c>
      <c r="I87" s="73" t="s">
        <v>1061</v>
      </c>
      <c r="J87" s="73" t="s">
        <v>1062</v>
      </c>
      <c r="K87" s="72" t="s">
        <v>190</v>
      </c>
      <c r="L87" s="73" t="s">
        <v>1041</v>
      </c>
      <c r="M87" s="72" t="s">
        <v>29</v>
      </c>
      <c r="N87" s="73" t="s">
        <v>31</v>
      </c>
      <c r="O87" s="73"/>
      <c r="P87" s="73" t="s">
        <v>247</v>
      </c>
      <c r="Q87" s="73" t="s">
        <v>309</v>
      </c>
      <c r="R87" s="73" t="s">
        <v>310</v>
      </c>
      <c r="S87" s="73" t="s">
        <v>1133</v>
      </c>
      <c r="T87" s="74" t="s">
        <v>643</v>
      </c>
      <c r="U87" s="74" t="s">
        <v>0</v>
      </c>
      <c r="V87" s="78" t="s">
        <v>601</v>
      </c>
      <c r="W87" s="78"/>
      <c r="X87" s="67"/>
      <c r="Y87" s="67" t="s">
        <v>280</v>
      </c>
      <c r="Z87" s="67"/>
      <c r="AA87" s="67">
        <v>6.01</v>
      </c>
    </row>
    <row r="88" spans="1:27" ht="38.25">
      <c r="A88" s="70">
        <v>4087</v>
      </c>
      <c r="B88" s="72" t="s">
        <v>1212</v>
      </c>
      <c r="C88" s="72" t="s">
        <v>1180</v>
      </c>
      <c r="D88" s="73" t="s">
        <v>1045</v>
      </c>
      <c r="E88" s="73" t="s">
        <v>1046</v>
      </c>
      <c r="F88" s="73" t="s">
        <v>1063</v>
      </c>
      <c r="G88" s="72" t="s">
        <v>1009</v>
      </c>
      <c r="H88" s="72" t="s">
        <v>704</v>
      </c>
      <c r="I88" s="73" t="s">
        <v>1046</v>
      </c>
      <c r="J88" s="73" t="s">
        <v>1063</v>
      </c>
      <c r="K88" s="72" t="s">
        <v>705</v>
      </c>
      <c r="L88" s="73" t="s">
        <v>1045</v>
      </c>
      <c r="M88" s="72" t="s">
        <v>29</v>
      </c>
      <c r="N88" s="73" t="s">
        <v>31</v>
      </c>
      <c r="O88" s="73"/>
      <c r="P88" s="73" t="s">
        <v>247</v>
      </c>
      <c r="Q88" s="73" t="s">
        <v>309</v>
      </c>
      <c r="R88" s="73" t="s">
        <v>310</v>
      </c>
      <c r="S88" s="73" t="s">
        <v>1133</v>
      </c>
      <c r="T88" s="74" t="s">
        <v>1</v>
      </c>
      <c r="U88" s="74" t="s">
        <v>2</v>
      </c>
      <c r="V88" s="67" t="s">
        <v>601</v>
      </c>
      <c r="W88" s="78" t="s">
        <v>574</v>
      </c>
      <c r="X88" s="67"/>
      <c r="Y88" s="67" t="s">
        <v>280</v>
      </c>
      <c r="Z88" s="67"/>
      <c r="AA88" s="67">
        <v>6.01</v>
      </c>
    </row>
    <row r="89" spans="1:27" ht="76.5">
      <c r="A89" s="70">
        <v>4088</v>
      </c>
      <c r="B89" s="72" t="s">
        <v>1212</v>
      </c>
      <c r="C89" s="72" t="s">
        <v>1180</v>
      </c>
      <c r="D89" s="73" t="s">
        <v>1064</v>
      </c>
      <c r="E89" s="73" t="s">
        <v>1065</v>
      </c>
      <c r="F89" s="73" t="s">
        <v>160</v>
      </c>
      <c r="G89" s="72" t="s">
        <v>190</v>
      </c>
      <c r="H89" s="72" t="s">
        <v>703</v>
      </c>
      <c r="I89" s="73" t="s">
        <v>1065</v>
      </c>
      <c r="J89" s="73" t="s">
        <v>160</v>
      </c>
      <c r="K89" s="72" t="s">
        <v>190</v>
      </c>
      <c r="L89" s="73" t="s">
        <v>1064</v>
      </c>
      <c r="M89" s="72" t="s">
        <v>29</v>
      </c>
      <c r="N89" s="73" t="s">
        <v>31</v>
      </c>
      <c r="O89" s="73"/>
      <c r="P89" s="73" t="s">
        <v>247</v>
      </c>
      <c r="Q89" s="73" t="s">
        <v>309</v>
      </c>
      <c r="R89" s="73" t="s">
        <v>310</v>
      </c>
      <c r="S89" s="73" t="s">
        <v>1133</v>
      </c>
      <c r="T89" s="74" t="s">
        <v>3</v>
      </c>
      <c r="U89" s="74" t="s">
        <v>4</v>
      </c>
      <c r="V89" s="78" t="s">
        <v>601</v>
      </c>
      <c r="W89" s="78"/>
      <c r="X89" s="67"/>
      <c r="Y89" s="67" t="s">
        <v>280</v>
      </c>
      <c r="Z89" s="67"/>
      <c r="AA89" s="67">
        <v>6.01</v>
      </c>
    </row>
    <row r="90" spans="1:27" ht="38.25">
      <c r="A90" s="70">
        <v>4089</v>
      </c>
      <c r="B90" s="72" t="s">
        <v>1212</v>
      </c>
      <c r="C90" s="72" t="s">
        <v>1180</v>
      </c>
      <c r="D90" s="73" t="s">
        <v>1066</v>
      </c>
      <c r="E90" s="73" t="s">
        <v>1067</v>
      </c>
      <c r="F90" s="73" t="s">
        <v>1068</v>
      </c>
      <c r="G90" s="72" t="s">
        <v>1009</v>
      </c>
      <c r="H90" s="72" t="s">
        <v>704</v>
      </c>
      <c r="I90" s="73" t="s">
        <v>1067</v>
      </c>
      <c r="J90" s="73" t="s">
        <v>1068</v>
      </c>
      <c r="K90" s="72" t="s">
        <v>705</v>
      </c>
      <c r="L90" s="73" t="s">
        <v>1066</v>
      </c>
      <c r="M90" s="72" t="s">
        <v>29</v>
      </c>
      <c r="N90" s="73" t="s">
        <v>31</v>
      </c>
      <c r="O90" s="73"/>
      <c r="P90" s="73" t="s">
        <v>247</v>
      </c>
      <c r="Q90" s="73" t="s">
        <v>309</v>
      </c>
      <c r="R90" s="73" t="s">
        <v>310</v>
      </c>
      <c r="S90" s="73" t="s">
        <v>1133</v>
      </c>
      <c r="T90" s="74" t="s">
        <v>5</v>
      </c>
      <c r="U90" s="74" t="s">
        <v>6</v>
      </c>
      <c r="V90" s="78" t="s">
        <v>601</v>
      </c>
      <c r="W90" s="78"/>
      <c r="X90" s="67"/>
      <c r="Y90" s="67" t="s">
        <v>280</v>
      </c>
      <c r="Z90" s="67"/>
      <c r="AA90" s="67">
        <v>6.01</v>
      </c>
    </row>
    <row r="91" spans="1:27" ht="51">
      <c r="A91" s="70">
        <v>4090</v>
      </c>
      <c r="B91" s="72" t="s">
        <v>1212</v>
      </c>
      <c r="C91" s="72" t="s">
        <v>1180</v>
      </c>
      <c r="D91" s="73" t="s">
        <v>1184</v>
      </c>
      <c r="E91" s="73" t="s">
        <v>1044</v>
      </c>
      <c r="F91" s="73" t="s">
        <v>99</v>
      </c>
      <c r="G91" s="72" t="s">
        <v>190</v>
      </c>
      <c r="H91" s="72" t="s">
        <v>703</v>
      </c>
      <c r="I91" s="73" t="s">
        <v>1044</v>
      </c>
      <c r="J91" s="73" t="s">
        <v>99</v>
      </c>
      <c r="K91" s="72" t="s">
        <v>190</v>
      </c>
      <c r="L91" s="73" t="s">
        <v>1184</v>
      </c>
      <c r="M91" s="72" t="s">
        <v>29</v>
      </c>
      <c r="N91" s="73" t="s">
        <v>31</v>
      </c>
      <c r="O91" s="73"/>
      <c r="P91" s="73" t="s">
        <v>247</v>
      </c>
      <c r="Q91" s="73" t="s">
        <v>309</v>
      </c>
      <c r="R91" s="73" t="s">
        <v>310</v>
      </c>
      <c r="S91" s="73" t="s">
        <v>1133</v>
      </c>
      <c r="T91" s="74" t="s">
        <v>7</v>
      </c>
      <c r="U91" s="74" t="s">
        <v>8</v>
      </c>
      <c r="V91" s="78" t="s">
        <v>601</v>
      </c>
      <c r="W91" s="78"/>
      <c r="X91" s="67"/>
      <c r="Y91" s="67" t="s">
        <v>280</v>
      </c>
      <c r="Z91" s="67"/>
      <c r="AA91" s="67">
        <v>6.01</v>
      </c>
    </row>
    <row r="92" spans="1:27" ht="51">
      <c r="A92" s="70">
        <v>4091</v>
      </c>
      <c r="B92" s="72" t="s">
        <v>1212</v>
      </c>
      <c r="C92" s="72" t="s">
        <v>1180</v>
      </c>
      <c r="D92" s="73" t="s">
        <v>1184</v>
      </c>
      <c r="E92" s="73" t="s">
        <v>1044</v>
      </c>
      <c r="F92" s="73" t="s">
        <v>1069</v>
      </c>
      <c r="G92" s="72" t="s">
        <v>1009</v>
      </c>
      <c r="H92" s="72" t="s">
        <v>704</v>
      </c>
      <c r="I92" s="73" t="s">
        <v>1044</v>
      </c>
      <c r="J92" s="73" t="s">
        <v>1069</v>
      </c>
      <c r="K92" s="72" t="s">
        <v>705</v>
      </c>
      <c r="L92" s="73" t="s">
        <v>1184</v>
      </c>
      <c r="M92" s="72" t="s">
        <v>29</v>
      </c>
      <c r="N92" s="73" t="s">
        <v>31</v>
      </c>
      <c r="O92" s="73"/>
      <c r="P92" s="73" t="s">
        <v>247</v>
      </c>
      <c r="Q92" s="73" t="s">
        <v>309</v>
      </c>
      <c r="R92" s="73" t="s">
        <v>310</v>
      </c>
      <c r="S92" s="73" t="s">
        <v>1133</v>
      </c>
      <c r="T92" s="74" t="s">
        <v>9</v>
      </c>
      <c r="U92" s="74" t="s">
        <v>10</v>
      </c>
      <c r="V92" s="67" t="s">
        <v>601</v>
      </c>
      <c r="W92" s="78"/>
      <c r="X92" s="67"/>
      <c r="Y92" s="67" t="s">
        <v>280</v>
      </c>
      <c r="Z92" s="67"/>
      <c r="AA92" s="67">
        <v>6.01</v>
      </c>
    </row>
    <row r="93" spans="1:27" ht="51">
      <c r="A93" s="70">
        <v>4092</v>
      </c>
      <c r="B93" s="72" t="s">
        <v>1212</v>
      </c>
      <c r="C93" s="72" t="s">
        <v>1180</v>
      </c>
      <c r="D93" s="73" t="s">
        <v>1070</v>
      </c>
      <c r="E93" s="73" t="s">
        <v>1071</v>
      </c>
      <c r="F93" s="73" t="s">
        <v>158</v>
      </c>
      <c r="G93" s="72" t="s">
        <v>1009</v>
      </c>
      <c r="H93" s="72" t="s">
        <v>704</v>
      </c>
      <c r="I93" s="73" t="s">
        <v>1071</v>
      </c>
      <c r="J93" s="73" t="s">
        <v>158</v>
      </c>
      <c r="K93" s="72" t="s">
        <v>705</v>
      </c>
      <c r="L93" s="73" t="s">
        <v>1070</v>
      </c>
      <c r="M93" s="72" t="s">
        <v>29</v>
      </c>
      <c r="N93" s="73" t="s">
        <v>31</v>
      </c>
      <c r="O93" s="73"/>
      <c r="P93" s="73" t="s">
        <v>247</v>
      </c>
      <c r="Q93" s="73" t="s">
        <v>309</v>
      </c>
      <c r="R93" s="73" t="s">
        <v>310</v>
      </c>
      <c r="S93" s="73" t="s">
        <v>1133</v>
      </c>
      <c r="T93" s="74" t="s">
        <v>9</v>
      </c>
      <c r="U93" s="74" t="s">
        <v>10</v>
      </c>
      <c r="V93" s="78" t="s">
        <v>601</v>
      </c>
      <c r="W93" s="78"/>
      <c r="X93" s="67"/>
      <c r="Y93" s="67" t="s">
        <v>280</v>
      </c>
      <c r="Z93" s="67"/>
      <c r="AA93" s="67">
        <v>6.01</v>
      </c>
    </row>
    <row r="94" spans="1:27" ht="89.25">
      <c r="A94" s="70">
        <v>4093</v>
      </c>
      <c r="B94" s="72" t="s">
        <v>1185</v>
      </c>
      <c r="C94" s="72" t="s">
        <v>1179</v>
      </c>
      <c r="D94" s="73" t="s">
        <v>89</v>
      </c>
      <c r="E94" s="73" t="s">
        <v>89</v>
      </c>
      <c r="F94" s="73" t="s">
        <v>1187</v>
      </c>
      <c r="G94" s="72" t="s">
        <v>1009</v>
      </c>
      <c r="H94" s="72" t="s">
        <v>703</v>
      </c>
      <c r="I94" s="73" t="s">
        <v>89</v>
      </c>
      <c r="J94" s="73" t="s">
        <v>1187</v>
      </c>
      <c r="K94" s="72" t="s">
        <v>705</v>
      </c>
      <c r="L94" s="73" t="s">
        <v>89</v>
      </c>
      <c r="M94" s="72" t="s">
        <v>191</v>
      </c>
      <c r="N94" s="73" t="s">
        <v>958</v>
      </c>
      <c r="O94" s="73"/>
      <c r="P94" s="73" t="s">
        <v>566</v>
      </c>
      <c r="Q94" s="73" t="s">
        <v>1141</v>
      </c>
      <c r="R94" s="73" t="s">
        <v>1140</v>
      </c>
      <c r="S94" s="73" t="s">
        <v>1133</v>
      </c>
      <c r="T94" s="81" t="s">
        <v>11</v>
      </c>
      <c r="U94" s="74" t="s">
        <v>295</v>
      </c>
      <c r="V94" s="78" t="s">
        <v>601</v>
      </c>
      <c r="W94" s="78"/>
      <c r="X94" s="78"/>
      <c r="Y94" s="67" t="s">
        <v>287</v>
      </c>
      <c r="Z94" s="67"/>
      <c r="AA94" s="67">
        <v>6.01</v>
      </c>
    </row>
    <row r="95" spans="1:27" ht="127.5">
      <c r="A95" s="70">
        <v>4094</v>
      </c>
      <c r="B95" s="72" t="s">
        <v>1185</v>
      </c>
      <c r="C95" s="72" t="s">
        <v>1179</v>
      </c>
      <c r="D95" s="73" t="s">
        <v>89</v>
      </c>
      <c r="E95" s="73" t="s">
        <v>99</v>
      </c>
      <c r="F95" s="73" t="s">
        <v>1072</v>
      </c>
      <c r="G95" s="72" t="s">
        <v>1009</v>
      </c>
      <c r="H95" s="72" t="s">
        <v>703</v>
      </c>
      <c r="I95" s="73" t="s">
        <v>99</v>
      </c>
      <c r="J95" s="73" t="s">
        <v>1072</v>
      </c>
      <c r="K95" s="72" t="s">
        <v>705</v>
      </c>
      <c r="L95" s="73" t="s">
        <v>89</v>
      </c>
      <c r="M95" s="72" t="s">
        <v>707</v>
      </c>
      <c r="N95" s="73" t="s">
        <v>126</v>
      </c>
      <c r="O95" s="73"/>
      <c r="P95" s="73"/>
      <c r="Q95" s="73" t="s">
        <v>1145</v>
      </c>
      <c r="R95" s="73" t="s">
        <v>1140</v>
      </c>
      <c r="S95" s="73" t="s">
        <v>1133</v>
      </c>
      <c r="T95" s="74" t="s">
        <v>12</v>
      </c>
      <c r="U95" s="74" t="s">
        <v>1224</v>
      </c>
      <c r="V95" s="67" t="s">
        <v>729</v>
      </c>
      <c r="W95" s="67" t="s">
        <v>730</v>
      </c>
      <c r="X95" s="67"/>
      <c r="Y95" s="67" t="s">
        <v>289</v>
      </c>
      <c r="Z95" s="67"/>
      <c r="AA95" s="67">
        <v>6.01</v>
      </c>
    </row>
    <row r="96" spans="1:27" ht="127.5">
      <c r="A96" s="70">
        <v>4095</v>
      </c>
      <c r="B96" s="72" t="s">
        <v>1185</v>
      </c>
      <c r="C96" s="72" t="s">
        <v>1179</v>
      </c>
      <c r="D96" s="73" t="s">
        <v>123</v>
      </c>
      <c r="E96" s="73" t="s">
        <v>74</v>
      </c>
      <c r="F96" s="73" t="s">
        <v>1073</v>
      </c>
      <c r="G96" s="72" t="s">
        <v>1009</v>
      </c>
      <c r="H96" s="72" t="s">
        <v>703</v>
      </c>
      <c r="I96" s="73" t="s">
        <v>74</v>
      </c>
      <c r="J96" s="73" t="s">
        <v>1073</v>
      </c>
      <c r="K96" s="72" t="s">
        <v>705</v>
      </c>
      <c r="L96" s="73" t="s">
        <v>123</v>
      </c>
      <c r="M96" s="72" t="s">
        <v>260</v>
      </c>
      <c r="N96" s="73" t="s">
        <v>963</v>
      </c>
      <c r="O96" s="73"/>
      <c r="P96" s="73"/>
      <c r="Q96" s="73" t="s">
        <v>1141</v>
      </c>
      <c r="R96" s="73" t="s">
        <v>1140</v>
      </c>
      <c r="S96" s="73" t="s">
        <v>1133</v>
      </c>
      <c r="T96" s="74" t="s">
        <v>13</v>
      </c>
      <c r="U96" s="81" t="s">
        <v>14</v>
      </c>
      <c r="V96" s="78" t="s">
        <v>601</v>
      </c>
      <c r="W96" s="78"/>
      <c r="X96" s="78"/>
      <c r="Y96" s="67" t="s">
        <v>292</v>
      </c>
      <c r="Z96" s="67"/>
      <c r="AA96" s="67">
        <v>6.01</v>
      </c>
    </row>
    <row r="97" spans="1:27" ht="127.5">
      <c r="A97" s="70">
        <v>4096</v>
      </c>
      <c r="B97" s="72" t="s">
        <v>1185</v>
      </c>
      <c r="C97" s="72" t="s">
        <v>1179</v>
      </c>
      <c r="D97" s="73" t="s">
        <v>123</v>
      </c>
      <c r="E97" s="73" t="s">
        <v>74</v>
      </c>
      <c r="F97" s="73" t="s">
        <v>1074</v>
      </c>
      <c r="G97" s="72" t="s">
        <v>1009</v>
      </c>
      <c r="H97" s="72" t="s">
        <v>703</v>
      </c>
      <c r="I97" s="73" t="s">
        <v>74</v>
      </c>
      <c r="J97" s="73" t="s">
        <v>1074</v>
      </c>
      <c r="K97" s="72" t="s">
        <v>705</v>
      </c>
      <c r="L97" s="73" t="s">
        <v>123</v>
      </c>
      <c r="M97" s="72" t="s">
        <v>260</v>
      </c>
      <c r="N97" s="73" t="s">
        <v>963</v>
      </c>
      <c r="O97" s="73"/>
      <c r="P97" s="73"/>
      <c r="Q97" s="73" t="s">
        <v>1141</v>
      </c>
      <c r="R97" s="73" t="s">
        <v>1140</v>
      </c>
      <c r="S97" s="73" t="s">
        <v>1133</v>
      </c>
      <c r="T97" s="74" t="s">
        <v>13</v>
      </c>
      <c r="U97" s="81" t="s">
        <v>15</v>
      </c>
      <c r="V97" s="78" t="s">
        <v>601</v>
      </c>
      <c r="W97" s="78"/>
      <c r="X97" s="78"/>
      <c r="Y97" s="67" t="s">
        <v>289</v>
      </c>
      <c r="Z97" s="67"/>
      <c r="AA97" s="67">
        <v>6.01</v>
      </c>
    </row>
    <row r="98" spans="1:27" ht="102">
      <c r="A98" s="70">
        <v>4097</v>
      </c>
      <c r="B98" s="72" t="s">
        <v>1185</v>
      </c>
      <c r="C98" s="72" t="s">
        <v>1179</v>
      </c>
      <c r="D98" s="73" t="s">
        <v>1075</v>
      </c>
      <c r="E98" s="73" t="s">
        <v>153</v>
      </c>
      <c r="F98" s="73" t="s">
        <v>1076</v>
      </c>
      <c r="G98" s="72" t="s">
        <v>1014</v>
      </c>
      <c r="H98" s="72" t="s">
        <v>703</v>
      </c>
      <c r="I98" s="73" t="s">
        <v>153</v>
      </c>
      <c r="J98" s="73" t="s">
        <v>1076</v>
      </c>
      <c r="K98" s="72" t="s">
        <v>706</v>
      </c>
      <c r="L98" s="73" t="s">
        <v>1075</v>
      </c>
      <c r="M98" s="72" t="s">
        <v>707</v>
      </c>
      <c r="N98" s="73" t="s">
        <v>263</v>
      </c>
      <c r="O98" s="73"/>
      <c r="P98" s="73"/>
      <c r="Q98" s="73" t="s">
        <v>1145</v>
      </c>
      <c r="R98" s="73" t="s">
        <v>1140</v>
      </c>
      <c r="S98" s="73" t="s">
        <v>1133</v>
      </c>
      <c r="T98" s="74" t="s">
        <v>13</v>
      </c>
      <c r="U98" s="81" t="s">
        <v>1227</v>
      </c>
      <c r="V98" s="78" t="s">
        <v>354</v>
      </c>
      <c r="W98" s="78"/>
      <c r="X98" s="78"/>
      <c r="Y98" s="67" t="s">
        <v>289</v>
      </c>
      <c r="Z98" s="67"/>
      <c r="AA98" s="67">
        <v>6.01</v>
      </c>
    </row>
    <row r="99" spans="1:27" ht="102">
      <c r="A99" s="70">
        <v>4098</v>
      </c>
      <c r="B99" s="72" t="s">
        <v>1077</v>
      </c>
      <c r="C99" s="72" t="s">
        <v>1078</v>
      </c>
      <c r="D99" s="73"/>
      <c r="E99" s="73" t="s">
        <v>1079</v>
      </c>
      <c r="F99" s="73" t="s">
        <v>146</v>
      </c>
      <c r="G99" s="72" t="s">
        <v>190</v>
      </c>
      <c r="H99" s="72" t="s">
        <v>703</v>
      </c>
      <c r="I99" s="73" t="s">
        <v>1079</v>
      </c>
      <c r="J99" s="73" t="s">
        <v>146</v>
      </c>
      <c r="K99" s="72" t="s">
        <v>190</v>
      </c>
      <c r="L99" s="73"/>
      <c r="M99" s="72" t="s">
        <v>191</v>
      </c>
      <c r="N99" s="73" t="s">
        <v>263</v>
      </c>
      <c r="O99" s="73"/>
      <c r="P99" s="73"/>
      <c r="Q99" s="73" t="s">
        <v>1145</v>
      </c>
      <c r="R99" s="73" t="s">
        <v>1140</v>
      </c>
      <c r="S99" s="73" t="s">
        <v>1133</v>
      </c>
      <c r="T99" s="81" t="s">
        <v>16</v>
      </c>
      <c r="U99" s="74" t="s">
        <v>17</v>
      </c>
      <c r="V99" s="67" t="s">
        <v>820</v>
      </c>
      <c r="W99" s="78" t="s">
        <v>357</v>
      </c>
      <c r="X99" s="78"/>
      <c r="Y99" s="67" t="s">
        <v>289</v>
      </c>
      <c r="Z99" s="67"/>
      <c r="AA99" s="67">
        <v>7</v>
      </c>
    </row>
    <row r="100" spans="1:27" ht="102">
      <c r="A100" s="70">
        <v>4099</v>
      </c>
      <c r="B100" s="72" t="s">
        <v>1077</v>
      </c>
      <c r="C100" s="72" t="s">
        <v>1078</v>
      </c>
      <c r="D100" s="73"/>
      <c r="E100" s="73" t="s">
        <v>1079</v>
      </c>
      <c r="F100" s="73" t="s">
        <v>146</v>
      </c>
      <c r="G100" s="72" t="s">
        <v>190</v>
      </c>
      <c r="H100" s="72" t="s">
        <v>703</v>
      </c>
      <c r="I100" s="73" t="s">
        <v>1079</v>
      </c>
      <c r="J100" s="73" t="s">
        <v>146</v>
      </c>
      <c r="K100" s="72" t="s">
        <v>190</v>
      </c>
      <c r="L100" s="73"/>
      <c r="M100" s="72" t="s">
        <v>191</v>
      </c>
      <c r="N100" s="73" t="s">
        <v>263</v>
      </c>
      <c r="O100" s="73"/>
      <c r="P100" s="73"/>
      <c r="Q100" s="73" t="s">
        <v>1145</v>
      </c>
      <c r="R100" s="73" t="s">
        <v>1140</v>
      </c>
      <c r="S100" s="73" t="s">
        <v>1133</v>
      </c>
      <c r="T100" s="81" t="s">
        <v>18</v>
      </c>
      <c r="U100" s="74" t="s">
        <v>19</v>
      </c>
      <c r="V100" s="67" t="s">
        <v>355</v>
      </c>
      <c r="W100" s="67" t="s">
        <v>756</v>
      </c>
      <c r="X100" s="78"/>
      <c r="Y100" s="67" t="s">
        <v>289</v>
      </c>
      <c r="Z100" s="67" t="s">
        <v>1230</v>
      </c>
      <c r="AA100" s="67">
        <v>6.01</v>
      </c>
    </row>
    <row r="101" spans="1:27" ht="140.25">
      <c r="A101" s="70">
        <v>4100</v>
      </c>
      <c r="B101" s="72" t="s">
        <v>1077</v>
      </c>
      <c r="C101" s="72" t="s">
        <v>1078</v>
      </c>
      <c r="D101" s="73"/>
      <c r="E101" s="73"/>
      <c r="F101" s="73"/>
      <c r="G101" s="72" t="s">
        <v>190</v>
      </c>
      <c r="H101" s="72" t="s">
        <v>703</v>
      </c>
      <c r="I101" s="73"/>
      <c r="J101" s="73"/>
      <c r="K101" s="72" t="s">
        <v>190</v>
      </c>
      <c r="L101" s="73"/>
      <c r="M101" s="72" t="s">
        <v>191</v>
      </c>
      <c r="N101" s="73" t="s">
        <v>263</v>
      </c>
      <c r="O101" s="73"/>
      <c r="P101" s="73"/>
      <c r="Q101" s="73" t="s">
        <v>1145</v>
      </c>
      <c r="R101" s="73" t="s">
        <v>1140</v>
      </c>
      <c r="S101" s="73" t="s">
        <v>1133</v>
      </c>
      <c r="T101" s="81" t="s">
        <v>1148</v>
      </c>
      <c r="U101" s="81" t="s">
        <v>1149</v>
      </c>
      <c r="V101" s="67" t="s">
        <v>773</v>
      </c>
      <c r="W101" s="78" t="s">
        <v>757</v>
      </c>
      <c r="X101" s="78"/>
      <c r="Y101" s="67" t="s">
        <v>289</v>
      </c>
      <c r="Z101" s="67"/>
      <c r="AA101" s="67" t="s">
        <v>1228</v>
      </c>
    </row>
    <row r="102" spans="1:27" ht="178.5">
      <c r="A102" s="70">
        <v>4101</v>
      </c>
      <c r="B102" s="72" t="s">
        <v>1077</v>
      </c>
      <c r="C102" s="72" t="s">
        <v>1078</v>
      </c>
      <c r="D102" s="73"/>
      <c r="E102" s="73"/>
      <c r="F102" s="73"/>
      <c r="G102" s="72" t="s">
        <v>190</v>
      </c>
      <c r="H102" s="72" t="s">
        <v>703</v>
      </c>
      <c r="I102" s="73"/>
      <c r="J102" s="73"/>
      <c r="K102" s="72" t="s">
        <v>190</v>
      </c>
      <c r="L102" s="73"/>
      <c r="M102" s="72" t="s">
        <v>191</v>
      </c>
      <c r="N102" s="73" t="s">
        <v>263</v>
      </c>
      <c r="O102" s="73"/>
      <c r="P102" s="73"/>
      <c r="Q102" s="73" t="s">
        <v>1145</v>
      </c>
      <c r="R102" s="73" t="s">
        <v>1140</v>
      </c>
      <c r="S102" s="73" t="s">
        <v>1133</v>
      </c>
      <c r="T102" s="81" t="s">
        <v>1231</v>
      </c>
      <c r="U102" s="74" t="s">
        <v>1150</v>
      </c>
      <c r="V102" s="67" t="s">
        <v>354</v>
      </c>
      <c r="W102" s="78" t="s">
        <v>358</v>
      </c>
      <c r="X102" s="78"/>
      <c r="Y102" s="67" t="s">
        <v>289</v>
      </c>
      <c r="Z102" s="67"/>
      <c r="AA102" s="67">
        <v>6.01</v>
      </c>
    </row>
    <row r="103" spans="1:27" ht="25.5">
      <c r="A103" s="70">
        <v>4102</v>
      </c>
      <c r="B103" s="72" t="s">
        <v>1077</v>
      </c>
      <c r="C103" s="72" t="s">
        <v>1078</v>
      </c>
      <c r="D103" s="73"/>
      <c r="E103" s="73" t="s">
        <v>1080</v>
      </c>
      <c r="F103" s="73" t="s">
        <v>162</v>
      </c>
      <c r="G103" s="72" t="s">
        <v>190</v>
      </c>
      <c r="H103" s="72" t="s">
        <v>703</v>
      </c>
      <c r="I103" s="73" t="s">
        <v>1080</v>
      </c>
      <c r="J103" s="73" t="s">
        <v>162</v>
      </c>
      <c r="K103" s="72" t="s">
        <v>190</v>
      </c>
      <c r="L103" s="73"/>
      <c r="M103" s="72" t="s">
        <v>191</v>
      </c>
      <c r="N103" s="73" t="s">
        <v>263</v>
      </c>
      <c r="O103" s="73"/>
      <c r="P103" s="73"/>
      <c r="Q103" s="73" t="s">
        <v>1145</v>
      </c>
      <c r="R103" s="73" t="s">
        <v>1140</v>
      </c>
      <c r="S103" s="73" t="s">
        <v>1133</v>
      </c>
      <c r="T103" s="74" t="s">
        <v>1229</v>
      </c>
      <c r="U103" s="74" t="s">
        <v>1152</v>
      </c>
      <c r="V103" s="67" t="s">
        <v>354</v>
      </c>
      <c r="W103" s="67"/>
      <c r="X103" s="78"/>
      <c r="Y103" s="67" t="s">
        <v>289</v>
      </c>
      <c r="Z103" s="67"/>
      <c r="AA103" s="67">
        <v>6.01</v>
      </c>
    </row>
    <row r="104" spans="1:27" ht="25.5">
      <c r="A104" s="70">
        <v>4103</v>
      </c>
      <c r="B104" s="72" t="s">
        <v>1077</v>
      </c>
      <c r="C104" s="72" t="s">
        <v>1078</v>
      </c>
      <c r="D104" s="73"/>
      <c r="E104" s="73" t="s">
        <v>1081</v>
      </c>
      <c r="F104" s="73" t="s">
        <v>162</v>
      </c>
      <c r="G104" s="72" t="s">
        <v>190</v>
      </c>
      <c r="H104" s="72" t="s">
        <v>703</v>
      </c>
      <c r="I104" s="73" t="s">
        <v>1081</v>
      </c>
      <c r="J104" s="73" t="s">
        <v>162</v>
      </c>
      <c r="K104" s="72" t="s">
        <v>190</v>
      </c>
      <c r="L104" s="73"/>
      <c r="M104" s="72" t="s">
        <v>191</v>
      </c>
      <c r="N104" s="73" t="s">
        <v>263</v>
      </c>
      <c r="O104" s="73"/>
      <c r="P104" s="73"/>
      <c r="Q104" s="73" t="s">
        <v>1145</v>
      </c>
      <c r="R104" s="73" t="s">
        <v>1140</v>
      </c>
      <c r="S104" s="73" t="s">
        <v>1133</v>
      </c>
      <c r="T104" s="74" t="s">
        <v>1151</v>
      </c>
      <c r="U104" s="74" t="s">
        <v>1152</v>
      </c>
      <c r="V104" s="67" t="s">
        <v>354</v>
      </c>
      <c r="W104" s="67"/>
      <c r="X104" s="78"/>
      <c r="Y104" s="67" t="s">
        <v>289</v>
      </c>
      <c r="Z104" s="67"/>
      <c r="AA104" s="67">
        <v>6.01</v>
      </c>
    </row>
    <row r="105" spans="1:27" ht="140.25">
      <c r="A105" s="70">
        <v>4104</v>
      </c>
      <c r="B105" s="72" t="s">
        <v>1077</v>
      </c>
      <c r="C105" s="72" t="s">
        <v>1078</v>
      </c>
      <c r="D105" s="73" t="s">
        <v>78</v>
      </c>
      <c r="E105" s="73" t="s">
        <v>1082</v>
      </c>
      <c r="F105" s="73" t="s">
        <v>162</v>
      </c>
      <c r="G105" s="72" t="s">
        <v>190</v>
      </c>
      <c r="H105" s="72" t="s">
        <v>703</v>
      </c>
      <c r="I105" s="73" t="s">
        <v>1082</v>
      </c>
      <c r="J105" s="73" t="s">
        <v>162</v>
      </c>
      <c r="K105" s="72" t="s">
        <v>190</v>
      </c>
      <c r="L105" s="73" t="s">
        <v>78</v>
      </c>
      <c r="M105" s="72" t="s">
        <v>191</v>
      </c>
      <c r="N105" s="73" t="s">
        <v>263</v>
      </c>
      <c r="O105" s="73"/>
      <c r="P105" s="73"/>
      <c r="Q105" s="73" t="s">
        <v>1145</v>
      </c>
      <c r="R105" s="73" t="s">
        <v>1140</v>
      </c>
      <c r="S105" s="73" t="s">
        <v>1133</v>
      </c>
      <c r="T105" s="81" t="s">
        <v>720</v>
      </c>
      <c r="U105" s="74" t="s">
        <v>1152</v>
      </c>
      <c r="V105" s="67" t="s">
        <v>354</v>
      </c>
      <c r="W105" s="67"/>
      <c r="X105" s="78"/>
      <c r="Y105" s="67" t="s">
        <v>289</v>
      </c>
      <c r="Z105" s="67"/>
      <c r="AA105" s="67">
        <v>6.01</v>
      </c>
    </row>
    <row r="106" spans="1:27" ht="63.75">
      <c r="A106" s="70">
        <v>4105</v>
      </c>
      <c r="B106" s="72" t="s">
        <v>1077</v>
      </c>
      <c r="C106" s="72" t="s">
        <v>1078</v>
      </c>
      <c r="D106" s="73" t="s">
        <v>78</v>
      </c>
      <c r="E106" s="73"/>
      <c r="F106" s="73"/>
      <c r="G106" s="72" t="s">
        <v>189</v>
      </c>
      <c r="H106" s="72" t="s">
        <v>703</v>
      </c>
      <c r="I106" s="73"/>
      <c r="J106" s="73"/>
      <c r="K106" s="72" t="s">
        <v>189</v>
      </c>
      <c r="L106" s="73" t="s">
        <v>78</v>
      </c>
      <c r="M106" s="72" t="s">
        <v>191</v>
      </c>
      <c r="N106" s="73" t="s">
        <v>681</v>
      </c>
      <c r="O106" s="73"/>
      <c r="P106" s="73" t="s">
        <v>564</v>
      </c>
      <c r="Q106" s="73" t="s">
        <v>1137</v>
      </c>
      <c r="R106" s="73" t="s">
        <v>1135</v>
      </c>
      <c r="S106" s="73" t="s">
        <v>1133</v>
      </c>
      <c r="T106" s="74" t="s">
        <v>721</v>
      </c>
      <c r="U106" s="74" t="s">
        <v>722</v>
      </c>
      <c r="V106" s="78" t="s">
        <v>729</v>
      </c>
      <c r="W106" s="79" t="s">
        <v>1138</v>
      </c>
      <c r="X106" s="78"/>
      <c r="Y106" s="67" t="s">
        <v>280</v>
      </c>
      <c r="Z106" s="67"/>
      <c r="AA106" s="67">
        <v>6.01</v>
      </c>
    </row>
    <row r="107" spans="1:27" ht="63.75">
      <c r="A107" s="70">
        <v>4106</v>
      </c>
      <c r="B107" s="72" t="s">
        <v>1083</v>
      </c>
      <c r="C107" s="72" t="s">
        <v>1084</v>
      </c>
      <c r="D107" s="73" t="s">
        <v>1085</v>
      </c>
      <c r="E107" s="73" t="s">
        <v>82</v>
      </c>
      <c r="F107" s="73" t="s">
        <v>146</v>
      </c>
      <c r="G107" s="72" t="s">
        <v>1009</v>
      </c>
      <c r="H107" s="72" t="s">
        <v>704</v>
      </c>
      <c r="I107" s="73" t="s">
        <v>82</v>
      </c>
      <c r="J107" s="73" t="s">
        <v>146</v>
      </c>
      <c r="K107" s="72" t="s">
        <v>705</v>
      </c>
      <c r="L107" s="73" t="s">
        <v>1085</v>
      </c>
      <c r="M107" s="72" t="s">
        <v>191</v>
      </c>
      <c r="N107" s="73" t="s">
        <v>964</v>
      </c>
      <c r="O107" s="73"/>
      <c r="P107" s="73" t="s">
        <v>252</v>
      </c>
      <c r="Q107" s="73" t="s">
        <v>281</v>
      </c>
      <c r="R107" s="73" t="s">
        <v>1140</v>
      </c>
      <c r="S107" s="73" t="s">
        <v>1133</v>
      </c>
      <c r="T107" s="74" t="s">
        <v>723</v>
      </c>
      <c r="U107" s="74" t="s">
        <v>724</v>
      </c>
      <c r="V107" s="78" t="s">
        <v>355</v>
      </c>
      <c r="W107" s="78" t="s">
        <v>1139</v>
      </c>
      <c r="X107" s="67"/>
      <c r="Y107" s="67" t="s">
        <v>280</v>
      </c>
      <c r="Z107" s="67"/>
      <c r="AA107" s="67">
        <v>6.01</v>
      </c>
    </row>
    <row r="108" spans="1:27" ht="153">
      <c r="A108" s="70">
        <v>4107</v>
      </c>
      <c r="B108" s="72" t="s">
        <v>1086</v>
      </c>
      <c r="C108" s="72" t="s">
        <v>874</v>
      </c>
      <c r="D108" s="73" t="s">
        <v>1010</v>
      </c>
      <c r="E108" s="73" t="s">
        <v>1011</v>
      </c>
      <c r="F108" s="73" t="s">
        <v>1209</v>
      </c>
      <c r="G108" s="72" t="s">
        <v>1009</v>
      </c>
      <c r="H108" s="72" t="s">
        <v>704</v>
      </c>
      <c r="I108" s="73" t="s">
        <v>1011</v>
      </c>
      <c r="J108" s="73" t="s">
        <v>1209</v>
      </c>
      <c r="K108" s="72" t="s">
        <v>705</v>
      </c>
      <c r="L108" s="73" t="s">
        <v>1010</v>
      </c>
      <c r="M108" s="72" t="s">
        <v>29</v>
      </c>
      <c r="N108" s="73" t="s">
        <v>960</v>
      </c>
      <c r="O108" s="73"/>
      <c r="P108" s="73" t="s">
        <v>776</v>
      </c>
      <c r="Q108" s="73" t="s">
        <v>578</v>
      </c>
      <c r="R108" s="73" t="s">
        <v>308</v>
      </c>
      <c r="S108" s="73" t="s">
        <v>1133</v>
      </c>
      <c r="T108" s="74" t="s">
        <v>725</v>
      </c>
      <c r="U108" s="81" t="s">
        <v>726</v>
      </c>
      <c r="V108" s="67" t="s">
        <v>729</v>
      </c>
      <c r="W108" s="67" t="s">
        <v>579</v>
      </c>
      <c r="X108" s="67"/>
      <c r="Y108" s="67" t="s">
        <v>280</v>
      </c>
      <c r="Z108" s="67"/>
      <c r="AA108" s="67">
        <v>6.01</v>
      </c>
    </row>
    <row r="109" spans="1:27" ht="102">
      <c r="A109" s="70">
        <v>4108</v>
      </c>
      <c r="B109" s="72" t="s">
        <v>1086</v>
      </c>
      <c r="C109" s="72" t="s">
        <v>874</v>
      </c>
      <c r="D109" s="73" t="s">
        <v>1010</v>
      </c>
      <c r="E109" s="73" t="s">
        <v>1011</v>
      </c>
      <c r="F109" s="73" t="s">
        <v>83</v>
      </c>
      <c r="G109" s="72" t="s">
        <v>1009</v>
      </c>
      <c r="H109" s="72" t="s">
        <v>704</v>
      </c>
      <c r="I109" s="73" t="s">
        <v>1011</v>
      </c>
      <c r="J109" s="73" t="s">
        <v>83</v>
      </c>
      <c r="K109" s="72" t="s">
        <v>705</v>
      </c>
      <c r="L109" s="73" t="s">
        <v>1010</v>
      </c>
      <c r="M109" s="72" t="s">
        <v>29</v>
      </c>
      <c r="N109" s="73" t="s">
        <v>960</v>
      </c>
      <c r="O109" s="73"/>
      <c r="P109" s="73" t="s">
        <v>776</v>
      </c>
      <c r="Q109" s="73" t="s">
        <v>578</v>
      </c>
      <c r="R109" s="73" t="s">
        <v>308</v>
      </c>
      <c r="S109" s="73" t="s">
        <v>1133</v>
      </c>
      <c r="T109" s="74" t="s">
        <v>725</v>
      </c>
      <c r="U109" s="81" t="s">
        <v>740</v>
      </c>
      <c r="V109" s="67" t="s">
        <v>729</v>
      </c>
      <c r="W109" s="67" t="s">
        <v>579</v>
      </c>
      <c r="X109" s="67"/>
      <c r="Y109" s="67" t="s">
        <v>280</v>
      </c>
      <c r="Z109" s="67"/>
      <c r="AA109" s="67">
        <v>6.01</v>
      </c>
    </row>
    <row r="110" spans="1:27" ht="25.5">
      <c r="A110" s="70">
        <v>4109</v>
      </c>
      <c r="B110" s="72" t="s">
        <v>1086</v>
      </c>
      <c r="C110" s="72" t="s">
        <v>874</v>
      </c>
      <c r="D110" s="73" t="s">
        <v>1012</v>
      </c>
      <c r="E110" s="73" t="s">
        <v>1013</v>
      </c>
      <c r="F110" s="73" t="s">
        <v>1170</v>
      </c>
      <c r="G110" s="72" t="s">
        <v>1009</v>
      </c>
      <c r="H110" s="72" t="s">
        <v>704</v>
      </c>
      <c r="I110" s="73" t="s">
        <v>1013</v>
      </c>
      <c r="J110" s="73" t="s">
        <v>1170</v>
      </c>
      <c r="K110" s="72" t="s">
        <v>705</v>
      </c>
      <c r="L110" s="73" t="s">
        <v>1012</v>
      </c>
      <c r="M110" s="72" t="s">
        <v>29</v>
      </c>
      <c r="N110" s="73" t="s">
        <v>960</v>
      </c>
      <c r="O110" s="73"/>
      <c r="P110" s="73" t="s">
        <v>776</v>
      </c>
      <c r="Q110" s="73" t="s">
        <v>578</v>
      </c>
      <c r="R110" s="73" t="s">
        <v>308</v>
      </c>
      <c r="S110" s="73" t="s">
        <v>1133</v>
      </c>
      <c r="T110" s="74" t="s">
        <v>741</v>
      </c>
      <c r="U110" s="74" t="s">
        <v>742</v>
      </c>
      <c r="V110" s="67" t="s">
        <v>729</v>
      </c>
      <c r="W110" s="67" t="s">
        <v>579</v>
      </c>
      <c r="X110" s="67"/>
      <c r="Y110" s="67" t="s">
        <v>280</v>
      </c>
      <c r="Z110" s="67"/>
      <c r="AA110" s="67">
        <v>6.01</v>
      </c>
    </row>
    <row r="111" spans="1:27" ht="63.75">
      <c r="A111" s="70">
        <v>4110</v>
      </c>
      <c r="B111" s="72" t="s">
        <v>1086</v>
      </c>
      <c r="C111" s="72" t="s">
        <v>874</v>
      </c>
      <c r="D111" s="73" t="s">
        <v>1012</v>
      </c>
      <c r="E111" s="73" t="s">
        <v>1013</v>
      </c>
      <c r="F111" s="73" t="s">
        <v>76</v>
      </c>
      <c r="G111" s="72" t="s">
        <v>1009</v>
      </c>
      <c r="H111" s="72" t="s">
        <v>704</v>
      </c>
      <c r="I111" s="73" t="s">
        <v>1013</v>
      </c>
      <c r="J111" s="73" t="s">
        <v>76</v>
      </c>
      <c r="K111" s="72" t="s">
        <v>705</v>
      </c>
      <c r="L111" s="73" t="s">
        <v>1012</v>
      </c>
      <c r="M111" s="72" t="s">
        <v>29</v>
      </c>
      <c r="N111" s="73" t="s">
        <v>960</v>
      </c>
      <c r="O111" s="73"/>
      <c r="P111" s="73" t="s">
        <v>776</v>
      </c>
      <c r="Q111" s="73" t="s">
        <v>578</v>
      </c>
      <c r="R111" s="73" t="s">
        <v>308</v>
      </c>
      <c r="S111" s="73" t="s">
        <v>1133</v>
      </c>
      <c r="T111" s="74" t="s">
        <v>743</v>
      </c>
      <c r="U111" s="74" t="s">
        <v>744</v>
      </c>
      <c r="V111" s="67" t="s">
        <v>729</v>
      </c>
      <c r="W111" s="67" t="s">
        <v>579</v>
      </c>
      <c r="X111" s="67"/>
      <c r="Y111" s="67" t="s">
        <v>280</v>
      </c>
      <c r="Z111" s="67"/>
      <c r="AA111" s="67">
        <v>6.01</v>
      </c>
    </row>
    <row r="112" spans="1:27" ht="25.5">
      <c r="A112" s="70">
        <v>4111</v>
      </c>
      <c r="B112" s="72" t="s">
        <v>1086</v>
      </c>
      <c r="C112" s="72" t="s">
        <v>874</v>
      </c>
      <c r="D112" s="73" t="s">
        <v>1012</v>
      </c>
      <c r="E112" s="73" t="s">
        <v>875</v>
      </c>
      <c r="F112" s="73" t="s">
        <v>99</v>
      </c>
      <c r="G112" s="72" t="s">
        <v>1009</v>
      </c>
      <c r="H112" s="72" t="s">
        <v>704</v>
      </c>
      <c r="I112" s="73" t="s">
        <v>875</v>
      </c>
      <c r="J112" s="73" t="s">
        <v>99</v>
      </c>
      <c r="K112" s="72" t="s">
        <v>705</v>
      </c>
      <c r="L112" s="73" t="s">
        <v>1012</v>
      </c>
      <c r="M112" s="72" t="s">
        <v>29</v>
      </c>
      <c r="N112" s="73" t="s">
        <v>960</v>
      </c>
      <c r="O112" s="73"/>
      <c r="P112" s="73" t="s">
        <v>776</v>
      </c>
      <c r="Q112" s="73" t="s">
        <v>578</v>
      </c>
      <c r="R112" s="73" t="s">
        <v>308</v>
      </c>
      <c r="S112" s="73" t="s">
        <v>1133</v>
      </c>
      <c r="T112" s="74" t="s">
        <v>745</v>
      </c>
      <c r="U112" s="74" t="s">
        <v>746</v>
      </c>
      <c r="V112" s="67" t="s">
        <v>729</v>
      </c>
      <c r="W112" s="67" t="s">
        <v>579</v>
      </c>
      <c r="X112" s="67"/>
      <c r="Y112" s="67" t="s">
        <v>280</v>
      </c>
      <c r="Z112" s="67"/>
      <c r="AA112" s="67">
        <v>6.01</v>
      </c>
    </row>
    <row r="113" spans="1:27" ht="38.25">
      <c r="A113" s="70">
        <v>4112</v>
      </c>
      <c r="B113" s="72" t="s">
        <v>1086</v>
      </c>
      <c r="C113" s="72" t="s">
        <v>874</v>
      </c>
      <c r="D113" s="73" t="s">
        <v>1012</v>
      </c>
      <c r="E113" s="73" t="s">
        <v>875</v>
      </c>
      <c r="F113" s="73" t="s">
        <v>87</v>
      </c>
      <c r="G113" s="72" t="s">
        <v>1009</v>
      </c>
      <c r="H113" s="72" t="s">
        <v>704</v>
      </c>
      <c r="I113" s="73" t="s">
        <v>875</v>
      </c>
      <c r="J113" s="73" t="s">
        <v>87</v>
      </c>
      <c r="K113" s="72" t="s">
        <v>705</v>
      </c>
      <c r="L113" s="73" t="s">
        <v>1012</v>
      </c>
      <c r="M113" s="72" t="s">
        <v>29</v>
      </c>
      <c r="N113" s="73" t="s">
        <v>960</v>
      </c>
      <c r="O113" s="73"/>
      <c r="P113" s="73" t="s">
        <v>776</v>
      </c>
      <c r="Q113" s="73" t="s">
        <v>578</v>
      </c>
      <c r="R113" s="73" t="s">
        <v>308</v>
      </c>
      <c r="S113" s="73" t="s">
        <v>1133</v>
      </c>
      <c r="T113" s="74" t="s">
        <v>747</v>
      </c>
      <c r="U113" s="74" t="s">
        <v>748</v>
      </c>
      <c r="V113" s="67" t="s">
        <v>729</v>
      </c>
      <c r="W113" s="67" t="s">
        <v>579</v>
      </c>
      <c r="X113" s="67"/>
      <c r="Y113" s="67" t="s">
        <v>280</v>
      </c>
      <c r="Z113" s="67"/>
      <c r="AA113" s="67">
        <v>6.01</v>
      </c>
    </row>
    <row r="114" spans="1:27" ht="165.75">
      <c r="A114" s="70">
        <v>4113</v>
      </c>
      <c r="B114" s="72" t="s">
        <v>1086</v>
      </c>
      <c r="C114" s="72" t="s">
        <v>874</v>
      </c>
      <c r="D114" s="73" t="s">
        <v>876</v>
      </c>
      <c r="E114" s="73" t="s">
        <v>877</v>
      </c>
      <c r="F114" s="73" t="s">
        <v>76</v>
      </c>
      <c r="G114" s="72" t="s">
        <v>1009</v>
      </c>
      <c r="H114" s="72" t="s">
        <v>704</v>
      </c>
      <c r="I114" s="73" t="s">
        <v>877</v>
      </c>
      <c r="J114" s="73" t="s">
        <v>76</v>
      </c>
      <c r="K114" s="72" t="s">
        <v>705</v>
      </c>
      <c r="L114" s="73" t="s">
        <v>876</v>
      </c>
      <c r="M114" s="72" t="s">
        <v>29</v>
      </c>
      <c r="N114" s="73" t="s">
        <v>960</v>
      </c>
      <c r="O114" s="73"/>
      <c r="P114" s="73" t="s">
        <v>776</v>
      </c>
      <c r="Q114" s="73" t="s">
        <v>578</v>
      </c>
      <c r="R114" s="73" t="s">
        <v>308</v>
      </c>
      <c r="S114" s="73" t="s">
        <v>1133</v>
      </c>
      <c r="T114" s="74" t="s">
        <v>749</v>
      </c>
      <c r="U114" s="81" t="s">
        <v>750</v>
      </c>
      <c r="V114" s="67" t="s">
        <v>729</v>
      </c>
      <c r="W114" s="67" t="s">
        <v>579</v>
      </c>
      <c r="X114" s="67"/>
      <c r="Y114" s="67" t="s">
        <v>280</v>
      </c>
      <c r="Z114" s="67"/>
      <c r="AA114" s="67">
        <v>6.01</v>
      </c>
    </row>
    <row r="115" spans="1:27" ht="89.25">
      <c r="A115" s="70">
        <v>4114</v>
      </c>
      <c r="B115" s="72" t="s">
        <v>1086</v>
      </c>
      <c r="C115" s="72" t="s">
        <v>874</v>
      </c>
      <c r="D115" s="73" t="s">
        <v>876</v>
      </c>
      <c r="E115" s="73" t="s">
        <v>878</v>
      </c>
      <c r="F115" s="73" t="s">
        <v>102</v>
      </c>
      <c r="G115" s="72" t="s">
        <v>1009</v>
      </c>
      <c r="H115" s="72" t="s">
        <v>704</v>
      </c>
      <c r="I115" s="73" t="s">
        <v>878</v>
      </c>
      <c r="J115" s="73" t="s">
        <v>102</v>
      </c>
      <c r="K115" s="72" t="s">
        <v>705</v>
      </c>
      <c r="L115" s="73" t="s">
        <v>876</v>
      </c>
      <c r="M115" s="72" t="s">
        <v>29</v>
      </c>
      <c r="N115" s="73" t="s">
        <v>960</v>
      </c>
      <c r="O115" s="73"/>
      <c r="P115" s="73" t="s">
        <v>776</v>
      </c>
      <c r="Q115" s="73" t="s">
        <v>578</v>
      </c>
      <c r="R115" s="73" t="s">
        <v>308</v>
      </c>
      <c r="S115" s="73" t="s">
        <v>1133</v>
      </c>
      <c r="T115" s="74" t="s">
        <v>751</v>
      </c>
      <c r="U115" s="74" t="s">
        <v>299</v>
      </c>
      <c r="V115" s="67" t="s">
        <v>729</v>
      </c>
      <c r="W115" s="67" t="s">
        <v>579</v>
      </c>
      <c r="X115" s="67"/>
      <c r="Y115" s="67" t="s">
        <v>280</v>
      </c>
      <c r="Z115" s="67"/>
      <c r="AA115" s="67">
        <v>6.01</v>
      </c>
    </row>
    <row r="116" spans="1:27" ht="25.5">
      <c r="A116" s="70">
        <v>4115</v>
      </c>
      <c r="B116" s="72" t="s">
        <v>1086</v>
      </c>
      <c r="C116" s="72" t="s">
        <v>874</v>
      </c>
      <c r="D116" s="73" t="s">
        <v>876</v>
      </c>
      <c r="E116" s="73" t="s">
        <v>878</v>
      </c>
      <c r="F116" s="73" t="s">
        <v>96</v>
      </c>
      <c r="G116" s="72" t="s">
        <v>1009</v>
      </c>
      <c r="H116" s="72" t="s">
        <v>704</v>
      </c>
      <c r="I116" s="73" t="s">
        <v>878</v>
      </c>
      <c r="J116" s="73" t="s">
        <v>96</v>
      </c>
      <c r="K116" s="72" t="s">
        <v>705</v>
      </c>
      <c r="L116" s="73" t="s">
        <v>876</v>
      </c>
      <c r="M116" s="72" t="s">
        <v>29</v>
      </c>
      <c r="N116" s="73" t="s">
        <v>960</v>
      </c>
      <c r="O116" s="73"/>
      <c r="P116" s="73" t="s">
        <v>776</v>
      </c>
      <c r="Q116" s="73" t="s">
        <v>578</v>
      </c>
      <c r="R116" s="73" t="s">
        <v>308</v>
      </c>
      <c r="S116" s="73" t="s">
        <v>1133</v>
      </c>
      <c r="T116" s="74" t="s">
        <v>300</v>
      </c>
      <c r="U116" s="74" t="s">
        <v>301</v>
      </c>
      <c r="V116" s="67" t="s">
        <v>729</v>
      </c>
      <c r="W116" s="67" t="s">
        <v>579</v>
      </c>
      <c r="X116" s="67"/>
      <c r="Y116" s="67" t="s">
        <v>280</v>
      </c>
      <c r="Z116" s="67"/>
      <c r="AA116" s="67">
        <v>6.01</v>
      </c>
    </row>
    <row r="117" spans="1:27" ht="89.25">
      <c r="A117" s="70">
        <v>4116</v>
      </c>
      <c r="B117" s="72" t="s">
        <v>879</v>
      </c>
      <c r="C117" s="72" t="s">
        <v>880</v>
      </c>
      <c r="D117" s="73" t="s">
        <v>876</v>
      </c>
      <c r="E117" s="73" t="s">
        <v>878</v>
      </c>
      <c r="F117" s="73" t="s">
        <v>154</v>
      </c>
      <c r="G117" s="72" t="s">
        <v>1009</v>
      </c>
      <c r="H117" s="72" t="s">
        <v>704</v>
      </c>
      <c r="I117" s="73" t="s">
        <v>878</v>
      </c>
      <c r="J117" s="73" t="s">
        <v>154</v>
      </c>
      <c r="K117" s="72" t="s">
        <v>705</v>
      </c>
      <c r="L117" s="73" t="s">
        <v>876</v>
      </c>
      <c r="M117" s="72" t="s">
        <v>29</v>
      </c>
      <c r="N117" s="73" t="s">
        <v>960</v>
      </c>
      <c r="O117" s="73"/>
      <c r="P117" s="73" t="s">
        <v>776</v>
      </c>
      <c r="Q117" s="73" t="s">
        <v>578</v>
      </c>
      <c r="R117" s="73" t="s">
        <v>308</v>
      </c>
      <c r="S117" s="73" t="s">
        <v>1133</v>
      </c>
      <c r="T117" s="74" t="s">
        <v>760</v>
      </c>
      <c r="U117" s="74" t="s">
        <v>761</v>
      </c>
      <c r="V117" s="67" t="s">
        <v>729</v>
      </c>
      <c r="W117" s="67" t="s">
        <v>579</v>
      </c>
      <c r="X117" s="67"/>
      <c r="Y117" s="67" t="s">
        <v>280</v>
      </c>
      <c r="Z117" s="67"/>
      <c r="AA117" s="67">
        <v>6.01</v>
      </c>
    </row>
    <row r="118" spans="1:27" ht="216.75">
      <c r="A118" s="70">
        <v>4117</v>
      </c>
      <c r="B118" s="72" t="s">
        <v>879</v>
      </c>
      <c r="C118" s="72" t="s">
        <v>880</v>
      </c>
      <c r="D118" s="73" t="s">
        <v>881</v>
      </c>
      <c r="E118" s="73" t="s">
        <v>878</v>
      </c>
      <c r="F118" s="73" t="s">
        <v>154</v>
      </c>
      <c r="G118" s="72" t="s">
        <v>1009</v>
      </c>
      <c r="H118" s="72" t="s">
        <v>704</v>
      </c>
      <c r="I118" s="73" t="s">
        <v>878</v>
      </c>
      <c r="J118" s="73" t="s">
        <v>154</v>
      </c>
      <c r="K118" s="72" t="s">
        <v>705</v>
      </c>
      <c r="L118" s="73" t="s">
        <v>881</v>
      </c>
      <c r="M118" s="72" t="s">
        <v>29</v>
      </c>
      <c r="N118" s="73" t="s">
        <v>960</v>
      </c>
      <c r="O118" s="73"/>
      <c r="P118" s="73" t="s">
        <v>776</v>
      </c>
      <c r="Q118" s="73" t="s">
        <v>578</v>
      </c>
      <c r="R118" s="73" t="s">
        <v>308</v>
      </c>
      <c r="S118" s="73" t="s">
        <v>1133</v>
      </c>
      <c r="T118" s="81" t="s">
        <v>762</v>
      </c>
      <c r="U118" s="74" t="s">
        <v>763</v>
      </c>
      <c r="V118" s="67" t="s">
        <v>729</v>
      </c>
      <c r="W118" s="67" t="s">
        <v>579</v>
      </c>
      <c r="X118" s="67"/>
      <c r="Y118" s="67" t="s">
        <v>280</v>
      </c>
      <c r="Z118" s="67"/>
      <c r="AA118" s="67">
        <v>6.01</v>
      </c>
    </row>
    <row r="119" spans="1:27" ht="25.5">
      <c r="A119" s="70">
        <v>4118</v>
      </c>
      <c r="B119" s="72" t="s">
        <v>1213</v>
      </c>
      <c r="C119" s="72" t="s">
        <v>1189</v>
      </c>
      <c r="D119" s="73" t="s">
        <v>1010</v>
      </c>
      <c r="E119" s="73" t="s">
        <v>882</v>
      </c>
      <c r="F119" s="73" t="s">
        <v>1209</v>
      </c>
      <c r="G119" s="72" t="s">
        <v>1009</v>
      </c>
      <c r="H119" s="72" t="s">
        <v>704</v>
      </c>
      <c r="I119" s="73" t="s">
        <v>882</v>
      </c>
      <c r="J119" s="73" t="s">
        <v>1209</v>
      </c>
      <c r="K119" s="72" t="s">
        <v>705</v>
      </c>
      <c r="L119" s="73" t="s">
        <v>1010</v>
      </c>
      <c r="M119" s="72" t="s">
        <v>29</v>
      </c>
      <c r="N119" s="73" t="s">
        <v>960</v>
      </c>
      <c r="O119" s="73"/>
      <c r="P119" s="73" t="s">
        <v>776</v>
      </c>
      <c r="Q119" s="73" t="s">
        <v>578</v>
      </c>
      <c r="R119" s="73" t="s">
        <v>308</v>
      </c>
      <c r="S119" s="73" t="s">
        <v>1133</v>
      </c>
      <c r="T119" s="74" t="s">
        <v>764</v>
      </c>
      <c r="U119" s="74" t="s">
        <v>765</v>
      </c>
      <c r="V119" s="67" t="s">
        <v>729</v>
      </c>
      <c r="W119" s="67" t="s">
        <v>579</v>
      </c>
      <c r="X119" s="67"/>
      <c r="Y119" s="67" t="s">
        <v>280</v>
      </c>
      <c r="Z119" s="67"/>
      <c r="AA119" s="67">
        <v>6.01</v>
      </c>
    </row>
    <row r="120" spans="1:27" ht="25.5">
      <c r="A120" s="70">
        <v>4119</v>
      </c>
      <c r="B120" s="72" t="s">
        <v>1213</v>
      </c>
      <c r="C120" s="72" t="s">
        <v>1189</v>
      </c>
      <c r="D120" s="73" t="s">
        <v>1010</v>
      </c>
      <c r="E120" s="73" t="s">
        <v>882</v>
      </c>
      <c r="F120" s="73" t="s">
        <v>83</v>
      </c>
      <c r="G120" s="72" t="s">
        <v>1009</v>
      </c>
      <c r="H120" s="72" t="s">
        <v>704</v>
      </c>
      <c r="I120" s="73" t="s">
        <v>882</v>
      </c>
      <c r="J120" s="73" t="s">
        <v>83</v>
      </c>
      <c r="K120" s="72" t="s">
        <v>705</v>
      </c>
      <c r="L120" s="73" t="s">
        <v>1010</v>
      </c>
      <c r="M120" s="72" t="s">
        <v>29</v>
      </c>
      <c r="N120" s="73" t="s">
        <v>960</v>
      </c>
      <c r="O120" s="73"/>
      <c r="P120" s="73" t="s">
        <v>776</v>
      </c>
      <c r="Q120" s="73" t="s">
        <v>578</v>
      </c>
      <c r="R120" s="73" t="s">
        <v>308</v>
      </c>
      <c r="S120" s="73" t="s">
        <v>1133</v>
      </c>
      <c r="T120" s="74" t="s">
        <v>766</v>
      </c>
      <c r="U120" s="74" t="s">
        <v>767</v>
      </c>
      <c r="V120" s="67" t="s">
        <v>729</v>
      </c>
      <c r="W120" s="67" t="s">
        <v>579</v>
      </c>
      <c r="X120" s="67"/>
      <c r="Y120" s="67" t="s">
        <v>280</v>
      </c>
      <c r="Z120" s="67"/>
      <c r="AA120" s="67">
        <v>6.01</v>
      </c>
    </row>
    <row r="121" spans="1:27" ht="25.5">
      <c r="A121" s="70">
        <v>4120</v>
      </c>
      <c r="B121" s="72" t="s">
        <v>1213</v>
      </c>
      <c r="C121" s="72" t="s">
        <v>1189</v>
      </c>
      <c r="D121" s="73" t="s">
        <v>876</v>
      </c>
      <c r="E121" s="73" t="s">
        <v>878</v>
      </c>
      <c r="F121" s="73" t="s">
        <v>154</v>
      </c>
      <c r="G121" s="72" t="s">
        <v>1009</v>
      </c>
      <c r="H121" s="72" t="s">
        <v>704</v>
      </c>
      <c r="I121" s="73" t="s">
        <v>878</v>
      </c>
      <c r="J121" s="73" t="s">
        <v>154</v>
      </c>
      <c r="K121" s="72" t="s">
        <v>705</v>
      </c>
      <c r="L121" s="73" t="s">
        <v>876</v>
      </c>
      <c r="M121" s="72" t="s">
        <v>29</v>
      </c>
      <c r="N121" s="73" t="s">
        <v>960</v>
      </c>
      <c r="O121" s="73"/>
      <c r="P121" s="73" t="s">
        <v>776</v>
      </c>
      <c r="Q121" s="73" t="s">
        <v>578</v>
      </c>
      <c r="R121" s="73" t="s">
        <v>308</v>
      </c>
      <c r="S121" s="73" t="s">
        <v>1133</v>
      </c>
      <c r="T121" s="74" t="s">
        <v>764</v>
      </c>
      <c r="U121" s="74" t="s">
        <v>765</v>
      </c>
      <c r="V121" s="67" t="s">
        <v>729</v>
      </c>
      <c r="W121" s="67" t="s">
        <v>579</v>
      </c>
      <c r="X121" s="67"/>
      <c r="Y121" s="67" t="s">
        <v>280</v>
      </c>
      <c r="Z121" s="67"/>
      <c r="AA121" s="67">
        <v>6.01</v>
      </c>
    </row>
    <row r="122" spans="1:27" ht="25.5">
      <c r="A122" s="70">
        <v>4121</v>
      </c>
      <c r="B122" s="72" t="s">
        <v>1213</v>
      </c>
      <c r="C122" s="72" t="s">
        <v>1189</v>
      </c>
      <c r="D122" s="73" t="s">
        <v>1012</v>
      </c>
      <c r="E122" s="73" t="s">
        <v>1013</v>
      </c>
      <c r="F122" s="73" t="s">
        <v>77</v>
      </c>
      <c r="G122" s="72" t="s">
        <v>1009</v>
      </c>
      <c r="H122" s="72" t="s">
        <v>704</v>
      </c>
      <c r="I122" s="73" t="s">
        <v>1013</v>
      </c>
      <c r="J122" s="73" t="s">
        <v>77</v>
      </c>
      <c r="K122" s="72" t="s">
        <v>705</v>
      </c>
      <c r="L122" s="73" t="s">
        <v>1012</v>
      </c>
      <c r="M122" s="72" t="s">
        <v>29</v>
      </c>
      <c r="N122" s="73" t="s">
        <v>960</v>
      </c>
      <c r="O122" s="73"/>
      <c r="P122" s="73" t="s">
        <v>776</v>
      </c>
      <c r="Q122" s="73" t="s">
        <v>578</v>
      </c>
      <c r="R122" s="73" t="s">
        <v>308</v>
      </c>
      <c r="S122" s="73" t="s">
        <v>1133</v>
      </c>
      <c r="T122" s="74" t="s">
        <v>766</v>
      </c>
      <c r="U122" s="74" t="s">
        <v>767</v>
      </c>
      <c r="V122" s="67" t="s">
        <v>729</v>
      </c>
      <c r="W122" s="67" t="s">
        <v>579</v>
      </c>
      <c r="X122" s="67"/>
      <c r="Y122" s="67" t="s">
        <v>280</v>
      </c>
      <c r="Z122" s="67"/>
      <c r="AA122" s="67">
        <v>6.01</v>
      </c>
    </row>
    <row r="123" spans="1:27" ht="76.5">
      <c r="A123" s="70">
        <v>4122</v>
      </c>
      <c r="B123" s="72" t="s">
        <v>1214</v>
      </c>
      <c r="C123" s="72" t="s">
        <v>883</v>
      </c>
      <c r="D123" s="73" t="s">
        <v>1085</v>
      </c>
      <c r="E123" s="73" t="s">
        <v>82</v>
      </c>
      <c r="F123" s="73" t="s">
        <v>146</v>
      </c>
      <c r="G123" s="72" t="s">
        <v>1009</v>
      </c>
      <c r="H123" s="72" t="s">
        <v>703</v>
      </c>
      <c r="I123" s="73" t="s">
        <v>82</v>
      </c>
      <c r="J123" s="73" t="s">
        <v>146</v>
      </c>
      <c r="K123" s="72" t="s">
        <v>705</v>
      </c>
      <c r="L123" s="73" t="s">
        <v>1085</v>
      </c>
      <c r="M123" s="72" t="s">
        <v>191</v>
      </c>
      <c r="N123" s="73" t="s">
        <v>964</v>
      </c>
      <c r="O123" s="73"/>
      <c r="P123" s="73" t="s">
        <v>252</v>
      </c>
      <c r="Q123" s="73" t="s">
        <v>281</v>
      </c>
      <c r="R123" s="73" t="s">
        <v>1140</v>
      </c>
      <c r="S123" s="73" t="s">
        <v>1133</v>
      </c>
      <c r="T123" s="74" t="s">
        <v>734</v>
      </c>
      <c r="U123" s="74" t="s">
        <v>735</v>
      </c>
      <c r="V123" s="78" t="s">
        <v>355</v>
      </c>
      <c r="W123" s="78" t="s">
        <v>1139</v>
      </c>
      <c r="X123" s="67"/>
      <c r="Y123" s="67" t="s">
        <v>280</v>
      </c>
      <c r="Z123" s="67"/>
      <c r="AA123" s="67">
        <v>6.01</v>
      </c>
    </row>
    <row r="124" spans="1:27" ht="25.5">
      <c r="A124" s="70">
        <v>4123</v>
      </c>
      <c r="B124" s="72" t="s">
        <v>1214</v>
      </c>
      <c r="C124" s="72" t="s">
        <v>883</v>
      </c>
      <c r="D124" s="73" t="s">
        <v>1085</v>
      </c>
      <c r="E124" s="73" t="s">
        <v>82</v>
      </c>
      <c r="F124" s="73" t="s">
        <v>146</v>
      </c>
      <c r="G124" s="72" t="s">
        <v>1009</v>
      </c>
      <c r="H124" s="72" t="s">
        <v>703</v>
      </c>
      <c r="I124" s="73" t="s">
        <v>82</v>
      </c>
      <c r="J124" s="73" t="s">
        <v>146</v>
      </c>
      <c r="K124" s="72" t="s">
        <v>705</v>
      </c>
      <c r="L124" s="73" t="s">
        <v>1085</v>
      </c>
      <c r="M124" s="72" t="s">
        <v>191</v>
      </c>
      <c r="N124" s="73" t="s">
        <v>964</v>
      </c>
      <c r="O124" s="73"/>
      <c r="P124" s="73" t="s">
        <v>252</v>
      </c>
      <c r="Q124" s="73" t="s">
        <v>281</v>
      </c>
      <c r="R124" s="73" t="s">
        <v>1140</v>
      </c>
      <c r="S124" s="73" t="s">
        <v>1133</v>
      </c>
      <c r="T124" s="74" t="s">
        <v>736</v>
      </c>
      <c r="U124" s="74" t="s">
        <v>737</v>
      </c>
      <c r="V124" s="78" t="s">
        <v>355</v>
      </c>
      <c r="W124" s="78" t="s">
        <v>1139</v>
      </c>
      <c r="X124" s="67"/>
      <c r="Y124" s="67" t="s">
        <v>280</v>
      </c>
      <c r="Z124" s="67"/>
      <c r="AA124" s="67">
        <v>6.01</v>
      </c>
    </row>
    <row r="125" spans="1:27" ht="102">
      <c r="A125" s="70">
        <v>4124</v>
      </c>
      <c r="B125" s="72" t="s">
        <v>1214</v>
      </c>
      <c r="C125" s="72" t="s">
        <v>883</v>
      </c>
      <c r="D125" s="73" t="s">
        <v>1181</v>
      </c>
      <c r="E125" s="73" t="s">
        <v>884</v>
      </c>
      <c r="F125" s="73" t="s">
        <v>87</v>
      </c>
      <c r="G125" s="72" t="s">
        <v>1009</v>
      </c>
      <c r="H125" s="72" t="s">
        <v>703</v>
      </c>
      <c r="I125" s="73" t="s">
        <v>884</v>
      </c>
      <c r="J125" s="73" t="s">
        <v>87</v>
      </c>
      <c r="K125" s="72" t="s">
        <v>705</v>
      </c>
      <c r="L125" s="73" t="s">
        <v>1181</v>
      </c>
      <c r="M125" s="72" t="s">
        <v>191</v>
      </c>
      <c r="N125" s="73" t="s">
        <v>964</v>
      </c>
      <c r="O125" s="73"/>
      <c r="P125" s="73" t="s">
        <v>252</v>
      </c>
      <c r="Q125" s="73" t="s">
        <v>281</v>
      </c>
      <c r="R125" s="73" t="s">
        <v>1140</v>
      </c>
      <c r="S125" s="73" t="s">
        <v>1133</v>
      </c>
      <c r="T125" s="81" t="s">
        <v>738</v>
      </c>
      <c r="U125" s="74" t="s">
        <v>739</v>
      </c>
      <c r="V125" s="78" t="s">
        <v>355</v>
      </c>
      <c r="W125" s="78" t="s">
        <v>1139</v>
      </c>
      <c r="X125" s="67"/>
      <c r="Y125" s="67" t="s">
        <v>280</v>
      </c>
      <c r="Z125" s="67"/>
      <c r="AA125" s="67">
        <v>6.01</v>
      </c>
    </row>
    <row r="126" spans="1:27" ht="63.75">
      <c r="A126" s="70">
        <v>4125</v>
      </c>
      <c r="B126" s="72" t="s">
        <v>1214</v>
      </c>
      <c r="C126" s="72" t="s">
        <v>883</v>
      </c>
      <c r="D126" s="73" t="s">
        <v>1182</v>
      </c>
      <c r="E126" s="73" t="s">
        <v>885</v>
      </c>
      <c r="F126" s="73" t="s">
        <v>146</v>
      </c>
      <c r="G126" s="72" t="s">
        <v>190</v>
      </c>
      <c r="H126" s="72" t="s">
        <v>703</v>
      </c>
      <c r="I126" s="73" t="s">
        <v>885</v>
      </c>
      <c r="J126" s="73" t="s">
        <v>146</v>
      </c>
      <c r="K126" s="72" t="s">
        <v>190</v>
      </c>
      <c r="L126" s="73" t="s">
        <v>1182</v>
      </c>
      <c r="M126" s="72" t="s">
        <v>191</v>
      </c>
      <c r="N126" s="73" t="s">
        <v>964</v>
      </c>
      <c r="O126" s="73"/>
      <c r="P126" s="73" t="s">
        <v>252</v>
      </c>
      <c r="Q126" s="73" t="s">
        <v>281</v>
      </c>
      <c r="R126" s="73" t="s">
        <v>1140</v>
      </c>
      <c r="S126" s="73" t="s">
        <v>1133</v>
      </c>
      <c r="T126" s="74" t="s">
        <v>302</v>
      </c>
      <c r="U126" s="74" t="s">
        <v>303</v>
      </c>
      <c r="V126" s="78" t="s">
        <v>355</v>
      </c>
      <c r="W126" s="78" t="s">
        <v>1139</v>
      </c>
      <c r="X126" s="67"/>
      <c r="Y126" s="67" t="s">
        <v>280</v>
      </c>
      <c r="Z126" s="67"/>
      <c r="AA126" s="67">
        <v>6.01</v>
      </c>
    </row>
    <row r="127" spans="1:27" ht="89.25">
      <c r="A127" s="70">
        <v>4126</v>
      </c>
      <c r="B127" s="72" t="s">
        <v>1215</v>
      </c>
      <c r="C127" s="72" t="s">
        <v>1193</v>
      </c>
      <c r="D127" s="73" t="s">
        <v>123</v>
      </c>
      <c r="E127" s="73" t="s">
        <v>74</v>
      </c>
      <c r="F127" s="73" t="s">
        <v>84</v>
      </c>
      <c r="G127" s="72" t="s">
        <v>189</v>
      </c>
      <c r="H127" s="72" t="s">
        <v>703</v>
      </c>
      <c r="I127" s="73" t="s">
        <v>74</v>
      </c>
      <c r="J127" s="73" t="s">
        <v>84</v>
      </c>
      <c r="K127" s="72" t="s">
        <v>189</v>
      </c>
      <c r="L127" s="73" t="s">
        <v>123</v>
      </c>
      <c r="M127" s="72" t="s">
        <v>260</v>
      </c>
      <c r="N127" s="73" t="s">
        <v>963</v>
      </c>
      <c r="O127" s="73"/>
      <c r="P127" s="73"/>
      <c r="Q127" s="73" t="s">
        <v>1141</v>
      </c>
      <c r="R127" s="73" t="s">
        <v>1140</v>
      </c>
      <c r="S127" s="73" t="s">
        <v>1133</v>
      </c>
      <c r="T127" s="74" t="s">
        <v>701</v>
      </c>
      <c r="U127" s="74" t="s">
        <v>702</v>
      </c>
      <c r="V127" s="78" t="s">
        <v>602</v>
      </c>
      <c r="W127" s="78" t="s">
        <v>620</v>
      </c>
      <c r="X127" s="78"/>
      <c r="Y127" s="67" t="s">
        <v>292</v>
      </c>
      <c r="Z127" s="67"/>
      <c r="AA127" s="67" t="s">
        <v>290</v>
      </c>
    </row>
    <row r="128" spans="1:27" ht="89.25">
      <c r="A128" s="70">
        <v>4127</v>
      </c>
      <c r="B128" s="72" t="s">
        <v>1215</v>
      </c>
      <c r="C128" s="72" t="s">
        <v>1193</v>
      </c>
      <c r="D128" s="73" t="s">
        <v>1208</v>
      </c>
      <c r="E128" s="73" t="s">
        <v>1209</v>
      </c>
      <c r="F128" s="73" t="s">
        <v>77</v>
      </c>
      <c r="G128" s="72" t="s">
        <v>189</v>
      </c>
      <c r="H128" s="72" t="s">
        <v>703</v>
      </c>
      <c r="I128" s="73" t="s">
        <v>1209</v>
      </c>
      <c r="J128" s="73" t="s">
        <v>77</v>
      </c>
      <c r="K128" s="72" t="s">
        <v>189</v>
      </c>
      <c r="L128" s="73" t="s">
        <v>1208</v>
      </c>
      <c r="M128" s="72" t="s">
        <v>260</v>
      </c>
      <c r="N128" s="73" t="s">
        <v>963</v>
      </c>
      <c r="O128" s="73"/>
      <c r="P128" s="73"/>
      <c r="Q128" s="73" t="s">
        <v>1141</v>
      </c>
      <c r="R128" s="73" t="s">
        <v>1140</v>
      </c>
      <c r="S128" s="73" t="s">
        <v>1133</v>
      </c>
      <c r="T128" s="74" t="s">
        <v>1201</v>
      </c>
      <c r="U128" s="74" t="s">
        <v>1202</v>
      </c>
      <c r="V128" s="78" t="s">
        <v>602</v>
      </c>
      <c r="W128" s="78" t="s">
        <v>621</v>
      </c>
      <c r="X128" s="78"/>
      <c r="Y128" s="67" t="s">
        <v>292</v>
      </c>
      <c r="Z128" s="67"/>
      <c r="AA128" s="67" t="s">
        <v>290</v>
      </c>
    </row>
    <row r="129" spans="1:27" ht="382.5">
      <c r="A129" s="70">
        <v>4128</v>
      </c>
      <c r="B129" s="72" t="s">
        <v>1215</v>
      </c>
      <c r="C129" s="72" t="s">
        <v>1193</v>
      </c>
      <c r="D129" s="73" t="s">
        <v>122</v>
      </c>
      <c r="E129" s="73" t="s">
        <v>81</v>
      </c>
      <c r="F129" s="73" t="s">
        <v>97</v>
      </c>
      <c r="G129" s="72" t="s">
        <v>189</v>
      </c>
      <c r="H129" s="72" t="s">
        <v>703</v>
      </c>
      <c r="I129" s="73" t="s">
        <v>81</v>
      </c>
      <c r="J129" s="73" t="s">
        <v>97</v>
      </c>
      <c r="K129" s="72" t="s">
        <v>189</v>
      </c>
      <c r="L129" s="73" t="s">
        <v>122</v>
      </c>
      <c r="M129" s="72" t="s">
        <v>270</v>
      </c>
      <c r="N129" s="73" t="s">
        <v>965</v>
      </c>
      <c r="O129" s="73"/>
      <c r="P129" s="73" t="s">
        <v>246</v>
      </c>
      <c r="Q129" s="73" t="s">
        <v>1100</v>
      </c>
      <c r="R129" s="73" t="s">
        <v>308</v>
      </c>
      <c r="S129" s="73" t="s">
        <v>1133</v>
      </c>
      <c r="T129" s="81" t="s">
        <v>304</v>
      </c>
      <c r="U129" s="74" t="s">
        <v>151</v>
      </c>
      <c r="V129" s="67" t="s">
        <v>602</v>
      </c>
      <c r="W129" s="67" t="s">
        <v>627</v>
      </c>
      <c r="X129" s="67"/>
      <c r="Y129" s="67" t="s">
        <v>279</v>
      </c>
      <c r="Z129" s="67"/>
      <c r="AA129" s="67">
        <v>6.01</v>
      </c>
    </row>
    <row r="130" spans="1:27" ht="140.25">
      <c r="A130" s="70">
        <v>4129</v>
      </c>
      <c r="B130" s="72" t="s">
        <v>1215</v>
      </c>
      <c r="C130" s="72" t="s">
        <v>1193</v>
      </c>
      <c r="D130" s="73" t="s">
        <v>119</v>
      </c>
      <c r="E130" s="73" t="s">
        <v>83</v>
      </c>
      <c r="F130" s="73" t="s">
        <v>95</v>
      </c>
      <c r="G130" s="72" t="s">
        <v>190</v>
      </c>
      <c r="H130" s="72" t="s">
        <v>703</v>
      </c>
      <c r="I130" s="73" t="s">
        <v>83</v>
      </c>
      <c r="J130" s="73" t="s">
        <v>95</v>
      </c>
      <c r="K130" s="72" t="s">
        <v>190</v>
      </c>
      <c r="L130" s="73" t="s">
        <v>119</v>
      </c>
      <c r="M130" s="72" t="s">
        <v>270</v>
      </c>
      <c r="N130" s="73" t="s">
        <v>272</v>
      </c>
      <c r="O130" s="73"/>
      <c r="P130" s="73" t="s">
        <v>246</v>
      </c>
      <c r="Q130" s="73" t="s">
        <v>1099</v>
      </c>
      <c r="R130" s="73" t="s">
        <v>308</v>
      </c>
      <c r="S130" s="73" t="s">
        <v>1133</v>
      </c>
      <c r="T130" s="81" t="s">
        <v>305</v>
      </c>
      <c r="U130" s="74" t="s">
        <v>306</v>
      </c>
      <c r="V130" s="67" t="s">
        <v>601</v>
      </c>
      <c r="W130" s="78"/>
      <c r="X130" s="67"/>
      <c r="Y130" s="67" t="s">
        <v>289</v>
      </c>
      <c r="Z130" s="67"/>
      <c r="AA130" s="67">
        <v>6.01</v>
      </c>
    </row>
    <row r="131" spans="1:27" ht="102">
      <c r="A131" s="70">
        <v>4130</v>
      </c>
      <c r="B131" s="72" t="s">
        <v>1215</v>
      </c>
      <c r="C131" s="72" t="s">
        <v>1193</v>
      </c>
      <c r="D131" s="73" t="s">
        <v>106</v>
      </c>
      <c r="E131" s="73" t="s">
        <v>886</v>
      </c>
      <c r="F131" s="73" t="s">
        <v>115</v>
      </c>
      <c r="G131" s="72" t="s">
        <v>190</v>
      </c>
      <c r="H131" s="72" t="s">
        <v>703</v>
      </c>
      <c r="I131" s="73" t="s">
        <v>886</v>
      </c>
      <c r="J131" s="73" t="s">
        <v>115</v>
      </c>
      <c r="K131" s="72" t="s">
        <v>190</v>
      </c>
      <c r="L131" s="73" t="s">
        <v>106</v>
      </c>
      <c r="M131" s="72" t="s">
        <v>260</v>
      </c>
      <c r="N131" s="73" t="s">
        <v>961</v>
      </c>
      <c r="O131" s="73"/>
      <c r="P131" s="73" t="s">
        <v>248</v>
      </c>
      <c r="Q131" s="73" t="s">
        <v>587</v>
      </c>
      <c r="R131" s="73" t="s">
        <v>308</v>
      </c>
      <c r="S131" s="73" t="s">
        <v>1133</v>
      </c>
      <c r="T131" s="81" t="s">
        <v>307</v>
      </c>
      <c r="U131" s="74" t="s">
        <v>132</v>
      </c>
      <c r="V131" s="78" t="s">
        <v>601</v>
      </c>
      <c r="W131" s="78" t="s">
        <v>753</v>
      </c>
      <c r="X131" s="78"/>
      <c r="Y131" s="67" t="s">
        <v>279</v>
      </c>
      <c r="Z131" s="67"/>
      <c r="AA131" s="67">
        <v>6.01</v>
      </c>
    </row>
    <row r="132" spans="1:27" ht="153">
      <c r="A132" s="70">
        <v>4131</v>
      </c>
      <c r="B132" s="72" t="s">
        <v>1215</v>
      </c>
      <c r="C132" s="72" t="s">
        <v>1193</v>
      </c>
      <c r="D132" s="73" t="s">
        <v>106</v>
      </c>
      <c r="E132" s="73" t="s">
        <v>886</v>
      </c>
      <c r="F132" s="73" t="s">
        <v>115</v>
      </c>
      <c r="G132" s="72" t="s">
        <v>189</v>
      </c>
      <c r="H132" s="72" t="s">
        <v>703</v>
      </c>
      <c r="I132" s="73" t="s">
        <v>886</v>
      </c>
      <c r="J132" s="73" t="s">
        <v>115</v>
      </c>
      <c r="K132" s="72" t="s">
        <v>189</v>
      </c>
      <c r="L132" s="73" t="s">
        <v>106</v>
      </c>
      <c r="M132" s="72" t="s">
        <v>260</v>
      </c>
      <c r="N132" s="73" t="s">
        <v>961</v>
      </c>
      <c r="O132" s="73"/>
      <c r="P132" s="73" t="s">
        <v>248</v>
      </c>
      <c r="Q132" s="73" t="s">
        <v>587</v>
      </c>
      <c r="R132" s="73" t="s">
        <v>308</v>
      </c>
      <c r="S132" s="73" t="s">
        <v>1133</v>
      </c>
      <c r="T132" s="74" t="s">
        <v>935</v>
      </c>
      <c r="U132" s="74" t="s">
        <v>1169</v>
      </c>
      <c r="V132" s="78" t="s">
        <v>601</v>
      </c>
      <c r="W132" s="78" t="s">
        <v>754</v>
      </c>
      <c r="X132" s="78"/>
      <c r="Y132" s="67" t="s">
        <v>279</v>
      </c>
      <c r="Z132" s="67"/>
      <c r="AA132" s="67">
        <v>6.01</v>
      </c>
    </row>
    <row r="133" spans="1:27" ht="51">
      <c r="A133" s="70">
        <v>4132</v>
      </c>
      <c r="B133" s="72" t="s">
        <v>1215</v>
      </c>
      <c r="C133" s="72" t="s">
        <v>1193</v>
      </c>
      <c r="D133" s="73" t="s">
        <v>135</v>
      </c>
      <c r="E133" s="73" t="s">
        <v>136</v>
      </c>
      <c r="F133" s="73" t="s">
        <v>88</v>
      </c>
      <c r="G133" s="72" t="s">
        <v>189</v>
      </c>
      <c r="H133" s="72" t="s">
        <v>703</v>
      </c>
      <c r="I133" s="73" t="s">
        <v>136</v>
      </c>
      <c r="J133" s="73" t="s">
        <v>88</v>
      </c>
      <c r="K133" s="72" t="s">
        <v>189</v>
      </c>
      <c r="L133" s="73" t="s">
        <v>135</v>
      </c>
      <c r="M133" s="72" t="s">
        <v>260</v>
      </c>
      <c r="N133" s="73" t="s">
        <v>961</v>
      </c>
      <c r="O133" s="73"/>
      <c r="P133" s="73" t="s">
        <v>248</v>
      </c>
      <c r="Q133" s="73" t="s">
        <v>313</v>
      </c>
      <c r="R133" s="73" t="s">
        <v>310</v>
      </c>
      <c r="S133" s="73" t="s">
        <v>1133</v>
      </c>
      <c r="T133" s="74" t="s">
        <v>936</v>
      </c>
      <c r="U133" s="74" t="s">
        <v>937</v>
      </c>
      <c r="V133" s="67" t="s">
        <v>354</v>
      </c>
      <c r="W133" s="67" t="s">
        <v>312</v>
      </c>
      <c r="X133" s="67"/>
      <c r="Y133" s="67" t="s">
        <v>280</v>
      </c>
      <c r="Z133" s="67"/>
      <c r="AA133" s="67">
        <v>6.01</v>
      </c>
    </row>
    <row r="134" spans="1:27" ht="63.75">
      <c r="A134" s="70">
        <v>4133</v>
      </c>
      <c r="B134" s="72" t="s">
        <v>1215</v>
      </c>
      <c r="C134" s="72" t="s">
        <v>1193</v>
      </c>
      <c r="D134" s="73" t="s">
        <v>135</v>
      </c>
      <c r="E134" s="73" t="s">
        <v>136</v>
      </c>
      <c r="F134" s="73" t="s">
        <v>88</v>
      </c>
      <c r="G134" s="72" t="s">
        <v>189</v>
      </c>
      <c r="H134" s="72" t="s">
        <v>703</v>
      </c>
      <c r="I134" s="73" t="s">
        <v>136</v>
      </c>
      <c r="J134" s="73" t="s">
        <v>88</v>
      </c>
      <c r="K134" s="72" t="s">
        <v>189</v>
      </c>
      <c r="L134" s="73" t="s">
        <v>135</v>
      </c>
      <c r="M134" s="72" t="s">
        <v>260</v>
      </c>
      <c r="N134" s="73" t="s">
        <v>961</v>
      </c>
      <c r="O134" s="73"/>
      <c r="P134" s="73" t="s">
        <v>248</v>
      </c>
      <c r="Q134" s="73" t="s">
        <v>313</v>
      </c>
      <c r="R134" s="73" t="s">
        <v>310</v>
      </c>
      <c r="S134" s="73" t="s">
        <v>1133</v>
      </c>
      <c r="T134" s="74" t="s">
        <v>938</v>
      </c>
      <c r="U134" s="74" t="s">
        <v>939</v>
      </c>
      <c r="V134" s="67" t="s">
        <v>354</v>
      </c>
      <c r="W134" s="67" t="s">
        <v>312</v>
      </c>
      <c r="X134" s="67"/>
      <c r="Y134" s="67" t="s">
        <v>280</v>
      </c>
      <c r="Z134" s="67"/>
      <c r="AA134" s="67">
        <v>6.01</v>
      </c>
    </row>
    <row r="135" spans="1:27" ht="165.75">
      <c r="A135" s="70">
        <v>4134</v>
      </c>
      <c r="B135" s="72" t="s">
        <v>1215</v>
      </c>
      <c r="C135" s="72" t="s">
        <v>1193</v>
      </c>
      <c r="D135" s="73" t="s">
        <v>1195</v>
      </c>
      <c r="E135" s="73" t="s">
        <v>887</v>
      </c>
      <c r="F135" s="73" t="s">
        <v>87</v>
      </c>
      <c r="G135" s="72" t="s">
        <v>189</v>
      </c>
      <c r="H135" s="72" t="s">
        <v>703</v>
      </c>
      <c r="I135" s="73" t="s">
        <v>887</v>
      </c>
      <c r="J135" s="73" t="s">
        <v>87</v>
      </c>
      <c r="K135" s="72" t="s">
        <v>189</v>
      </c>
      <c r="L135" s="73" t="s">
        <v>1195</v>
      </c>
      <c r="M135" s="72" t="s">
        <v>270</v>
      </c>
      <c r="N135" s="73" t="s">
        <v>272</v>
      </c>
      <c r="O135" s="73"/>
      <c r="P135" s="73" t="s">
        <v>246</v>
      </c>
      <c r="Q135" s="73" t="s">
        <v>1099</v>
      </c>
      <c r="R135" s="73" t="s">
        <v>308</v>
      </c>
      <c r="S135" s="73" t="s">
        <v>1133</v>
      </c>
      <c r="T135" s="81" t="s">
        <v>1153</v>
      </c>
      <c r="U135" s="74" t="s">
        <v>1154</v>
      </c>
      <c r="V135" s="67" t="s">
        <v>602</v>
      </c>
      <c r="W135" s="67" t="s">
        <v>591</v>
      </c>
      <c r="X135" s="67"/>
      <c r="Y135" s="67" t="s">
        <v>280</v>
      </c>
      <c r="Z135" s="67"/>
      <c r="AA135" s="67" t="s">
        <v>282</v>
      </c>
    </row>
    <row r="136" spans="1:27" ht="140.25">
      <c r="A136" s="70">
        <v>4135</v>
      </c>
      <c r="B136" s="72" t="s">
        <v>1215</v>
      </c>
      <c r="C136" s="72" t="s">
        <v>1193</v>
      </c>
      <c r="D136" s="73" t="s">
        <v>888</v>
      </c>
      <c r="E136" s="73" t="s">
        <v>1036</v>
      </c>
      <c r="F136" s="73" t="s">
        <v>94</v>
      </c>
      <c r="G136" s="72" t="s">
        <v>190</v>
      </c>
      <c r="H136" s="72" t="s">
        <v>703</v>
      </c>
      <c r="I136" s="73" t="s">
        <v>1036</v>
      </c>
      <c r="J136" s="73" t="s">
        <v>94</v>
      </c>
      <c r="K136" s="72" t="s">
        <v>190</v>
      </c>
      <c r="L136" s="73" t="s">
        <v>888</v>
      </c>
      <c r="M136" s="72" t="s">
        <v>29</v>
      </c>
      <c r="N136" s="73" t="s">
        <v>31</v>
      </c>
      <c r="O136" s="73"/>
      <c r="P136" s="73" t="s">
        <v>247</v>
      </c>
      <c r="Q136" s="73" t="s">
        <v>309</v>
      </c>
      <c r="R136" s="73" t="s">
        <v>310</v>
      </c>
      <c r="S136" s="73" t="s">
        <v>1133</v>
      </c>
      <c r="T136" s="81" t="s">
        <v>940</v>
      </c>
      <c r="U136" s="74" t="s">
        <v>132</v>
      </c>
      <c r="V136" s="78" t="s">
        <v>601</v>
      </c>
      <c r="W136" s="78" t="s">
        <v>574</v>
      </c>
      <c r="X136" s="67"/>
      <c r="Y136" s="67" t="s">
        <v>280</v>
      </c>
      <c r="Z136" s="67"/>
      <c r="AA136" s="67">
        <v>6.01</v>
      </c>
    </row>
    <row r="137" spans="1:27" ht="102">
      <c r="A137" s="70">
        <v>4136</v>
      </c>
      <c r="B137" s="72" t="s">
        <v>1215</v>
      </c>
      <c r="C137" s="72" t="s">
        <v>1193</v>
      </c>
      <c r="D137" s="73" t="s">
        <v>889</v>
      </c>
      <c r="E137" s="73" t="s">
        <v>1042</v>
      </c>
      <c r="F137" s="73" t="s">
        <v>155</v>
      </c>
      <c r="G137" s="72" t="s">
        <v>190</v>
      </c>
      <c r="H137" s="72" t="s">
        <v>703</v>
      </c>
      <c r="I137" s="73" t="s">
        <v>1042</v>
      </c>
      <c r="J137" s="73" t="s">
        <v>155</v>
      </c>
      <c r="K137" s="72" t="s">
        <v>190</v>
      </c>
      <c r="L137" s="73" t="s">
        <v>889</v>
      </c>
      <c r="M137" s="72" t="s">
        <v>29</v>
      </c>
      <c r="N137" s="73" t="s">
        <v>31</v>
      </c>
      <c r="O137" s="73"/>
      <c r="P137" s="73" t="s">
        <v>247</v>
      </c>
      <c r="Q137" s="73" t="s">
        <v>309</v>
      </c>
      <c r="R137" s="73" t="s">
        <v>310</v>
      </c>
      <c r="S137" s="73" t="s">
        <v>1133</v>
      </c>
      <c r="T137" s="81" t="s">
        <v>941</v>
      </c>
      <c r="U137" s="74" t="s">
        <v>132</v>
      </c>
      <c r="V137" s="67" t="s">
        <v>601</v>
      </c>
      <c r="W137" s="78" t="s">
        <v>573</v>
      </c>
      <c r="X137" s="67"/>
      <c r="Y137" s="67" t="s">
        <v>280</v>
      </c>
      <c r="Z137" s="67"/>
      <c r="AA137" s="67">
        <v>6.01</v>
      </c>
    </row>
    <row r="138" spans="1:27" ht="51">
      <c r="A138" s="70">
        <v>4137</v>
      </c>
      <c r="B138" s="72" t="s">
        <v>1215</v>
      </c>
      <c r="C138" s="72" t="s">
        <v>1193</v>
      </c>
      <c r="D138" s="73" t="s">
        <v>719</v>
      </c>
      <c r="E138" s="73" t="s">
        <v>1033</v>
      </c>
      <c r="F138" s="73" t="s">
        <v>97</v>
      </c>
      <c r="G138" s="72" t="s">
        <v>190</v>
      </c>
      <c r="H138" s="72" t="s">
        <v>703</v>
      </c>
      <c r="I138" s="73" t="s">
        <v>1033</v>
      </c>
      <c r="J138" s="73" t="s">
        <v>97</v>
      </c>
      <c r="K138" s="72" t="s">
        <v>190</v>
      </c>
      <c r="L138" s="73" t="s">
        <v>719</v>
      </c>
      <c r="M138" s="72" t="s">
        <v>270</v>
      </c>
      <c r="N138" s="73" t="s">
        <v>22</v>
      </c>
      <c r="O138" s="73"/>
      <c r="P138" s="73" t="s">
        <v>246</v>
      </c>
      <c r="Q138" s="73" t="s">
        <v>1099</v>
      </c>
      <c r="R138" s="73" t="s">
        <v>308</v>
      </c>
      <c r="S138" s="73" t="s">
        <v>1133</v>
      </c>
      <c r="T138" s="74" t="s">
        <v>942</v>
      </c>
      <c r="U138" s="74" t="s">
        <v>132</v>
      </c>
      <c r="V138" s="78" t="s">
        <v>601</v>
      </c>
      <c r="W138" s="78"/>
      <c r="X138" s="67"/>
      <c r="Y138" s="67" t="s">
        <v>289</v>
      </c>
      <c r="Z138" s="67"/>
      <c r="AA138" s="67">
        <v>6.01</v>
      </c>
    </row>
    <row r="139" spans="1:27" ht="76.5">
      <c r="A139" s="70">
        <v>4138</v>
      </c>
      <c r="B139" s="72" t="s">
        <v>1215</v>
      </c>
      <c r="C139" s="72" t="s">
        <v>1193</v>
      </c>
      <c r="D139" s="73" t="s">
        <v>890</v>
      </c>
      <c r="E139" s="73" t="s">
        <v>1033</v>
      </c>
      <c r="F139" s="73" t="s">
        <v>76</v>
      </c>
      <c r="G139" s="72" t="s">
        <v>190</v>
      </c>
      <c r="H139" s="72" t="s">
        <v>703</v>
      </c>
      <c r="I139" s="73" t="s">
        <v>1033</v>
      </c>
      <c r="J139" s="73" t="s">
        <v>76</v>
      </c>
      <c r="K139" s="72" t="s">
        <v>190</v>
      </c>
      <c r="L139" s="73" t="s">
        <v>890</v>
      </c>
      <c r="M139" s="72" t="s">
        <v>270</v>
      </c>
      <c r="N139" s="73" t="s">
        <v>22</v>
      </c>
      <c r="O139" s="73"/>
      <c r="P139" s="73" t="s">
        <v>246</v>
      </c>
      <c r="Q139" s="73" t="s">
        <v>1131</v>
      </c>
      <c r="R139" s="73" t="s">
        <v>1132</v>
      </c>
      <c r="S139" s="73" t="s">
        <v>1133</v>
      </c>
      <c r="T139" s="74" t="s">
        <v>943</v>
      </c>
      <c r="U139" s="74" t="s">
        <v>132</v>
      </c>
      <c r="V139" s="67" t="s">
        <v>603</v>
      </c>
      <c r="W139" s="67" t="s">
        <v>291</v>
      </c>
      <c r="X139" s="67"/>
      <c r="Y139" s="67" t="s">
        <v>292</v>
      </c>
      <c r="Z139" s="67"/>
      <c r="AA139" s="67">
        <v>6.01</v>
      </c>
    </row>
    <row r="140" spans="1:27" ht="63.75">
      <c r="A140" s="70">
        <v>4139</v>
      </c>
      <c r="B140" s="72" t="s">
        <v>1215</v>
      </c>
      <c r="C140" s="72" t="s">
        <v>1193</v>
      </c>
      <c r="D140" s="73" t="s">
        <v>137</v>
      </c>
      <c r="E140" s="73" t="s">
        <v>141</v>
      </c>
      <c r="F140" s="73" t="s">
        <v>159</v>
      </c>
      <c r="G140" s="72" t="s">
        <v>190</v>
      </c>
      <c r="H140" s="72" t="s">
        <v>703</v>
      </c>
      <c r="I140" s="73" t="s">
        <v>141</v>
      </c>
      <c r="J140" s="73" t="s">
        <v>159</v>
      </c>
      <c r="K140" s="72" t="s">
        <v>190</v>
      </c>
      <c r="L140" s="73" t="s">
        <v>137</v>
      </c>
      <c r="M140" s="72" t="s">
        <v>270</v>
      </c>
      <c r="N140" s="73" t="s">
        <v>22</v>
      </c>
      <c r="O140" s="73"/>
      <c r="P140" s="73" t="s">
        <v>246</v>
      </c>
      <c r="Q140" s="73" t="s">
        <v>1131</v>
      </c>
      <c r="R140" s="73" t="s">
        <v>1132</v>
      </c>
      <c r="S140" s="73" t="s">
        <v>1133</v>
      </c>
      <c r="T140" s="74" t="s">
        <v>944</v>
      </c>
      <c r="U140" s="74" t="s">
        <v>132</v>
      </c>
      <c r="V140" s="67" t="s">
        <v>603</v>
      </c>
      <c r="W140" s="67" t="s">
        <v>1087</v>
      </c>
      <c r="X140" s="67"/>
      <c r="Y140" s="67" t="s">
        <v>289</v>
      </c>
      <c r="Z140" s="67"/>
      <c r="AA140" s="67">
        <v>6.01</v>
      </c>
    </row>
    <row r="141" spans="1:27" ht="178.5">
      <c r="A141" s="70">
        <v>4140</v>
      </c>
      <c r="B141" s="72" t="s">
        <v>1215</v>
      </c>
      <c r="C141" s="72" t="s">
        <v>1193</v>
      </c>
      <c r="D141" s="73" t="s">
        <v>891</v>
      </c>
      <c r="E141" s="73" t="s">
        <v>141</v>
      </c>
      <c r="F141" s="73" t="s">
        <v>103</v>
      </c>
      <c r="G141" s="72" t="s">
        <v>190</v>
      </c>
      <c r="H141" s="72" t="s">
        <v>703</v>
      </c>
      <c r="I141" s="73" t="s">
        <v>141</v>
      </c>
      <c r="J141" s="73" t="s">
        <v>103</v>
      </c>
      <c r="K141" s="72" t="s">
        <v>190</v>
      </c>
      <c r="L141" s="73" t="s">
        <v>891</v>
      </c>
      <c r="M141" s="72" t="s">
        <v>270</v>
      </c>
      <c r="N141" s="73" t="s">
        <v>966</v>
      </c>
      <c r="O141" s="73"/>
      <c r="P141" s="73" t="s">
        <v>246</v>
      </c>
      <c r="Q141" s="73" t="s">
        <v>1131</v>
      </c>
      <c r="R141" s="73" t="s">
        <v>1132</v>
      </c>
      <c r="S141" s="73" t="s">
        <v>1133</v>
      </c>
      <c r="T141" s="74" t="s">
        <v>945</v>
      </c>
      <c r="U141" s="74" t="s">
        <v>132</v>
      </c>
      <c r="V141" s="67" t="s">
        <v>603</v>
      </c>
      <c r="W141" s="67" t="s">
        <v>1147</v>
      </c>
      <c r="X141" s="67"/>
      <c r="Y141" s="67" t="s">
        <v>287</v>
      </c>
      <c r="Z141" s="67"/>
      <c r="AA141" s="67">
        <v>6.01</v>
      </c>
    </row>
    <row r="142" spans="1:27" ht="102">
      <c r="A142" s="70">
        <v>4141</v>
      </c>
      <c r="B142" s="72" t="s">
        <v>1215</v>
      </c>
      <c r="C142" s="72" t="s">
        <v>1193</v>
      </c>
      <c r="D142" s="73" t="s">
        <v>1173</v>
      </c>
      <c r="E142" s="73" t="s">
        <v>141</v>
      </c>
      <c r="F142" s="73" t="s">
        <v>97</v>
      </c>
      <c r="G142" s="72" t="s">
        <v>190</v>
      </c>
      <c r="H142" s="72" t="s">
        <v>703</v>
      </c>
      <c r="I142" s="73" t="s">
        <v>141</v>
      </c>
      <c r="J142" s="73" t="s">
        <v>97</v>
      </c>
      <c r="K142" s="72" t="s">
        <v>190</v>
      </c>
      <c r="L142" s="73" t="s">
        <v>1173</v>
      </c>
      <c r="M142" s="72" t="s">
        <v>270</v>
      </c>
      <c r="N142" s="73" t="s">
        <v>272</v>
      </c>
      <c r="O142" s="73"/>
      <c r="P142" s="73" t="s">
        <v>246</v>
      </c>
      <c r="Q142" s="73" t="s">
        <v>1099</v>
      </c>
      <c r="R142" s="73" t="s">
        <v>308</v>
      </c>
      <c r="S142" s="73" t="s">
        <v>1133</v>
      </c>
      <c r="T142" s="81" t="s">
        <v>946</v>
      </c>
      <c r="U142" s="74" t="s">
        <v>132</v>
      </c>
      <c r="V142" s="67" t="s">
        <v>603</v>
      </c>
      <c r="W142" s="67" t="s">
        <v>592</v>
      </c>
      <c r="X142" s="67"/>
      <c r="Y142" s="67" t="s">
        <v>280</v>
      </c>
      <c r="Z142" s="67"/>
      <c r="AA142" s="67">
        <v>6.01</v>
      </c>
    </row>
    <row r="143" spans="1:27" ht="76.5">
      <c r="A143" s="70">
        <v>4142</v>
      </c>
      <c r="B143" s="72" t="s">
        <v>1215</v>
      </c>
      <c r="C143" s="72" t="s">
        <v>1193</v>
      </c>
      <c r="D143" s="73" t="s">
        <v>892</v>
      </c>
      <c r="E143" s="73" t="s">
        <v>893</v>
      </c>
      <c r="F143" s="73" t="s">
        <v>148</v>
      </c>
      <c r="G143" s="72" t="s">
        <v>190</v>
      </c>
      <c r="H143" s="72" t="s">
        <v>703</v>
      </c>
      <c r="I143" s="73" t="s">
        <v>893</v>
      </c>
      <c r="J143" s="73" t="s">
        <v>148</v>
      </c>
      <c r="K143" s="72" t="s">
        <v>190</v>
      </c>
      <c r="L143" s="73" t="s">
        <v>892</v>
      </c>
      <c r="M143" s="72" t="s">
        <v>270</v>
      </c>
      <c r="N143" s="73" t="s">
        <v>272</v>
      </c>
      <c r="O143" s="73"/>
      <c r="P143" s="73" t="s">
        <v>246</v>
      </c>
      <c r="Q143" s="73" t="s">
        <v>1131</v>
      </c>
      <c r="R143" s="73" t="s">
        <v>1132</v>
      </c>
      <c r="S143" s="73" t="s">
        <v>1133</v>
      </c>
      <c r="T143" s="74" t="s">
        <v>947</v>
      </c>
      <c r="U143" s="74" t="s">
        <v>948</v>
      </c>
      <c r="V143" s="67" t="s">
        <v>601</v>
      </c>
      <c r="W143" s="67"/>
      <c r="X143" s="67"/>
      <c r="Y143" s="67" t="s">
        <v>289</v>
      </c>
      <c r="Z143" s="67"/>
      <c r="AA143" s="67">
        <v>6.01</v>
      </c>
    </row>
    <row r="144" spans="1:27" ht="229.5">
      <c r="A144" s="70">
        <v>4143</v>
      </c>
      <c r="B144" s="72" t="s">
        <v>1215</v>
      </c>
      <c r="C144" s="72" t="s">
        <v>1193</v>
      </c>
      <c r="D144" s="73" t="s">
        <v>139</v>
      </c>
      <c r="E144" s="73" t="s">
        <v>894</v>
      </c>
      <c r="F144" s="73" t="s">
        <v>80</v>
      </c>
      <c r="G144" s="72" t="s">
        <v>190</v>
      </c>
      <c r="H144" s="72" t="s">
        <v>703</v>
      </c>
      <c r="I144" s="73" t="s">
        <v>894</v>
      </c>
      <c r="J144" s="73" t="s">
        <v>80</v>
      </c>
      <c r="K144" s="72" t="s">
        <v>190</v>
      </c>
      <c r="L144" s="73" t="s">
        <v>139</v>
      </c>
      <c r="M144" s="72" t="s">
        <v>270</v>
      </c>
      <c r="N144" s="73" t="s">
        <v>272</v>
      </c>
      <c r="O144" s="73"/>
      <c r="P144" s="73" t="s">
        <v>246</v>
      </c>
      <c r="Q144" s="73" t="s">
        <v>635</v>
      </c>
      <c r="R144" s="73" t="s">
        <v>308</v>
      </c>
      <c r="S144" s="73" t="s">
        <v>1133</v>
      </c>
      <c r="T144" s="81" t="s">
        <v>949</v>
      </c>
      <c r="U144" s="74" t="s">
        <v>132</v>
      </c>
      <c r="V144" s="67" t="s">
        <v>603</v>
      </c>
      <c r="W144" s="67" t="s">
        <v>593</v>
      </c>
      <c r="X144" s="67"/>
      <c r="Y144" s="67" t="s">
        <v>279</v>
      </c>
      <c r="Z144" s="67"/>
      <c r="AA144" s="67">
        <v>6.01</v>
      </c>
    </row>
    <row r="145" spans="1:27" ht="331.5">
      <c r="A145" s="70">
        <v>4144</v>
      </c>
      <c r="B145" s="72" t="s">
        <v>1215</v>
      </c>
      <c r="C145" s="72" t="s">
        <v>1193</v>
      </c>
      <c r="D145" s="73" t="s">
        <v>142</v>
      </c>
      <c r="E145" s="73" t="s">
        <v>894</v>
      </c>
      <c r="F145" s="73" t="s">
        <v>108</v>
      </c>
      <c r="G145" s="72" t="s">
        <v>189</v>
      </c>
      <c r="H145" s="72" t="s">
        <v>703</v>
      </c>
      <c r="I145" s="73" t="s">
        <v>894</v>
      </c>
      <c r="J145" s="73" t="s">
        <v>108</v>
      </c>
      <c r="K145" s="72" t="s">
        <v>189</v>
      </c>
      <c r="L145" s="73" t="s">
        <v>142</v>
      </c>
      <c r="M145" s="72" t="s">
        <v>270</v>
      </c>
      <c r="N145" s="73" t="s">
        <v>967</v>
      </c>
      <c r="O145" s="73"/>
      <c r="P145" s="73" t="s">
        <v>246</v>
      </c>
      <c r="Q145" s="73" t="s">
        <v>635</v>
      </c>
      <c r="R145" s="73" t="s">
        <v>308</v>
      </c>
      <c r="S145" s="73" t="s">
        <v>1133</v>
      </c>
      <c r="T145" s="81" t="s">
        <v>950</v>
      </c>
      <c r="U145" s="74" t="s">
        <v>951</v>
      </c>
      <c r="V145" s="67" t="s">
        <v>603</v>
      </c>
      <c r="W145" s="67" t="s">
        <v>593</v>
      </c>
      <c r="X145" s="67"/>
      <c r="Y145" s="67" t="s">
        <v>279</v>
      </c>
      <c r="Z145" s="67"/>
      <c r="AA145" s="67">
        <v>6.01</v>
      </c>
    </row>
    <row r="146" spans="1:27" ht="114.75">
      <c r="A146" s="70">
        <v>4145</v>
      </c>
      <c r="B146" s="72" t="s">
        <v>1215</v>
      </c>
      <c r="C146" s="72" t="s">
        <v>1193</v>
      </c>
      <c r="D146" s="73" t="s">
        <v>124</v>
      </c>
      <c r="E146" s="73" t="s">
        <v>895</v>
      </c>
      <c r="F146" s="73" t="s">
        <v>114</v>
      </c>
      <c r="G146" s="72" t="s">
        <v>190</v>
      </c>
      <c r="H146" s="72" t="s">
        <v>703</v>
      </c>
      <c r="I146" s="73" t="s">
        <v>895</v>
      </c>
      <c r="J146" s="73" t="s">
        <v>114</v>
      </c>
      <c r="K146" s="72" t="s">
        <v>190</v>
      </c>
      <c r="L146" s="73" t="s">
        <v>124</v>
      </c>
      <c r="M146" s="72" t="s">
        <v>270</v>
      </c>
      <c r="N146" s="73" t="s">
        <v>967</v>
      </c>
      <c r="O146" s="73"/>
      <c r="P146" s="73" t="s">
        <v>246</v>
      </c>
      <c r="Q146" s="73" t="s">
        <v>1098</v>
      </c>
      <c r="R146" s="73" t="s">
        <v>308</v>
      </c>
      <c r="S146" s="73" t="s">
        <v>1133</v>
      </c>
      <c r="T146" s="81" t="s">
        <v>952</v>
      </c>
      <c r="U146" s="74" t="s">
        <v>132</v>
      </c>
      <c r="V146" s="67" t="s">
        <v>603</v>
      </c>
      <c r="W146" s="67" t="s">
        <v>595</v>
      </c>
      <c r="X146" s="67"/>
      <c r="Y146" s="67" t="s">
        <v>279</v>
      </c>
      <c r="Z146" s="67"/>
      <c r="AA146" s="67">
        <v>6.01</v>
      </c>
    </row>
    <row r="147" spans="1:27" ht="51">
      <c r="A147" s="70">
        <v>4146</v>
      </c>
      <c r="B147" s="72" t="s">
        <v>1215</v>
      </c>
      <c r="C147" s="72" t="s">
        <v>1193</v>
      </c>
      <c r="D147" s="73" t="s">
        <v>143</v>
      </c>
      <c r="E147" s="73" t="s">
        <v>895</v>
      </c>
      <c r="F147" s="73" t="s">
        <v>108</v>
      </c>
      <c r="G147" s="72" t="s">
        <v>190</v>
      </c>
      <c r="H147" s="72" t="s">
        <v>703</v>
      </c>
      <c r="I147" s="73" t="s">
        <v>895</v>
      </c>
      <c r="J147" s="73" t="s">
        <v>108</v>
      </c>
      <c r="K147" s="72" t="s">
        <v>190</v>
      </c>
      <c r="L147" s="73" t="s">
        <v>143</v>
      </c>
      <c r="M147" s="72" t="s">
        <v>270</v>
      </c>
      <c r="N147" s="73" t="s">
        <v>967</v>
      </c>
      <c r="O147" s="73"/>
      <c r="P147" s="73" t="s">
        <v>246</v>
      </c>
      <c r="Q147" s="73" t="s">
        <v>1098</v>
      </c>
      <c r="R147" s="73" t="s">
        <v>308</v>
      </c>
      <c r="S147" s="73" t="s">
        <v>1133</v>
      </c>
      <c r="T147" s="74" t="s">
        <v>779</v>
      </c>
      <c r="U147" s="74" t="s">
        <v>780</v>
      </c>
      <c r="V147" s="67" t="s">
        <v>603</v>
      </c>
      <c r="W147" s="67" t="s">
        <v>596</v>
      </c>
      <c r="X147" s="67"/>
      <c r="Y147" s="67" t="s">
        <v>279</v>
      </c>
      <c r="Z147" s="67"/>
      <c r="AA147" s="67">
        <v>6.01</v>
      </c>
    </row>
    <row r="148" spans="1:27" ht="63.75">
      <c r="A148" s="70">
        <v>4147</v>
      </c>
      <c r="B148" s="72" t="s">
        <v>1215</v>
      </c>
      <c r="C148" s="72" t="s">
        <v>1193</v>
      </c>
      <c r="D148" s="73" t="s">
        <v>138</v>
      </c>
      <c r="E148" s="73" t="s">
        <v>896</v>
      </c>
      <c r="F148" s="73" t="s">
        <v>79</v>
      </c>
      <c r="G148" s="72" t="s">
        <v>190</v>
      </c>
      <c r="H148" s="72" t="s">
        <v>703</v>
      </c>
      <c r="I148" s="73" t="s">
        <v>896</v>
      </c>
      <c r="J148" s="73" t="s">
        <v>79</v>
      </c>
      <c r="K148" s="72" t="s">
        <v>190</v>
      </c>
      <c r="L148" s="73" t="s">
        <v>138</v>
      </c>
      <c r="M148" s="72" t="s">
        <v>270</v>
      </c>
      <c r="N148" s="73" t="s">
        <v>967</v>
      </c>
      <c r="O148" s="73"/>
      <c r="P148" s="73" t="s">
        <v>246</v>
      </c>
      <c r="Q148" s="73" t="s">
        <v>1098</v>
      </c>
      <c r="R148" s="73" t="s">
        <v>308</v>
      </c>
      <c r="S148" s="73" t="s">
        <v>1133</v>
      </c>
      <c r="T148" s="74" t="s">
        <v>781</v>
      </c>
      <c r="U148" s="74" t="s">
        <v>132</v>
      </c>
      <c r="V148" s="67" t="s">
        <v>603</v>
      </c>
      <c r="W148" s="67" t="s">
        <v>596</v>
      </c>
      <c r="X148" s="67"/>
      <c r="Y148" s="67" t="s">
        <v>279</v>
      </c>
      <c r="Z148" s="67"/>
      <c r="AA148" s="67">
        <v>6.01</v>
      </c>
    </row>
    <row r="149" spans="1:27" ht="153">
      <c r="A149" s="70">
        <v>4148</v>
      </c>
      <c r="B149" s="72" t="s">
        <v>1215</v>
      </c>
      <c r="C149" s="72" t="s">
        <v>1193</v>
      </c>
      <c r="D149" s="73" t="s">
        <v>143</v>
      </c>
      <c r="E149" s="73" t="s">
        <v>896</v>
      </c>
      <c r="F149" s="73" t="s">
        <v>88</v>
      </c>
      <c r="G149" s="72" t="s">
        <v>189</v>
      </c>
      <c r="H149" s="72" t="s">
        <v>703</v>
      </c>
      <c r="I149" s="73" t="s">
        <v>896</v>
      </c>
      <c r="J149" s="73" t="s">
        <v>88</v>
      </c>
      <c r="K149" s="72" t="s">
        <v>189</v>
      </c>
      <c r="L149" s="73" t="s">
        <v>143</v>
      </c>
      <c r="M149" s="72" t="s">
        <v>270</v>
      </c>
      <c r="N149" s="73" t="s">
        <v>965</v>
      </c>
      <c r="O149" s="73"/>
      <c r="P149" s="73" t="s">
        <v>246</v>
      </c>
      <c r="Q149" s="73" t="s">
        <v>1098</v>
      </c>
      <c r="R149" s="73" t="s">
        <v>308</v>
      </c>
      <c r="S149" s="73" t="s">
        <v>1133</v>
      </c>
      <c r="T149" s="74" t="s">
        <v>782</v>
      </c>
      <c r="U149" s="81" t="s">
        <v>693</v>
      </c>
      <c r="V149" s="67" t="s">
        <v>603</v>
      </c>
      <c r="W149" s="67" t="s">
        <v>628</v>
      </c>
      <c r="X149" s="67"/>
      <c r="Y149" s="67" t="s">
        <v>279</v>
      </c>
      <c r="Z149" s="67"/>
      <c r="AA149" s="67">
        <v>6.01</v>
      </c>
    </row>
    <row r="150" spans="1:27" ht="127.5">
      <c r="A150" s="70">
        <v>4149</v>
      </c>
      <c r="B150" s="72" t="s">
        <v>1215</v>
      </c>
      <c r="C150" s="72" t="s">
        <v>1193</v>
      </c>
      <c r="D150" s="73" t="s">
        <v>138</v>
      </c>
      <c r="E150" s="73" t="s">
        <v>896</v>
      </c>
      <c r="F150" s="73" t="s">
        <v>159</v>
      </c>
      <c r="G150" s="72" t="s">
        <v>189</v>
      </c>
      <c r="H150" s="72" t="s">
        <v>703</v>
      </c>
      <c r="I150" s="73" t="s">
        <v>896</v>
      </c>
      <c r="J150" s="73" t="s">
        <v>159</v>
      </c>
      <c r="K150" s="72" t="s">
        <v>189</v>
      </c>
      <c r="L150" s="73" t="s">
        <v>138</v>
      </c>
      <c r="M150" s="72" t="s">
        <v>270</v>
      </c>
      <c r="N150" s="73" t="s">
        <v>965</v>
      </c>
      <c r="O150" s="73"/>
      <c r="P150" s="73" t="s">
        <v>246</v>
      </c>
      <c r="Q150" s="73" t="s">
        <v>1098</v>
      </c>
      <c r="R150" s="73" t="s">
        <v>308</v>
      </c>
      <c r="S150" s="73" t="s">
        <v>1133</v>
      </c>
      <c r="T150" s="81" t="s">
        <v>783</v>
      </c>
      <c r="U150" s="74" t="s">
        <v>694</v>
      </c>
      <c r="V150" s="67" t="s">
        <v>603</v>
      </c>
      <c r="W150" s="67" t="s">
        <v>596</v>
      </c>
      <c r="X150" s="67"/>
      <c r="Y150" s="67" t="s">
        <v>279</v>
      </c>
      <c r="Z150" s="67"/>
      <c r="AA150" s="67">
        <v>6.01</v>
      </c>
    </row>
    <row r="151" spans="1:27" ht="51">
      <c r="A151" s="70">
        <v>4150</v>
      </c>
      <c r="B151" s="72" t="s">
        <v>1215</v>
      </c>
      <c r="C151" s="72" t="s">
        <v>1193</v>
      </c>
      <c r="D151" s="73" t="s">
        <v>1197</v>
      </c>
      <c r="E151" s="73" t="s">
        <v>897</v>
      </c>
      <c r="F151" s="73" t="s">
        <v>88</v>
      </c>
      <c r="G151" s="72" t="s">
        <v>190</v>
      </c>
      <c r="H151" s="72" t="s">
        <v>703</v>
      </c>
      <c r="I151" s="73" t="s">
        <v>897</v>
      </c>
      <c r="J151" s="73" t="s">
        <v>88</v>
      </c>
      <c r="K151" s="72" t="s">
        <v>190</v>
      </c>
      <c r="L151" s="73" t="s">
        <v>1197</v>
      </c>
      <c r="M151" s="72" t="s">
        <v>270</v>
      </c>
      <c r="N151" s="73" t="s">
        <v>967</v>
      </c>
      <c r="O151" s="73"/>
      <c r="P151" s="73" t="s">
        <v>246</v>
      </c>
      <c r="Q151" s="73" t="s">
        <v>1100</v>
      </c>
      <c r="R151" s="73" t="s">
        <v>308</v>
      </c>
      <c r="S151" s="73" t="s">
        <v>1133</v>
      </c>
      <c r="T151" s="74" t="s">
        <v>1246</v>
      </c>
      <c r="U151" s="74" t="s">
        <v>132</v>
      </c>
      <c r="V151" s="67" t="s">
        <v>601</v>
      </c>
      <c r="W151" s="78" t="s">
        <v>597</v>
      </c>
      <c r="X151" s="67"/>
      <c r="Y151" s="67" t="s">
        <v>279</v>
      </c>
      <c r="Z151" s="67"/>
      <c r="AA151" s="67">
        <v>6.01</v>
      </c>
    </row>
    <row r="152" spans="1:27" ht="89.25">
      <c r="A152" s="70">
        <v>4151</v>
      </c>
      <c r="B152" s="72" t="s">
        <v>1215</v>
      </c>
      <c r="C152" s="72" t="s">
        <v>1193</v>
      </c>
      <c r="D152" s="73" t="s">
        <v>1198</v>
      </c>
      <c r="E152" s="73" t="s">
        <v>897</v>
      </c>
      <c r="F152" s="73" t="s">
        <v>84</v>
      </c>
      <c r="G152" s="72" t="s">
        <v>189</v>
      </c>
      <c r="H152" s="72" t="s">
        <v>703</v>
      </c>
      <c r="I152" s="73" t="s">
        <v>897</v>
      </c>
      <c r="J152" s="73" t="s">
        <v>84</v>
      </c>
      <c r="K152" s="72" t="s">
        <v>189</v>
      </c>
      <c r="L152" s="73" t="s">
        <v>1198</v>
      </c>
      <c r="M152" s="72" t="s">
        <v>270</v>
      </c>
      <c r="N152" s="73" t="s">
        <v>965</v>
      </c>
      <c r="O152" s="73"/>
      <c r="P152" s="73" t="s">
        <v>246</v>
      </c>
      <c r="Q152" s="73" t="s">
        <v>1099</v>
      </c>
      <c r="R152" s="73" t="s">
        <v>308</v>
      </c>
      <c r="S152" s="73" t="s">
        <v>1133</v>
      </c>
      <c r="T152" s="74" t="s">
        <v>129</v>
      </c>
      <c r="U152" s="74" t="s">
        <v>1169</v>
      </c>
      <c r="V152" s="67" t="s">
        <v>602</v>
      </c>
      <c r="W152" s="78" t="s">
        <v>629</v>
      </c>
      <c r="X152" s="67"/>
      <c r="Y152" s="67" t="s">
        <v>289</v>
      </c>
      <c r="Z152" s="67"/>
      <c r="AA152" s="67" t="s">
        <v>282</v>
      </c>
    </row>
    <row r="153" spans="1:27" ht="331.5">
      <c r="A153" s="70">
        <v>4152</v>
      </c>
      <c r="B153" s="72" t="s">
        <v>1215</v>
      </c>
      <c r="C153" s="72" t="s">
        <v>1193</v>
      </c>
      <c r="D153" s="73" t="s">
        <v>127</v>
      </c>
      <c r="E153" s="73" t="s">
        <v>897</v>
      </c>
      <c r="F153" s="73" t="s">
        <v>85</v>
      </c>
      <c r="G153" s="72" t="s">
        <v>189</v>
      </c>
      <c r="H153" s="72" t="s">
        <v>703</v>
      </c>
      <c r="I153" s="73" t="s">
        <v>897</v>
      </c>
      <c r="J153" s="73" t="s">
        <v>85</v>
      </c>
      <c r="K153" s="72" t="s">
        <v>189</v>
      </c>
      <c r="L153" s="73" t="s">
        <v>127</v>
      </c>
      <c r="M153" s="72" t="s">
        <v>270</v>
      </c>
      <c r="N153" s="73" t="s">
        <v>965</v>
      </c>
      <c r="O153" s="73"/>
      <c r="P153" s="73" t="s">
        <v>246</v>
      </c>
      <c r="Q153" s="73" t="s">
        <v>1100</v>
      </c>
      <c r="R153" s="73" t="s">
        <v>308</v>
      </c>
      <c r="S153" s="73" t="s">
        <v>1133</v>
      </c>
      <c r="T153" s="74" t="s">
        <v>784</v>
      </c>
      <c r="U153" s="74" t="s">
        <v>785</v>
      </c>
      <c r="V153" s="67" t="s">
        <v>602</v>
      </c>
      <c r="W153" s="67" t="s">
        <v>630</v>
      </c>
      <c r="X153" s="67"/>
      <c r="Y153" s="67" t="s">
        <v>279</v>
      </c>
      <c r="Z153" s="67"/>
      <c r="AA153" s="67">
        <v>6.01</v>
      </c>
    </row>
    <row r="154" spans="1:27" ht="89.25">
      <c r="A154" s="70">
        <v>4153</v>
      </c>
      <c r="B154" s="72" t="s">
        <v>1215</v>
      </c>
      <c r="C154" s="72" t="s">
        <v>1193</v>
      </c>
      <c r="D154" s="73" t="s">
        <v>128</v>
      </c>
      <c r="E154" s="73" t="s">
        <v>897</v>
      </c>
      <c r="F154" s="73" t="s">
        <v>75</v>
      </c>
      <c r="G154" s="72" t="s">
        <v>189</v>
      </c>
      <c r="H154" s="72" t="s">
        <v>703</v>
      </c>
      <c r="I154" s="73" t="s">
        <v>897</v>
      </c>
      <c r="J154" s="73" t="s">
        <v>75</v>
      </c>
      <c r="K154" s="72" t="s">
        <v>189</v>
      </c>
      <c r="L154" s="73" t="s">
        <v>128</v>
      </c>
      <c r="M154" s="72" t="s">
        <v>270</v>
      </c>
      <c r="N154" s="73" t="s">
        <v>965</v>
      </c>
      <c r="O154" s="73"/>
      <c r="P154" s="73" t="s">
        <v>246</v>
      </c>
      <c r="Q154" s="73" t="s">
        <v>1100</v>
      </c>
      <c r="R154" s="73" t="s">
        <v>308</v>
      </c>
      <c r="S154" s="73" t="s">
        <v>1133</v>
      </c>
      <c r="T154" s="74" t="s">
        <v>786</v>
      </c>
      <c r="U154" s="74" t="s">
        <v>1247</v>
      </c>
      <c r="V154" s="67" t="s">
        <v>602</v>
      </c>
      <c r="W154" s="67" t="s">
        <v>631</v>
      </c>
      <c r="X154" s="67"/>
      <c r="Y154" s="67" t="s">
        <v>279</v>
      </c>
      <c r="Z154" s="67"/>
      <c r="AA154" s="67">
        <v>6.01</v>
      </c>
    </row>
    <row r="155" spans="1:27" ht="318.75">
      <c r="A155" s="70">
        <v>4154</v>
      </c>
      <c r="B155" s="72" t="s">
        <v>1215</v>
      </c>
      <c r="C155" s="72" t="s">
        <v>1193</v>
      </c>
      <c r="D155" s="73" t="s">
        <v>987</v>
      </c>
      <c r="E155" s="73" t="s">
        <v>898</v>
      </c>
      <c r="F155" s="73" t="s">
        <v>154</v>
      </c>
      <c r="G155" s="72" t="s">
        <v>190</v>
      </c>
      <c r="H155" s="72" t="s">
        <v>703</v>
      </c>
      <c r="I155" s="73" t="s">
        <v>898</v>
      </c>
      <c r="J155" s="73" t="s">
        <v>154</v>
      </c>
      <c r="K155" s="72" t="s">
        <v>190</v>
      </c>
      <c r="L155" s="73" t="s">
        <v>987</v>
      </c>
      <c r="M155" s="72" t="s">
        <v>270</v>
      </c>
      <c r="N155" s="73" t="s">
        <v>271</v>
      </c>
      <c r="O155" s="73"/>
      <c r="P155" s="73" t="s">
        <v>246</v>
      </c>
      <c r="Q155" s="73" t="s">
        <v>1099</v>
      </c>
      <c r="R155" s="73" t="s">
        <v>308</v>
      </c>
      <c r="S155" s="73" t="s">
        <v>1133</v>
      </c>
      <c r="T155" s="81" t="s">
        <v>787</v>
      </c>
      <c r="U155" s="81" t="s">
        <v>788</v>
      </c>
      <c r="V155" s="67" t="s">
        <v>603</v>
      </c>
      <c r="W155" s="67" t="s">
        <v>298</v>
      </c>
      <c r="X155" s="67"/>
      <c r="Y155" s="67" t="s">
        <v>283</v>
      </c>
      <c r="Z155" s="67"/>
      <c r="AA155" s="67">
        <v>6.01</v>
      </c>
    </row>
    <row r="156" spans="1:27" ht="114.75">
      <c r="A156" s="70">
        <v>4155</v>
      </c>
      <c r="B156" s="72" t="s">
        <v>1215</v>
      </c>
      <c r="C156" s="72" t="s">
        <v>1193</v>
      </c>
      <c r="D156" s="73" t="s">
        <v>140</v>
      </c>
      <c r="E156" s="73" t="s">
        <v>988</v>
      </c>
      <c r="F156" s="73" t="s">
        <v>148</v>
      </c>
      <c r="G156" s="72" t="s">
        <v>189</v>
      </c>
      <c r="H156" s="72" t="s">
        <v>703</v>
      </c>
      <c r="I156" s="73" t="s">
        <v>988</v>
      </c>
      <c r="J156" s="73" t="s">
        <v>148</v>
      </c>
      <c r="K156" s="72" t="s">
        <v>189</v>
      </c>
      <c r="L156" s="73" t="s">
        <v>140</v>
      </c>
      <c r="M156" s="72" t="s">
        <v>270</v>
      </c>
      <c r="N156" s="73" t="s">
        <v>271</v>
      </c>
      <c r="O156" s="73"/>
      <c r="P156" s="73" t="s">
        <v>246</v>
      </c>
      <c r="Q156" s="73" t="s">
        <v>1099</v>
      </c>
      <c r="R156" s="73" t="s">
        <v>308</v>
      </c>
      <c r="S156" s="73" t="s">
        <v>1133</v>
      </c>
      <c r="T156" s="74" t="s">
        <v>1248</v>
      </c>
      <c r="U156" s="74" t="s">
        <v>1249</v>
      </c>
      <c r="V156" s="67" t="s">
        <v>602</v>
      </c>
      <c r="W156" s="67" t="s">
        <v>594</v>
      </c>
      <c r="X156" s="67"/>
      <c r="Y156" s="67" t="s">
        <v>289</v>
      </c>
      <c r="Z156" s="67"/>
      <c r="AA156" s="67" t="s">
        <v>282</v>
      </c>
    </row>
    <row r="157" spans="1:27" ht="51">
      <c r="A157" s="70">
        <v>4156</v>
      </c>
      <c r="B157" s="72" t="s">
        <v>1215</v>
      </c>
      <c r="C157" s="72" t="s">
        <v>1193</v>
      </c>
      <c r="D157" s="73" t="s">
        <v>1199</v>
      </c>
      <c r="E157" s="73" t="s">
        <v>899</v>
      </c>
      <c r="F157" s="73" t="s">
        <v>83</v>
      </c>
      <c r="G157" s="72" t="s">
        <v>189</v>
      </c>
      <c r="H157" s="72" t="s">
        <v>703</v>
      </c>
      <c r="I157" s="73" t="s">
        <v>899</v>
      </c>
      <c r="J157" s="73" t="s">
        <v>83</v>
      </c>
      <c r="K157" s="72" t="s">
        <v>189</v>
      </c>
      <c r="L157" s="73" t="s">
        <v>1199</v>
      </c>
      <c r="M157" s="72" t="s">
        <v>270</v>
      </c>
      <c r="N157" s="73" t="s">
        <v>271</v>
      </c>
      <c r="O157" s="73"/>
      <c r="P157" s="73" t="s">
        <v>246</v>
      </c>
      <c r="Q157" s="73" t="s">
        <v>635</v>
      </c>
      <c r="R157" s="73" t="s">
        <v>308</v>
      </c>
      <c r="S157" s="73" t="s">
        <v>1133</v>
      </c>
      <c r="T157" s="74" t="s">
        <v>1250</v>
      </c>
      <c r="U157" s="74" t="s">
        <v>933</v>
      </c>
      <c r="V157" s="67" t="s">
        <v>603</v>
      </c>
      <c r="W157" s="67" t="s">
        <v>593</v>
      </c>
      <c r="X157" s="67"/>
      <c r="Y157" s="67" t="s">
        <v>279</v>
      </c>
      <c r="Z157" s="67"/>
      <c r="AA157" s="67">
        <v>6.01</v>
      </c>
    </row>
    <row r="158" spans="1:27" ht="216.75">
      <c r="A158" s="70">
        <v>4157</v>
      </c>
      <c r="B158" s="72" t="s">
        <v>1215</v>
      </c>
      <c r="C158" s="72" t="s">
        <v>1193</v>
      </c>
      <c r="D158" s="73" t="s">
        <v>1188</v>
      </c>
      <c r="E158" s="73" t="s">
        <v>900</v>
      </c>
      <c r="F158" s="73" t="s">
        <v>159</v>
      </c>
      <c r="G158" s="72" t="s">
        <v>189</v>
      </c>
      <c r="H158" s="72" t="s">
        <v>703</v>
      </c>
      <c r="I158" s="73" t="s">
        <v>900</v>
      </c>
      <c r="J158" s="73" t="s">
        <v>159</v>
      </c>
      <c r="K158" s="72" t="s">
        <v>189</v>
      </c>
      <c r="L158" s="73" t="s">
        <v>1188</v>
      </c>
      <c r="M158" s="72" t="s">
        <v>260</v>
      </c>
      <c r="N158" s="73" t="s">
        <v>265</v>
      </c>
      <c r="O158" s="73"/>
      <c r="P158" s="73" t="s">
        <v>249</v>
      </c>
      <c r="Q158" s="73" t="s">
        <v>1143</v>
      </c>
      <c r="R158" s="73" t="s">
        <v>1140</v>
      </c>
      <c r="S158" s="73" t="s">
        <v>1133</v>
      </c>
      <c r="T158" s="81" t="s">
        <v>789</v>
      </c>
      <c r="U158" s="81" t="s">
        <v>790</v>
      </c>
      <c r="V158" s="67" t="s">
        <v>355</v>
      </c>
      <c r="W158" s="67" t="s">
        <v>821</v>
      </c>
      <c r="X158" s="67"/>
      <c r="Y158" s="67" t="s">
        <v>280</v>
      </c>
      <c r="Z158" s="67"/>
      <c r="AA158" s="67">
        <v>6.01</v>
      </c>
    </row>
    <row r="159" spans="1:27" ht="76.5">
      <c r="A159" s="70">
        <v>4158</v>
      </c>
      <c r="B159" s="72" t="s">
        <v>1215</v>
      </c>
      <c r="C159" s="72" t="s">
        <v>1193</v>
      </c>
      <c r="D159" s="73" t="s">
        <v>1188</v>
      </c>
      <c r="E159" s="73" t="s">
        <v>900</v>
      </c>
      <c r="F159" s="73" t="s">
        <v>98</v>
      </c>
      <c r="G159" s="72" t="s">
        <v>190</v>
      </c>
      <c r="H159" s="72" t="s">
        <v>703</v>
      </c>
      <c r="I159" s="73" t="s">
        <v>900</v>
      </c>
      <c r="J159" s="73" t="s">
        <v>98</v>
      </c>
      <c r="K159" s="72" t="s">
        <v>190</v>
      </c>
      <c r="L159" s="73" t="s">
        <v>1188</v>
      </c>
      <c r="M159" s="72" t="s">
        <v>260</v>
      </c>
      <c r="N159" s="73" t="s">
        <v>265</v>
      </c>
      <c r="O159" s="73"/>
      <c r="P159" s="73" t="s">
        <v>249</v>
      </c>
      <c r="Q159" s="73" t="s">
        <v>1143</v>
      </c>
      <c r="R159" s="73" t="s">
        <v>1140</v>
      </c>
      <c r="S159" s="73" t="s">
        <v>1133</v>
      </c>
      <c r="T159" s="74" t="s">
        <v>791</v>
      </c>
      <c r="U159" s="74" t="s">
        <v>132</v>
      </c>
      <c r="V159" s="67" t="s">
        <v>355</v>
      </c>
      <c r="W159" s="78" t="s">
        <v>822</v>
      </c>
      <c r="X159" s="67"/>
      <c r="Y159" s="67" t="s">
        <v>280</v>
      </c>
      <c r="Z159" s="67"/>
      <c r="AA159" s="67">
        <v>6.01</v>
      </c>
    </row>
    <row r="160" spans="1:27" ht="165.75">
      <c r="A160" s="70">
        <v>4159</v>
      </c>
      <c r="B160" s="72" t="s">
        <v>1215</v>
      </c>
      <c r="C160" s="72" t="s">
        <v>1193</v>
      </c>
      <c r="D160" s="73" t="s">
        <v>901</v>
      </c>
      <c r="E160" s="73" t="s">
        <v>902</v>
      </c>
      <c r="F160" s="73" t="s">
        <v>89</v>
      </c>
      <c r="G160" s="72" t="s">
        <v>190</v>
      </c>
      <c r="H160" s="72" t="s">
        <v>703</v>
      </c>
      <c r="I160" s="73" t="s">
        <v>902</v>
      </c>
      <c r="J160" s="73" t="s">
        <v>89</v>
      </c>
      <c r="K160" s="72" t="s">
        <v>190</v>
      </c>
      <c r="L160" s="73" t="s">
        <v>901</v>
      </c>
      <c r="M160" s="72" t="s">
        <v>260</v>
      </c>
      <c r="N160" s="73" t="s">
        <v>265</v>
      </c>
      <c r="O160" s="73"/>
      <c r="P160" s="73" t="s">
        <v>249</v>
      </c>
      <c r="Q160" s="73" t="s">
        <v>1143</v>
      </c>
      <c r="R160" s="73" t="s">
        <v>1140</v>
      </c>
      <c r="S160" s="73" t="s">
        <v>1133</v>
      </c>
      <c r="T160" s="81" t="s">
        <v>850</v>
      </c>
      <c r="U160" s="74" t="s">
        <v>132</v>
      </c>
      <c r="V160" s="67" t="s">
        <v>355</v>
      </c>
      <c r="W160" s="78" t="s">
        <v>822</v>
      </c>
      <c r="X160" s="67"/>
      <c r="Y160" s="67" t="s">
        <v>280</v>
      </c>
      <c r="Z160" s="67"/>
      <c r="AA160" s="67">
        <v>6.01</v>
      </c>
    </row>
    <row r="161" spans="1:27" ht="51">
      <c r="A161" s="70">
        <v>4160</v>
      </c>
      <c r="B161" s="72" t="s">
        <v>1215</v>
      </c>
      <c r="C161" s="72" t="s">
        <v>1193</v>
      </c>
      <c r="D161" s="73" t="s">
        <v>903</v>
      </c>
      <c r="E161" s="73" t="s">
        <v>904</v>
      </c>
      <c r="F161" s="73" t="s">
        <v>95</v>
      </c>
      <c r="G161" s="72" t="s">
        <v>190</v>
      </c>
      <c r="H161" s="72" t="s">
        <v>703</v>
      </c>
      <c r="I161" s="73" t="s">
        <v>904</v>
      </c>
      <c r="J161" s="73" t="s">
        <v>95</v>
      </c>
      <c r="K161" s="72" t="s">
        <v>190</v>
      </c>
      <c r="L161" s="73" t="s">
        <v>903</v>
      </c>
      <c r="M161" s="72" t="s">
        <v>191</v>
      </c>
      <c r="N161" s="73" t="s">
        <v>959</v>
      </c>
      <c r="O161" s="73"/>
      <c r="P161" s="73"/>
      <c r="Q161" s="73" t="s">
        <v>1145</v>
      </c>
      <c r="R161" s="73" t="s">
        <v>1140</v>
      </c>
      <c r="S161" s="73" t="s">
        <v>1133</v>
      </c>
      <c r="T161" s="74" t="s">
        <v>851</v>
      </c>
      <c r="U161" s="74" t="s">
        <v>852</v>
      </c>
      <c r="V161" s="67" t="s">
        <v>354</v>
      </c>
      <c r="W161" s="78"/>
      <c r="X161" s="78"/>
      <c r="Y161" s="67" t="s">
        <v>289</v>
      </c>
      <c r="Z161" s="67"/>
      <c r="AA161" s="67">
        <v>6.01</v>
      </c>
    </row>
    <row r="162" spans="1:27" ht="357">
      <c r="A162" s="70">
        <v>4161</v>
      </c>
      <c r="B162" s="72" t="s">
        <v>1215</v>
      </c>
      <c r="C162" s="72" t="s">
        <v>1193</v>
      </c>
      <c r="D162" s="73" t="s">
        <v>905</v>
      </c>
      <c r="E162" s="73" t="s">
        <v>906</v>
      </c>
      <c r="F162" s="73" t="s">
        <v>113</v>
      </c>
      <c r="G162" s="72" t="s">
        <v>190</v>
      </c>
      <c r="H162" s="72" t="s">
        <v>703</v>
      </c>
      <c r="I162" s="73" t="s">
        <v>906</v>
      </c>
      <c r="J162" s="73" t="s">
        <v>113</v>
      </c>
      <c r="K162" s="72" t="s">
        <v>190</v>
      </c>
      <c r="L162" s="73" t="s">
        <v>905</v>
      </c>
      <c r="M162" s="72" t="s">
        <v>191</v>
      </c>
      <c r="N162" s="73" t="s">
        <v>959</v>
      </c>
      <c r="O162" s="73"/>
      <c r="P162" s="73"/>
      <c r="Q162" s="73" t="s">
        <v>1145</v>
      </c>
      <c r="R162" s="73" t="s">
        <v>1140</v>
      </c>
      <c r="S162" s="73" t="s">
        <v>1133</v>
      </c>
      <c r="T162" s="74" t="s">
        <v>853</v>
      </c>
      <c r="U162" s="74" t="s">
        <v>854</v>
      </c>
      <c r="V162" s="78" t="s">
        <v>355</v>
      </c>
      <c r="W162" s="78" t="s">
        <v>253</v>
      </c>
      <c r="X162" s="78"/>
      <c r="Y162" s="67" t="s">
        <v>289</v>
      </c>
      <c r="Z162" s="67"/>
      <c r="AA162" s="67">
        <v>6.01</v>
      </c>
    </row>
    <row r="163" spans="1:27" ht="38.25">
      <c r="A163" s="70">
        <v>4162</v>
      </c>
      <c r="B163" s="72" t="s">
        <v>907</v>
      </c>
      <c r="C163" s="72" t="s">
        <v>880</v>
      </c>
      <c r="D163" s="73" t="s">
        <v>1190</v>
      </c>
      <c r="E163" s="73" t="s">
        <v>908</v>
      </c>
      <c r="F163" s="73" t="s">
        <v>82</v>
      </c>
      <c r="G163" s="72" t="s">
        <v>1014</v>
      </c>
      <c r="H163" s="72" t="s">
        <v>704</v>
      </c>
      <c r="I163" s="73" t="s">
        <v>908</v>
      </c>
      <c r="J163" s="73" t="s">
        <v>82</v>
      </c>
      <c r="K163" s="72" t="s">
        <v>706</v>
      </c>
      <c r="L163" s="73" t="s">
        <v>1190</v>
      </c>
      <c r="M163" s="72" t="s">
        <v>191</v>
      </c>
      <c r="N163" s="73" t="s">
        <v>263</v>
      </c>
      <c r="O163" s="73"/>
      <c r="P163" s="73"/>
      <c r="Q163" s="73" t="s">
        <v>1145</v>
      </c>
      <c r="R163" s="73" t="s">
        <v>1140</v>
      </c>
      <c r="S163" s="73" t="s">
        <v>1133</v>
      </c>
      <c r="T163" s="74" t="s">
        <v>855</v>
      </c>
      <c r="U163" s="74" t="s">
        <v>856</v>
      </c>
      <c r="V163" s="78" t="s">
        <v>354</v>
      </c>
      <c r="W163" s="78"/>
      <c r="X163" s="78"/>
      <c r="Y163" s="67" t="s">
        <v>289</v>
      </c>
      <c r="Z163" s="67"/>
      <c r="AA163" s="67">
        <v>6.01</v>
      </c>
    </row>
    <row r="164" spans="1:27" ht="114.75">
      <c r="A164" s="70">
        <v>4163</v>
      </c>
      <c r="B164" s="72" t="s">
        <v>907</v>
      </c>
      <c r="C164" s="72" t="s">
        <v>880</v>
      </c>
      <c r="D164" s="73" t="s">
        <v>909</v>
      </c>
      <c r="E164" s="73" t="s">
        <v>1079</v>
      </c>
      <c r="F164" s="73" t="s">
        <v>146</v>
      </c>
      <c r="G164" s="72" t="s">
        <v>1014</v>
      </c>
      <c r="H164" s="72" t="s">
        <v>704</v>
      </c>
      <c r="I164" s="73" t="s">
        <v>1079</v>
      </c>
      <c r="J164" s="73" t="s">
        <v>146</v>
      </c>
      <c r="K164" s="72" t="s">
        <v>706</v>
      </c>
      <c r="L164" s="73" t="s">
        <v>909</v>
      </c>
      <c r="M164" s="72" t="s">
        <v>191</v>
      </c>
      <c r="N164" s="73" t="s">
        <v>263</v>
      </c>
      <c r="O164" s="73"/>
      <c r="P164" s="73"/>
      <c r="Q164" s="73" t="s">
        <v>1145</v>
      </c>
      <c r="R164" s="73" t="s">
        <v>1140</v>
      </c>
      <c r="S164" s="73" t="s">
        <v>1133</v>
      </c>
      <c r="T164" s="74" t="s">
        <v>857</v>
      </c>
      <c r="U164" s="74" t="s">
        <v>858</v>
      </c>
      <c r="V164" s="67" t="s">
        <v>355</v>
      </c>
      <c r="W164" s="67" t="s">
        <v>756</v>
      </c>
      <c r="X164" s="78"/>
      <c r="Y164" s="67" t="s">
        <v>289</v>
      </c>
      <c r="Z164" s="67" t="s">
        <v>1230</v>
      </c>
      <c r="AA164" s="67">
        <v>6.01</v>
      </c>
    </row>
    <row r="165" spans="1:27" ht="63.75">
      <c r="A165" s="70">
        <v>4164</v>
      </c>
      <c r="B165" s="72" t="s">
        <v>907</v>
      </c>
      <c r="C165" s="72" t="s">
        <v>880</v>
      </c>
      <c r="D165" s="73" t="s">
        <v>1190</v>
      </c>
      <c r="E165" s="73" t="s">
        <v>908</v>
      </c>
      <c r="F165" s="73" t="s">
        <v>86</v>
      </c>
      <c r="G165" s="72" t="s">
        <v>1009</v>
      </c>
      <c r="H165" s="72" t="s">
        <v>704</v>
      </c>
      <c r="I165" s="73" t="s">
        <v>908</v>
      </c>
      <c r="J165" s="73" t="s">
        <v>86</v>
      </c>
      <c r="K165" s="72" t="s">
        <v>705</v>
      </c>
      <c r="L165" s="73" t="s">
        <v>1190</v>
      </c>
      <c r="M165" s="72" t="s">
        <v>260</v>
      </c>
      <c r="N165" s="73" t="s">
        <v>268</v>
      </c>
      <c r="O165" s="73"/>
      <c r="P165" s="73" t="s">
        <v>563</v>
      </c>
      <c r="Q165" s="73" t="s">
        <v>583</v>
      </c>
      <c r="R165" s="73" t="s">
        <v>308</v>
      </c>
      <c r="S165" s="73" t="s">
        <v>1133</v>
      </c>
      <c r="T165" s="74" t="s">
        <v>859</v>
      </c>
      <c r="U165" s="74" t="s">
        <v>860</v>
      </c>
      <c r="V165" s="67" t="s">
        <v>355</v>
      </c>
      <c r="W165" s="78" t="s">
        <v>1163</v>
      </c>
      <c r="X165" s="67"/>
      <c r="Y165" s="67" t="s">
        <v>280</v>
      </c>
      <c r="Z165" s="67"/>
      <c r="AA165" s="67">
        <v>6.01</v>
      </c>
    </row>
    <row r="166" spans="1:27" ht="63.75">
      <c r="A166" s="70">
        <v>4165</v>
      </c>
      <c r="B166" s="72" t="s">
        <v>907</v>
      </c>
      <c r="C166" s="72" t="s">
        <v>880</v>
      </c>
      <c r="D166" s="73" t="s">
        <v>876</v>
      </c>
      <c r="E166" s="73" t="s">
        <v>878</v>
      </c>
      <c r="F166" s="73" t="s">
        <v>154</v>
      </c>
      <c r="G166" s="72" t="s">
        <v>1009</v>
      </c>
      <c r="H166" s="72" t="s">
        <v>704</v>
      </c>
      <c r="I166" s="73" t="s">
        <v>878</v>
      </c>
      <c r="J166" s="73" t="s">
        <v>154</v>
      </c>
      <c r="K166" s="72" t="s">
        <v>705</v>
      </c>
      <c r="L166" s="73" t="s">
        <v>876</v>
      </c>
      <c r="M166" s="72" t="s">
        <v>29</v>
      </c>
      <c r="N166" s="73" t="s">
        <v>960</v>
      </c>
      <c r="O166" s="73"/>
      <c r="P166" s="73" t="s">
        <v>776</v>
      </c>
      <c r="Q166" s="73" t="s">
        <v>578</v>
      </c>
      <c r="R166" s="73" t="s">
        <v>308</v>
      </c>
      <c r="S166" s="73" t="s">
        <v>1133</v>
      </c>
      <c r="T166" s="74" t="s">
        <v>861</v>
      </c>
      <c r="U166" s="74" t="s">
        <v>862</v>
      </c>
      <c r="V166" s="67" t="s">
        <v>729</v>
      </c>
      <c r="W166" s="67" t="s">
        <v>579</v>
      </c>
      <c r="X166" s="67"/>
      <c r="Y166" s="67" t="s">
        <v>280</v>
      </c>
      <c r="Z166" s="67"/>
      <c r="AA166" s="67">
        <v>6.01</v>
      </c>
    </row>
    <row r="167" spans="1:27" ht="51">
      <c r="A167" s="70">
        <v>4166</v>
      </c>
      <c r="B167" s="72" t="s">
        <v>907</v>
      </c>
      <c r="C167" s="72" t="s">
        <v>880</v>
      </c>
      <c r="D167" s="73" t="s">
        <v>910</v>
      </c>
      <c r="E167" s="73" t="s">
        <v>158</v>
      </c>
      <c r="F167" s="73" t="s">
        <v>102</v>
      </c>
      <c r="G167" s="72" t="s">
        <v>1014</v>
      </c>
      <c r="H167" s="72" t="s">
        <v>704</v>
      </c>
      <c r="I167" s="73" t="s">
        <v>158</v>
      </c>
      <c r="J167" s="73" t="s">
        <v>102</v>
      </c>
      <c r="K167" s="72" t="s">
        <v>706</v>
      </c>
      <c r="L167" s="73" t="s">
        <v>910</v>
      </c>
      <c r="M167" s="72" t="s">
        <v>707</v>
      </c>
      <c r="N167" s="73" t="s">
        <v>125</v>
      </c>
      <c r="O167" s="73"/>
      <c r="P167" s="73"/>
      <c r="Q167" s="73" t="s">
        <v>1145</v>
      </c>
      <c r="R167" s="73" t="s">
        <v>1140</v>
      </c>
      <c r="S167" s="73" t="s">
        <v>1133</v>
      </c>
      <c r="T167" s="74" t="s">
        <v>863</v>
      </c>
      <c r="U167" s="74" t="s">
        <v>864</v>
      </c>
      <c r="V167" s="78" t="s">
        <v>355</v>
      </c>
      <c r="W167" s="67" t="s">
        <v>359</v>
      </c>
      <c r="X167" s="78"/>
      <c r="Y167" s="67" t="s">
        <v>289</v>
      </c>
      <c r="Z167" s="67"/>
      <c r="AA167" s="67">
        <v>6.01</v>
      </c>
    </row>
    <row r="168" spans="1:27" ht="51">
      <c r="A168" s="70">
        <v>4167</v>
      </c>
      <c r="B168" s="72" t="s">
        <v>907</v>
      </c>
      <c r="C168" s="72" t="s">
        <v>880</v>
      </c>
      <c r="D168" s="73" t="s">
        <v>131</v>
      </c>
      <c r="E168" s="73" t="s">
        <v>158</v>
      </c>
      <c r="F168" s="73" t="s">
        <v>73</v>
      </c>
      <c r="G168" s="72" t="s">
        <v>1014</v>
      </c>
      <c r="H168" s="72" t="s">
        <v>704</v>
      </c>
      <c r="I168" s="73" t="s">
        <v>158</v>
      </c>
      <c r="J168" s="73" t="s">
        <v>73</v>
      </c>
      <c r="K168" s="72" t="s">
        <v>706</v>
      </c>
      <c r="L168" s="73" t="s">
        <v>131</v>
      </c>
      <c r="M168" s="72" t="s">
        <v>270</v>
      </c>
      <c r="N168" s="73" t="s">
        <v>967</v>
      </c>
      <c r="O168" s="73"/>
      <c r="P168" s="73" t="s">
        <v>246</v>
      </c>
      <c r="Q168" s="73" t="s">
        <v>1099</v>
      </c>
      <c r="R168" s="73" t="s">
        <v>308</v>
      </c>
      <c r="S168" s="73" t="s">
        <v>1133</v>
      </c>
      <c r="T168" s="74" t="s">
        <v>865</v>
      </c>
      <c r="U168" s="74" t="s">
        <v>866</v>
      </c>
      <c r="V168" s="67" t="s">
        <v>603</v>
      </c>
      <c r="W168" s="67" t="s">
        <v>598</v>
      </c>
      <c r="X168" s="67"/>
      <c r="Y168" s="67" t="s">
        <v>289</v>
      </c>
      <c r="Z168" s="67"/>
      <c r="AA168" s="67">
        <v>6.01</v>
      </c>
    </row>
    <row r="169" spans="1:27" ht="369.75">
      <c r="A169" s="70">
        <v>4168</v>
      </c>
      <c r="B169" s="72" t="s">
        <v>907</v>
      </c>
      <c r="C169" s="72" t="s">
        <v>880</v>
      </c>
      <c r="D169" s="73" t="s">
        <v>911</v>
      </c>
      <c r="E169" s="73" t="s">
        <v>102</v>
      </c>
      <c r="F169" s="73" t="s">
        <v>75</v>
      </c>
      <c r="G169" s="72" t="s">
        <v>1009</v>
      </c>
      <c r="H169" s="72" t="s">
        <v>704</v>
      </c>
      <c r="I169" s="73" t="s">
        <v>102</v>
      </c>
      <c r="J169" s="73" t="s">
        <v>75</v>
      </c>
      <c r="K169" s="72" t="s">
        <v>705</v>
      </c>
      <c r="L169" s="73" t="s">
        <v>911</v>
      </c>
      <c r="M169" s="72" t="s">
        <v>191</v>
      </c>
      <c r="N169" s="73" t="s">
        <v>959</v>
      </c>
      <c r="O169" s="73"/>
      <c r="P169" s="73" t="s">
        <v>566</v>
      </c>
      <c r="Q169" s="73" t="s">
        <v>1141</v>
      </c>
      <c r="R169" s="73" t="s">
        <v>1140</v>
      </c>
      <c r="S169" s="73" t="s">
        <v>1133</v>
      </c>
      <c r="T169" s="74" t="s">
        <v>867</v>
      </c>
      <c r="U169" s="74" t="s">
        <v>868</v>
      </c>
      <c r="V169" s="78" t="s">
        <v>602</v>
      </c>
      <c r="W169" s="78" t="s">
        <v>622</v>
      </c>
      <c r="X169" s="78"/>
      <c r="Y169" s="67" t="s">
        <v>280</v>
      </c>
      <c r="Z169" s="67"/>
      <c r="AA169" s="67" t="s">
        <v>290</v>
      </c>
    </row>
    <row r="170" spans="1:27" ht="25.5">
      <c r="A170" s="70">
        <v>4169</v>
      </c>
      <c r="B170" s="72" t="s">
        <v>907</v>
      </c>
      <c r="C170" s="72" t="s">
        <v>880</v>
      </c>
      <c r="D170" s="73" t="s">
        <v>1192</v>
      </c>
      <c r="E170" s="73" t="s">
        <v>146</v>
      </c>
      <c r="F170" s="73" t="s">
        <v>80</v>
      </c>
      <c r="G170" s="72" t="s">
        <v>1009</v>
      </c>
      <c r="H170" s="72" t="s">
        <v>704</v>
      </c>
      <c r="I170" s="73" t="s">
        <v>146</v>
      </c>
      <c r="J170" s="73" t="s">
        <v>80</v>
      </c>
      <c r="K170" s="72" t="s">
        <v>705</v>
      </c>
      <c r="L170" s="73" t="s">
        <v>1192</v>
      </c>
      <c r="M170" s="72" t="s">
        <v>191</v>
      </c>
      <c r="N170" s="73" t="s">
        <v>263</v>
      </c>
      <c r="O170" s="73"/>
      <c r="P170" s="73"/>
      <c r="Q170" s="73" t="s">
        <v>1145</v>
      </c>
      <c r="R170" s="73" t="s">
        <v>1140</v>
      </c>
      <c r="S170" s="73" t="s">
        <v>1133</v>
      </c>
      <c r="T170" s="74" t="s">
        <v>869</v>
      </c>
      <c r="U170" s="74" t="s">
        <v>870</v>
      </c>
      <c r="V170" s="67" t="s">
        <v>354</v>
      </c>
      <c r="W170" s="67"/>
      <c r="X170" s="78"/>
      <c r="Y170" s="67" t="s">
        <v>289</v>
      </c>
      <c r="Z170" s="67"/>
      <c r="AA170" s="67">
        <v>6.01</v>
      </c>
    </row>
    <row r="171" spans="1:27" ht="51">
      <c r="A171" s="70">
        <v>4170</v>
      </c>
      <c r="B171" s="72" t="s">
        <v>907</v>
      </c>
      <c r="C171" s="72" t="s">
        <v>880</v>
      </c>
      <c r="D171" s="73" t="s">
        <v>912</v>
      </c>
      <c r="E171" s="73" t="s">
        <v>162</v>
      </c>
      <c r="F171" s="73" t="s">
        <v>159</v>
      </c>
      <c r="G171" s="72" t="s">
        <v>1009</v>
      </c>
      <c r="H171" s="72" t="s">
        <v>704</v>
      </c>
      <c r="I171" s="73" t="s">
        <v>162</v>
      </c>
      <c r="J171" s="73" t="s">
        <v>159</v>
      </c>
      <c r="K171" s="72" t="s">
        <v>705</v>
      </c>
      <c r="L171" s="73" t="s">
        <v>912</v>
      </c>
      <c r="M171" s="72" t="s">
        <v>29</v>
      </c>
      <c r="N171" s="73" t="s">
        <v>960</v>
      </c>
      <c r="O171" s="73"/>
      <c r="P171" s="73" t="s">
        <v>776</v>
      </c>
      <c r="Q171" s="73" t="s">
        <v>578</v>
      </c>
      <c r="R171" s="73" t="s">
        <v>308</v>
      </c>
      <c r="S171" s="73" t="s">
        <v>1133</v>
      </c>
      <c r="T171" s="74" t="s">
        <v>871</v>
      </c>
      <c r="U171" s="74" t="s">
        <v>872</v>
      </c>
      <c r="V171" s="67" t="s">
        <v>729</v>
      </c>
      <c r="W171" s="67" t="s">
        <v>579</v>
      </c>
      <c r="X171" s="67"/>
      <c r="Y171" s="67" t="s">
        <v>280</v>
      </c>
      <c r="Z171" s="67"/>
      <c r="AA171" s="67">
        <v>6.01</v>
      </c>
    </row>
    <row r="172" spans="1:27" ht="216.75">
      <c r="A172" s="70">
        <v>4171</v>
      </c>
      <c r="B172" s="72" t="s">
        <v>1216</v>
      </c>
      <c r="C172" s="72" t="s">
        <v>1200</v>
      </c>
      <c r="D172" s="73" t="s">
        <v>913</v>
      </c>
      <c r="E172" s="73" t="s">
        <v>118</v>
      </c>
      <c r="F172" s="73" t="s">
        <v>162</v>
      </c>
      <c r="G172" s="72" t="s">
        <v>1009</v>
      </c>
      <c r="H172" s="72" t="s">
        <v>704</v>
      </c>
      <c r="I172" s="73" t="s">
        <v>118</v>
      </c>
      <c r="J172" s="73" t="s">
        <v>162</v>
      </c>
      <c r="K172" s="72" t="s">
        <v>705</v>
      </c>
      <c r="L172" s="73" t="s">
        <v>913</v>
      </c>
      <c r="M172" s="72" t="s">
        <v>191</v>
      </c>
      <c r="N172" s="73" t="s">
        <v>974</v>
      </c>
      <c r="O172" s="73"/>
      <c r="P172" s="73" t="s">
        <v>249</v>
      </c>
      <c r="Q172" s="73" t="s">
        <v>1144</v>
      </c>
      <c r="R172" s="73" t="s">
        <v>1140</v>
      </c>
      <c r="S172" s="73" t="s">
        <v>1133</v>
      </c>
      <c r="T172" s="74" t="s">
        <v>873</v>
      </c>
      <c r="U172" s="74" t="s">
        <v>133</v>
      </c>
      <c r="V172" s="78" t="s">
        <v>773</v>
      </c>
      <c r="W172" s="80" t="s">
        <v>165</v>
      </c>
      <c r="X172" s="67"/>
      <c r="Y172" s="67" t="s">
        <v>280</v>
      </c>
      <c r="Z172" s="67"/>
      <c r="AA172" s="67" t="s">
        <v>282</v>
      </c>
    </row>
    <row r="173" spans="1:27" ht="51">
      <c r="A173" s="70">
        <v>4172</v>
      </c>
      <c r="B173" s="72" t="s">
        <v>1216</v>
      </c>
      <c r="C173" s="72" t="s">
        <v>1200</v>
      </c>
      <c r="D173" s="73" t="s">
        <v>992</v>
      </c>
      <c r="E173" s="73" t="s">
        <v>99</v>
      </c>
      <c r="F173" s="73" t="s">
        <v>105</v>
      </c>
      <c r="G173" s="72" t="s">
        <v>1009</v>
      </c>
      <c r="H173" s="72" t="s">
        <v>704</v>
      </c>
      <c r="I173" s="73" t="s">
        <v>99</v>
      </c>
      <c r="J173" s="73" t="s">
        <v>105</v>
      </c>
      <c r="K173" s="72" t="s">
        <v>705</v>
      </c>
      <c r="L173" s="73" t="s">
        <v>992</v>
      </c>
      <c r="M173" s="72" t="s">
        <v>260</v>
      </c>
      <c r="N173" s="73" t="s">
        <v>268</v>
      </c>
      <c r="O173" s="73"/>
      <c r="P173" s="73" t="s">
        <v>563</v>
      </c>
      <c r="Q173" s="73" t="s">
        <v>583</v>
      </c>
      <c r="R173" s="73" t="s">
        <v>308</v>
      </c>
      <c r="S173" s="73" t="s">
        <v>1133</v>
      </c>
      <c r="T173" s="74" t="s">
        <v>1088</v>
      </c>
      <c r="U173" s="74" t="s">
        <v>133</v>
      </c>
      <c r="V173" s="67" t="s">
        <v>354</v>
      </c>
      <c r="W173" s="78"/>
      <c r="X173" s="67"/>
      <c r="Y173" s="67" t="s">
        <v>280</v>
      </c>
      <c r="Z173" s="67"/>
      <c r="AA173" s="67">
        <v>6.01</v>
      </c>
    </row>
    <row r="174" spans="1:27" ht="76.5">
      <c r="A174" s="70">
        <v>4173</v>
      </c>
      <c r="B174" s="72" t="s">
        <v>1216</v>
      </c>
      <c r="C174" s="72" t="s">
        <v>1200</v>
      </c>
      <c r="D174" s="73" t="s">
        <v>914</v>
      </c>
      <c r="E174" s="73" t="s">
        <v>915</v>
      </c>
      <c r="F174" s="73" t="s">
        <v>94</v>
      </c>
      <c r="G174" s="72" t="s">
        <v>1009</v>
      </c>
      <c r="H174" s="72" t="s">
        <v>704</v>
      </c>
      <c r="I174" s="73" t="s">
        <v>915</v>
      </c>
      <c r="J174" s="73" t="s">
        <v>94</v>
      </c>
      <c r="K174" s="72" t="s">
        <v>705</v>
      </c>
      <c r="L174" s="73" t="s">
        <v>914</v>
      </c>
      <c r="M174" s="72" t="s">
        <v>260</v>
      </c>
      <c r="N174" s="73" t="s">
        <v>268</v>
      </c>
      <c r="O174" s="73"/>
      <c r="P174" s="73" t="s">
        <v>563</v>
      </c>
      <c r="Q174" s="73" t="s">
        <v>583</v>
      </c>
      <c r="R174" s="73" t="s">
        <v>308</v>
      </c>
      <c r="S174" s="73" t="s">
        <v>1133</v>
      </c>
      <c r="T174" s="74" t="s">
        <v>1089</v>
      </c>
      <c r="U174" s="74" t="s">
        <v>1090</v>
      </c>
      <c r="V174" s="67" t="s">
        <v>355</v>
      </c>
      <c r="W174" s="67" t="s">
        <v>1164</v>
      </c>
      <c r="X174" s="67"/>
      <c r="Y174" s="67" t="s">
        <v>280</v>
      </c>
      <c r="Z174" s="67"/>
      <c r="AA174" s="67">
        <v>6.01</v>
      </c>
    </row>
    <row r="175" spans="1:27" ht="76.5">
      <c r="A175" s="70">
        <v>4174</v>
      </c>
      <c r="B175" s="72" t="s">
        <v>1216</v>
      </c>
      <c r="C175" s="72" t="s">
        <v>1200</v>
      </c>
      <c r="D175" s="73" t="s">
        <v>914</v>
      </c>
      <c r="E175" s="73" t="s">
        <v>983</v>
      </c>
      <c r="F175" s="73" t="s">
        <v>87</v>
      </c>
      <c r="G175" s="72" t="s">
        <v>1009</v>
      </c>
      <c r="H175" s="72" t="s">
        <v>703</v>
      </c>
      <c r="I175" s="73" t="s">
        <v>983</v>
      </c>
      <c r="J175" s="73" t="s">
        <v>87</v>
      </c>
      <c r="K175" s="72" t="s">
        <v>705</v>
      </c>
      <c r="L175" s="73" t="s">
        <v>914</v>
      </c>
      <c r="M175" s="72" t="s">
        <v>260</v>
      </c>
      <c r="N175" s="73" t="s">
        <v>268</v>
      </c>
      <c r="O175" s="73"/>
      <c r="P175" s="73" t="s">
        <v>563</v>
      </c>
      <c r="Q175" s="73" t="s">
        <v>583</v>
      </c>
      <c r="R175" s="73" t="s">
        <v>308</v>
      </c>
      <c r="S175" s="73" t="s">
        <v>1133</v>
      </c>
      <c r="T175" s="74" t="s">
        <v>1091</v>
      </c>
      <c r="U175" s="74" t="s">
        <v>133</v>
      </c>
      <c r="V175" s="67" t="s">
        <v>355</v>
      </c>
      <c r="W175" s="67" t="s">
        <v>1165</v>
      </c>
      <c r="X175" s="67"/>
      <c r="Y175" s="67" t="s">
        <v>280</v>
      </c>
      <c r="Z175" s="67"/>
      <c r="AA175" s="67">
        <v>6.01</v>
      </c>
    </row>
    <row r="176" spans="1:27" ht="76.5">
      <c r="A176" s="70">
        <v>4175</v>
      </c>
      <c r="B176" s="72" t="s">
        <v>1216</v>
      </c>
      <c r="C176" s="72" t="s">
        <v>1200</v>
      </c>
      <c r="D176" s="73" t="s">
        <v>914</v>
      </c>
      <c r="E176" s="73" t="s">
        <v>983</v>
      </c>
      <c r="F176" s="73" t="s">
        <v>162</v>
      </c>
      <c r="G176" s="72" t="s">
        <v>1009</v>
      </c>
      <c r="H176" s="72" t="s">
        <v>703</v>
      </c>
      <c r="I176" s="73" t="s">
        <v>983</v>
      </c>
      <c r="J176" s="73" t="s">
        <v>162</v>
      </c>
      <c r="K176" s="72" t="s">
        <v>705</v>
      </c>
      <c r="L176" s="73" t="s">
        <v>914</v>
      </c>
      <c r="M176" s="72" t="s">
        <v>260</v>
      </c>
      <c r="N176" s="73" t="s">
        <v>268</v>
      </c>
      <c r="O176" s="73"/>
      <c r="P176" s="73" t="s">
        <v>563</v>
      </c>
      <c r="Q176" s="73" t="s">
        <v>583</v>
      </c>
      <c r="R176" s="73" t="s">
        <v>308</v>
      </c>
      <c r="S176" s="73" t="s">
        <v>1133</v>
      </c>
      <c r="T176" s="74" t="s">
        <v>1092</v>
      </c>
      <c r="U176" s="74" t="s">
        <v>133</v>
      </c>
      <c r="V176" s="67" t="s">
        <v>355</v>
      </c>
      <c r="W176" s="67" t="s">
        <v>1166</v>
      </c>
      <c r="X176" s="67"/>
      <c r="Y176" s="67" t="s">
        <v>280</v>
      </c>
      <c r="Z176" s="67"/>
      <c r="AA176" s="67">
        <v>6.01</v>
      </c>
    </row>
    <row r="177" spans="1:27" ht="38.25">
      <c r="A177" s="70">
        <v>4176</v>
      </c>
      <c r="B177" s="72" t="s">
        <v>1216</v>
      </c>
      <c r="C177" s="72" t="s">
        <v>1200</v>
      </c>
      <c r="D177" s="73" t="s">
        <v>914</v>
      </c>
      <c r="E177" s="73" t="s">
        <v>983</v>
      </c>
      <c r="F177" s="73" t="s">
        <v>113</v>
      </c>
      <c r="G177" s="72" t="s">
        <v>190</v>
      </c>
      <c r="H177" s="72" t="s">
        <v>703</v>
      </c>
      <c r="I177" s="73" t="s">
        <v>983</v>
      </c>
      <c r="J177" s="73" t="s">
        <v>113</v>
      </c>
      <c r="K177" s="72" t="s">
        <v>190</v>
      </c>
      <c r="L177" s="73" t="s">
        <v>914</v>
      </c>
      <c r="M177" s="72" t="s">
        <v>707</v>
      </c>
      <c r="N177" s="73" t="s">
        <v>126</v>
      </c>
      <c r="O177" s="73"/>
      <c r="P177" s="73"/>
      <c r="Q177" s="73" t="s">
        <v>1145</v>
      </c>
      <c r="R177" s="73" t="s">
        <v>1140</v>
      </c>
      <c r="S177" s="73" t="s">
        <v>1133</v>
      </c>
      <c r="T177" s="74" t="s">
        <v>1093</v>
      </c>
      <c r="U177" s="74" t="s">
        <v>133</v>
      </c>
      <c r="V177" s="67" t="s">
        <v>727</v>
      </c>
      <c r="W177" s="67" t="s">
        <v>728</v>
      </c>
      <c r="X177" s="78"/>
      <c r="Y177" s="67" t="s">
        <v>289</v>
      </c>
      <c r="Z177" s="67"/>
      <c r="AA177" s="67" t="s">
        <v>1228</v>
      </c>
    </row>
    <row r="178" spans="1:27" ht="216.75">
      <c r="A178" s="70">
        <v>4177</v>
      </c>
      <c r="B178" s="72" t="s">
        <v>1216</v>
      </c>
      <c r="C178" s="72" t="s">
        <v>1200</v>
      </c>
      <c r="D178" s="73" t="s">
        <v>914</v>
      </c>
      <c r="E178" s="73" t="s">
        <v>983</v>
      </c>
      <c r="F178" s="73" t="s">
        <v>100</v>
      </c>
      <c r="G178" s="72" t="s">
        <v>1009</v>
      </c>
      <c r="H178" s="72" t="s">
        <v>703</v>
      </c>
      <c r="I178" s="73" t="s">
        <v>983</v>
      </c>
      <c r="J178" s="73" t="s">
        <v>100</v>
      </c>
      <c r="K178" s="72" t="s">
        <v>705</v>
      </c>
      <c r="L178" s="73" t="s">
        <v>914</v>
      </c>
      <c r="M178" s="72" t="s">
        <v>260</v>
      </c>
      <c r="N178" s="73" t="s">
        <v>268</v>
      </c>
      <c r="O178" s="73"/>
      <c r="P178" s="73" t="s">
        <v>563</v>
      </c>
      <c r="Q178" s="73" t="s">
        <v>583</v>
      </c>
      <c r="R178" s="73" t="s">
        <v>308</v>
      </c>
      <c r="S178" s="73" t="s">
        <v>1133</v>
      </c>
      <c r="T178" s="74" t="s">
        <v>1094</v>
      </c>
      <c r="U178" s="74" t="s">
        <v>133</v>
      </c>
      <c r="V178" s="67" t="s">
        <v>355</v>
      </c>
      <c r="W178" s="67" t="s">
        <v>1167</v>
      </c>
      <c r="X178" s="67"/>
      <c r="Y178" s="67" t="s">
        <v>280</v>
      </c>
      <c r="Z178" s="67"/>
      <c r="AA178" s="67">
        <v>6.01</v>
      </c>
    </row>
    <row r="179" spans="1:27" ht="114.75">
      <c r="A179" s="70">
        <v>4178</v>
      </c>
      <c r="B179" s="72" t="s">
        <v>1216</v>
      </c>
      <c r="C179" s="72" t="s">
        <v>1200</v>
      </c>
      <c r="D179" s="73" t="s">
        <v>916</v>
      </c>
      <c r="E179" s="73" t="s">
        <v>917</v>
      </c>
      <c r="F179" s="73" t="s">
        <v>99</v>
      </c>
      <c r="G179" s="72" t="s">
        <v>1009</v>
      </c>
      <c r="H179" s="72" t="s">
        <v>703</v>
      </c>
      <c r="I179" s="73" t="s">
        <v>917</v>
      </c>
      <c r="J179" s="73" t="s">
        <v>99</v>
      </c>
      <c r="K179" s="72" t="s">
        <v>705</v>
      </c>
      <c r="L179" s="73" t="s">
        <v>916</v>
      </c>
      <c r="M179" s="72" t="s">
        <v>260</v>
      </c>
      <c r="N179" s="73" t="s">
        <v>268</v>
      </c>
      <c r="O179" s="73"/>
      <c r="P179" s="73" t="s">
        <v>563</v>
      </c>
      <c r="Q179" s="73" t="s">
        <v>583</v>
      </c>
      <c r="R179" s="73" t="s">
        <v>308</v>
      </c>
      <c r="S179" s="73" t="s">
        <v>1133</v>
      </c>
      <c r="T179" s="81" t="s">
        <v>1095</v>
      </c>
      <c r="U179" s="74" t="s">
        <v>133</v>
      </c>
      <c r="V179" s="67" t="s">
        <v>355</v>
      </c>
      <c r="W179" s="67" t="s">
        <v>1168</v>
      </c>
      <c r="X179" s="67"/>
      <c r="Y179" s="67" t="s">
        <v>280</v>
      </c>
      <c r="Z179" s="67"/>
      <c r="AA179" s="67">
        <v>6.01</v>
      </c>
    </row>
    <row r="180" spans="1:27" ht="216.75">
      <c r="A180" s="70">
        <v>4179</v>
      </c>
      <c r="B180" s="72" t="s">
        <v>1216</v>
      </c>
      <c r="C180" s="72" t="s">
        <v>1200</v>
      </c>
      <c r="D180" s="73" t="s">
        <v>918</v>
      </c>
      <c r="E180" s="73" t="s">
        <v>917</v>
      </c>
      <c r="F180" s="73" t="s">
        <v>80</v>
      </c>
      <c r="G180" s="72" t="s">
        <v>1009</v>
      </c>
      <c r="H180" s="72" t="s">
        <v>703</v>
      </c>
      <c r="I180" s="73" t="s">
        <v>917</v>
      </c>
      <c r="J180" s="73" t="s">
        <v>80</v>
      </c>
      <c r="K180" s="72" t="s">
        <v>705</v>
      </c>
      <c r="L180" s="73" t="s">
        <v>918</v>
      </c>
      <c r="M180" s="72" t="s">
        <v>260</v>
      </c>
      <c r="N180" s="73" t="s">
        <v>268</v>
      </c>
      <c r="O180" s="73"/>
      <c r="P180" s="73" t="s">
        <v>563</v>
      </c>
      <c r="Q180" s="73" t="s">
        <v>583</v>
      </c>
      <c r="R180" s="73" t="s">
        <v>308</v>
      </c>
      <c r="S180" s="73" t="s">
        <v>1133</v>
      </c>
      <c r="T180" s="81" t="s">
        <v>1096</v>
      </c>
      <c r="U180" s="74" t="s">
        <v>133</v>
      </c>
      <c r="V180" s="67" t="s">
        <v>355</v>
      </c>
      <c r="W180" s="67" t="s">
        <v>695</v>
      </c>
      <c r="X180" s="67"/>
      <c r="Y180" s="67" t="s">
        <v>280</v>
      </c>
      <c r="Z180" s="67"/>
      <c r="AA180" s="67">
        <v>6.01</v>
      </c>
    </row>
    <row r="181" spans="1:27" ht="127.5">
      <c r="A181" s="70">
        <v>4180</v>
      </c>
      <c r="B181" s="72" t="s">
        <v>1216</v>
      </c>
      <c r="C181" s="72" t="s">
        <v>1200</v>
      </c>
      <c r="D181" s="73" t="s">
        <v>919</v>
      </c>
      <c r="E181" s="73" t="s">
        <v>917</v>
      </c>
      <c r="F181" s="73"/>
      <c r="G181" s="72" t="s">
        <v>1009</v>
      </c>
      <c r="H181" s="72" t="s">
        <v>703</v>
      </c>
      <c r="I181" s="73" t="s">
        <v>917</v>
      </c>
      <c r="J181" s="73"/>
      <c r="K181" s="72" t="s">
        <v>705</v>
      </c>
      <c r="L181" s="73" t="s">
        <v>919</v>
      </c>
      <c r="M181" s="72" t="s">
        <v>260</v>
      </c>
      <c r="N181" s="73" t="s">
        <v>268</v>
      </c>
      <c r="O181" s="73"/>
      <c r="P181" s="73" t="s">
        <v>563</v>
      </c>
      <c r="Q181" s="73" t="s">
        <v>583</v>
      </c>
      <c r="R181" s="73" t="s">
        <v>308</v>
      </c>
      <c r="S181" s="73" t="s">
        <v>1133</v>
      </c>
      <c r="T181" s="81" t="s">
        <v>1097</v>
      </c>
      <c r="U181" s="74" t="s">
        <v>133</v>
      </c>
      <c r="V181" s="67" t="s">
        <v>773</v>
      </c>
      <c r="W181" s="67" t="s">
        <v>696</v>
      </c>
      <c r="X181" s="67"/>
      <c r="Y181" s="67" t="s">
        <v>280</v>
      </c>
      <c r="Z181" s="67"/>
      <c r="AA181" s="67" t="s">
        <v>282</v>
      </c>
    </row>
    <row r="182" spans="1:27" ht="140.25">
      <c r="A182" s="70">
        <v>4181</v>
      </c>
      <c r="B182" s="72" t="s">
        <v>1216</v>
      </c>
      <c r="C182" s="72" t="s">
        <v>1200</v>
      </c>
      <c r="D182" s="73" t="s">
        <v>920</v>
      </c>
      <c r="E182" s="73" t="s">
        <v>921</v>
      </c>
      <c r="F182" s="73" t="s">
        <v>147</v>
      </c>
      <c r="G182" s="72" t="s">
        <v>1009</v>
      </c>
      <c r="H182" s="72" t="s">
        <v>703</v>
      </c>
      <c r="I182" s="73" t="s">
        <v>921</v>
      </c>
      <c r="J182" s="73" t="s">
        <v>147</v>
      </c>
      <c r="K182" s="72" t="s">
        <v>705</v>
      </c>
      <c r="L182" s="73" t="s">
        <v>920</v>
      </c>
      <c r="M182" s="72" t="s">
        <v>260</v>
      </c>
      <c r="N182" s="73" t="s">
        <v>268</v>
      </c>
      <c r="O182" s="73"/>
      <c r="P182" s="73" t="s">
        <v>563</v>
      </c>
      <c r="Q182" s="73" t="s">
        <v>583</v>
      </c>
      <c r="R182" s="73" t="s">
        <v>308</v>
      </c>
      <c r="S182" s="73" t="s">
        <v>1133</v>
      </c>
      <c r="T182" s="74" t="s">
        <v>953</v>
      </c>
      <c r="U182" s="74" t="s">
        <v>133</v>
      </c>
      <c r="V182" s="67" t="s">
        <v>773</v>
      </c>
      <c r="W182" s="67" t="s">
        <v>697</v>
      </c>
      <c r="X182" s="67"/>
      <c r="Y182" s="67" t="s">
        <v>280</v>
      </c>
      <c r="Z182" s="67"/>
      <c r="AA182" s="67" t="s">
        <v>282</v>
      </c>
    </row>
    <row r="183" spans="1:27" ht="89.25">
      <c r="A183" s="70">
        <v>4182</v>
      </c>
      <c r="B183" s="72" t="s">
        <v>1216</v>
      </c>
      <c r="C183" s="72" t="s">
        <v>1200</v>
      </c>
      <c r="D183" s="73" t="s">
        <v>920</v>
      </c>
      <c r="E183" s="73" t="s">
        <v>921</v>
      </c>
      <c r="F183" s="73" t="s">
        <v>144</v>
      </c>
      <c r="G183" s="72" t="s">
        <v>1009</v>
      </c>
      <c r="H183" s="72" t="s">
        <v>703</v>
      </c>
      <c r="I183" s="73" t="s">
        <v>921</v>
      </c>
      <c r="J183" s="73" t="s">
        <v>144</v>
      </c>
      <c r="K183" s="72" t="s">
        <v>705</v>
      </c>
      <c r="L183" s="73" t="s">
        <v>920</v>
      </c>
      <c r="M183" s="72" t="s">
        <v>260</v>
      </c>
      <c r="N183" s="73" t="s">
        <v>268</v>
      </c>
      <c r="O183" s="73"/>
      <c r="P183" s="73" t="s">
        <v>563</v>
      </c>
      <c r="Q183" s="73" t="s">
        <v>583</v>
      </c>
      <c r="R183" s="73" t="s">
        <v>308</v>
      </c>
      <c r="S183" s="73" t="s">
        <v>1133</v>
      </c>
      <c r="T183" s="74" t="s">
        <v>954</v>
      </c>
      <c r="U183" s="74" t="s">
        <v>133</v>
      </c>
      <c r="V183" s="67" t="s">
        <v>355</v>
      </c>
      <c r="W183" s="67" t="s">
        <v>698</v>
      </c>
      <c r="X183" s="67"/>
      <c r="Y183" s="67" t="s">
        <v>280</v>
      </c>
      <c r="Z183" s="67"/>
      <c r="AA183" s="67">
        <v>6.01</v>
      </c>
    </row>
    <row r="184" spans="1:27" ht="51">
      <c r="A184" s="70">
        <v>4183</v>
      </c>
      <c r="B184" s="72" t="s">
        <v>1216</v>
      </c>
      <c r="C184" s="72" t="s">
        <v>1200</v>
      </c>
      <c r="D184" s="73" t="s">
        <v>920</v>
      </c>
      <c r="E184" s="73" t="s">
        <v>921</v>
      </c>
      <c r="F184" s="73" t="s">
        <v>82</v>
      </c>
      <c r="G184" s="72" t="s">
        <v>1009</v>
      </c>
      <c r="H184" s="72" t="s">
        <v>703</v>
      </c>
      <c r="I184" s="73" t="s">
        <v>921</v>
      </c>
      <c r="J184" s="73" t="s">
        <v>82</v>
      </c>
      <c r="K184" s="72" t="s">
        <v>705</v>
      </c>
      <c r="L184" s="73" t="s">
        <v>920</v>
      </c>
      <c r="M184" s="72" t="s">
        <v>260</v>
      </c>
      <c r="N184" s="73" t="s">
        <v>268</v>
      </c>
      <c r="O184" s="73"/>
      <c r="P184" s="73" t="s">
        <v>563</v>
      </c>
      <c r="Q184" s="73" t="s">
        <v>583</v>
      </c>
      <c r="R184" s="73" t="s">
        <v>308</v>
      </c>
      <c r="S184" s="73" t="s">
        <v>1133</v>
      </c>
      <c r="T184" s="74" t="s">
        <v>955</v>
      </c>
      <c r="U184" s="74" t="s">
        <v>133</v>
      </c>
      <c r="V184" s="67" t="s">
        <v>601</v>
      </c>
      <c r="W184" s="67"/>
      <c r="X184" s="67"/>
      <c r="Y184" s="67" t="s">
        <v>280</v>
      </c>
      <c r="Z184" s="67"/>
      <c r="AA184" s="67">
        <v>6.01</v>
      </c>
    </row>
    <row r="185" spans="1:27" ht="140.25">
      <c r="A185" s="70">
        <v>4184</v>
      </c>
      <c r="B185" s="72" t="s">
        <v>1216</v>
      </c>
      <c r="C185" s="72" t="s">
        <v>1200</v>
      </c>
      <c r="D185" s="73" t="s">
        <v>922</v>
      </c>
      <c r="E185" s="73" t="s">
        <v>923</v>
      </c>
      <c r="F185" s="73" t="s">
        <v>146</v>
      </c>
      <c r="G185" s="72" t="s">
        <v>1009</v>
      </c>
      <c r="H185" s="72" t="s">
        <v>703</v>
      </c>
      <c r="I185" s="73" t="s">
        <v>923</v>
      </c>
      <c r="J185" s="73" t="s">
        <v>146</v>
      </c>
      <c r="K185" s="72" t="s">
        <v>705</v>
      </c>
      <c r="L185" s="73" t="s">
        <v>922</v>
      </c>
      <c r="M185" s="72" t="s">
        <v>260</v>
      </c>
      <c r="N185" s="73" t="s">
        <v>268</v>
      </c>
      <c r="O185" s="73"/>
      <c r="P185" s="73" t="s">
        <v>563</v>
      </c>
      <c r="Q185" s="73" t="s">
        <v>583</v>
      </c>
      <c r="R185" s="73" t="s">
        <v>308</v>
      </c>
      <c r="S185" s="73" t="s">
        <v>1133</v>
      </c>
      <c r="T185" s="74" t="s">
        <v>956</v>
      </c>
      <c r="U185" s="74" t="s">
        <v>133</v>
      </c>
      <c r="V185" s="67" t="s">
        <v>603</v>
      </c>
      <c r="W185" s="67" t="s">
        <v>699</v>
      </c>
      <c r="X185" s="67"/>
      <c r="Y185" s="67" t="s">
        <v>280</v>
      </c>
      <c r="Z185" s="67"/>
      <c r="AA185" s="67">
        <v>6.01</v>
      </c>
    </row>
    <row r="186" spans="1:27" ht="140.25">
      <c r="A186" s="70">
        <v>4185</v>
      </c>
      <c r="B186" s="72" t="s">
        <v>1216</v>
      </c>
      <c r="C186" s="72" t="s">
        <v>1200</v>
      </c>
      <c r="D186" s="73" t="s">
        <v>924</v>
      </c>
      <c r="E186" s="73" t="s">
        <v>925</v>
      </c>
      <c r="F186" s="73" t="s">
        <v>77</v>
      </c>
      <c r="G186" s="72" t="s">
        <v>1009</v>
      </c>
      <c r="H186" s="72" t="s">
        <v>704</v>
      </c>
      <c r="I186" s="73" t="s">
        <v>925</v>
      </c>
      <c r="J186" s="73" t="s">
        <v>77</v>
      </c>
      <c r="K186" s="72" t="s">
        <v>705</v>
      </c>
      <c r="L186" s="73" t="s">
        <v>924</v>
      </c>
      <c r="M186" s="72" t="s">
        <v>260</v>
      </c>
      <c r="N186" s="73" t="s">
        <v>268</v>
      </c>
      <c r="O186" s="73"/>
      <c r="P186" s="73" t="s">
        <v>563</v>
      </c>
      <c r="Q186" s="73" t="s">
        <v>583</v>
      </c>
      <c r="R186" s="73" t="s">
        <v>308</v>
      </c>
      <c r="S186" s="73" t="s">
        <v>1133</v>
      </c>
      <c r="T186" s="74" t="s">
        <v>957</v>
      </c>
      <c r="U186" s="74" t="s">
        <v>133</v>
      </c>
      <c r="V186" s="67" t="s">
        <v>602</v>
      </c>
      <c r="W186" s="67" t="s">
        <v>660</v>
      </c>
      <c r="X186" s="67"/>
      <c r="Y186" s="67" t="s">
        <v>280</v>
      </c>
      <c r="Z186" s="67"/>
      <c r="AA186" s="67" t="s">
        <v>282</v>
      </c>
    </row>
    <row r="187" spans="1:27" ht="63.75">
      <c r="A187" s="70">
        <v>4186</v>
      </c>
      <c r="B187" s="72" t="s">
        <v>968</v>
      </c>
      <c r="C187" s="72" t="s">
        <v>969</v>
      </c>
      <c r="D187" s="73"/>
      <c r="E187" s="73" t="s">
        <v>970</v>
      </c>
      <c r="F187" s="73" t="s">
        <v>971</v>
      </c>
      <c r="G187" s="72" t="s">
        <v>706</v>
      </c>
      <c r="H187" s="72" t="s">
        <v>703</v>
      </c>
      <c r="I187" s="73" t="s">
        <v>970</v>
      </c>
      <c r="J187" s="73" t="s">
        <v>971</v>
      </c>
      <c r="K187" s="72" t="s">
        <v>706</v>
      </c>
      <c r="L187" s="73"/>
      <c r="M187" s="72" t="s">
        <v>707</v>
      </c>
      <c r="N187" s="73" t="s">
        <v>126</v>
      </c>
      <c r="O187" s="73"/>
      <c r="P187" s="73"/>
      <c r="Q187" s="73" t="s">
        <v>1145</v>
      </c>
      <c r="R187" s="73" t="s">
        <v>1140</v>
      </c>
      <c r="S187" s="73" t="s">
        <v>1133</v>
      </c>
      <c r="T187" s="74" t="s">
        <v>972</v>
      </c>
      <c r="U187" s="74" t="s">
        <v>973</v>
      </c>
      <c r="V187" s="67" t="s">
        <v>355</v>
      </c>
      <c r="W187" s="67" t="s">
        <v>756</v>
      </c>
      <c r="X187" s="78"/>
      <c r="Y187" s="67" t="s">
        <v>289</v>
      </c>
      <c r="Z187" s="67" t="s">
        <v>1230</v>
      </c>
      <c r="AA187" s="67">
        <v>6.01</v>
      </c>
    </row>
    <row r="188" spans="1:27" ht="25.5">
      <c r="A188" s="70">
        <v>4187</v>
      </c>
      <c r="B188" s="72" t="s">
        <v>1222</v>
      </c>
      <c r="C188" s="72" t="s">
        <v>718</v>
      </c>
      <c r="D188" s="73" t="s">
        <v>131</v>
      </c>
      <c r="E188" s="73" t="s">
        <v>158</v>
      </c>
      <c r="F188" s="73" t="s">
        <v>366</v>
      </c>
      <c r="G188" s="72" t="s">
        <v>190</v>
      </c>
      <c r="H188" s="72" t="s">
        <v>703</v>
      </c>
      <c r="I188" s="73" t="s">
        <v>158</v>
      </c>
      <c r="J188" s="73" t="s">
        <v>366</v>
      </c>
      <c r="K188" s="72" t="s">
        <v>190</v>
      </c>
      <c r="L188" s="73" t="s">
        <v>131</v>
      </c>
      <c r="M188" s="72" t="s">
        <v>707</v>
      </c>
      <c r="N188" s="73" t="s">
        <v>126</v>
      </c>
      <c r="O188" s="73"/>
      <c r="P188" s="73"/>
      <c r="Q188" s="73" t="s">
        <v>1145</v>
      </c>
      <c r="R188" s="73" t="s">
        <v>1140</v>
      </c>
      <c r="S188" s="73" t="s">
        <v>1133</v>
      </c>
      <c r="T188" s="74" t="s">
        <v>557</v>
      </c>
      <c r="U188" s="74" t="s">
        <v>336</v>
      </c>
      <c r="V188" s="67" t="s">
        <v>354</v>
      </c>
      <c r="W188" s="67"/>
      <c r="X188" s="78"/>
      <c r="Y188" s="67" t="s">
        <v>289</v>
      </c>
      <c r="Z188" s="67"/>
      <c r="AA188" s="67">
        <v>6.01</v>
      </c>
    </row>
    <row r="189" spans="1:27" ht="89.25">
      <c r="A189" s="70">
        <v>4188</v>
      </c>
      <c r="B189" s="72" t="s">
        <v>1222</v>
      </c>
      <c r="C189" s="72" t="s">
        <v>718</v>
      </c>
      <c r="D189" s="73" t="s">
        <v>131</v>
      </c>
      <c r="E189" s="73" t="s">
        <v>158</v>
      </c>
      <c r="F189" s="73" t="s">
        <v>367</v>
      </c>
      <c r="G189" s="72" t="s">
        <v>189</v>
      </c>
      <c r="H189" s="72" t="s">
        <v>703</v>
      </c>
      <c r="I189" s="73" t="s">
        <v>158</v>
      </c>
      <c r="J189" s="73" t="s">
        <v>367</v>
      </c>
      <c r="K189" s="72" t="s">
        <v>189</v>
      </c>
      <c r="L189" s="73" t="s">
        <v>131</v>
      </c>
      <c r="M189" s="72" t="s">
        <v>707</v>
      </c>
      <c r="N189" s="73" t="s">
        <v>229</v>
      </c>
      <c r="O189" s="73"/>
      <c r="P189" s="73" t="s">
        <v>566</v>
      </c>
      <c r="Q189" s="73" t="s">
        <v>1141</v>
      </c>
      <c r="R189" s="73" t="s">
        <v>1140</v>
      </c>
      <c r="S189" s="73" t="s">
        <v>1133</v>
      </c>
      <c r="T189" s="74" t="s">
        <v>228</v>
      </c>
      <c r="U189" s="74" t="s">
        <v>400</v>
      </c>
      <c r="V189" s="78" t="s">
        <v>603</v>
      </c>
      <c r="W189" s="78" t="s">
        <v>296</v>
      </c>
      <c r="X189" s="78"/>
      <c r="Y189" s="67" t="s">
        <v>292</v>
      </c>
      <c r="Z189" s="67"/>
      <c r="AA189" s="67">
        <v>6.01</v>
      </c>
    </row>
    <row r="190" spans="1:27" ht="369.75">
      <c r="A190" s="70">
        <v>4189</v>
      </c>
      <c r="B190" s="72" t="s">
        <v>1222</v>
      </c>
      <c r="C190" s="72" t="s">
        <v>718</v>
      </c>
      <c r="D190" s="73" t="s">
        <v>911</v>
      </c>
      <c r="E190" s="73" t="s">
        <v>102</v>
      </c>
      <c r="F190" s="73" t="s">
        <v>368</v>
      </c>
      <c r="G190" s="72" t="s">
        <v>189</v>
      </c>
      <c r="H190" s="72" t="s">
        <v>703</v>
      </c>
      <c r="I190" s="73" t="s">
        <v>102</v>
      </c>
      <c r="J190" s="73" t="s">
        <v>368</v>
      </c>
      <c r="K190" s="72" t="s">
        <v>189</v>
      </c>
      <c r="L190" s="73" t="s">
        <v>911</v>
      </c>
      <c r="M190" s="72" t="s">
        <v>707</v>
      </c>
      <c r="N190" s="73" t="s">
        <v>125</v>
      </c>
      <c r="O190" s="73"/>
      <c r="P190" s="73" t="s">
        <v>566</v>
      </c>
      <c r="Q190" s="73" t="s">
        <v>1141</v>
      </c>
      <c r="R190" s="73" t="s">
        <v>1140</v>
      </c>
      <c r="S190" s="73" t="s">
        <v>1133</v>
      </c>
      <c r="T190" s="81" t="s">
        <v>401</v>
      </c>
      <c r="U190" s="81" t="s">
        <v>402</v>
      </c>
      <c r="V190" s="78" t="s">
        <v>602</v>
      </c>
      <c r="W190" s="78" t="s">
        <v>623</v>
      </c>
      <c r="X190" s="78"/>
      <c r="Y190" s="67" t="s">
        <v>289</v>
      </c>
      <c r="Z190" s="67"/>
      <c r="AA190" s="67" t="s">
        <v>290</v>
      </c>
    </row>
    <row r="191" spans="1:27" ht="127.5">
      <c r="A191" s="70">
        <v>4190</v>
      </c>
      <c r="B191" s="72" t="s">
        <v>1222</v>
      </c>
      <c r="C191" s="72" t="s">
        <v>718</v>
      </c>
      <c r="D191" s="73" t="s">
        <v>1192</v>
      </c>
      <c r="E191" s="73" t="s">
        <v>146</v>
      </c>
      <c r="F191" s="73" t="s">
        <v>80</v>
      </c>
      <c r="G191" s="72" t="s">
        <v>189</v>
      </c>
      <c r="H191" s="72" t="s">
        <v>703</v>
      </c>
      <c r="I191" s="73" t="s">
        <v>146</v>
      </c>
      <c r="J191" s="73" t="s">
        <v>80</v>
      </c>
      <c r="K191" s="72" t="s">
        <v>189</v>
      </c>
      <c r="L191" s="73" t="s">
        <v>1192</v>
      </c>
      <c r="M191" s="72" t="s">
        <v>225</v>
      </c>
      <c r="N191" s="73" t="s">
        <v>230</v>
      </c>
      <c r="O191" s="73"/>
      <c r="P191" s="73" t="s">
        <v>776</v>
      </c>
      <c r="Q191" s="73" t="s">
        <v>700</v>
      </c>
      <c r="R191" s="73" t="s">
        <v>308</v>
      </c>
      <c r="S191" s="73" t="s">
        <v>1133</v>
      </c>
      <c r="T191" s="81" t="s">
        <v>403</v>
      </c>
      <c r="U191" s="74" t="s">
        <v>404</v>
      </c>
      <c r="V191" s="67" t="s">
        <v>729</v>
      </c>
      <c r="W191" s="67" t="s">
        <v>617</v>
      </c>
      <c r="X191" s="67"/>
      <c r="Y191" s="67" t="s">
        <v>280</v>
      </c>
      <c r="Z191" s="67"/>
      <c r="AA191" s="67">
        <v>6.01</v>
      </c>
    </row>
    <row r="192" spans="1:27" ht="51">
      <c r="A192" s="70">
        <v>4191</v>
      </c>
      <c r="B192" s="72" t="s">
        <v>1222</v>
      </c>
      <c r="C192" s="72" t="s">
        <v>718</v>
      </c>
      <c r="D192" s="73" t="s">
        <v>1192</v>
      </c>
      <c r="E192" s="73" t="s">
        <v>146</v>
      </c>
      <c r="F192" s="73" t="s">
        <v>82</v>
      </c>
      <c r="G192" s="72" t="s">
        <v>190</v>
      </c>
      <c r="H192" s="72" t="s">
        <v>703</v>
      </c>
      <c r="I192" s="73" t="s">
        <v>146</v>
      </c>
      <c r="J192" s="73" t="s">
        <v>82</v>
      </c>
      <c r="K192" s="72" t="s">
        <v>190</v>
      </c>
      <c r="L192" s="73" t="s">
        <v>1192</v>
      </c>
      <c r="M192" s="72" t="s">
        <v>225</v>
      </c>
      <c r="N192" s="73" t="s">
        <v>230</v>
      </c>
      <c r="O192" s="73"/>
      <c r="P192" s="73" t="s">
        <v>776</v>
      </c>
      <c r="Q192" s="73" t="s">
        <v>700</v>
      </c>
      <c r="R192" s="73" t="s">
        <v>308</v>
      </c>
      <c r="S192" s="73" t="s">
        <v>1133</v>
      </c>
      <c r="T192" s="74" t="s">
        <v>405</v>
      </c>
      <c r="U192" s="74" t="s">
        <v>406</v>
      </c>
      <c r="V192" s="67" t="s">
        <v>729</v>
      </c>
      <c r="W192" s="67" t="s">
        <v>617</v>
      </c>
      <c r="X192" s="67"/>
      <c r="Y192" s="67" t="s">
        <v>280</v>
      </c>
      <c r="Z192" s="67"/>
      <c r="AA192" s="67">
        <v>6.01</v>
      </c>
    </row>
    <row r="193" spans="1:27" ht="25.5">
      <c r="A193" s="70">
        <v>4192</v>
      </c>
      <c r="B193" s="72" t="s">
        <v>1222</v>
      </c>
      <c r="C193" s="72" t="s">
        <v>718</v>
      </c>
      <c r="D193" s="73" t="s">
        <v>1192</v>
      </c>
      <c r="E193" s="73" t="s">
        <v>146</v>
      </c>
      <c r="F193" s="73" t="s">
        <v>369</v>
      </c>
      <c r="G193" s="72" t="s">
        <v>190</v>
      </c>
      <c r="H193" s="72" t="s">
        <v>703</v>
      </c>
      <c r="I193" s="73" t="s">
        <v>146</v>
      </c>
      <c r="J193" s="73" t="s">
        <v>369</v>
      </c>
      <c r="K193" s="72" t="s">
        <v>190</v>
      </c>
      <c r="L193" s="73" t="s">
        <v>1192</v>
      </c>
      <c r="M193" s="72" t="s">
        <v>707</v>
      </c>
      <c r="N193" s="73" t="s">
        <v>126</v>
      </c>
      <c r="O193" s="73"/>
      <c r="P193" s="73"/>
      <c r="Q193" s="73" t="s">
        <v>1145</v>
      </c>
      <c r="R193" s="73" t="s">
        <v>1140</v>
      </c>
      <c r="S193" s="73" t="s">
        <v>1133</v>
      </c>
      <c r="T193" s="81" t="s">
        <v>407</v>
      </c>
      <c r="U193" s="81" t="s">
        <v>408</v>
      </c>
      <c r="V193" s="67" t="s">
        <v>354</v>
      </c>
      <c r="W193" s="67"/>
      <c r="X193" s="78"/>
      <c r="Y193" s="67" t="s">
        <v>289</v>
      </c>
      <c r="Z193" s="67"/>
      <c r="AA193" s="67">
        <v>6.01</v>
      </c>
    </row>
    <row r="194" spans="1:27" ht="38.25">
      <c r="A194" s="70">
        <v>4193</v>
      </c>
      <c r="B194" s="72" t="s">
        <v>1222</v>
      </c>
      <c r="C194" s="72" t="s">
        <v>718</v>
      </c>
      <c r="D194" s="73" t="s">
        <v>370</v>
      </c>
      <c r="E194" s="73" t="s">
        <v>162</v>
      </c>
      <c r="F194" s="73" t="s">
        <v>146</v>
      </c>
      <c r="G194" s="72" t="s">
        <v>189</v>
      </c>
      <c r="H194" s="72" t="s">
        <v>703</v>
      </c>
      <c r="I194" s="73" t="s">
        <v>162</v>
      </c>
      <c r="J194" s="73" t="s">
        <v>146</v>
      </c>
      <c r="K194" s="72" t="s">
        <v>189</v>
      </c>
      <c r="L194" s="73" t="s">
        <v>370</v>
      </c>
      <c r="M194" s="72" t="s">
        <v>225</v>
      </c>
      <c r="N194" s="73" t="s">
        <v>230</v>
      </c>
      <c r="O194" s="73"/>
      <c r="P194" s="73" t="s">
        <v>776</v>
      </c>
      <c r="Q194" s="73" t="s">
        <v>700</v>
      </c>
      <c r="R194" s="73" t="s">
        <v>308</v>
      </c>
      <c r="S194" s="73" t="s">
        <v>1133</v>
      </c>
      <c r="T194" s="74" t="s">
        <v>409</v>
      </c>
      <c r="U194" s="74" t="s">
        <v>410</v>
      </c>
      <c r="V194" s="67" t="s">
        <v>729</v>
      </c>
      <c r="W194" s="67" t="s">
        <v>617</v>
      </c>
      <c r="X194" s="67"/>
      <c r="Y194" s="67" t="s">
        <v>280</v>
      </c>
      <c r="Z194" s="67"/>
      <c r="AA194" s="67">
        <v>6.01</v>
      </c>
    </row>
    <row r="195" spans="1:27" ht="76.5">
      <c r="A195" s="70">
        <v>4194</v>
      </c>
      <c r="B195" s="72" t="s">
        <v>1222</v>
      </c>
      <c r="C195" s="72" t="s">
        <v>718</v>
      </c>
      <c r="D195" s="73" t="s">
        <v>371</v>
      </c>
      <c r="E195" s="73" t="s">
        <v>91</v>
      </c>
      <c r="F195" s="73" t="s">
        <v>148</v>
      </c>
      <c r="G195" s="72" t="s">
        <v>189</v>
      </c>
      <c r="H195" s="72" t="s">
        <v>703</v>
      </c>
      <c r="I195" s="73" t="s">
        <v>91</v>
      </c>
      <c r="J195" s="73" t="s">
        <v>148</v>
      </c>
      <c r="K195" s="72" t="s">
        <v>189</v>
      </c>
      <c r="L195" s="73" t="s">
        <v>371</v>
      </c>
      <c r="M195" s="72" t="s">
        <v>707</v>
      </c>
      <c r="N195" s="73" t="s">
        <v>974</v>
      </c>
      <c r="O195" s="73"/>
      <c r="P195" s="73" t="s">
        <v>249</v>
      </c>
      <c r="Q195" s="73" t="s">
        <v>1144</v>
      </c>
      <c r="R195" s="73" t="s">
        <v>1140</v>
      </c>
      <c r="S195" s="73" t="s">
        <v>1133</v>
      </c>
      <c r="T195" s="74" t="s">
        <v>411</v>
      </c>
      <c r="U195" s="74" t="s">
        <v>412</v>
      </c>
      <c r="V195" s="67" t="s">
        <v>355</v>
      </c>
      <c r="W195" s="67" t="s">
        <v>351</v>
      </c>
      <c r="X195" s="67"/>
      <c r="Y195" s="67" t="s">
        <v>280</v>
      </c>
      <c r="Z195" s="67"/>
      <c r="AA195" s="67">
        <v>6.01</v>
      </c>
    </row>
    <row r="196" spans="1:27" ht="38.25">
      <c r="A196" s="70">
        <v>4195</v>
      </c>
      <c r="B196" s="72" t="s">
        <v>1222</v>
      </c>
      <c r="C196" s="72" t="s">
        <v>718</v>
      </c>
      <c r="D196" s="73" t="s">
        <v>372</v>
      </c>
      <c r="E196" s="73" t="s">
        <v>91</v>
      </c>
      <c r="F196" s="73" t="s">
        <v>75</v>
      </c>
      <c r="G196" s="72" t="s">
        <v>190</v>
      </c>
      <c r="H196" s="72" t="s">
        <v>703</v>
      </c>
      <c r="I196" s="73" t="s">
        <v>91</v>
      </c>
      <c r="J196" s="73" t="s">
        <v>75</v>
      </c>
      <c r="K196" s="72" t="s">
        <v>190</v>
      </c>
      <c r="L196" s="73" t="s">
        <v>372</v>
      </c>
      <c r="M196" s="72" t="s">
        <v>226</v>
      </c>
      <c r="N196" s="73" t="s">
        <v>231</v>
      </c>
      <c r="O196" s="73"/>
      <c r="P196" s="73" t="s">
        <v>563</v>
      </c>
      <c r="Q196" s="73" t="s">
        <v>583</v>
      </c>
      <c r="R196" s="73" t="s">
        <v>308</v>
      </c>
      <c r="S196" s="73" t="s">
        <v>1133</v>
      </c>
      <c r="T196" s="81" t="s">
        <v>413</v>
      </c>
      <c r="U196" s="81" t="s">
        <v>414</v>
      </c>
      <c r="V196" s="67" t="s">
        <v>601</v>
      </c>
      <c r="W196" s="67"/>
      <c r="X196" s="67"/>
      <c r="Y196" s="67" t="s">
        <v>280</v>
      </c>
      <c r="Z196" s="67"/>
      <c r="AA196" s="67">
        <v>6.01</v>
      </c>
    </row>
    <row r="197" spans="1:27" ht="165.75">
      <c r="A197" s="70">
        <v>4196</v>
      </c>
      <c r="B197" s="72" t="s">
        <v>1222</v>
      </c>
      <c r="C197" s="72" t="s">
        <v>718</v>
      </c>
      <c r="D197" s="73" t="s">
        <v>372</v>
      </c>
      <c r="E197" s="73" t="s">
        <v>91</v>
      </c>
      <c r="F197" s="73" t="s">
        <v>373</v>
      </c>
      <c r="G197" s="72" t="s">
        <v>189</v>
      </c>
      <c r="H197" s="72" t="s">
        <v>703</v>
      </c>
      <c r="I197" s="73" t="s">
        <v>91</v>
      </c>
      <c r="J197" s="73" t="s">
        <v>373</v>
      </c>
      <c r="K197" s="72" t="s">
        <v>189</v>
      </c>
      <c r="L197" s="73" t="s">
        <v>372</v>
      </c>
      <c r="M197" s="72" t="s">
        <v>226</v>
      </c>
      <c r="N197" s="73" t="s">
        <v>231</v>
      </c>
      <c r="O197" s="73"/>
      <c r="P197" s="73" t="s">
        <v>563</v>
      </c>
      <c r="Q197" s="73" t="s">
        <v>583</v>
      </c>
      <c r="R197" s="73" t="s">
        <v>308</v>
      </c>
      <c r="S197" s="73" t="s">
        <v>1133</v>
      </c>
      <c r="T197" s="74" t="s">
        <v>415</v>
      </c>
      <c r="U197" s="74" t="s">
        <v>416</v>
      </c>
      <c r="V197" s="67" t="s">
        <v>602</v>
      </c>
      <c r="W197" s="67" t="s">
        <v>661</v>
      </c>
      <c r="X197" s="67"/>
      <c r="Y197" s="67" t="s">
        <v>280</v>
      </c>
      <c r="Z197" s="67"/>
      <c r="AA197" s="67" t="s">
        <v>282</v>
      </c>
    </row>
    <row r="198" spans="1:27" ht="127.5">
      <c r="A198" s="70">
        <v>4197</v>
      </c>
      <c r="B198" s="72" t="s">
        <v>1222</v>
      </c>
      <c r="C198" s="72" t="s">
        <v>718</v>
      </c>
      <c r="D198" s="73" t="s">
        <v>372</v>
      </c>
      <c r="E198" s="73" t="s">
        <v>91</v>
      </c>
      <c r="F198" s="73" t="s">
        <v>374</v>
      </c>
      <c r="G198" s="72" t="s">
        <v>189</v>
      </c>
      <c r="H198" s="72" t="s">
        <v>703</v>
      </c>
      <c r="I198" s="73" t="s">
        <v>91</v>
      </c>
      <c r="J198" s="73" t="s">
        <v>374</v>
      </c>
      <c r="K198" s="72" t="s">
        <v>189</v>
      </c>
      <c r="L198" s="73" t="s">
        <v>372</v>
      </c>
      <c r="M198" s="72" t="s">
        <v>226</v>
      </c>
      <c r="N198" s="73" t="s">
        <v>231</v>
      </c>
      <c r="O198" s="73"/>
      <c r="P198" s="73" t="s">
        <v>563</v>
      </c>
      <c r="Q198" s="73" t="s">
        <v>583</v>
      </c>
      <c r="R198" s="73" t="s">
        <v>308</v>
      </c>
      <c r="S198" s="73" t="s">
        <v>1133</v>
      </c>
      <c r="T198" s="74" t="s">
        <v>417</v>
      </c>
      <c r="U198" s="74" t="s">
        <v>418</v>
      </c>
      <c r="V198" s="67" t="s">
        <v>603</v>
      </c>
      <c r="W198" s="67" t="s">
        <v>582</v>
      </c>
      <c r="X198" s="67"/>
      <c r="Y198" s="67" t="s">
        <v>280</v>
      </c>
      <c r="Z198" s="67"/>
      <c r="AA198" s="67">
        <v>6.01</v>
      </c>
    </row>
    <row r="199" spans="1:27" ht="165.75">
      <c r="A199" s="70">
        <v>4198</v>
      </c>
      <c r="B199" s="72" t="s">
        <v>1222</v>
      </c>
      <c r="C199" s="72" t="s">
        <v>718</v>
      </c>
      <c r="D199" s="73" t="s">
        <v>375</v>
      </c>
      <c r="E199" s="73" t="s">
        <v>101</v>
      </c>
      <c r="F199" s="73" t="s">
        <v>376</v>
      </c>
      <c r="G199" s="72" t="s">
        <v>189</v>
      </c>
      <c r="H199" s="72" t="s">
        <v>703</v>
      </c>
      <c r="I199" s="73" t="s">
        <v>101</v>
      </c>
      <c r="J199" s="73" t="s">
        <v>376</v>
      </c>
      <c r="K199" s="72" t="s">
        <v>189</v>
      </c>
      <c r="L199" s="73" t="s">
        <v>375</v>
      </c>
      <c r="M199" s="72" t="s">
        <v>707</v>
      </c>
      <c r="N199" s="73" t="s">
        <v>974</v>
      </c>
      <c r="O199" s="73"/>
      <c r="P199" s="73" t="s">
        <v>249</v>
      </c>
      <c r="Q199" s="73" t="s">
        <v>1144</v>
      </c>
      <c r="R199" s="73" t="s">
        <v>1140</v>
      </c>
      <c r="S199" s="73" t="s">
        <v>1133</v>
      </c>
      <c r="T199" s="81" t="s">
        <v>419</v>
      </c>
      <c r="U199" s="81" t="s">
        <v>420</v>
      </c>
      <c r="V199" s="67" t="s">
        <v>355</v>
      </c>
      <c r="W199" s="78" t="s">
        <v>637</v>
      </c>
      <c r="X199" s="67"/>
      <c r="Y199" s="67" t="s">
        <v>280</v>
      </c>
      <c r="Z199" s="67"/>
      <c r="AA199" s="67" t="s">
        <v>282</v>
      </c>
    </row>
    <row r="200" spans="1:27" ht="216.75">
      <c r="A200" s="70">
        <v>4199</v>
      </c>
      <c r="B200" s="72" t="s">
        <v>1222</v>
      </c>
      <c r="C200" s="72" t="s">
        <v>718</v>
      </c>
      <c r="D200" s="73" t="s">
        <v>377</v>
      </c>
      <c r="E200" s="73" t="s">
        <v>84</v>
      </c>
      <c r="F200" s="73" t="s">
        <v>378</v>
      </c>
      <c r="G200" s="72" t="s">
        <v>189</v>
      </c>
      <c r="H200" s="72" t="s">
        <v>703</v>
      </c>
      <c r="I200" s="73" t="s">
        <v>84</v>
      </c>
      <c r="J200" s="73" t="s">
        <v>378</v>
      </c>
      <c r="K200" s="72" t="s">
        <v>189</v>
      </c>
      <c r="L200" s="73" t="s">
        <v>377</v>
      </c>
      <c r="M200" s="72" t="s">
        <v>707</v>
      </c>
      <c r="N200" s="73" t="s">
        <v>974</v>
      </c>
      <c r="O200" s="73"/>
      <c r="P200" s="73" t="s">
        <v>249</v>
      </c>
      <c r="Q200" s="73" t="s">
        <v>1144</v>
      </c>
      <c r="R200" s="73" t="s">
        <v>1140</v>
      </c>
      <c r="S200" s="73" t="s">
        <v>1133</v>
      </c>
      <c r="T200" s="81" t="s">
        <v>421</v>
      </c>
      <c r="U200" s="74" t="s">
        <v>422</v>
      </c>
      <c r="V200" s="67" t="s">
        <v>355</v>
      </c>
      <c r="W200" s="78" t="s">
        <v>656</v>
      </c>
      <c r="X200" s="67"/>
      <c r="Y200" s="67" t="s">
        <v>280</v>
      </c>
      <c r="Z200" s="67"/>
      <c r="AA200" s="67">
        <v>6.01</v>
      </c>
    </row>
    <row r="201" spans="1:27" ht="51">
      <c r="A201" s="70">
        <v>4200</v>
      </c>
      <c r="B201" s="72" t="s">
        <v>1222</v>
      </c>
      <c r="C201" s="72" t="s">
        <v>718</v>
      </c>
      <c r="D201" s="73" t="s">
        <v>379</v>
      </c>
      <c r="E201" s="73" t="s">
        <v>84</v>
      </c>
      <c r="F201" s="73" t="s">
        <v>380</v>
      </c>
      <c r="G201" s="72" t="s">
        <v>190</v>
      </c>
      <c r="H201" s="72" t="s">
        <v>703</v>
      </c>
      <c r="I201" s="73" t="s">
        <v>84</v>
      </c>
      <c r="J201" s="73" t="s">
        <v>380</v>
      </c>
      <c r="K201" s="72" t="s">
        <v>190</v>
      </c>
      <c r="L201" s="73" t="s">
        <v>379</v>
      </c>
      <c r="M201" s="72" t="s">
        <v>226</v>
      </c>
      <c r="N201" s="73" t="s">
        <v>231</v>
      </c>
      <c r="O201" s="73"/>
      <c r="P201" s="73" t="s">
        <v>563</v>
      </c>
      <c r="Q201" s="73" t="s">
        <v>583</v>
      </c>
      <c r="R201" s="73" t="s">
        <v>308</v>
      </c>
      <c r="S201" s="73" t="s">
        <v>1133</v>
      </c>
      <c r="T201" s="74" t="s">
        <v>423</v>
      </c>
      <c r="U201" s="74" t="s">
        <v>424</v>
      </c>
      <c r="V201" s="67" t="s">
        <v>601</v>
      </c>
      <c r="W201" s="67" t="s">
        <v>662</v>
      </c>
      <c r="X201" s="67"/>
      <c r="Y201" s="67" t="s">
        <v>280</v>
      </c>
      <c r="Z201" s="67"/>
      <c r="AA201" s="67">
        <v>6.01</v>
      </c>
    </row>
    <row r="202" spans="1:27" ht="51">
      <c r="A202" s="70">
        <v>4201</v>
      </c>
      <c r="B202" s="72" t="s">
        <v>1222</v>
      </c>
      <c r="C202" s="72" t="s">
        <v>718</v>
      </c>
      <c r="D202" s="73" t="s">
        <v>379</v>
      </c>
      <c r="E202" s="73" t="s">
        <v>84</v>
      </c>
      <c r="F202" s="73" t="s">
        <v>380</v>
      </c>
      <c r="G202" s="72" t="s">
        <v>190</v>
      </c>
      <c r="H202" s="72" t="s">
        <v>703</v>
      </c>
      <c r="I202" s="73" t="s">
        <v>84</v>
      </c>
      <c r="J202" s="73" t="s">
        <v>380</v>
      </c>
      <c r="K202" s="72" t="s">
        <v>190</v>
      </c>
      <c r="L202" s="73" t="s">
        <v>379</v>
      </c>
      <c r="M202" s="72" t="s">
        <v>226</v>
      </c>
      <c r="N202" s="73" t="s">
        <v>231</v>
      </c>
      <c r="O202" s="73"/>
      <c r="P202" s="73" t="s">
        <v>563</v>
      </c>
      <c r="Q202" s="73" t="s">
        <v>583</v>
      </c>
      <c r="R202" s="73" t="s">
        <v>308</v>
      </c>
      <c r="S202" s="73" t="s">
        <v>1133</v>
      </c>
      <c r="T202" s="81" t="s">
        <v>425</v>
      </c>
      <c r="U202" s="81" t="s">
        <v>426</v>
      </c>
      <c r="V202" s="67" t="s">
        <v>601</v>
      </c>
      <c r="W202" s="67" t="s">
        <v>663</v>
      </c>
      <c r="X202" s="67"/>
      <c r="Y202" s="67" t="s">
        <v>280</v>
      </c>
      <c r="Z202" s="67"/>
      <c r="AA202" s="67">
        <v>6.01</v>
      </c>
    </row>
    <row r="203" spans="1:27" ht="38.25">
      <c r="A203" s="70">
        <v>4202</v>
      </c>
      <c r="B203" s="72" t="s">
        <v>1222</v>
      </c>
      <c r="C203" s="72" t="s">
        <v>718</v>
      </c>
      <c r="D203" s="73" t="s">
        <v>381</v>
      </c>
      <c r="E203" s="73" t="s">
        <v>84</v>
      </c>
      <c r="F203" s="73" t="s">
        <v>85</v>
      </c>
      <c r="G203" s="72" t="s">
        <v>190</v>
      </c>
      <c r="H203" s="72" t="s">
        <v>703</v>
      </c>
      <c r="I203" s="73" t="s">
        <v>84</v>
      </c>
      <c r="J203" s="73" t="s">
        <v>85</v>
      </c>
      <c r="K203" s="72" t="s">
        <v>190</v>
      </c>
      <c r="L203" s="73" t="s">
        <v>381</v>
      </c>
      <c r="M203" s="72" t="s">
        <v>226</v>
      </c>
      <c r="N203" s="73" t="s">
        <v>231</v>
      </c>
      <c r="O203" s="73"/>
      <c r="P203" s="73" t="s">
        <v>563</v>
      </c>
      <c r="Q203" s="73" t="s">
        <v>583</v>
      </c>
      <c r="R203" s="73" t="s">
        <v>308</v>
      </c>
      <c r="S203" s="73" t="s">
        <v>1133</v>
      </c>
      <c r="T203" s="74" t="s">
        <v>427</v>
      </c>
      <c r="U203" s="74" t="s">
        <v>428</v>
      </c>
      <c r="V203" s="67" t="s">
        <v>601</v>
      </c>
      <c r="W203" s="67" t="s">
        <v>664</v>
      </c>
      <c r="X203" s="67"/>
      <c r="Y203" s="67" t="s">
        <v>280</v>
      </c>
      <c r="Z203" s="67"/>
      <c r="AA203" s="67">
        <v>6.01</v>
      </c>
    </row>
    <row r="204" spans="1:27" ht="140.25">
      <c r="A204" s="70">
        <v>4203</v>
      </c>
      <c r="B204" s="72" t="s">
        <v>1222</v>
      </c>
      <c r="C204" s="72" t="s">
        <v>718</v>
      </c>
      <c r="D204" s="73" t="s">
        <v>381</v>
      </c>
      <c r="E204" s="73" t="s">
        <v>84</v>
      </c>
      <c r="F204" s="73" t="s">
        <v>1209</v>
      </c>
      <c r="G204" s="72" t="s">
        <v>190</v>
      </c>
      <c r="H204" s="72" t="s">
        <v>703</v>
      </c>
      <c r="I204" s="73" t="s">
        <v>84</v>
      </c>
      <c r="J204" s="73" t="s">
        <v>1209</v>
      </c>
      <c r="K204" s="72" t="s">
        <v>190</v>
      </c>
      <c r="L204" s="73" t="s">
        <v>381</v>
      </c>
      <c r="M204" s="72" t="s">
        <v>226</v>
      </c>
      <c r="N204" s="73" t="s">
        <v>231</v>
      </c>
      <c r="O204" s="73"/>
      <c r="P204" s="73" t="s">
        <v>563</v>
      </c>
      <c r="Q204" s="73" t="s">
        <v>583</v>
      </c>
      <c r="R204" s="73" t="s">
        <v>308</v>
      </c>
      <c r="S204" s="73" t="s">
        <v>1133</v>
      </c>
      <c r="T204" s="74" t="s">
        <v>429</v>
      </c>
      <c r="U204" s="74" t="s">
        <v>430</v>
      </c>
      <c r="V204" s="67" t="s">
        <v>603</v>
      </c>
      <c r="W204" s="67" t="s">
        <v>665</v>
      </c>
      <c r="X204" s="67"/>
      <c r="Y204" s="67" t="s">
        <v>280</v>
      </c>
      <c r="Z204" s="67"/>
      <c r="AA204" s="67">
        <v>6.01</v>
      </c>
    </row>
    <row r="205" spans="1:27" ht="114.75">
      <c r="A205" s="70">
        <v>4204</v>
      </c>
      <c r="B205" s="72" t="s">
        <v>1222</v>
      </c>
      <c r="C205" s="72" t="s">
        <v>718</v>
      </c>
      <c r="D205" s="73" t="s">
        <v>381</v>
      </c>
      <c r="E205" s="73" t="s">
        <v>84</v>
      </c>
      <c r="F205" s="73" t="s">
        <v>114</v>
      </c>
      <c r="G205" s="72" t="s">
        <v>189</v>
      </c>
      <c r="H205" s="72" t="s">
        <v>703</v>
      </c>
      <c r="I205" s="73" t="s">
        <v>84</v>
      </c>
      <c r="J205" s="73" t="s">
        <v>114</v>
      </c>
      <c r="K205" s="72" t="s">
        <v>189</v>
      </c>
      <c r="L205" s="73" t="s">
        <v>381</v>
      </c>
      <c r="M205" s="72" t="s">
        <v>226</v>
      </c>
      <c r="N205" s="73" t="s">
        <v>231</v>
      </c>
      <c r="O205" s="73"/>
      <c r="P205" s="73" t="s">
        <v>563</v>
      </c>
      <c r="Q205" s="73" t="s">
        <v>583</v>
      </c>
      <c r="R205" s="73" t="s">
        <v>308</v>
      </c>
      <c r="S205" s="73" t="s">
        <v>1133</v>
      </c>
      <c r="T205" s="81" t="s">
        <v>1102</v>
      </c>
      <c r="U205" s="81" t="s">
        <v>1103</v>
      </c>
      <c r="V205" s="67" t="s">
        <v>603</v>
      </c>
      <c r="W205" s="67" t="s">
        <v>666</v>
      </c>
      <c r="X205" s="67"/>
      <c r="Y205" s="67" t="s">
        <v>280</v>
      </c>
      <c r="Z205" s="67"/>
      <c r="AA205" s="67">
        <v>6.01</v>
      </c>
    </row>
    <row r="206" spans="1:27" ht="140.25">
      <c r="A206" s="70">
        <v>4205</v>
      </c>
      <c r="B206" s="72" t="s">
        <v>1222</v>
      </c>
      <c r="C206" s="72" t="s">
        <v>718</v>
      </c>
      <c r="D206" s="73" t="s">
        <v>382</v>
      </c>
      <c r="E206" s="73" t="s">
        <v>84</v>
      </c>
      <c r="F206" s="73" t="s">
        <v>383</v>
      </c>
      <c r="G206" s="72" t="s">
        <v>189</v>
      </c>
      <c r="H206" s="72" t="s">
        <v>703</v>
      </c>
      <c r="I206" s="73" t="s">
        <v>84</v>
      </c>
      <c r="J206" s="73" t="s">
        <v>383</v>
      </c>
      <c r="K206" s="72" t="s">
        <v>189</v>
      </c>
      <c r="L206" s="73" t="s">
        <v>382</v>
      </c>
      <c r="M206" s="72" t="s">
        <v>707</v>
      </c>
      <c r="N206" s="73" t="s">
        <v>974</v>
      </c>
      <c r="O206" s="73"/>
      <c r="P206" s="73" t="s">
        <v>249</v>
      </c>
      <c r="Q206" s="73" t="s">
        <v>1144</v>
      </c>
      <c r="R206" s="73" t="s">
        <v>1140</v>
      </c>
      <c r="S206" s="73" t="s">
        <v>1133</v>
      </c>
      <c r="T206" s="74" t="s">
        <v>1104</v>
      </c>
      <c r="U206" s="81" t="s">
        <v>1105</v>
      </c>
      <c r="V206" s="67" t="s">
        <v>355</v>
      </c>
      <c r="W206" s="78" t="s">
        <v>170</v>
      </c>
      <c r="X206" s="67"/>
      <c r="Y206" s="67" t="s">
        <v>280</v>
      </c>
      <c r="Z206" s="67"/>
      <c r="AA206" s="67">
        <v>6.01</v>
      </c>
    </row>
    <row r="207" spans="1:27" ht="140.25">
      <c r="A207" s="70">
        <v>4206</v>
      </c>
      <c r="B207" s="72" t="s">
        <v>1222</v>
      </c>
      <c r="C207" s="72" t="s">
        <v>718</v>
      </c>
      <c r="D207" s="73" t="s">
        <v>453</v>
      </c>
      <c r="E207" s="73" t="s">
        <v>84</v>
      </c>
      <c r="F207" s="73" t="s">
        <v>83</v>
      </c>
      <c r="G207" s="72" t="s">
        <v>189</v>
      </c>
      <c r="H207" s="72" t="s">
        <v>703</v>
      </c>
      <c r="I207" s="73" t="s">
        <v>84</v>
      </c>
      <c r="J207" s="73" t="s">
        <v>83</v>
      </c>
      <c r="K207" s="72" t="s">
        <v>189</v>
      </c>
      <c r="L207" s="73" t="s">
        <v>453</v>
      </c>
      <c r="M207" s="72" t="s">
        <v>707</v>
      </c>
      <c r="N207" s="73" t="s">
        <v>974</v>
      </c>
      <c r="O207" s="73"/>
      <c r="P207" s="73" t="s">
        <v>249</v>
      </c>
      <c r="Q207" s="73" t="s">
        <v>1144</v>
      </c>
      <c r="R207" s="73" t="s">
        <v>1140</v>
      </c>
      <c r="S207" s="73" t="s">
        <v>1133</v>
      </c>
      <c r="T207" s="74" t="s">
        <v>1106</v>
      </c>
      <c r="U207" s="74" t="s">
        <v>1107</v>
      </c>
      <c r="V207" s="67" t="s">
        <v>773</v>
      </c>
      <c r="W207" s="67" t="s">
        <v>1128</v>
      </c>
      <c r="X207" s="67"/>
      <c r="Y207" s="67" t="s">
        <v>280</v>
      </c>
      <c r="Z207" s="67"/>
      <c r="AA207" s="67" t="s">
        <v>282</v>
      </c>
    </row>
    <row r="208" spans="1:27" ht="76.5">
      <c r="A208" s="70">
        <v>4207</v>
      </c>
      <c r="B208" s="72" t="s">
        <v>1222</v>
      </c>
      <c r="C208" s="72" t="s">
        <v>718</v>
      </c>
      <c r="D208" s="73" t="s">
        <v>453</v>
      </c>
      <c r="E208" s="73" t="s">
        <v>84</v>
      </c>
      <c r="F208" s="73" t="s">
        <v>454</v>
      </c>
      <c r="G208" s="72" t="s">
        <v>190</v>
      </c>
      <c r="H208" s="72" t="s">
        <v>703</v>
      </c>
      <c r="I208" s="73" t="s">
        <v>84</v>
      </c>
      <c r="J208" s="73" t="s">
        <v>454</v>
      </c>
      <c r="K208" s="72" t="s">
        <v>190</v>
      </c>
      <c r="L208" s="73" t="s">
        <v>453</v>
      </c>
      <c r="M208" s="72" t="s">
        <v>707</v>
      </c>
      <c r="N208" s="73" t="s">
        <v>974</v>
      </c>
      <c r="O208" s="73"/>
      <c r="P208" s="73" t="s">
        <v>249</v>
      </c>
      <c r="Q208" s="73" t="s">
        <v>1144</v>
      </c>
      <c r="R208" s="73" t="s">
        <v>1140</v>
      </c>
      <c r="S208" s="73" t="s">
        <v>1133</v>
      </c>
      <c r="T208" s="81" t="s">
        <v>1108</v>
      </c>
      <c r="U208" s="81" t="s">
        <v>1109</v>
      </c>
      <c r="V208" s="67" t="s">
        <v>773</v>
      </c>
      <c r="W208" s="67" t="s">
        <v>657</v>
      </c>
      <c r="X208" s="67"/>
      <c r="Y208" s="67" t="s">
        <v>280</v>
      </c>
      <c r="Z208" s="67"/>
      <c r="AA208" s="67" t="s">
        <v>282</v>
      </c>
    </row>
    <row r="209" spans="1:27" ht="102">
      <c r="A209" s="70">
        <v>4208</v>
      </c>
      <c r="B209" s="72" t="s">
        <v>1222</v>
      </c>
      <c r="C209" s="72" t="s">
        <v>718</v>
      </c>
      <c r="D209" s="73" t="s">
        <v>455</v>
      </c>
      <c r="E209" s="73" t="s">
        <v>456</v>
      </c>
      <c r="F209" s="73" t="s">
        <v>457</v>
      </c>
      <c r="G209" s="72" t="s">
        <v>189</v>
      </c>
      <c r="H209" s="72" t="s">
        <v>703</v>
      </c>
      <c r="I209" s="73" t="s">
        <v>456</v>
      </c>
      <c r="J209" s="73" t="s">
        <v>457</v>
      </c>
      <c r="K209" s="72" t="s">
        <v>189</v>
      </c>
      <c r="L209" s="73" t="s">
        <v>455</v>
      </c>
      <c r="M209" s="72" t="s">
        <v>707</v>
      </c>
      <c r="N209" s="73" t="s">
        <v>974</v>
      </c>
      <c r="O209" s="73"/>
      <c r="P209" s="73" t="s">
        <v>249</v>
      </c>
      <c r="Q209" s="73" t="s">
        <v>1144</v>
      </c>
      <c r="R209" s="73" t="s">
        <v>1140</v>
      </c>
      <c r="S209" s="73" t="s">
        <v>1133</v>
      </c>
      <c r="T209" s="74" t="s">
        <v>1110</v>
      </c>
      <c r="U209" s="81" t="s">
        <v>1111</v>
      </c>
      <c r="V209" s="67" t="s">
        <v>355</v>
      </c>
      <c r="W209" s="67" t="s">
        <v>171</v>
      </c>
      <c r="X209" s="67"/>
      <c r="Y209" s="67" t="s">
        <v>280</v>
      </c>
      <c r="Z209" s="67"/>
      <c r="AA209" s="67">
        <v>6.01</v>
      </c>
    </row>
    <row r="210" spans="1:27" ht="153">
      <c r="A210" s="70">
        <v>4209</v>
      </c>
      <c r="B210" s="72" t="s">
        <v>1222</v>
      </c>
      <c r="C210" s="72" t="s">
        <v>718</v>
      </c>
      <c r="D210" s="73" t="s">
        <v>455</v>
      </c>
      <c r="E210" s="73" t="s">
        <v>84</v>
      </c>
      <c r="F210" s="73" t="s">
        <v>458</v>
      </c>
      <c r="G210" s="72" t="s">
        <v>189</v>
      </c>
      <c r="H210" s="72" t="s">
        <v>703</v>
      </c>
      <c r="I210" s="73" t="s">
        <v>84</v>
      </c>
      <c r="J210" s="73" t="s">
        <v>458</v>
      </c>
      <c r="K210" s="72" t="s">
        <v>189</v>
      </c>
      <c r="L210" s="73" t="s">
        <v>455</v>
      </c>
      <c r="M210" s="72" t="s">
        <v>707</v>
      </c>
      <c r="N210" s="73" t="s">
        <v>974</v>
      </c>
      <c r="O210" s="73"/>
      <c r="P210" s="73" t="s">
        <v>249</v>
      </c>
      <c r="Q210" s="73" t="s">
        <v>1144</v>
      </c>
      <c r="R210" s="73" t="s">
        <v>1140</v>
      </c>
      <c r="S210" s="73" t="s">
        <v>1133</v>
      </c>
      <c r="T210" s="74" t="s">
        <v>1112</v>
      </c>
      <c r="U210" s="81" t="s">
        <v>1129</v>
      </c>
      <c r="V210" s="67" t="s">
        <v>352</v>
      </c>
      <c r="W210" s="67" t="s">
        <v>171</v>
      </c>
      <c r="X210" s="67"/>
      <c r="Y210" s="67" t="s">
        <v>280</v>
      </c>
      <c r="Z210" s="67"/>
      <c r="AA210" s="67">
        <v>6.01</v>
      </c>
    </row>
    <row r="211" spans="1:27" ht="38.25">
      <c r="A211" s="70">
        <v>4210</v>
      </c>
      <c r="B211" s="72" t="s">
        <v>1222</v>
      </c>
      <c r="C211" s="72" t="s">
        <v>718</v>
      </c>
      <c r="D211" s="73" t="s">
        <v>455</v>
      </c>
      <c r="E211" s="73" t="s">
        <v>456</v>
      </c>
      <c r="F211" s="73" t="s">
        <v>459</v>
      </c>
      <c r="G211" s="72" t="s">
        <v>190</v>
      </c>
      <c r="H211" s="72" t="s">
        <v>703</v>
      </c>
      <c r="I211" s="73" t="s">
        <v>456</v>
      </c>
      <c r="J211" s="73" t="s">
        <v>459</v>
      </c>
      <c r="K211" s="72" t="s">
        <v>190</v>
      </c>
      <c r="L211" s="73" t="s">
        <v>455</v>
      </c>
      <c r="M211" s="72" t="s">
        <v>707</v>
      </c>
      <c r="N211" s="73" t="s">
        <v>974</v>
      </c>
      <c r="O211" s="73"/>
      <c r="P211" s="73" t="s">
        <v>249</v>
      </c>
      <c r="Q211" s="73" t="s">
        <v>1144</v>
      </c>
      <c r="R211" s="73" t="s">
        <v>1140</v>
      </c>
      <c r="S211" s="73" t="s">
        <v>1133</v>
      </c>
      <c r="T211" s="81" t="s">
        <v>1113</v>
      </c>
      <c r="U211" s="81" t="s">
        <v>1114</v>
      </c>
      <c r="V211" s="67" t="s">
        <v>355</v>
      </c>
      <c r="W211" s="78" t="s">
        <v>172</v>
      </c>
      <c r="X211" s="67"/>
      <c r="Y211" s="67" t="s">
        <v>280</v>
      </c>
      <c r="Z211" s="67"/>
      <c r="AA211" s="67">
        <v>6.01</v>
      </c>
    </row>
    <row r="212" spans="1:27" ht="38.25">
      <c r="A212" s="70">
        <v>4211</v>
      </c>
      <c r="B212" s="72" t="s">
        <v>1222</v>
      </c>
      <c r="C212" s="72" t="s">
        <v>718</v>
      </c>
      <c r="D212" s="73" t="s">
        <v>455</v>
      </c>
      <c r="E212" s="73" t="s">
        <v>113</v>
      </c>
      <c r="F212" s="73" t="s">
        <v>99</v>
      </c>
      <c r="G212" s="72" t="s">
        <v>190</v>
      </c>
      <c r="H212" s="72" t="s">
        <v>703</v>
      </c>
      <c r="I212" s="73" t="s">
        <v>113</v>
      </c>
      <c r="J212" s="73" t="s">
        <v>99</v>
      </c>
      <c r="K212" s="72" t="s">
        <v>190</v>
      </c>
      <c r="L212" s="73" t="s">
        <v>455</v>
      </c>
      <c r="M212" s="72" t="s">
        <v>707</v>
      </c>
      <c r="N212" s="73" t="s">
        <v>974</v>
      </c>
      <c r="O212" s="73"/>
      <c r="P212" s="73" t="s">
        <v>249</v>
      </c>
      <c r="Q212" s="73" t="s">
        <v>1144</v>
      </c>
      <c r="R212" s="73" t="s">
        <v>1140</v>
      </c>
      <c r="S212" s="73" t="s">
        <v>1133</v>
      </c>
      <c r="T212" s="74" t="s">
        <v>1115</v>
      </c>
      <c r="U212" s="74" t="s">
        <v>1116</v>
      </c>
      <c r="V212" s="67" t="s">
        <v>354</v>
      </c>
      <c r="W212" s="78" t="s">
        <v>167</v>
      </c>
      <c r="X212" s="67"/>
      <c r="Y212" s="67" t="s">
        <v>280</v>
      </c>
      <c r="Z212" s="67"/>
      <c r="AA212" s="67">
        <v>6.01</v>
      </c>
    </row>
    <row r="213" spans="1:27" ht="63.75">
      <c r="A213" s="70">
        <v>4212</v>
      </c>
      <c r="B213" s="72" t="s">
        <v>1222</v>
      </c>
      <c r="C213" s="72" t="s">
        <v>718</v>
      </c>
      <c r="D213" s="73" t="s">
        <v>455</v>
      </c>
      <c r="E213" s="73" t="s">
        <v>113</v>
      </c>
      <c r="F213" s="73" t="s">
        <v>986</v>
      </c>
      <c r="G213" s="72" t="s">
        <v>190</v>
      </c>
      <c r="H213" s="72" t="s">
        <v>703</v>
      </c>
      <c r="I213" s="73" t="s">
        <v>113</v>
      </c>
      <c r="J213" s="73" t="s">
        <v>986</v>
      </c>
      <c r="K213" s="72" t="s">
        <v>190</v>
      </c>
      <c r="L213" s="73" t="s">
        <v>455</v>
      </c>
      <c r="M213" s="72" t="s">
        <v>707</v>
      </c>
      <c r="N213" s="73" t="s">
        <v>974</v>
      </c>
      <c r="O213" s="73"/>
      <c r="P213" s="73" t="s">
        <v>249</v>
      </c>
      <c r="Q213" s="73" t="s">
        <v>1144</v>
      </c>
      <c r="R213" s="73" t="s">
        <v>1140</v>
      </c>
      <c r="S213" s="73" t="s">
        <v>1133</v>
      </c>
      <c r="T213" s="74" t="s">
        <v>1117</v>
      </c>
      <c r="U213" s="74" t="s">
        <v>1130</v>
      </c>
      <c r="V213" s="67" t="s">
        <v>354</v>
      </c>
      <c r="W213" s="78" t="s">
        <v>167</v>
      </c>
      <c r="X213" s="67"/>
      <c r="Y213" s="67" t="s">
        <v>280</v>
      </c>
      <c r="Z213" s="67"/>
      <c r="AA213" s="67">
        <v>6.01</v>
      </c>
    </row>
    <row r="214" spans="1:27" ht="38.25">
      <c r="A214" s="70">
        <v>4213</v>
      </c>
      <c r="B214" s="72" t="s">
        <v>1222</v>
      </c>
      <c r="C214" s="72" t="s">
        <v>718</v>
      </c>
      <c r="D214" s="73" t="s">
        <v>455</v>
      </c>
      <c r="E214" s="73" t="s">
        <v>113</v>
      </c>
      <c r="F214" s="73" t="s">
        <v>460</v>
      </c>
      <c r="G214" s="72" t="s">
        <v>190</v>
      </c>
      <c r="H214" s="72" t="s">
        <v>703</v>
      </c>
      <c r="I214" s="73" t="s">
        <v>113</v>
      </c>
      <c r="J214" s="73" t="s">
        <v>460</v>
      </c>
      <c r="K214" s="72" t="s">
        <v>190</v>
      </c>
      <c r="L214" s="73" t="s">
        <v>455</v>
      </c>
      <c r="M214" s="72" t="s">
        <v>707</v>
      </c>
      <c r="N214" s="73" t="s">
        <v>974</v>
      </c>
      <c r="O214" s="73"/>
      <c r="P214" s="73" t="s">
        <v>249</v>
      </c>
      <c r="Q214" s="73" t="s">
        <v>1144</v>
      </c>
      <c r="R214" s="73" t="s">
        <v>1140</v>
      </c>
      <c r="S214" s="73" t="s">
        <v>1133</v>
      </c>
      <c r="T214" s="81" t="s">
        <v>1118</v>
      </c>
      <c r="U214" s="81" t="s">
        <v>1119</v>
      </c>
      <c r="V214" s="67" t="s">
        <v>354</v>
      </c>
      <c r="W214" s="78" t="s">
        <v>167</v>
      </c>
      <c r="X214" s="67"/>
      <c r="Y214" s="67" t="s">
        <v>280</v>
      </c>
      <c r="Z214" s="67"/>
      <c r="AA214" s="67">
        <v>6.01</v>
      </c>
    </row>
    <row r="215" spans="1:27" ht="38.25">
      <c r="A215" s="70">
        <v>4214</v>
      </c>
      <c r="B215" s="72" t="s">
        <v>1222</v>
      </c>
      <c r="C215" s="72" t="s">
        <v>718</v>
      </c>
      <c r="D215" s="73" t="s">
        <v>455</v>
      </c>
      <c r="E215" s="73" t="s">
        <v>113</v>
      </c>
      <c r="F215" s="73" t="s">
        <v>76</v>
      </c>
      <c r="G215" s="72" t="s">
        <v>190</v>
      </c>
      <c r="H215" s="72" t="s">
        <v>703</v>
      </c>
      <c r="I215" s="73" t="s">
        <v>113</v>
      </c>
      <c r="J215" s="73" t="s">
        <v>76</v>
      </c>
      <c r="K215" s="72" t="s">
        <v>190</v>
      </c>
      <c r="L215" s="73" t="s">
        <v>455</v>
      </c>
      <c r="M215" s="72" t="s">
        <v>707</v>
      </c>
      <c r="N215" s="73" t="s">
        <v>974</v>
      </c>
      <c r="O215" s="73"/>
      <c r="P215" s="73" t="s">
        <v>249</v>
      </c>
      <c r="Q215" s="73" t="s">
        <v>1144</v>
      </c>
      <c r="R215" s="73" t="s">
        <v>1140</v>
      </c>
      <c r="S215" s="73" t="s">
        <v>1133</v>
      </c>
      <c r="T215" s="74" t="s">
        <v>427</v>
      </c>
      <c r="U215" s="74" t="s">
        <v>567</v>
      </c>
      <c r="V215" s="67" t="s">
        <v>354</v>
      </c>
      <c r="W215" s="78" t="s">
        <v>167</v>
      </c>
      <c r="X215" s="67"/>
      <c r="Y215" s="67" t="s">
        <v>280</v>
      </c>
      <c r="Z215" s="67"/>
      <c r="AA215" s="67">
        <v>6.01</v>
      </c>
    </row>
    <row r="216" spans="1:27" ht="357">
      <c r="A216" s="70">
        <v>4215</v>
      </c>
      <c r="B216" s="72" t="s">
        <v>1222</v>
      </c>
      <c r="C216" s="72" t="s">
        <v>718</v>
      </c>
      <c r="D216" s="73" t="s">
        <v>1075</v>
      </c>
      <c r="E216" s="73" t="s">
        <v>461</v>
      </c>
      <c r="F216" s="73" t="s">
        <v>462</v>
      </c>
      <c r="G216" s="72" t="s">
        <v>189</v>
      </c>
      <c r="H216" s="72" t="s">
        <v>703</v>
      </c>
      <c r="I216" s="73" t="s">
        <v>461</v>
      </c>
      <c r="J216" s="73" t="s">
        <v>462</v>
      </c>
      <c r="K216" s="72" t="s">
        <v>189</v>
      </c>
      <c r="L216" s="73" t="s">
        <v>1075</v>
      </c>
      <c r="M216" s="72" t="s">
        <v>226</v>
      </c>
      <c r="N216" s="73" t="s">
        <v>232</v>
      </c>
      <c r="O216" s="73"/>
      <c r="P216" s="73" t="s">
        <v>1122</v>
      </c>
      <c r="Q216" s="67" t="s">
        <v>634</v>
      </c>
      <c r="R216" s="73" t="s">
        <v>308</v>
      </c>
      <c r="S216" s="73" t="s">
        <v>1133</v>
      </c>
      <c r="T216" s="81" t="s">
        <v>658</v>
      </c>
      <c r="U216" s="74" t="s">
        <v>659</v>
      </c>
      <c r="V216" s="67" t="s">
        <v>602</v>
      </c>
      <c r="W216" s="67" t="s">
        <v>632</v>
      </c>
      <c r="X216" s="67"/>
      <c r="Y216" s="67" t="s">
        <v>289</v>
      </c>
      <c r="Z216" s="67"/>
      <c r="AA216" s="67" t="s">
        <v>282</v>
      </c>
    </row>
    <row r="217" spans="1:27" ht="76.5">
      <c r="A217" s="70">
        <v>4216</v>
      </c>
      <c r="B217" s="72" t="s">
        <v>1222</v>
      </c>
      <c r="C217" s="72" t="s">
        <v>718</v>
      </c>
      <c r="D217" s="73" t="s">
        <v>463</v>
      </c>
      <c r="E217" s="73" t="s">
        <v>464</v>
      </c>
      <c r="F217" s="73" t="s">
        <v>465</v>
      </c>
      <c r="G217" s="72" t="s">
        <v>189</v>
      </c>
      <c r="H217" s="72" t="s">
        <v>703</v>
      </c>
      <c r="I217" s="73" t="s">
        <v>464</v>
      </c>
      <c r="J217" s="73" t="s">
        <v>465</v>
      </c>
      <c r="K217" s="72" t="s">
        <v>189</v>
      </c>
      <c r="L217" s="73" t="s">
        <v>463</v>
      </c>
      <c r="M217" s="72" t="s">
        <v>707</v>
      </c>
      <c r="N217" s="73" t="s">
        <v>974</v>
      </c>
      <c r="O217" s="73"/>
      <c r="P217" s="73" t="s">
        <v>249</v>
      </c>
      <c r="Q217" s="73" t="s">
        <v>1144</v>
      </c>
      <c r="R217" s="73" t="s">
        <v>1140</v>
      </c>
      <c r="S217" s="73" t="s">
        <v>1133</v>
      </c>
      <c r="T217" s="81" t="s">
        <v>638</v>
      </c>
      <c r="U217" s="81" t="s">
        <v>639</v>
      </c>
      <c r="V217" s="67" t="s">
        <v>355</v>
      </c>
      <c r="W217" s="67" t="s">
        <v>1255</v>
      </c>
      <c r="X217" s="67"/>
      <c r="Y217" s="67" t="s">
        <v>280</v>
      </c>
      <c r="Z217" s="67"/>
      <c r="AA217" s="67" t="s">
        <v>282</v>
      </c>
    </row>
    <row r="218" spans="1:27" ht="89.25">
      <c r="A218" s="70">
        <v>4217</v>
      </c>
      <c r="B218" s="72" t="s">
        <v>1222</v>
      </c>
      <c r="C218" s="72" t="s">
        <v>718</v>
      </c>
      <c r="D218" s="73" t="s">
        <v>466</v>
      </c>
      <c r="E218" s="73" t="s">
        <v>467</v>
      </c>
      <c r="F218" s="73" t="s">
        <v>468</v>
      </c>
      <c r="G218" s="72" t="s">
        <v>189</v>
      </c>
      <c r="H218" s="72" t="s">
        <v>703</v>
      </c>
      <c r="I218" s="73" t="s">
        <v>467</v>
      </c>
      <c r="J218" s="73" t="s">
        <v>468</v>
      </c>
      <c r="K218" s="72" t="s">
        <v>189</v>
      </c>
      <c r="L218" s="73" t="s">
        <v>466</v>
      </c>
      <c r="M218" s="72" t="s">
        <v>707</v>
      </c>
      <c r="N218" s="73" t="s">
        <v>974</v>
      </c>
      <c r="O218" s="73"/>
      <c r="P218" s="73" t="s">
        <v>249</v>
      </c>
      <c r="Q218" s="73" t="s">
        <v>1144</v>
      </c>
      <c r="R218" s="73" t="s">
        <v>1140</v>
      </c>
      <c r="S218" s="73" t="s">
        <v>1133</v>
      </c>
      <c r="T218" s="74" t="s">
        <v>640</v>
      </c>
      <c r="U218" s="81" t="s">
        <v>641</v>
      </c>
      <c r="V218" s="67" t="s">
        <v>355</v>
      </c>
      <c r="W218" s="67" t="s">
        <v>1255</v>
      </c>
      <c r="X218" s="67"/>
      <c r="Y218" s="67" t="s">
        <v>280</v>
      </c>
      <c r="Z218" s="67"/>
      <c r="AA218" s="67" t="s">
        <v>282</v>
      </c>
    </row>
    <row r="219" spans="1:27" ht="89.25">
      <c r="A219" s="70">
        <v>4218</v>
      </c>
      <c r="B219" s="72" t="s">
        <v>1222</v>
      </c>
      <c r="C219" s="72" t="s">
        <v>718</v>
      </c>
      <c r="D219" s="73" t="s">
        <v>469</v>
      </c>
      <c r="E219" s="73" t="s">
        <v>470</v>
      </c>
      <c r="F219" s="73" t="s">
        <v>471</v>
      </c>
      <c r="G219" s="72" t="s">
        <v>189</v>
      </c>
      <c r="H219" s="72" t="s">
        <v>703</v>
      </c>
      <c r="I219" s="73" t="s">
        <v>470</v>
      </c>
      <c r="J219" s="73" t="s">
        <v>471</v>
      </c>
      <c r="K219" s="72" t="s">
        <v>189</v>
      </c>
      <c r="L219" s="73" t="s">
        <v>469</v>
      </c>
      <c r="M219" s="72" t="s">
        <v>707</v>
      </c>
      <c r="N219" s="73" t="s">
        <v>974</v>
      </c>
      <c r="O219" s="73"/>
      <c r="P219" s="73" t="s">
        <v>249</v>
      </c>
      <c r="Q219" s="73" t="s">
        <v>1144</v>
      </c>
      <c r="R219" s="73" t="s">
        <v>1140</v>
      </c>
      <c r="S219" s="73" t="s">
        <v>1133</v>
      </c>
      <c r="T219" s="74" t="s">
        <v>610</v>
      </c>
      <c r="U219" s="74" t="s">
        <v>611</v>
      </c>
      <c r="V219" s="67" t="s">
        <v>355</v>
      </c>
      <c r="W219" s="67" t="s">
        <v>1255</v>
      </c>
      <c r="X219" s="67"/>
      <c r="Y219" s="67" t="s">
        <v>280</v>
      </c>
      <c r="Z219" s="67"/>
      <c r="AA219" s="67" t="s">
        <v>282</v>
      </c>
    </row>
    <row r="220" spans="1:27" ht="114.75">
      <c r="A220" s="70">
        <v>4219</v>
      </c>
      <c r="B220" s="72" t="s">
        <v>1222</v>
      </c>
      <c r="C220" s="72" t="s">
        <v>718</v>
      </c>
      <c r="D220" s="73" t="s">
        <v>472</v>
      </c>
      <c r="E220" s="73" t="s">
        <v>473</v>
      </c>
      <c r="F220" s="73" t="s">
        <v>474</v>
      </c>
      <c r="G220" s="72" t="s">
        <v>189</v>
      </c>
      <c r="H220" s="72" t="s">
        <v>703</v>
      </c>
      <c r="I220" s="73" t="s">
        <v>473</v>
      </c>
      <c r="J220" s="73" t="s">
        <v>474</v>
      </c>
      <c r="K220" s="72" t="s">
        <v>189</v>
      </c>
      <c r="L220" s="73" t="s">
        <v>472</v>
      </c>
      <c r="M220" s="72" t="s">
        <v>707</v>
      </c>
      <c r="N220" s="73" t="s">
        <v>974</v>
      </c>
      <c r="O220" s="73"/>
      <c r="P220" s="73" t="s">
        <v>249</v>
      </c>
      <c r="Q220" s="73" t="s">
        <v>1144</v>
      </c>
      <c r="R220" s="73" t="s">
        <v>1140</v>
      </c>
      <c r="S220" s="73" t="s">
        <v>1133</v>
      </c>
      <c r="T220" s="81" t="s">
        <v>612</v>
      </c>
      <c r="U220" s="81" t="s">
        <v>613</v>
      </c>
      <c r="V220" s="67" t="s">
        <v>355</v>
      </c>
      <c r="W220" s="67" t="s">
        <v>1255</v>
      </c>
      <c r="X220" s="67"/>
      <c r="Y220" s="67" t="s">
        <v>280</v>
      </c>
      <c r="Z220" s="67"/>
      <c r="AA220" s="67" t="s">
        <v>282</v>
      </c>
    </row>
    <row r="221" spans="1:27" ht="114.75">
      <c r="A221" s="70">
        <v>4220</v>
      </c>
      <c r="B221" s="72" t="s">
        <v>1222</v>
      </c>
      <c r="C221" s="72" t="s">
        <v>718</v>
      </c>
      <c r="D221" s="73" t="s">
        <v>475</v>
      </c>
      <c r="E221" s="73" t="s">
        <v>476</v>
      </c>
      <c r="F221" s="73" t="s">
        <v>477</v>
      </c>
      <c r="G221" s="72" t="s">
        <v>189</v>
      </c>
      <c r="H221" s="72" t="s">
        <v>703</v>
      </c>
      <c r="I221" s="73" t="s">
        <v>476</v>
      </c>
      <c r="J221" s="73" t="s">
        <v>477</v>
      </c>
      <c r="K221" s="72" t="s">
        <v>189</v>
      </c>
      <c r="L221" s="73" t="s">
        <v>475</v>
      </c>
      <c r="M221" s="72" t="s">
        <v>226</v>
      </c>
      <c r="N221" s="73" t="s">
        <v>233</v>
      </c>
      <c r="O221" s="73"/>
      <c r="P221" s="73" t="s">
        <v>248</v>
      </c>
      <c r="Q221" s="73" t="s">
        <v>588</v>
      </c>
      <c r="R221" s="73" t="s">
        <v>308</v>
      </c>
      <c r="S221" s="73" t="s">
        <v>1133</v>
      </c>
      <c r="T221" s="74" t="s">
        <v>614</v>
      </c>
      <c r="U221" s="81" t="s">
        <v>615</v>
      </c>
      <c r="V221" s="78" t="s">
        <v>602</v>
      </c>
      <c r="W221" s="78" t="s">
        <v>585</v>
      </c>
      <c r="X221" s="78"/>
      <c r="Y221" s="67" t="s">
        <v>287</v>
      </c>
      <c r="Z221" s="67"/>
      <c r="AA221" s="67" t="s">
        <v>290</v>
      </c>
    </row>
    <row r="222" spans="1:27" ht="102">
      <c r="A222" s="70">
        <v>4221</v>
      </c>
      <c r="B222" s="72" t="s">
        <v>1222</v>
      </c>
      <c r="C222" s="72" t="s">
        <v>718</v>
      </c>
      <c r="D222" s="73" t="s">
        <v>478</v>
      </c>
      <c r="E222" s="73" t="s">
        <v>479</v>
      </c>
      <c r="F222" s="73" t="s">
        <v>480</v>
      </c>
      <c r="G222" s="72" t="s">
        <v>189</v>
      </c>
      <c r="H222" s="72" t="s">
        <v>703</v>
      </c>
      <c r="I222" s="73" t="s">
        <v>479</v>
      </c>
      <c r="J222" s="73" t="s">
        <v>480</v>
      </c>
      <c r="K222" s="72" t="s">
        <v>189</v>
      </c>
      <c r="L222" s="73" t="s">
        <v>478</v>
      </c>
      <c r="M222" s="72" t="s">
        <v>707</v>
      </c>
      <c r="N222" s="73" t="s">
        <v>125</v>
      </c>
      <c r="O222" s="73"/>
      <c r="P222" s="73" t="s">
        <v>566</v>
      </c>
      <c r="Q222" s="73" t="s">
        <v>1141</v>
      </c>
      <c r="R222" s="73" t="s">
        <v>1140</v>
      </c>
      <c r="S222" s="73" t="s">
        <v>1133</v>
      </c>
      <c r="T222" s="81" t="s">
        <v>1257</v>
      </c>
      <c r="U222" s="81" t="s">
        <v>1258</v>
      </c>
      <c r="V222" s="78" t="s">
        <v>603</v>
      </c>
      <c r="W222" s="78" t="s">
        <v>624</v>
      </c>
      <c r="X222" s="78"/>
      <c r="Y222" s="67" t="s">
        <v>289</v>
      </c>
      <c r="Z222" s="67"/>
      <c r="AA222" s="67" t="s">
        <v>290</v>
      </c>
    </row>
    <row r="223" spans="1:27" ht="89.25">
      <c r="A223" s="70">
        <v>4222</v>
      </c>
      <c r="B223" s="72" t="s">
        <v>1222</v>
      </c>
      <c r="C223" s="72" t="s">
        <v>718</v>
      </c>
      <c r="D223" s="73" t="s">
        <v>481</v>
      </c>
      <c r="E223" s="73" t="s">
        <v>482</v>
      </c>
      <c r="F223" s="73" t="s">
        <v>483</v>
      </c>
      <c r="G223" s="72" t="s">
        <v>189</v>
      </c>
      <c r="H223" s="72" t="s">
        <v>703</v>
      </c>
      <c r="I223" s="73" t="s">
        <v>482</v>
      </c>
      <c r="J223" s="73" t="s">
        <v>483</v>
      </c>
      <c r="K223" s="72" t="s">
        <v>189</v>
      </c>
      <c r="L223" s="73" t="s">
        <v>481</v>
      </c>
      <c r="M223" s="72" t="s">
        <v>226</v>
      </c>
      <c r="N223" s="73" t="s">
        <v>234</v>
      </c>
      <c r="O223" s="73"/>
      <c r="P223" s="73"/>
      <c r="Q223" s="73" t="s">
        <v>1141</v>
      </c>
      <c r="R223" s="73" t="s">
        <v>1140</v>
      </c>
      <c r="S223" s="73" t="s">
        <v>1133</v>
      </c>
      <c r="T223" s="81" t="s">
        <v>1259</v>
      </c>
      <c r="U223" s="81" t="s">
        <v>1260</v>
      </c>
      <c r="V223" s="78" t="s">
        <v>603</v>
      </c>
      <c r="W223" s="78" t="s">
        <v>625</v>
      </c>
      <c r="X223" s="78"/>
      <c r="Y223" s="67" t="s">
        <v>289</v>
      </c>
      <c r="Z223" s="67"/>
      <c r="AA223" s="67" t="s">
        <v>290</v>
      </c>
    </row>
    <row r="224" spans="1:27" ht="76.5">
      <c r="A224" s="70">
        <v>4223</v>
      </c>
      <c r="B224" s="72" t="s">
        <v>1222</v>
      </c>
      <c r="C224" s="72" t="s">
        <v>718</v>
      </c>
      <c r="D224" s="73" t="s">
        <v>484</v>
      </c>
      <c r="E224" s="73" t="s">
        <v>485</v>
      </c>
      <c r="F224" s="73" t="s">
        <v>486</v>
      </c>
      <c r="G224" s="72" t="s">
        <v>189</v>
      </c>
      <c r="H224" s="72" t="s">
        <v>703</v>
      </c>
      <c r="I224" s="73" t="s">
        <v>485</v>
      </c>
      <c r="J224" s="73" t="s">
        <v>486</v>
      </c>
      <c r="K224" s="72" t="s">
        <v>189</v>
      </c>
      <c r="L224" s="73" t="s">
        <v>484</v>
      </c>
      <c r="M224" s="72" t="s">
        <v>226</v>
      </c>
      <c r="N224" s="73" t="s">
        <v>234</v>
      </c>
      <c r="O224" s="73"/>
      <c r="P224" s="73"/>
      <c r="Q224" s="73" t="s">
        <v>1141</v>
      </c>
      <c r="R224" s="73" t="s">
        <v>1140</v>
      </c>
      <c r="S224" s="73" t="s">
        <v>1133</v>
      </c>
      <c r="T224" s="74" t="s">
        <v>1259</v>
      </c>
      <c r="U224" s="74" t="s">
        <v>1260</v>
      </c>
      <c r="V224" s="78" t="s">
        <v>603</v>
      </c>
      <c r="W224" s="78" t="s">
        <v>626</v>
      </c>
      <c r="X224" s="78"/>
      <c r="Y224" s="67" t="s">
        <v>289</v>
      </c>
      <c r="Z224" s="67"/>
      <c r="AA224" s="67" t="s">
        <v>290</v>
      </c>
    </row>
    <row r="225" spans="1:27" ht="191.25">
      <c r="A225" s="70">
        <v>4224</v>
      </c>
      <c r="B225" s="72" t="s">
        <v>1222</v>
      </c>
      <c r="C225" s="72" t="s">
        <v>718</v>
      </c>
      <c r="D225" s="73" t="s">
        <v>487</v>
      </c>
      <c r="E225" s="73" t="s">
        <v>488</v>
      </c>
      <c r="F225" s="73" t="s">
        <v>489</v>
      </c>
      <c r="G225" s="72" t="s">
        <v>189</v>
      </c>
      <c r="H225" s="72" t="s">
        <v>703</v>
      </c>
      <c r="I225" s="73" t="s">
        <v>488</v>
      </c>
      <c r="J225" s="73" t="s">
        <v>489</v>
      </c>
      <c r="K225" s="72" t="s">
        <v>189</v>
      </c>
      <c r="L225" s="73" t="s">
        <v>487</v>
      </c>
      <c r="M225" s="72" t="s">
        <v>707</v>
      </c>
      <c r="N225" s="73" t="s">
        <v>235</v>
      </c>
      <c r="O225" s="73"/>
      <c r="P225" s="73"/>
      <c r="Q225" s="73" t="s">
        <v>1144</v>
      </c>
      <c r="R225" s="73" t="s">
        <v>1140</v>
      </c>
      <c r="S225" s="73" t="s">
        <v>1133</v>
      </c>
      <c r="T225" s="81" t="s">
        <v>1261</v>
      </c>
      <c r="U225" s="81" t="s">
        <v>1262</v>
      </c>
      <c r="V225" s="67" t="s">
        <v>355</v>
      </c>
      <c r="W225" s="67" t="s">
        <v>1254</v>
      </c>
      <c r="X225" s="67"/>
      <c r="Y225" s="67" t="s">
        <v>280</v>
      </c>
      <c r="Z225" s="67"/>
      <c r="AA225" s="67" t="s">
        <v>282</v>
      </c>
    </row>
    <row r="226" spans="1:27" ht="89.25">
      <c r="A226" s="70">
        <v>4225</v>
      </c>
      <c r="B226" s="72" t="s">
        <v>1222</v>
      </c>
      <c r="C226" s="72" t="s">
        <v>718</v>
      </c>
      <c r="D226" s="73" t="s">
        <v>490</v>
      </c>
      <c r="E226" s="73" t="s">
        <v>491</v>
      </c>
      <c r="F226" s="73" t="s">
        <v>492</v>
      </c>
      <c r="G226" s="72" t="s">
        <v>189</v>
      </c>
      <c r="H226" s="72" t="s">
        <v>703</v>
      </c>
      <c r="I226" s="73" t="s">
        <v>491</v>
      </c>
      <c r="J226" s="73" t="s">
        <v>492</v>
      </c>
      <c r="K226" s="72" t="s">
        <v>189</v>
      </c>
      <c r="L226" s="73" t="s">
        <v>490</v>
      </c>
      <c r="M226" s="72" t="s">
        <v>225</v>
      </c>
      <c r="N226" s="73" t="s">
        <v>230</v>
      </c>
      <c r="O226" s="73"/>
      <c r="P226" s="73" t="s">
        <v>776</v>
      </c>
      <c r="Q226" s="73" t="s">
        <v>580</v>
      </c>
      <c r="R226" s="73" t="s">
        <v>308</v>
      </c>
      <c r="S226" s="73" t="s">
        <v>1133</v>
      </c>
      <c r="T226" s="81" t="s">
        <v>1263</v>
      </c>
      <c r="U226" s="81" t="s">
        <v>644</v>
      </c>
      <c r="V226" s="67" t="s">
        <v>773</v>
      </c>
      <c r="W226" s="67" t="s">
        <v>581</v>
      </c>
      <c r="X226" s="67"/>
      <c r="Y226" s="67" t="s">
        <v>280</v>
      </c>
      <c r="Z226" s="67"/>
      <c r="AA226" s="67" t="s">
        <v>282</v>
      </c>
    </row>
    <row r="227" spans="1:27" ht="102">
      <c r="A227" s="70">
        <v>4226</v>
      </c>
      <c r="B227" s="72" t="s">
        <v>1222</v>
      </c>
      <c r="C227" s="72" t="s">
        <v>718</v>
      </c>
      <c r="D227" s="73" t="s">
        <v>719</v>
      </c>
      <c r="E227" s="73" t="s">
        <v>493</v>
      </c>
      <c r="F227" s="73" t="s">
        <v>494</v>
      </c>
      <c r="G227" s="72" t="s">
        <v>189</v>
      </c>
      <c r="H227" s="72" t="s">
        <v>703</v>
      </c>
      <c r="I227" s="73" t="s">
        <v>493</v>
      </c>
      <c r="J227" s="73" t="s">
        <v>494</v>
      </c>
      <c r="K227" s="72" t="s">
        <v>189</v>
      </c>
      <c r="L227" s="73" t="s">
        <v>719</v>
      </c>
      <c r="M227" s="72" t="s">
        <v>227</v>
      </c>
      <c r="N227" s="73" t="s">
        <v>236</v>
      </c>
      <c r="O227" s="73"/>
      <c r="P227" s="73" t="s">
        <v>246</v>
      </c>
      <c r="Q227" s="73" t="s">
        <v>1099</v>
      </c>
      <c r="R227" s="73" t="s">
        <v>308</v>
      </c>
      <c r="S227" s="73" t="s">
        <v>1133</v>
      </c>
      <c r="T227" s="81" t="s">
        <v>645</v>
      </c>
      <c r="U227" s="81" t="s">
        <v>646</v>
      </c>
      <c r="V227" s="67" t="s">
        <v>603</v>
      </c>
      <c r="W227" s="67" t="s">
        <v>590</v>
      </c>
      <c r="X227" s="67"/>
      <c r="Y227" s="67" t="s">
        <v>289</v>
      </c>
      <c r="Z227" s="67"/>
      <c r="AA227" s="67" t="s">
        <v>282</v>
      </c>
    </row>
    <row r="228" spans="1:27" ht="63.75">
      <c r="A228" s="70">
        <v>4227</v>
      </c>
      <c r="B228" s="72" t="s">
        <v>1222</v>
      </c>
      <c r="C228" s="72" t="s">
        <v>718</v>
      </c>
      <c r="D228" s="73" t="s">
        <v>1173</v>
      </c>
      <c r="E228" s="73" t="s">
        <v>495</v>
      </c>
      <c r="F228" s="73" t="s">
        <v>496</v>
      </c>
      <c r="G228" s="72" t="s">
        <v>189</v>
      </c>
      <c r="H228" s="72" t="s">
        <v>703</v>
      </c>
      <c r="I228" s="73" t="s">
        <v>495</v>
      </c>
      <c r="J228" s="73" t="s">
        <v>496</v>
      </c>
      <c r="K228" s="72" t="s">
        <v>189</v>
      </c>
      <c r="L228" s="73" t="s">
        <v>1173</v>
      </c>
      <c r="M228" s="72" t="s">
        <v>227</v>
      </c>
      <c r="N228" s="73" t="s">
        <v>236</v>
      </c>
      <c r="O228" s="73"/>
      <c r="P228" s="73" t="s">
        <v>246</v>
      </c>
      <c r="Q228" s="73" t="s">
        <v>1099</v>
      </c>
      <c r="R228" s="73" t="s">
        <v>308</v>
      </c>
      <c r="S228" s="73" t="s">
        <v>1133</v>
      </c>
      <c r="T228" s="74" t="s">
        <v>647</v>
      </c>
      <c r="U228" s="74" t="s">
        <v>648</v>
      </c>
      <c r="V228" s="67" t="s">
        <v>603</v>
      </c>
      <c r="W228" s="67" t="s">
        <v>590</v>
      </c>
      <c r="X228" s="67"/>
      <c r="Y228" s="67" t="s">
        <v>289</v>
      </c>
      <c r="Z228" s="67"/>
      <c r="AA228" s="67" t="s">
        <v>282</v>
      </c>
    </row>
    <row r="229" spans="1:27" ht="165.75">
      <c r="A229" s="70">
        <v>4228</v>
      </c>
      <c r="B229" s="72" t="s">
        <v>1222</v>
      </c>
      <c r="C229" s="72" t="s">
        <v>718</v>
      </c>
      <c r="D229" s="73" t="s">
        <v>497</v>
      </c>
      <c r="E229" s="73" t="s">
        <v>498</v>
      </c>
      <c r="F229" s="73" t="s">
        <v>499</v>
      </c>
      <c r="G229" s="72" t="s">
        <v>189</v>
      </c>
      <c r="H229" s="72" t="s">
        <v>703</v>
      </c>
      <c r="I229" s="73" t="s">
        <v>498</v>
      </c>
      <c r="J229" s="73" t="s">
        <v>499</v>
      </c>
      <c r="K229" s="72" t="s">
        <v>189</v>
      </c>
      <c r="L229" s="73" t="s">
        <v>497</v>
      </c>
      <c r="M229" s="72" t="s">
        <v>227</v>
      </c>
      <c r="N229" s="73" t="s">
        <v>237</v>
      </c>
      <c r="O229" s="73"/>
      <c r="P229" s="73" t="s">
        <v>246</v>
      </c>
      <c r="Q229" s="73" t="s">
        <v>1099</v>
      </c>
      <c r="R229" s="73" t="s">
        <v>308</v>
      </c>
      <c r="S229" s="73" t="s">
        <v>1133</v>
      </c>
      <c r="T229" s="81" t="s">
        <v>649</v>
      </c>
      <c r="U229" s="81" t="s">
        <v>650</v>
      </c>
      <c r="V229" s="67" t="s">
        <v>603</v>
      </c>
      <c r="W229" s="67" t="s">
        <v>590</v>
      </c>
      <c r="X229" s="67"/>
      <c r="Y229" s="67" t="s">
        <v>289</v>
      </c>
      <c r="Z229" s="67"/>
      <c r="AA229" s="67" t="s">
        <v>282</v>
      </c>
    </row>
    <row r="230" spans="1:27" ht="114.75">
      <c r="A230" s="70">
        <v>4229</v>
      </c>
      <c r="B230" s="72" t="s">
        <v>1222</v>
      </c>
      <c r="C230" s="72" t="s">
        <v>718</v>
      </c>
      <c r="D230" s="73" t="s">
        <v>500</v>
      </c>
      <c r="E230" s="73" t="s">
        <v>501</v>
      </c>
      <c r="F230" s="73" t="s">
        <v>502</v>
      </c>
      <c r="G230" s="72" t="s">
        <v>189</v>
      </c>
      <c r="H230" s="72" t="s">
        <v>703</v>
      </c>
      <c r="I230" s="73" t="s">
        <v>501</v>
      </c>
      <c r="J230" s="73" t="s">
        <v>502</v>
      </c>
      <c r="K230" s="72" t="s">
        <v>189</v>
      </c>
      <c r="L230" s="73" t="s">
        <v>500</v>
      </c>
      <c r="M230" s="72" t="s">
        <v>226</v>
      </c>
      <c r="N230" s="73" t="s">
        <v>238</v>
      </c>
      <c r="O230" s="73"/>
      <c r="P230" s="73" t="s">
        <v>249</v>
      </c>
      <c r="Q230" s="73" t="s">
        <v>1143</v>
      </c>
      <c r="R230" s="73" t="s">
        <v>1140</v>
      </c>
      <c r="S230" s="73" t="s">
        <v>1133</v>
      </c>
      <c r="T230" s="81" t="s">
        <v>651</v>
      </c>
      <c r="U230" s="81" t="s">
        <v>652</v>
      </c>
      <c r="V230" s="67" t="s">
        <v>355</v>
      </c>
      <c r="W230" s="67" t="s">
        <v>823</v>
      </c>
      <c r="X230" s="67"/>
      <c r="Y230" s="67" t="s">
        <v>280</v>
      </c>
      <c r="Z230" s="67"/>
      <c r="AA230" s="67">
        <v>6.01</v>
      </c>
    </row>
    <row r="231" spans="1:27" ht="165.75">
      <c r="A231" s="70">
        <v>4230</v>
      </c>
      <c r="B231" s="72" t="s">
        <v>1222</v>
      </c>
      <c r="C231" s="72" t="s">
        <v>718</v>
      </c>
      <c r="D231" s="73" t="s">
        <v>500</v>
      </c>
      <c r="E231" s="73" t="s">
        <v>501</v>
      </c>
      <c r="F231" s="73" t="s">
        <v>502</v>
      </c>
      <c r="G231" s="72" t="s">
        <v>189</v>
      </c>
      <c r="H231" s="72" t="s">
        <v>703</v>
      </c>
      <c r="I231" s="73" t="s">
        <v>501</v>
      </c>
      <c r="J231" s="73" t="s">
        <v>502</v>
      </c>
      <c r="K231" s="72" t="s">
        <v>189</v>
      </c>
      <c r="L231" s="73" t="s">
        <v>500</v>
      </c>
      <c r="M231" s="72" t="s">
        <v>226</v>
      </c>
      <c r="N231" s="73" t="s">
        <v>238</v>
      </c>
      <c r="O231" s="73"/>
      <c r="P231" s="73" t="s">
        <v>249</v>
      </c>
      <c r="Q231" s="73" t="s">
        <v>1143</v>
      </c>
      <c r="R231" s="73" t="s">
        <v>1140</v>
      </c>
      <c r="S231" s="73" t="s">
        <v>1133</v>
      </c>
      <c r="T231" s="74" t="s">
        <v>653</v>
      </c>
      <c r="U231" s="74" t="s">
        <v>654</v>
      </c>
      <c r="V231" s="67" t="s">
        <v>773</v>
      </c>
      <c r="W231" s="67" t="s">
        <v>824</v>
      </c>
      <c r="X231" s="67"/>
      <c r="Y231" s="67" t="s">
        <v>280</v>
      </c>
      <c r="Z231" s="67"/>
      <c r="AA231" s="67" t="s">
        <v>282</v>
      </c>
    </row>
    <row r="232" spans="1:27" ht="102">
      <c r="A232" s="70">
        <v>4231</v>
      </c>
      <c r="B232" s="72" t="s">
        <v>1222</v>
      </c>
      <c r="C232" s="72" t="s">
        <v>718</v>
      </c>
      <c r="D232" s="73" t="s">
        <v>503</v>
      </c>
      <c r="E232" s="73" t="s">
        <v>504</v>
      </c>
      <c r="F232" s="73" t="s">
        <v>505</v>
      </c>
      <c r="G232" s="72" t="s">
        <v>189</v>
      </c>
      <c r="H232" s="72" t="s">
        <v>703</v>
      </c>
      <c r="I232" s="73" t="s">
        <v>504</v>
      </c>
      <c r="J232" s="73" t="s">
        <v>505</v>
      </c>
      <c r="K232" s="72" t="s">
        <v>189</v>
      </c>
      <c r="L232" s="73" t="s">
        <v>503</v>
      </c>
      <c r="M232" s="72" t="s">
        <v>226</v>
      </c>
      <c r="N232" s="73" t="s">
        <v>231</v>
      </c>
      <c r="O232" s="73"/>
      <c r="P232" s="73" t="s">
        <v>563</v>
      </c>
      <c r="Q232" s="73" t="s">
        <v>583</v>
      </c>
      <c r="R232" s="73" t="s">
        <v>308</v>
      </c>
      <c r="S232" s="73" t="s">
        <v>1133</v>
      </c>
      <c r="T232" s="81" t="s">
        <v>655</v>
      </c>
      <c r="U232" s="81" t="s">
        <v>200</v>
      </c>
      <c r="V232" s="67" t="s">
        <v>602</v>
      </c>
      <c r="W232" s="67" t="s">
        <v>667</v>
      </c>
      <c r="X232" s="67"/>
      <c r="Y232" s="67" t="s">
        <v>280</v>
      </c>
      <c r="Z232" s="67"/>
      <c r="AA232" s="67" t="s">
        <v>282</v>
      </c>
    </row>
    <row r="233" spans="1:27" ht="51">
      <c r="A233" s="70">
        <v>4232</v>
      </c>
      <c r="B233" s="72" t="s">
        <v>1222</v>
      </c>
      <c r="C233" s="72" t="s">
        <v>718</v>
      </c>
      <c r="D233" s="73" t="s">
        <v>506</v>
      </c>
      <c r="E233" s="73" t="s">
        <v>507</v>
      </c>
      <c r="F233" s="73" t="s">
        <v>508</v>
      </c>
      <c r="G233" s="72" t="s">
        <v>189</v>
      </c>
      <c r="H233" s="72" t="s">
        <v>703</v>
      </c>
      <c r="I233" s="73" t="s">
        <v>507</v>
      </c>
      <c r="J233" s="73" t="s">
        <v>508</v>
      </c>
      <c r="K233" s="72" t="s">
        <v>189</v>
      </c>
      <c r="L233" s="73" t="s">
        <v>506</v>
      </c>
      <c r="M233" s="72" t="s">
        <v>707</v>
      </c>
      <c r="N233" s="73" t="s">
        <v>125</v>
      </c>
      <c r="O233" s="73"/>
      <c r="P233" s="73" t="s">
        <v>566</v>
      </c>
      <c r="Q233" s="73" t="s">
        <v>1141</v>
      </c>
      <c r="R233" s="73" t="s">
        <v>1140</v>
      </c>
      <c r="S233" s="73" t="s">
        <v>1133</v>
      </c>
      <c r="T233" s="74" t="s">
        <v>201</v>
      </c>
      <c r="U233" s="74" t="s">
        <v>202</v>
      </c>
      <c r="V233" s="78" t="s">
        <v>603</v>
      </c>
      <c r="W233" s="78" t="s">
        <v>1234</v>
      </c>
      <c r="X233" s="78"/>
      <c r="Y233" s="67" t="s">
        <v>289</v>
      </c>
      <c r="Z233" s="67"/>
      <c r="AA233" s="67" t="s">
        <v>290</v>
      </c>
    </row>
    <row r="234" spans="1:27" ht="63.75">
      <c r="A234" s="70">
        <v>4233</v>
      </c>
      <c r="B234" s="72" t="s">
        <v>1222</v>
      </c>
      <c r="C234" s="72" t="s">
        <v>718</v>
      </c>
      <c r="D234" s="73" t="s">
        <v>78</v>
      </c>
      <c r="E234" s="73" t="s">
        <v>509</v>
      </c>
      <c r="F234" s="73" t="s">
        <v>510</v>
      </c>
      <c r="G234" s="72" t="s">
        <v>189</v>
      </c>
      <c r="H234" s="72" t="s">
        <v>703</v>
      </c>
      <c r="I234" s="73" t="s">
        <v>509</v>
      </c>
      <c r="J234" s="73" t="s">
        <v>510</v>
      </c>
      <c r="K234" s="72" t="s">
        <v>189</v>
      </c>
      <c r="L234" s="73" t="s">
        <v>78</v>
      </c>
      <c r="M234" s="72" t="s">
        <v>707</v>
      </c>
      <c r="N234" s="73" t="s">
        <v>239</v>
      </c>
      <c r="O234" s="73"/>
      <c r="P234" s="73" t="s">
        <v>565</v>
      </c>
      <c r="Q234" s="73" t="s">
        <v>1141</v>
      </c>
      <c r="R234" s="73" t="s">
        <v>1140</v>
      </c>
      <c r="S234" s="73" t="s">
        <v>1133</v>
      </c>
      <c r="T234" s="74" t="s">
        <v>203</v>
      </c>
      <c r="U234" s="74" t="s">
        <v>202</v>
      </c>
      <c r="V234" s="78" t="s">
        <v>603</v>
      </c>
      <c r="W234" s="78" t="s">
        <v>1235</v>
      </c>
      <c r="X234" s="78"/>
      <c r="Y234" s="67" t="s">
        <v>289</v>
      </c>
      <c r="Z234" s="67"/>
      <c r="AA234" s="67" t="s">
        <v>290</v>
      </c>
    </row>
    <row r="235" spans="1:27" ht="38.25">
      <c r="A235" s="70">
        <v>4234</v>
      </c>
      <c r="B235" s="72" t="s">
        <v>1222</v>
      </c>
      <c r="C235" s="72" t="s">
        <v>718</v>
      </c>
      <c r="D235" s="73" t="s">
        <v>123</v>
      </c>
      <c r="E235" s="73" t="s">
        <v>74</v>
      </c>
      <c r="F235" s="73" t="s">
        <v>511</v>
      </c>
      <c r="G235" s="72" t="s">
        <v>189</v>
      </c>
      <c r="H235" s="72" t="s">
        <v>703</v>
      </c>
      <c r="I235" s="73" t="s">
        <v>74</v>
      </c>
      <c r="J235" s="73" t="s">
        <v>511</v>
      </c>
      <c r="K235" s="72" t="s">
        <v>189</v>
      </c>
      <c r="L235" s="73" t="s">
        <v>123</v>
      </c>
      <c r="M235" s="72" t="s">
        <v>227</v>
      </c>
      <c r="N235" s="73" t="s">
        <v>240</v>
      </c>
      <c r="O235" s="73"/>
      <c r="P235" s="73" t="s">
        <v>246</v>
      </c>
      <c r="Q235" s="73" t="s">
        <v>635</v>
      </c>
      <c r="R235" s="73" t="s">
        <v>308</v>
      </c>
      <c r="S235" s="73" t="s">
        <v>1133</v>
      </c>
      <c r="T235" s="81" t="s">
        <v>204</v>
      </c>
      <c r="U235" s="81" t="s">
        <v>205</v>
      </c>
      <c r="V235" s="67" t="s">
        <v>603</v>
      </c>
      <c r="W235" s="67" t="s">
        <v>593</v>
      </c>
      <c r="X235" s="67"/>
      <c r="Y235" s="67" t="s">
        <v>279</v>
      </c>
      <c r="Z235" s="67"/>
      <c r="AA235" s="67">
        <v>6.01</v>
      </c>
    </row>
    <row r="236" spans="1:27" ht="140.25">
      <c r="A236" s="70">
        <v>4235</v>
      </c>
      <c r="B236" s="72" t="s">
        <v>1222</v>
      </c>
      <c r="C236" s="72" t="s">
        <v>718</v>
      </c>
      <c r="D236" s="73" t="s">
        <v>123</v>
      </c>
      <c r="E236" s="73" t="s">
        <v>74</v>
      </c>
      <c r="F236" s="73" t="s">
        <v>512</v>
      </c>
      <c r="G236" s="72" t="s">
        <v>189</v>
      </c>
      <c r="H236" s="72" t="s">
        <v>703</v>
      </c>
      <c r="I236" s="73" t="s">
        <v>74</v>
      </c>
      <c r="J236" s="73" t="s">
        <v>512</v>
      </c>
      <c r="K236" s="72" t="s">
        <v>189</v>
      </c>
      <c r="L236" s="73" t="s">
        <v>123</v>
      </c>
      <c r="M236" s="72" t="s">
        <v>226</v>
      </c>
      <c r="N236" s="73" t="s">
        <v>241</v>
      </c>
      <c r="O236" s="73"/>
      <c r="P236" s="73"/>
      <c r="Q236" s="73" t="s">
        <v>1141</v>
      </c>
      <c r="R236" s="73" t="s">
        <v>1140</v>
      </c>
      <c r="S236" s="73" t="s">
        <v>1133</v>
      </c>
      <c r="T236" s="81" t="s">
        <v>206</v>
      </c>
      <c r="U236" s="74" t="s">
        <v>207</v>
      </c>
      <c r="V236" s="78" t="s">
        <v>602</v>
      </c>
      <c r="W236" s="78" t="s">
        <v>1236</v>
      </c>
      <c r="X236" s="78"/>
      <c r="Y236" s="67" t="s">
        <v>292</v>
      </c>
      <c r="Z236" s="67"/>
      <c r="AA236" s="67" t="s">
        <v>290</v>
      </c>
    </row>
    <row r="237" spans="1:27" ht="153">
      <c r="A237" s="70">
        <v>4236</v>
      </c>
      <c r="B237" s="72" t="s">
        <v>1222</v>
      </c>
      <c r="C237" s="72" t="s">
        <v>718</v>
      </c>
      <c r="D237" s="73" t="s">
        <v>513</v>
      </c>
      <c r="E237" s="73" t="s">
        <v>107</v>
      </c>
      <c r="F237" s="73" t="s">
        <v>514</v>
      </c>
      <c r="G237" s="72" t="s">
        <v>189</v>
      </c>
      <c r="H237" s="72" t="s">
        <v>703</v>
      </c>
      <c r="I237" s="73" t="s">
        <v>107</v>
      </c>
      <c r="J237" s="73" t="s">
        <v>514</v>
      </c>
      <c r="K237" s="72" t="s">
        <v>189</v>
      </c>
      <c r="L237" s="73" t="s">
        <v>513</v>
      </c>
      <c r="M237" s="72" t="s">
        <v>226</v>
      </c>
      <c r="N237" s="73" t="s">
        <v>242</v>
      </c>
      <c r="O237" s="73"/>
      <c r="P237" s="73"/>
      <c r="Q237" s="73" t="s">
        <v>1141</v>
      </c>
      <c r="R237" s="73" t="s">
        <v>1140</v>
      </c>
      <c r="S237" s="73" t="s">
        <v>1133</v>
      </c>
      <c r="T237" s="81" t="s">
        <v>208</v>
      </c>
      <c r="U237" s="74" t="s">
        <v>209</v>
      </c>
      <c r="V237" s="78" t="s">
        <v>603</v>
      </c>
      <c r="W237" s="78" t="s">
        <v>1237</v>
      </c>
      <c r="X237" s="78"/>
      <c r="Y237" s="67" t="s">
        <v>292</v>
      </c>
      <c r="Z237" s="67"/>
      <c r="AA237" s="67" t="s">
        <v>290</v>
      </c>
    </row>
    <row r="238" spans="1:27" ht="51">
      <c r="A238" s="70">
        <v>4237</v>
      </c>
      <c r="B238" s="72" t="s">
        <v>1222</v>
      </c>
      <c r="C238" s="72" t="s">
        <v>718</v>
      </c>
      <c r="D238" s="73" t="s">
        <v>515</v>
      </c>
      <c r="E238" s="73" t="s">
        <v>77</v>
      </c>
      <c r="F238" s="73" t="s">
        <v>516</v>
      </c>
      <c r="G238" s="72" t="s">
        <v>189</v>
      </c>
      <c r="H238" s="72" t="s">
        <v>703</v>
      </c>
      <c r="I238" s="73" t="s">
        <v>77</v>
      </c>
      <c r="J238" s="73" t="s">
        <v>516</v>
      </c>
      <c r="K238" s="72" t="s">
        <v>189</v>
      </c>
      <c r="L238" s="73" t="s">
        <v>515</v>
      </c>
      <c r="M238" s="72" t="s">
        <v>707</v>
      </c>
      <c r="N238" s="73" t="s">
        <v>243</v>
      </c>
      <c r="O238" s="73"/>
      <c r="P238" s="73" t="s">
        <v>252</v>
      </c>
      <c r="Q238" s="73" t="s">
        <v>1101</v>
      </c>
      <c r="R238" s="73" t="s">
        <v>308</v>
      </c>
      <c r="S238" s="73" t="s">
        <v>1133</v>
      </c>
      <c r="T238" s="81" t="s">
        <v>210</v>
      </c>
      <c r="U238" s="81" t="s">
        <v>211</v>
      </c>
      <c r="V238" s="78" t="s">
        <v>602</v>
      </c>
      <c r="W238" s="78" t="s">
        <v>1126</v>
      </c>
      <c r="X238" s="67"/>
      <c r="Y238" s="67" t="s">
        <v>279</v>
      </c>
      <c r="Z238" s="67"/>
      <c r="AA238" s="67" t="s">
        <v>282</v>
      </c>
    </row>
    <row r="239" spans="1:27" ht="63.75">
      <c r="A239" s="70">
        <v>4238</v>
      </c>
      <c r="B239" s="72" t="s">
        <v>1222</v>
      </c>
      <c r="C239" s="72" t="s">
        <v>718</v>
      </c>
      <c r="D239" s="73" t="s">
        <v>517</v>
      </c>
      <c r="E239" s="73" t="s">
        <v>518</v>
      </c>
      <c r="F239" s="73" t="s">
        <v>519</v>
      </c>
      <c r="G239" s="72" t="s">
        <v>189</v>
      </c>
      <c r="H239" s="72" t="s">
        <v>703</v>
      </c>
      <c r="I239" s="73" t="s">
        <v>518</v>
      </c>
      <c r="J239" s="73" t="s">
        <v>519</v>
      </c>
      <c r="K239" s="72" t="s">
        <v>189</v>
      </c>
      <c r="L239" s="73" t="s">
        <v>517</v>
      </c>
      <c r="M239" s="72" t="s">
        <v>227</v>
      </c>
      <c r="N239" s="73" t="s">
        <v>244</v>
      </c>
      <c r="O239" s="73"/>
      <c r="P239" s="73" t="s">
        <v>246</v>
      </c>
      <c r="Q239" s="73" t="s">
        <v>1099</v>
      </c>
      <c r="R239" s="73" t="s">
        <v>308</v>
      </c>
      <c r="S239" s="73" t="s">
        <v>1133</v>
      </c>
      <c r="T239" s="74" t="s">
        <v>212</v>
      </c>
      <c r="U239" s="74" t="s">
        <v>213</v>
      </c>
      <c r="V239" s="67" t="s">
        <v>603</v>
      </c>
      <c r="W239" s="67" t="s">
        <v>590</v>
      </c>
      <c r="X239" s="67"/>
      <c r="Y239" s="67" t="s">
        <v>289</v>
      </c>
      <c r="Z239" s="67"/>
      <c r="AA239" s="67" t="s">
        <v>282</v>
      </c>
    </row>
    <row r="240" spans="1:27" ht="76.5">
      <c r="A240" s="70">
        <v>4239</v>
      </c>
      <c r="B240" s="72" t="s">
        <v>1222</v>
      </c>
      <c r="C240" s="72" t="s">
        <v>718</v>
      </c>
      <c r="D240" s="73" t="s">
        <v>520</v>
      </c>
      <c r="E240" s="73" t="s">
        <v>155</v>
      </c>
      <c r="F240" s="73" t="s">
        <v>521</v>
      </c>
      <c r="G240" s="72" t="s">
        <v>189</v>
      </c>
      <c r="H240" s="72" t="s">
        <v>703</v>
      </c>
      <c r="I240" s="73" t="s">
        <v>155</v>
      </c>
      <c r="J240" s="73" t="s">
        <v>521</v>
      </c>
      <c r="K240" s="72" t="s">
        <v>189</v>
      </c>
      <c r="L240" s="73" t="s">
        <v>520</v>
      </c>
      <c r="M240" s="72" t="s">
        <v>226</v>
      </c>
      <c r="N240" s="73" t="s">
        <v>245</v>
      </c>
      <c r="O240" s="73"/>
      <c r="P240" s="73"/>
      <c r="Q240" s="73" t="s">
        <v>1141</v>
      </c>
      <c r="R240" s="73" t="s">
        <v>1140</v>
      </c>
      <c r="S240" s="73" t="s">
        <v>1133</v>
      </c>
      <c r="T240" s="74" t="s">
        <v>1259</v>
      </c>
      <c r="U240" s="74" t="s">
        <v>1260</v>
      </c>
      <c r="V240" s="78" t="s">
        <v>602</v>
      </c>
      <c r="W240" s="78" t="s">
        <v>1238</v>
      </c>
      <c r="X240" s="78"/>
      <c r="Y240" s="67" t="s">
        <v>292</v>
      </c>
      <c r="Z240" s="67"/>
      <c r="AA240" s="67" t="s">
        <v>290</v>
      </c>
    </row>
    <row r="241" spans="1:27" ht="76.5">
      <c r="A241" s="70">
        <v>4240</v>
      </c>
      <c r="B241" s="72" t="s">
        <v>1222</v>
      </c>
      <c r="C241" s="72" t="s">
        <v>718</v>
      </c>
      <c r="D241" s="73" t="s">
        <v>522</v>
      </c>
      <c r="E241" s="73" t="s">
        <v>155</v>
      </c>
      <c r="F241" s="73" t="s">
        <v>523</v>
      </c>
      <c r="G241" s="72" t="s">
        <v>189</v>
      </c>
      <c r="H241" s="72" t="s">
        <v>703</v>
      </c>
      <c r="I241" s="73" t="s">
        <v>155</v>
      </c>
      <c r="J241" s="73" t="s">
        <v>523</v>
      </c>
      <c r="K241" s="72" t="s">
        <v>189</v>
      </c>
      <c r="L241" s="73" t="s">
        <v>522</v>
      </c>
      <c r="M241" s="72" t="s">
        <v>226</v>
      </c>
      <c r="N241" s="73" t="s">
        <v>245</v>
      </c>
      <c r="O241" s="73"/>
      <c r="P241" s="73"/>
      <c r="Q241" s="73" t="s">
        <v>1141</v>
      </c>
      <c r="R241" s="73" t="s">
        <v>1140</v>
      </c>
      <c r="S241" s="73" t="s">
        <v>1133</v>
      </c>
      <c r="T241" s="81" t="s">
        <v>1259</v>
      </c>
      <c r="U241" s="81" t="s">
        <v>1260</v>
      </c>
      <c r="V241" s="78" t="s">
        <v>602</v>
      </c>
      <c r="W241" s="78" t="s">
        <v>1239</v>
      </c>
      <c r="X241" s="78"/>
      <c r="Y241" s="67" t="s">
        <v>292</v>
      </c>
      <c r="Z241" s="67"/>
      <c r="AA241" s="67" t="s">
        <v>290</v>
      </c>
    </row>
    <row r="242" spans="1:27" ht="76.5">
      <c r="A242" s="70">
        <v>4241</v>
      </c>
      <c r="B242" s="72" t="s">
        <v>1222</v>
      </c>
      <c r="C242" s="72" t="s">
        <v>718</v>
      </c>
      <c r="D242" s="73" t="s">
        <v>524</v>
      </c>
      <c r="E242" s="73" t="s">
        <v>1072</v>
      </c>
      <c r="F242" s="73" t="s">
        <v>525</v>
      </c>
      <c r="G242" s="72" t="s">
        <v>189</v>
      </c>
      <c r="H242" s="72" t="s">
        <v>703</v>
      </c>
      <c r="I242" s="73" t="s">
        <v>1072</v>
      </c>
      <c r="J242" s="73" t="s">
        <v>525</v>
      </c>
      <c r="K242" s="72" t="s">
        <v>189</v>
      </c>
      <c r="L242" s="73" t="s">
        <v>524</v>
      </c>
      <c r="M242" s="72" t="s">
        <v>226</v>
      </c>
      <c r="N242" s="73" t="s">
        <v>245</v>
      </c>
      <c r="O242" s="73"/>
      <c r="P242" s="73"/>
      <c r="Q242" s="73" t="s">
        <v>1141</v>
      </c>
      <c r="R242" s="73" t="s">
        <v>1140</v>
      </c>
      <c r="S242" s="73" t="s">
        <v>1133</v>
      </c>
      <c r="T242" s="74" t="s">
        <v>1259</v>
      </c>
      <c r="U242" s="74" t="s">
        <v>1260</v>
      </c>
      <c r="V242" s="78" t="s">
        <v>602</v>
      </c>
      <c r="W242" s="78" t="s">
        <v>1240</v>
      </c>
      <c r="X242" s="78"/>
      <c r="Y242" s="67" t="s">
        <v>292</v>
      </c>
      <c r="Z242" s="67"/>
      <c r="AA242" s="67" t="s">
        <v>290</v>
      </c>
    </row>
    <row r="243" spans="1:27" ht="76.5">
      <c r="A243" s="70">
        <v>4242</v>
      </c>
      <c r="B243" s="72" t="s">
        <v>1222</v>
      </c>
      <c r="C243" s="72" t="s">
        <v>718</v>
      </c>
      <c r="D243" s="73" t="s">
        <v>526</v>
      </c>
      <c r="E243" s="73" t="s">
        <v>160</v>
      </c>
      <c r="F243" s="73" t="s">
        <v>527</v>
      </c>
      <c r="G243" s="72" t="s">
        <v>189</v>
      </c>
      <c r="H243" s="72" t="s">
        <v>703</v>
      </c>
      <c r="I243" s="73" t="s">
        <v>160</v>
      </c>
      <c r="J243" s="73" t="s">
        <v>527</v>
      </c>
      <c r="K243" s="72" t="s">
        <v>189</v>
      </c>
      <c r="L243" s="73" t="s">
        <v>526</v>
      </c>
      <c r="M243" s="72" t="s">
        <v>226</v>
      </c>
      <c r="N243" s="73" t="s">
        <v>245</v>
      </c>
      <c r="O243" s="73"/>
      <c r="P243" s="73"/>
      <c r="Q243" s="73" t="s">
        <v>1141</v>
      </c>
      <c r="R243" s="73" t="s">
        <v>1140</v>
      </c>
      <c r="S243" s="73" t="s">
        <v>1133</v>
      </c>
      <c r="T243" s="74" t="s">
        <v>1259</v>
      </c>
      <c r="U243" s="74" t="s">
        <v>1260</v>
      </c>
      <c r="V243" s="78" t="s">
        <v>602</v>
      </c>
      <c r="W243" s="78" t="s">
        <v>1241</v>
      </c>
      <c r="X243" s="78"/>
      <c r="Y243" s="67" t="s">
        <v>292</v>
      </c>
      <c r="Z243" s="67"/>
      <c r="AA243" s="67" t="s">
        <v>290</v>
      </c>
    </row>
    <row r="244" spans="1:27" ht="76.5">
      <c r="A244" s="70">
        <v>4243</v>
      </c>
      <c r="B244" s="72" t="s">
        <v>1222</v>
      </c>
      <c r="C244" s="72" t="s">
        <v>718</v>
      </c>
      <c r="D244" s="73" t="s">
        <v>528</v>
      </c>
      <c r="E244" s="73" t="s">
        <v>77</v>
      </c>
      <c r="F244" s="73" t="s">
        <v>529</v>
      </c>
      <c r="G244" s="72" t="s">
        <v>189</v>
      </c>
      <c r="H244" s="72" t="s">
        <v>703</v>
      </c>
      <c r="I244" s="73" t="s">
        <v>77</v>
      </c>
      <c r="J244" s="73" t="s">
        <v>529</v>
      </c>
      <c r="K244" s="72" t="s">
        <v>189</v>
      </c>
      <c r="L244" s="73" t="s">
        <v>528</v>
      </c>
      <c r="M244" s="72" t="s">
        <v>226</v>
      </c>
      <c r="N244" s="73" t="s">
        <v>245</v>
      </c>
      <c r="O244" s="73"/>
      <c r="P244" s="73"/>
      <c r="Q244" s="73" t="s">
        <v>1141</v>
      </c>
      <c r="R244" s="73" t="s">
        <v>1140</v>
      </c>
      <c r="S244" s="73" t="s">
        <v>1133</v>
      </c>
      <c r="T244" s="81" t="s">
        <v>1259</v>
      </c>
      <c r="U244" s="81" t="s">
        <v>1260</v>
      </c>
      <c r="V244" s="78" t="s">
        <v>602</v>
      </c>
      <c r="W244" s="78" t="s">
        <v>1242</v>
      </c>
      <c r="X244" s="78"/>
      <c r="Y244" s="67" t="s">
        <v>292</v>
      </c>
      <c r="Z244" s="67"/>
      <c r="AA244" s="67" t="s">
        <v>290</v>
      </c>
    </row>
    <row r="245" spans="1:27" ht="76.5">
      <c r="A245" s="70">
        <v>4244</v>
      </c>
      <c r="B245" s="72" t="s">
        <v>1222</v>
      </c>
      <c r="C245" s="72" t="s">
        <v>718</v>
      </c>
      <c r="D245" s="73" t="s">
        <v>530</v>
      </c>
      <c r="E245" s="73" t="s">
        <v>1170</v>
      </c>
      <c r="F245" s="73" t="s">
        <v>531</v>
      </c>
      <c r="G245" s="72" t="s">
        <v>189</v>
      </c>
      <c r="H245" s="72" t="s">
        <v>703</v>
      </c>
      <c r="I245" s="73" t="s">
        <v>1170</v>
      </c>
      <c r="J245" s="73" t="s">
        <v>531</v>
      </c>
      <c r="K245" s="72" t="s">
        <v>189</v>
      </c>
      <c r="L245" s="73" t="s">
        <v>530</v>
      </c>
      <c r="M245" s="72" t="s">
        <v>226</v>
      </c>
      <c r="N245" s="73" t="s">
        <v>245</v>
      </c>
      <c r="O245" s="73"/>
      <c r="P245" s="73"/>
      <c r="Q245" s="73" t="s">
        <v>1141</v>
      </c>
      <c r="R245" s="73" t="s">
        <v>1140</v>
      </c>
      <c r="S245" s="73" t="s">
        <v>1133</v>
      </c>
      <c r="T245" s="74" t="s">
        <v>1259</v>
      </c>
      <c r="U245" s="74" t="s">
        <v>1260</v>
      </c>
      <c r="V245" s="78" t="s">
        <v>602</v>
      </c>
      <c r="W245" s="78" t="s">
        <v>1243</v>
      </c>
      <c r="X245" s="78"/>
      <c r="Y245" s="67" t="s">
        <v>292</v>
      </c>
      <c r="Z245" s="67"/>
      <c r="AA245" s="67" t="s">
        <v>290</v>
      </c>
    </row>
    <row r="246" spans="1:27" ht="76.5">
      <c r="A246" s="70">
        <v>4245</v>
      </c>
      <c r="B246" s="72" t="s">
        <v>1222</v>
      </c>
      <c r="C246" s="72" t="s">
        <v>718</v>
      </c>
      <c r="D246" s="73" t="s">
        <v>532</v>
      </c>
      <c r="E246" s="73" t="s">
        <v>533</v>
      </c>
      <c r="F246" s="73" t="s">
        <v>534</v>
      </c>
      <c r="G246" s="72" t="s">
        <v>189</v>
      </c>
      <c r="H246" s="72" t="s">
        <v>703</v>
      </c>
      <c r="I246" s="73" t="s">
        <v>533</v>
      </c>
      <c r="J246" s="73" t="s">
        <v>534</v>
      </c>
      <c r="K246" s="72" t="s">
        <v>189</v>
      </c>
      <c r="L246" s="73" t="s">
        <v>532</v>
      </c>
      <c r="M246" s="72" t="s">
        <v>226</v>
      </c>
      <c r="N246" s="73" t="s">
        <v>245</v>
      </c>
      <c r="O246" s="73"/>
      <c r="P246" s="73"/>
      <c r="Q246" s="73" t="s">
        <v>1141</v>
      </c>
      <c r="R246" s="73" t="s">
        <v>1140</v>
      </c>
      <c r="S246" s="73" t="s">
        <v>1133</v>
      </c>
      <c r="T246" s="74" t="s">
        <v>1259</v>
      </c>
      <c r="U246" s="74" t="s">
        <v>1260</v>
      </c>
      <c r="V246" s="78" t="s">
        <v>602</v>
      </c>
      <c r="W246" s="78" t="s">
        <v>1244</v>
      </c>
      <c r="X246" s="78"/>
      <c r="Y246" s="67" t="s">
        <v>292</v>
      </c>
      <c r="Z246" s="67"/>
      <c r="AA246" s="67" t="s">
        <v>290</v>
      </c>
    </row>
    <row r="247" spans="1:27" ht="76.5">
      <c r="A247" s="70">
        <v>4246</v>
      </c>
      <c r="B247" s="72" t="s">
        <v>1222</v>
      </c>
      <c r="C247" s="72" t="s">
        <v>718</v>
      </c>
      <c r="D247" s="73" t="s">
        <v>535</v>
      </c>
      <c r="E247" s="73" t="s">
        <v>536</v>
      </c>
      <c r="F247" s="73" t="s">
        <v>537</v>
      </c>
      <c r="G247" s="72" t="s">
        <v>189</v>
      </c>
      <c r="H247" s="72" t="s">
        <v>703</v>
      </c>
      <c r="I247" s="73" t="s">
        <v>536</v>
      </c>
      <c r="J247" s="73" t="s">
        <v>537</v>
      </c>
      <c r="K247" s="72" t="s">
        <v>189</v>
      </c>
      <c r="L247" s="73" t="s">
        <v>535</v>
      </c>
      <c r="M247" s="72" t="s">
        <v>226</v>
      </c>
      <c r="N247" s="73" t="s">
        <v>245</v>
      </c>
      <c r="O247" s="73"/>
      <c r="P247" s="73"/>
      <c r="Q247" s="73" t="s">
        <v>1141</v>
      </c>
      <c r="R247" s="73" t="s">
        <v>1140</v>
      </c>
      <c r="S247" s="73" t="s">
        <v>1133</v>
      </c>
      <c r="T247" s="81" t="s">
        <v>1259</v>
      </c>
      <c r="U247" s="81" t="s">
        <v>1260</v>
      </c>
      <c r="V247" s="78" t="s">
        <v>602</v>
      </c>
      <c r="W247" s="78" t="s">
        <v>1245</v>
      </c>
      <c r="X247" s="78"/>
      <c r="Y247" s="67" t="s">
        <v>292</v>
      </c>
      <c r="Z247" s="67"/>
      <c r="AA247" s="67" t="s">
        <v>290</v>
      </c>
    </row>
    <row r="248" spans="1:27" ht="76.5">
      <c r="A248" s="70">
        <v>4247</v>
      </c>
      <c r="B248" s="72" t="s">
        <v>1222</v>
      </c>
      <c r="C248" s="72" t="s">
        <v>718</v>
      </c>
      <c r="D248" s="73" t="s">
        <v>538</v>
      </c>
      <c r="E248" s="73" t="s">
        <v>539</v>
      </c>
      <c r="F248" s="73" t="s">
        <v>540</v>
      </c>
      <c r="G248" s="72" t="s">
        <v>189</v>
      </c>
      <c r="H248" s="72" t="s">
        <v>703</v>
      </c>
      <c r="I248" s="73" t="s">
        <v>539</v>
      </c>
      <c r="J248" s="73" t="s">
        <v>540</v>
      </c>
      <c r="K248" s="72" t="s">
        <v>189</v>
      </c>
      <c r="L248" s="73" t="s">
        <v>538</v>
      </c>
      <c r="M248" s="72" t="s">
        <v>707</v>
      </c>
      <c r="N248" s="73" t="s">
        <v>243</v>
      </c>
      <c r="O248" s="73"/>
      <c r="P248" s="73" t="s">
        <v>252</v>
      </c>
      <c r="Q248" s="73" t="s">
        <v>1101</v>
      </c>
      <c r="R248" s="73" t="s">
        <v>308</v>
      </c>
      <c r="S248" s="73" t="s">
        <v>1133</v>
      </c>
      <c r="T248" s="74" t="s">
        <v>647</v>
      </c>
      <c r="U248" s="74" t="s">
        <v>214</v>
      </c>
      <c r="V248" s="78" t="s">
        <v>602</v>
      </c>
      <c r="W248" s="78" t="s">
        <v>1127</v>
      </c>
      <c r="X248" s="67"/>
      <c r="Y248" s="67" t="s">
        <v>279</v>
      </c>
      <c r="Z248" s="67"/>
      <c r="AA248" s="67" t="s">
        <v>282</v>
      </c>
    </row>
    <row r="249" spans="1:27" ht="127.5">
      <c r="A249" s="70">
        <v>4248</v>
      </c>
      <c r="B249" s="72" t="s">
        <v>1222</v>
      </c>
      <c r="C249" s="72" t="s">
        <v>718</v>
      </c>
      <c r="D249" s="73" t="s">
        <v>541</v>
      </c>
      <c r="E249" s="73" t="s">
        <v>542</v>
      </c>
      <c r="F249" s="73" t="s">
        <v>543</v>
      </c>
      <c r="G249" s="72" t="s">
        <v>189</v>
      </c>
      <c r="H249" s="72" t="s">
        <v>703</v>
      </c>
      <c r="I249" s="73" t="s">
        <v>542</v>
      </c>
      <c r="J249" s="73" t="s">
        <v>543</v>
      </c>
      <c r="K249" s="72" t="s">
        <v>189</v>
      </c>
      <c r="L249" s="73" t="s">
        <v>541</v>
      </c>
      <c r="M249" s="72" t="s">
        <v>227</v>
      </c>
      <c r="N249" s="73" t="s">
        <v>240</v>
      </c>
      <c r="O249" s="73"/>
      <c r="P249" s="73" t="s">
        <v>246</v>
      </c>
      <c r="Q249" s="73" t="s">
        <v>635</v>
      </c>
      <c r="R249" s="73" t="s">
        <v>308</v>
      </c>
      <c r="S249" s="73" t="s">
        <v>1133</v>
      </c>
      <c r="T249" s="81" t="s">
        <v>215</v>
      </c>
      <c r="U249" s="74" t="s">
        <v>216</v>
      </c>
      <c r="V249" s="67" t="s">
        <v>603</v>
      </c>
      <c r="W249" s="67" t="s">
        <v>593</v>
      </c>
      <c r="X249" s="67"/>
      <c r="Y249" s="67" t="s">
        <v>279</v>
      </c>
      <c r="Z249" s="67"/>
      <c r="AA249" s="67">
        <v>6.01</v>
      </c>
    </row>
    <row r="250" spans="1:27" ht="38.25">
      <c r="A250" s="70">
        <v>4249</v>
      </c>
      <c r="B250" s="72" t="s">
        <v>1222</v>
      </c>
      <c r="C250" s="72" t="s">
        <v>718</v>
      </c>
      <c r="D250" s="73" t="s">
        <v>124</v>
      </c>
      <c r="E250" s="73" t="s">
        <v>544</v>
      </c>
      <c r="F250" s="73" t="s">
        <v>545</v>
      </c>
      <c r="G250" s="72" t="s">
        <v>189</v>
      </c>
      <c r="H250" s="72" t="s">
        <v>703</v>
      </c>
      <c r="I250" s="73" t="s">
        <v>544</v>
      </c>
      <c r="J250" s="73" t="s">
        <v>545</v>
      </c>
      <c r="K250" s="72" t="s">
        <v>189</v>
      </c>
      <c r="L250" s="73" t="s">
        <v>124</v>
      </c>
      <c r="M250" s="72" t="s">
        <v>227</v>
      </c>
      <c r="N250" s="73" t="s">
        <v>240</v>
      </c>
      <c r="O250" s="73"/>
      <c r="P250" s="73" t="s">
        <v>246</v>
      </c>
      <c r="Q250" s="73" t="s">
        <v>1098</v>
      </c>
      <c r="R250" s="73" t="s">
        <v>308</v>
      </c>
      <c r="S250" s="73" t="s">
        <v>1133</v>
      </c>
      <c r="T250" s="81" t="s">
        <v>217</v>
      </c>
      <c r="U250" s="81" t="s">
        <v>218</v>
      </c>
      <c r="V250" s="67" t="s">
        <v>603</v>
      </c>
      <c r="W250" s="67" t="s">
        <v>599</v>
      </c>
      <c r="X250" s="67"/>
      <c r="Y250" s="67" t="s">
        <v>279</v>
      </c>
      <c r="Z250" s="67"/>
      <c r="AA250" s="67">
        <v>6.01</v>
      </c>
    </row>
    <row r="251" spans="1:27" ht="89.25">
      <c r="A251" s="70">
        <v>4250</v>
      </c>
      <c r="B251" s="72" t="s">
        <v>1222</v>
      </c>
      <c r="C251" s="72" t="s">
        <v>718</v>
      </c>
      <c r="D251" s="73" t="s">
        <v>546</v>
      </c>
      <c r="E251" s="73" t="s">
        <v>547</v>
      </c>
      <c r="F251" s="73" t="s">
        <v>548</v>
      </c>
      <c r="G251" s="72" t="s">
        <v>189</v>
      </c>
      <c r="H251" s="72" t="s">
        <v>703</v>
      </c>
      <c r="I251" s="73" t="s">
        <v>547</v>
      </c>
      <c r="J251" s="73" t="s">
        <v>548</v>
      </c>
      <c r="K251" s="72" t="s">
        <v>189</v>
      </c>
      <c r="L251" s="73" t="s">
        <v>546</v>
      </c>
      <c r="M251" s="72" t="s">
        <v>226</v>
      </c>
      <c r="N251" s="73" t="s">
        <v>232</v>
      </c>
      <c r="O251" s="73"/>
      <c r="P251" s="73" t="s">
        <v>1122</v>
      </c>
      <c r="Q251" s="67" t="s">
        <v>634</v>
      </c>
      <c r="R251" s="73" t="s">
        <v>308</v>
      </c>
      <c r="S251" s="73" t="s">
        <v>1133</v>
      </c>
      <c r="T251" s="74" t="s">
        <v>219</v>
      </c>
      <c r="U251" s="74" t="s">
        <v>220</v>
      </c>
      <c r="V251" s="67" t="s">
        <v>602</v>
      </c>
      <c r="W251" s="67" t="s">
        <v>633</v>
      </c>
      <c r="X251" s="67"/>
      <c r="Y251" s="67" t="s">
        <v>289</v>
      </c>
      <c r="Z251" s="67"/>
      <c r="AA251" s="67" t="s">
        <v>282</v>
      </c>
    </row>
    <row r="252" spans="1:27" ht="63.75">
      <c r="A252" s="70">
        <v>4251</v>
      </c>
      <c r="B252" s="72" t="s">
        <v>1222</v>
      </c>
      <c r="C252" s="72" t="s">
        <v>718</v>
      </c>
      <c r="D252" s="73" t="s">
        <v>549</v>
      </c>
      <c r="E252" s="73" t="s">
        <v>550</v>
      </c>
      <c r="F252" s="73" t="s">
        <v>551</v>
      </c>
      <c r="G252" s="72" t="s">
        <v>189</v>
      </c>
      <c r="H252" s="72" t="s">
        <v>703</v>
      </c>
      <c r="I252" s="73" t="s">
        <v>550</v>
      </c>
      <c r="J252" s="73" t="s">
        <v>551</v>
      </c>
      <c r="K252" s="72" t="s">
        <v>189</v>
      </c>
      <c r="L252" s="73" t="s">
        <v>549</v>
      </c>
      <c r="M252" s="72" t="s">
        <v>226</v>
      </c>
      <c r="N252" s="73" t="s">
        <v>233</v>
      </c>
      <c r="O252" s="73"/>
      <c r="P252" s="73" t="s">
        <v>248</v>
      </c>
      <c r="Q252" s="73" t="s">
        <v>588</v>
      </c>
      <c r="R252" s="73" t="s">
        <v>308</v>
      </c>
      <c r="S252" s="73" t="s">
        <v>1133</v>
      </c>
      <c r="T252" s="74" t="s">
        <v>221</v>
      </c>
      <c r="U252" s="74" t="s">
        <v>222</v>
      </c>
      <c r="V252" s="78" t="s">
        <v>602</v>
      </c>
      <c r="W252" s="67" t="s">
        <v>586</v>
      </c>
      <c r="X252" s="78"/>
      <c r="Y252" s="67" t="s">
        <v>280</v>
      </c>
      <c r="Z252" s="67"/>
      <c r="AA252" s="67" t="s">
        <v>290</v>
      </c>
    </row>
    <row r="253" spans="1:27" ht="76.5">
      <c r="A253" s="70">
        <v>4252</v>
      </c>
      <c r="B253" s="72" t="s">
        <v>1222</v>
      </c>
      <c r="C253" s="72" t="s">
        <v>718</v>
      </c>
      <c r="D253" s="73" t="s">
        <v>552</v>
      </c>
      <c r="E253" s="73" t="s">
        <v>553</v>
      </c>
      <c r="F253" s="73" t="s">
        <v>554</v>
      </c>
      <c r="G253" s="72" t="s">
        <v>189</v>
      </c>
      <c r="H253" s="72" t="s">
        <v>703</v>
      </c>
      <c r="I253" s="73" t="s">
        <v>553</v>
      </c>
      <c r="J253" s="73" t="s">
        <v>554</v>
      </c>
      <c r="K253" s="72" t="s">
        <v>189</v>
      </c>
      <c r="L253" s="73" t="s">
        <v>552</v>
      </c>
      <c r="M253" s="72" t="s">
        <v>226</v>
      </c>
      <c r="N253" s="73" t="s">
        <v>233</v>
      </c>
      <c r="O253" s="73"/>
      <c r="P253" s="73" t="s">
        <v>248</v>
      </c>
      <c r="Q253" s="73" t="s">
        <v>588</v>
      </c>
      <c r="R253" s="73" t="s">
        <v>308</v>
      </c>
      <c r="S253" s="73" t="s">
        <v>1133</v>
      </c>
      <c r="T253" s="81" t="s">
        <v>223</v>
      </c>
      <c r="U253" s="81" t="s">
        <v>222</v>
      </c>
      <c r="V253" s="78" t="s">
        <v>602</v>
      </c>
      <c r="W253" s="78" t="s">
        <v>586</v>
      </c>
      <c r="X253" s="78"/>
      <c r="Y253" s="67" t="s">
        <v>289</v>
      </c>
      <c r="Z253" s="67"/>
      <c r="AA253" s="67" t="s">
        <v>290</v>
      </c>
    </row>
    <row r="254" spans="1:27" ht="63.75">
      <c r="A254" s="70">
        <v>4253</v>
      </c>
      <c r="B254" s="72" t="s">
        <v>1222</v>
      </c>
      <c r="C254" s="72" t="s">
        <v>718</v>
      </c>
      <c r="D254" s="73" t="s">
        <v>117</v>
      </c>
      <c r="E254" s="73" t="s">
        <v>555</v>
      </c>
      <c r="F254" s="73" t="s">
        <v>556</v>
      </c>
      <c r="G254" s="72" t="s">
        <v>189</v>
      </c>
      <c r="H254" s="72" t="s">
        <v>703</v>
      </c>
      <c r="I254" s="73" t="s">
        <v>555</v>
      </c>
      <c r="J254" s="73" t="s">
        <v>556</v>
      </c>
      <c r="K254" s="72" t="s">
        <v>189</v>
      </c>
      <c r="L254" s="73" t="s">
        <v>117</v>
      </c>
      <c r="M254" s="72" t="s">
        <v>226</v>
      </c>
      <c r="N254" s="73" t="s">
        <v>233</v>
      </c>
      <c r="O254" s="73"/>
      <c r="P254" s="73" t="s">
        <v>248</v>
      </c>
      <c r="Q254" s="73" t="s">
        <v>588</v>
      </c>
      <c r="R254" s="73" t="s">
        <v>308</v>
      </c>
      <c r="S254" s="73" t="s">
        <v>1133</v>
      </c>
      <c r="T254" s="74" t="s">
        <v>224</v>
      </c>
      <c r="U254" s="74" t="s">
        <v>222</v>
      </c>
      <c r="V254" s="78" t="s">
        <v>602</v>
      </c>
      <c r="W254" s="78" t="s">
        <v>586</v>
      </c>
      <c r="X254" s="78"/>
      <c r="Y254" s="67" t="s">
        <v>289</v>
      </c>
      <c r="Z254" s="67"/>
      <c r="AA254" s="67" t="s">
        <v>290</v>
      </c>
    </row>
  </sheetData>
  <sheetProtection/>
  <autoFilter ref="A1:AB254"/>
  <conditionalFormatting sqref="A1:AB1">
    <cfRule type="expression" priority="1" dxfId="1" stopIfTrue="1">
      <formula>AND($S1="Closed",$Y1="Done")</formula>
    </cfRule>
    <cfRule type="expression" priority="2" dxfId="0" stopIfTrue="1">
      <formula>$S1="Closed"</formula>
    </cfRule>
  </conditionalFormatting>
  <conditionalFormatting sqref="A2:AA254">
    <cfRule type="expression" priority="3" dxfId="15" stopIfTrue="1">
      <formula>AND($S2="Closed",$Y2="Done")</formula>
    </cfRule>
    <cfRule type="expression" priority="4" dxfId="16" stopIfTrue="1">
      <formula>$S2="Closed"</formula>
    </cfRule>
    <cfRule type="expression" priority="5" dxfId="17" stopIfTrue="1">
      <formula>NOT(ISBLANK($X2))</formula>
    </cfRule>
  </conditionalFormatting>
  <printOptions/>
  <pageMargins left="0.787401575" right="0.787401575" top="0.984251969" bottom="0.984251969" header="0.5" footer="0.5"/>
  <pageSetup horizontalDpi="600" verticalDpi="600" orientation="portrait" r:id="rId2"/>
  <headerFooter alignWithMargins="0">
    <oddHeader>&amp;LMonth Year&amp;C&amp;A&amp;Rdoc.: IEEE 802.11-yy/xxxxr0</oddHeader>
    <oddFooter>&amp;LSubmission&amp;C&amp;P&amp;RName, Company</oddFooter>
  </headerFooter>
  <drawing r:id="rId1"/>
</worksheet>
</file>

<file path=xl/worksheets/sheet3.xml><?xml version="1.0" encoding="utf-8"?>
<worksheet xmlns="http://schemas.openxmlformats.org/spreadsheetml/2006/main" xmlns:r="http://schemas.openxmlformats.org/officeDocument/2006/relationships">
  <sheetPr codeName="Sheet2"/>
  <dimension ref="A1:I40"/>
  <sheetViews>
    <sheetView zoomScalePageLayoutView="0" workbookViewId="0" topLeftCell="A1">
      <selection activeCell="C14" sqref="C14"/>
    </sheetView>
  </sheetViews>
  <sheetFormatPr defaultColWidth="9.140625" defaultRowHeight="12.75"/>
  <cols>
    <col min="1" max="1" width="2.7109375" style="0" customWidth="1"/>
    <col min="2" max="2" width="11.7109375" style="0" customWidth="1"/>
    <col min="3" max="3" width="27.7109375" style="0" bestFit="1" customWidth="1"/>
    <col min="4" max="6" width="11.421875" style="0" customWidth="1"/>
    <col min="7" max="7" width="15.00390625" style="0" customWidth="1"/>
    <col min="8" max="16384" width="11.421875" style="0" customWidth="1"/>
  </cols>
  <sheetData>
    <row r="1" s="43" customFormat="1" ht="23.25">
      <c r="A1" s="43" t="s">
        <v>63</v>
      </c>
    </row>
    <row r="3" spans="1:9" s="44" customFormat="1" ht="18">
      <c r="A3" s="44" t="s">
        <v>191</v>
      </c>
      <c r="D3" s="61" t="s">
        <v>175</v>
      </c>
      <c r="E3" s="61" t="s">
        <v>176</v>
      </c>
      <c r="F3" s="61" t="s">
        <v>255</v>
      </c>
      <c r="G3" s="44" t="s">
        <v>1205</v>
      </c>
      <c r="H3" s="44" t="s">
        <v>1206</v>
      </c>
      <c r="I3" s="44" t="s">
        <v>1207</v>
      </c>
    </row>
    <row r="4" spans="2:9" ht="12.75">
      <c r="B4" t="s">
        <v>174</v>
      </c>
      <c r="C4" t="s">
        <v>1161</v>
      </c>
      <c r="D4">
        <f>COUNTIF(Comments!$N$2:$N$254,B4)</f>
        <v>6</v>
      </c>
      <c r="E4" s="60">
        <f>SUMPRODUCT((Comments!$N$2:$N$254=B4)*(Comments!$S$2:$S$254="Closed"))</f>
        <v>6</v>
      </c>
      <c r="F4">
        <f aca="true" t="shared" si="0" ref="F4:F12">D4-E4</f>
        <v>0</v>
      </c>
      <c r="G4" t="s">
        <v>561</v>
      </c>
      <c r="H4" s="60">
        <f>SUMPRODUCT((Comments!$N$2:$N$254=B4)*(Comments!$V$2:$V$254="Accept"))+SUMPRODUCT((Comments!$N$2:$N$254=B4)*(Comments!$V$2:$V$254="Counter"))+SUMPRODUCT((Comments!$N$2:$N$254=B4)*(Comments!$V$2:$V$254="Reject"))</f>
        <v>6</v>
      </c>
      <c r="I4" s="77">
        <f aca="true" t="shared" si="1" ref="I4:I12">D4-H4</f>
        <v>0</v>
      </c>
    </row>
    <row r="5" spans="2:9" ht="12.75">
      <c r="B5" t="s">
        <v>262</v>
      </c>
      <c r="C5" t="s">
        <v>714</v>
      </c>
      <c r="D5">
        <f>COUNTIF(Comments!$N$2:$N$254,B5)</f>
        <v>0</v>
      </c>
      <c r="E5" s="60">
        <f>SUMPRODUCT((Comments!$N$2:$N$254=B5)*(Comments!$S$2:$S$254="Closed"))</f>
        <v>0</v>
      </c>
      <c r="F5">
        <f t="shared" si="0"/>
        <v>0</v>
      </c>
      <c r="H5" s="60">
        <f>SUMPRODUCT((Comments!$N$2:$N$254=B5)*(Comments!$V$2:$V$254="Accept"))+SUMPRODUCT((Comments!$N$2:$N$254=B5)*(Comments!$V$2:$V$254="Counter"))+SUMPRODUCT((Comments!$N$2:$N$254=B5)*(Comments!$V$2:$V$254="Reject"))</f>
        <v>0</v>
      </c>
      <c r="I5" s="77">
        <f t="shared" si="1"/>
        <v>0</v>
      </c>
    </row>
    <row r="6" spans="2:9" ht="12.75">
      <c r="B6" t="s">
        <v>1158</v>
      </c>
      <c r="D6">
        <f>COUNTIF(Comments!$N$2:$N$254,B6)</f>
        <v>13</v>
      </c>
      <c r="E6" s="60">
        <f>SUMPRODUCT((Comments!$N$2:$N$254=B6)*(Comments!$S$2:$S$254="Closed"))</f>
        <v>13</v>
      </c>
      <c r="F6">
        <f t="shared" si="0"/>
        <v>0</v>
      </c>
      <c r="H6" s="60">
        <f>SUMPRODUCT((Comments!$N$2:$N$254=B6)*(Comments!$V$2:$V$254="Accept"))+SUMPRODUCT((Comments!$N$2:$N$254=B6)*(Comments!$V$2:$V$254="Counter"))+SUMPRODUCT((Comments!$N$2:$N$254=B6)*(Comments!$V$2:$V$254="Reject"))</f>
        <v>13</v>
      </c>
      <c r="I6" s="77">
        <f t="shared" si="1"/>
        <v>0</v>
      </c>
    </row>
    <row r="7" spans="2:9" ht="12.75">
      <c r="B7" t="s">
        <v>263</v>
      </c>
      <c r="C7" t="s">
        <v>712</v>
      </c>
      <c r="D7">
        <f>COUNTIF(Comments!$N$2:$N$254,B7)</f>
        <v>36</v>
      </c>
      <c r="E7" s="60">
        <f>SUMPRODUCT((Comments!$N$2:$N$254=B7)*(Comments!$S$2:$S$254="Closed"))</f>
        <v>36</v>
      </c>
      <c r="F7">
        <f t="shared" si="0"/>
        <v>0</v>
      </c>
      <c r="G7" t="s">
        <v>562</v>
      </c>
      <c r="H7" s="60">
        <f>SUMPRODUCT((Comments!$N$2:$N$254=B7)*(Comments!$V$2:$V$254="Accept"))+SUMPRODUCT((Comments!$N$2:$N$254=B7)*(Comments!$V$2:$V$254="Counter"))+SUMPRODUCT((Comments!$N$2:$N$254=B7)*(Comments!$V$2:$V$254="Reject"))</f>
        <v>36</v>
      </c>
      <c r="I7" s="77">
        <f t="shared" si="1"/>
        <v>0</v>
      </c>
    </row>
    <row r="8" spans="2:9" ht="12.75">
      <c r="B8" t="s">
        <v>1159</v>
      </c>
      <c r="C8" t="s">
        <v>1160</v>
      </c>
      <c r="D8">
        <f>COUNTIF(Comments!$N$2:$N$254,B8)</f>
        <v>19</v>
      </c>
      <c r="E8" s="60">
        <f>SUMPRODUCT((Comments!$N$2:$N$254=B8)*(Comments!$S$2:$S$254="Closed"))</f>
        <v>19</v>
      </c>
      <c r="F8">
        <f t="shared" si="0"/>
        <v>0</v>
      </c>
      <c r="G8" t="s">
        <v>770</v>
      </c>
      <c r="H8" s="60">
        <f>SUMPRODUCT((Comments!$N$2:$N$254=B8)*(Comments!$V$2:$V$254="Accept"))+SUMPRODUCT((Comments!$N$2:$N$254=B8)*(Comments!$V$2:$V$254="Counter"))+SUMPRODUCT((Comments!$N$2:$N$254=B8)*(Comments!$V$2:$V$254="Reject"))</f>
        <v>19</v>
      </c>
      <c r="I8" s="77">
        <f t="shared" si="1"/>
        <v>0</v>
      </c>
    </row>
    <row r="9" spans="2:9" ht="12.75">
      <c r="B9" t="s">
        <v>256</v>
      </c>
      <c r="D9">
        <f>COUNTIF(Comments!$N$2:$N$254,B9)</f>
        <v>9</v>
      </c>
      <c r="E9" s="60">
        <f>SUMPRODUCT((Comments!$N$2:$N$254=B9)*(Comments!$S$2:$S$254="Closed"))</f>
        <v>9</v>
      </c>
      <c r="F9">
        <f t="shared" si="0"/>
        <v>0</v>
      </c>
      <c r="G9" t="s">
        <v>561</v>
      </c>
      <c r="H9" s="60">
        <f>SUMPRODUCT((Comments!$N$2:$N$254=B9)*(Comments!$V$2:$V$254="Accept"))+SUMPRODUCT((Comments!$N$2:$N$254=B9)*(Comments!$V$2:$V$254="Counter"))+SUMPRODUCT((Comments!$N$2:$N$254=B9)*(Comments!$V$2:$V$254="Reject"))</f>
        <v>9</v>
      </c>
      <c r="I9" s="77">
        <f t="shared" si="1"/>
        <v>0</v>
      </c>
    </row>
    <row r="10" spans="2:9" ht="12.75">
      <c r="B10" t="s">
        <v>710</v>
      </c>
      <c r="C10" t="s">
        <v>711</v>
      </c>
      <c r="D10">
        <f>COUNTIF(Comments!$N$2:$N$254,B10)</f>
        <v>7</v>
      </c>
      <c r="E10" s="60">
        <f>SUMPRODUCT((Comments!$N$2:$N$254=B10)*(Comments!$S$2:$S$254="Closed"))</f>
        <v>7</v>
      </c>
      <c r="F10">
        <f t="shared" si="0"/>
        <v>0</v>
      </c>
      <c r="G10" t="s">
        <v>251</v>
      </c>
      <c r="H10" s="60">
        <f>SUMPRODUCT((Comments!$N$2:$N$254=B10)*(Comments!$V$2:$V$254="Accept"))+SUMPRODUCT((Comments!$N$2:$N$254=B10)*(Comments!$V$2:$V$254="Counter"))+SUMPRODUCT((Comments!$N$2:$N$254=B10)*(Comments!$V$2:$V$254="Reject"))</f>
        <v>7</v>
      </c>
      <c r="I10" s="77">
        <f t="shared" si="1"/>
        <v>0</v>
      </c>
    </row>
    <row r="11" spans="2:9" ht="12.75">
      <c r="B11" t="s">
        <v>681</v>
      </c>
      <c r="D11">
        <f>COUNTIF(Comments!$N$2:$N$254,B11)</f>
        <v>2</v>
      </c>
      <c r="E11" s="60">
        <f>SUMPRODUCT((Comments!$N$2:$N$254=B11)*(Comments!$S$2:$S$254="Closed"))</f>
        <v>2</v>
      </c>
      <c r="F11">
        <f t="shared" si="0"/>
        <v>0</v>
      </c>
      <c r="G11" t="s">
        <v>560</v>
      </c>
      <c r="H11" s="60">
        <f>SUMPRODUCT((Comments!$N$2:$N$254=B11)*(Comments!$V$2:$V$254="Accept"))+SUMPRODUCT((Comments!$N$2:$N$254=B11)*(Comments!$V$2:$V$254="Counter"))+SUMPRODUCT((Comments!$N$2:$N$254=B11)*(Comments!$V$2:$V$254="Reject"))</f>
        <v>2</v>
      </c>
      <c r="I11" s="77">
        <f t="shared" si="1"/>
        <v>0</v>
      </c>
    </row>
    <row r="12" spans="2:9" ht="12.75">
      <c r="B12" t="s">
        <v>607</v>
      </c>
      <c r="D12">
        <f>COUNTIF(Comments!$N$2:$N$254,B12)</f>
        <v>0</v>
      </c>
      <c r="E12" s="60">
        <f>SUMPRODUCT((Comments!$N$2:$N$254=B12)*(Comments!$S$2:$S$254="Closed"))</f>
        <v>0</v>
      </c>
      <c r="F12">
        <f t="shared" si="0"/>
        <v>0</v>
      </c>
      <c r="H12" s="60">
        <f>SUMPRODUCT((Comments!$N$2:$N$254=B12)*(Comments!$V$2:$V$254="Accept"))+SUMPRODUCT((Comments!$N$2:$N$254=B12)*(Comments!$V$2:$V$254="Counter"))+SUMPRODUCT((Comments!$N$2:$N$254=B12)*(Comments!$V$2:$V$254="Reject"))</f>
        <v>0</v>
      </c>
      <c r="I12" s="77">
        <f t="shared" si="1"/>
        <v>0</v>
      </c>
    </row>
    <row r="13" spans="4:9" ht="12.75">
      <c r="D13">
        <f>SUM(D4:D12)</f>
        <v>92</v>
      </c>
      <c r="E13">
        <f>SUM(E4:E12)</f>
        <v>92</v>
      </c>
      <c r="F13">
        <f>SUM(F4:F12)</f>
        <v>0</v>
      </c>
      <c r="H13">
        <f>SUM(H4:H12)</f>
        <v>92</v>
      </c>
      <c r="I13">
        <f>SUM(I4:I12)</f>
        <v>0</v>
      </c>
    </row>
    <row r="14" s="44" customFormat="1" ht="18">
      <c r="A14" s="44" t="s">
        <v>260</v>
      </c>
    </row>
    <row r="15" spans="2:9" ht="12.75">
      <c r="B15" t="s">
        <v>265</v>
      </c>
      <c r="C15" t="s">
        <v>266</v>
      </c>
      <c r="D15">
        <f>COUNTIF(Comments!$N$2:$N$254,B15)</f>
        <v>5</v>
      </c>
      <c r="E15" s="60">
        <f>SUMPRODUCT((Comments!$N$2:$N$254=B15)*(Comments!$S$2:$S$254="Closed"))</f>
        <v>5</v>
      </c>
      <c r="F15">
        <f aca="true" t="shared" si="2" ref="F15:F22">D15-E15</f>
        <v>0</v>
      </c>
      <c r="G15" t="s">
        <v>769</v>
      </c>
      <c r="H15" s="60">
        <f>SUMPRODUCT((Comments!$N$2:$N$254=B15)*(Comments!$V$2:$V$254="Accept"))+SUMPRODUCT((Comments!$N$2:$N$254=B15)*(Comments!$V$2:$V$254="Counter"))+SUMPRODUCT((Comments!$N$2:$N$254=B15)*(Comments!$V$2:$V$254="Reject"))</f>
        <v>5</v>
      </c>
      <c r="I15" s="77">
        <f aca="true" t="shared" si="3" ref="I15:I22">D15-H15</f>
        <v>0</v>
      </c>
    </row>
    <row r="16" spans="2:9" ht="12.75">
      <c r="B16" t="s">
        <v>1162</v>
      </c>
      <c r="C16" t="s">
        <v>20</v>
      </c>
      <c r="D16">
        <f>COUNTIF(Comments!$N$2:$N$254,B16)</f>
        <v>2</v>
      </c>
      <c r="E16" s="60">
        <f>SUMPRODUCT((Comments!$N$2:$N$254=B16)*(Comments!$S$2:$S$254="Closed"))</f>
        <v>2</v>
      </c>
      <c r="F16">
        <f t="shared" si="2"/>
        <v>0</v>
      </c>
      <c r="G16" t="s">
        <v>558</v>
      </c>
      <c r="H16" s="60">
        <f>SUMPRODUCT((Comments!$N$2:$N$254=B16)*(Comments!$V$2:$V$254="Accept"))+SUMPRODUCT((Comments!$N$2:$N$254=B16)*(Comments!$V$2:$V$254="Counter"))+SUMPRODUCT((Comments!$N$2:$N$254=B16)*(Comments!$V$2:$V$254="Reject"))</f>
        <v>2</v>
      </c>
      <c r="I16" s="77">
        <f t="shared" si="3"/>
        <v>0</v>
      </c>
    </row>
    <row r="17" spans="2:9" ht="12.75">
      <c r="B17" t="s">
        <v>21</v>
      </c>
      <c r="C17" t="s">
        <v>264</v>
      </c>
      <c r="D17">
        <f>COUNTIF(Comments!$N$2:$N$254,B17)</f>
        <v>10</v>
      </c>
      <c r="E17" s="60">
        <f>SUMPRODUCT((Comments!$N$2:$N$254=B17)*(Comments!$S$2:$S$254="Closed"))</f>
        <v>10</v>
      </c>
      <c r="F17">
        <f t="shared" si="2"/>
        <v>0</v>
      </c>
      <c r="G17" t="s">
        <v>755</v>
      </c>
      <c r="H17" s="60">
        <f>SUMPRODUCT((Comments!$N$2:$N$254=B17)*(Comments!$V$2:$V$254="Accept"))+SUMPRODUCT((Comments!$N$2:$N$254=B17)*(Comments!$V$2:$V$254="Counter"))+SUMPRODUCT((Comments!$N$2:$N$254=B17)*(Comments!$V$2:$V$254="Reject"))</f>
        <v>10</v>
      </c>
      <c r="I17" s="77">
        <f t="shared" si="3"/>
        <v>0</v>
      </c>
    </row>
    <row r="18" spans="2:9" ht="12.75">
      <c r="B18" t="s">
        <v>267</v>
      </c>
      <c r="D18">
        <f>COUNTIF(Comments!$N$2:$N$254,B18)</f>
        <v>0</v>
      </c>
      <c r="E18" s="60">
        <f>SUMPRODUCT((Comments!$N$2:$N$254=B18)*(Comments!$S$2:$S$254="Closed"))</f>
        <v>0</v>
      </c>
      <c r="F18">
        <f t="shared" si="2"/>
        <v>0</v>
      </c>
      <c r="H18" s="60">
        <f>SUMPRODUCT((Comments!$N$2:$N$254=B18)*(Comments!$V$2:$V$254="Accept"))+SUMPRODUCT((Comments!$N$2:$N$254=B18)*(Comments!$V$2:$V$254="Counter"))+SUMPRODUCT((Comments!$N$2:$N$254=B18)*(Comments!$V$2:$V$254="Reject"))</f>
        <v>0</v>
      </c>
      <c r="I18" s="77">
        <f t="shared" si="3"/>
        <v>0</v>
      </c>
    </row>
    <row r="19" spans="2:9" ht="12.75">
      <c r="B19" t="s">
        <v>1217</v>
      </c>
      <c r="C19" t="s">
        <v>1218</v>
      </c>
      <c r="D19">
        <f>COUNTIF(Comments!$N$2:$N$254,B19)</f>
        <v>19</v>
      </c>
      <c r="E19" s="60">
        <f>SUMPRODUCT((Comments!$N$2:$N$254=B19)*(Comments!$S$2:$S$254="Closed"))</f>
        <v>19</v>
      </c>
      <c r="F19">
        <f t="shared" si="2"/>
        <v>0</v>
      </c>
      <c r="G19" t="s">
        <v>771</v>
      </c>
      <c r="H19" s="60">
        <f>SUMPRODUCT((Comments!$N$2:$N$254=B19)*(Comments!$V$2:$V$254="Accept"))+SUMPRODUCT((Comments!$N$2:$N$254=B19)*(Comments!$V$2:$V$254="Counter"))+SUMPRODUCT((Comments!$N$2:$N$254=B19)*(Comments!$V$2:$V$254="Reject"))</f>
        <v>19</v>
      </c>
      <c r="I19" s="77">
        <f t="shared" si="3"/>
        <v>0</v>
      </c>
    </row>
    <row r="20" spans="2:9" ht="12.75">
      <c r="B20" t="s">
        <v>268</v>
      </c>
      <c r="C20" t="s">
        <v>269</v>
      </c>
      <c r="D20">
        <f>COUNTIF(Comments!$N$2:$N$254,B20)</f>
        <v>23</v>
      </c>
      <c r="E20" s="60">
        <f>SUMPRODUCT((Comments!$N$2:$N$254=B20)*(Comments!$S$2:$S$254="Closed"))</f>
        <v>23</v>
      </c>
      <c r="F20">
        <f t="shared" si="2"/>
        <v>0</v>
      </c>
      <c r="G20" t="s">
        <v>559</v>
      </c>
      <c r="H20" s="60">
        <f>SUMPRODUCT((Comments!$N$2:$N$254=B20)*(Comments!$V$2:$V$254="Accept"))+SUMPRODUCT((Comments!$N$2:$N$254=B20)*(Comments!$V$2:$V$254="Counter"))+SUMPRODUCT((Comments!$N$2:$N$254=B20)*(Comments!$V$2:$V$254="Reject"))</f>
        <v>23</v>
      </c>
      <c r="I20" s="77">
        <f t="shared" si="3"/>
        <v>0</v>
      </c>
    </row>
    <row r="21" spans="2:9" ht="12.75">
      <c r="B21" t="s">
        <v>1171</v>
      </c>
      <c r="C21" t="s">
        <v>1172</v>
      </c>
      <c r="D21">
        <f>COUNTIF(Comments!$N$2:$N$254,B21)</f>
        <v>5</v>
      </c>
      <c r="E21" s="60">
        <f>SUMPRODUCT((Comments!$N$2:$N$254=B21)*(Comments!$S$2:$S$254="Closed"))</f>
        <v>5</v>
      </c>
      <c r="F21">
        <f>D21-E21</f>
        <v>0</v>
      </c>
      <c r="G21" t="s">
        <v>561</v>
      </c>
      <c r="H21" s="60">
        <f>SUMPRODUCT((Comments!$N$2:$N$254=B21)*(Comments!$V$2:$V$254="Accept"))+SUMPRODUCT((Comments!$N$2:$N$254=B21)*(Comments!$V$2:$V$254="Counter"))+SUMPRODUCT((Comments!$N$2:$N$254=B21)*(Comments!$V$2:$V$254="Reject"))</f>
        <v>5</v>
      </c>
      <c r="I21" s="77">
        <f t="shared" si="3"/>
        <v>0</v>
      </c>
    </row>
    <row r="22" spans="2:9" ht="12.75">
      <c r="B22" t="s">
        <v>1219</v>
      </c>
      <c r="C22" t="s">
        <v>1220</v>
      </c>
      <c r="D22">
        <f>COUNTIF(Comments!$N$2:$N$254,B22)</f>
        <v>1</v>
      </c>
      <c r="E22" s="60">
        <f>SUMPRODUCT((Comments!$N$2:$N$254=B22)*(Comments!$S$2:$S$254="Closed"))</f>
        <v>1</v>
      </c>
      <c r="F22">
        <f t="shared" si="2"/>
        <v>0</v>
      </c>
      <c r="G22" t="s">
        <v>561</v>
      </c>
      <c r="H22" s="60">
        <f>SUMPRODUCT((Comments!$N$2:$N$254=B22)*(Comments!$V$2:$V$254="Accept"))+SUMPRODUCT((Comments!$N$2:$N$254=B22)*(Comments!$V$2:$V$254="Counter"))+SUMPRODUCT((Comments!$N$2:$N$254=B22)*(Comments!$V$2:$V$254="Reject"))</f>
        <v>1</v>
      </c>
      <c r="I22" s="77">
        <f t="shared" si="3"/>
        <v>0</v>
      </c>
    </row>
    <row r="23" spans="4:9" ht="12.75">
      <c r="D23">
        <f>SUM(D15:D22)</f>
        <v>65</v>
      </c>
      <c r="E23">
        <f>SUM(E15:E22)</f>
        <v>65</v>
      </c>
      <c r="F23">
        <f>SUM(F15:F22)</f>
        <v>0</v>
      </c>
      <c r="H23">
        <f>SUM(H15:H22)</f>
        <v>65</v>
      </c>
      <c r="I23">
        <f>SUM(I15:I22)</f>
        <v>0</v>
      </c>
    </row>
    <row r="24" s="44" customFormat="1" ht="18">
      <c r="A24" s="44" t="s">
        <v>270</v>
      </c>
    </row>
    <row r="25" spans="2:9" ht="12.75">
      <c r="B25" t="s">
        <v>67</v>
      </c>
      <c r="C25" t="s">
        <v>66</v>
      </c>
      <c r="D25">
        <f>COUNTIF(Comments!$N$2:$N$254,B25)</f>
        <v>1</v>
      </c>
      <c r="E25" s="60">
        <f>SUMPRODUCT((Comments!$N$2:$N$254=B25)*(Comments!$S$2:$S$254="Closed"))</f>
        <v>1</v>
      </c>
      <c r="F25">
        <f aca="true" t="shared" si="4" ref="F25:F31">D25-E25</f>
        <v>0</v>
      </c>
      <c r="G25" t="s">
        <v>772</v>
      </c>
      <c r="H25" s="60">
        <f>SUMPRODUCT((Comments!$N$2:$N$254=B25)*(Comments!$V$2:$V$254="Accept"))+SUMPRODUCT((Comments!$N$2:$N$254=B25)*(Comments!$V$2:$V$254="Counter"))+SUMPRODUCT((Comments!$N$2:$N$254=B25)*(Comments!$V$2:$V$254="Reject"))</f>
        <v>1</v>
      </c>
      <c r="I25" s="77">
        <f aca="true" t="shared" si="5" ref="I25:I31">D25-H25</f>
        <v>0</v>
      </c>
    </row>
    <row r="26" spans="2:9" ht="12.75">
      <c r="B26" t="s">
        <v>1204</v>
      </c>
      <c r="C26" t="s">
        <v>24</v>
      </c>
      <c r="D26">
        <f>COUNTIF(Comments!$N$2:$N$254,B26)</f>
        <v>0</v>
      </c>
      <c r="E26" s="60">
        <f>SUMPRODUCT((Comments!$N$2:$N$254=B26)*(Comments!$S$2:$S$254="Closed"))</f>
        <v>0</v>
      </c>
      <c r="F26">
        <f t="shared" si="4"/>
        <v>0</v>
      </c>
      <c r="G26" t="s">
        <v>772</v>
      </c>
      <c r="H26" s="60">
        <f>SUMPRODUCT((Comments!$N$2:$N$254=B26)*(Comments!$V$2:$V$254="Accept"))+SUMPRODUCT((Comments!$N$2:$N$254=B26)*(Comments!$V$2:$V$254="Counter"))+SUMPRODUCT((Comments!$N$2:$N$254=B26)*(Comments!$V$2:$V$254="Reject"))</f>
        <v>0</v>
      </c>
      <c r="I26" s="77">
        <f t="shared" si="5"/>
        <v>0</v>
      </c>
    </row>
    <row r="27" spans="2:9" ht="12.75">
      <c r="B27" t="s">
        <v>22</v>
      </c>
      <c r="C27" t="s">
        <v>23</v>
      </c>
      <c r="D27">
        <f>COUNTIF(Comments!$N$2:$N$254,B27)</f>
        <v>7</v>
      </c>
      <c r="E27" s="60">
        <f>SUMPRODUCT((Comments!$N$2:$N$254=B27)*(Comments!$S$2:$S$254="Closed"))</f>
        <v>7</v>
      </c>
      <c r="F27">
        <f t="shared" si="4"/>
        <v>0</v>
      </c>
      <c r="G27" t="s">
        <v>772</v>
      </c>
      <c r="H27" s="60">
        <f>SUMPRODUCT((Comments!$N$2:$N$254=B27)*(Comments!$V$2:$V$254="Accept"))+SUMPRODUCT((Comments!$N$2:$N$254=B27)*(Comments!$V$2:$V$254="Counter"))+SUMPRODUCT((Comments!$N$2:$N$254=B27)*(Comments!$V$2:$V$254="Reject"))</f>
        <v>7</v>
      </c>
      <c r="I27" s="77">
        <f t="shared" si="5"/>
        <v>0</v>
      </c>
    </row>
    <row r="28" spans="2:9" ht="12.75">
      <c r="B28" t="s">
        <v>272</v>
      </c>
      <c r="D28">
        <f>COUNTIF(Comments!$N$2:$N$254,B28)</f>
        <v>8</v>
      </c>
      <c r="E28" s="60">
        <f>SUMPRODUCT((Comments!$N$2:$N$254=B28)*(Comments!$S$2:$S$254="Closed"))</f>
        <v>8</v>
      </c>
      <c r="F28">
        <f t="shared" si="4"/>
        <v>0</v>
      </c>
      <c r="G28" t="s">
        <v>772</v>
      </c>
      <c r="H28" s="60">
        <f>SUMPRODUCT((Comments!$N$2:$N$254=B28)*(Comments!$V$2:$V$254="Accept"))+SUMPRODUCT((Comments!$N$2:$N$254=B28)*(Comments!$V$2:$V$254="Counter"))+SUMPRODUCT((Comments!$N$2:$N$254=B28)*(Comments!$V$2:$V$254="Reject"))</f>
        <v>8</v>
      </c>
      <c r="I28" s="77">
        <f t="shared" si="5"/>
        <v>0</v>
      </c>
    </row>
    <row r="29" spans="2:9" ht="12.75">
      <c r="B29" t="s">
        <v>271</v>
      </c>
      <c r="D29">
        <f>COUNTIF(Comments!$N$2:$N$254,B29)</f>
        <v>4</v>
      </c>
      <c r="E29" s="60">
        <f>SUMPRODUCT((Comments!$N$2:$N$254=B29)*(Comments!$S$2:$S$254="Closed"))</f>
        <v>4</v>
      </c>
      <c r="F29">
        <f t="shared" si="4"/>
        <v>0</v>
      </c>
      <c r="G29" t="s">
        <v>772</v>
      </c>
      <c r="H29" s="60">
        <f>SUMPRODUCT((Comments!$N$2:$N$254=B29)*(Comments!$V$2:$V$254="Accept"))+SUMPRODUCT((Comments!$N$2:$N$254=B29)*(Comments!$V$2:$V$254="Counter"))+SUMPRODUCT((Comments!$N$2:$N$254=B29)*(Comments!$V$2:$V$254="Reject"))</f>
        <v>4</v>
      </c>
      <c r="I29" s="77">
        <f t="shared" si="5"/>
        <v>0</v>
      </c>
    </row>
    <row r="30" spans="2:9" ht="12.75">
      <c r="B30" t="s">
        <v>1203</v>
      </c>
      <c r="D30">
        <f>COUNTIF(Comments!$N$2:$N$254,B30)</f>
        <v>9</v>
      </c>
      <c r="E30" s="60">
        <f>SUMPRODUCT((Comments!$N$2:$N$254=B30)*(Comments!$S$2:$S$254="Closed"))</f>
        <v>9</v>
      </c>
      <c r="F30">
        <f t="shared" si="4"/>
        <v>0</v>
      </c>
      <c r="G30" t="s">
        <v>772</v>
      </c>
      <c r="H30" s="60">
        <f>SUMPRODUCT((Comments!$N$2:$N$254=B30)*(Comments!$V$2:$V$254="Accept"))+SUMPRODUCT((Comments!$N$2:$N$254=B30)*(Comments!$V$2:$V$254="Counter"))+SUMPRODUCT((Comments!$N$2:$N$254=B30)*(Comments!$V$2:$V$254="Reject"))</f>
        <v>9</v>
      </c>
      <c r="I30" s="77">
        <f t="shared" si="5"/>
        <v>0</v>
      </c>
    </row>
    <row r="31" spans="2:9" ht="12.75">
      <c r="B31" t="s">
        <v>68</v>
      </c>
      <c r="D31">
        <f>COUNTIF(Comments!$N$2:$N$254,B31)</f>
        <v>6</v>
      </c>
      <c r="E31" s="60">
        <f>SUMPRODUCT((Comments!$N$2:$N$254=B31)*(Comments!$S$2:$S$254="Closed"))</f>
        <v>6</v>
      </c>
      <c r="F31">
        <f t="shared" si="4"/>
        <v>0</v>
      </c>
      <c r="G31" t="s">
        <v>772</v>
      </c>
      <c r="H31" s="60">
        <f>SUMPRODUCT((Comments!$N$2:$N$254=B31)*(Comments!$V$2:$V$254="Accept"))+SUMPRODUCT((Comments!$N$2:$N$254=B31)*(Comments!$V$2:$V$254="Counter"))+SUMPRODUCT((Comments!$N$2:$N$254=B31)*(Comments!$V$2:$V$254="Reject"))</f>
        <v>6</v>
      </c>
      <c r="I31" s="77">
        <f t="shared" si="5"/>
        <v>0</v>
      </c>
    </row>
    <row r="32" spans="4:9" ht="12.75">
      <c r="D32">
        <f>SUM(D25:D31)</f>
        <v>35</v>
      </c>
      <c r="E32">
        <f>SUM(E25:E31)</f>
        <v>35</v>
      </c>
      <c r="F32">
        <f>SUM(F25:F31)</f>
        <v>0</v>
      </c>
      <c r="H32">
        <f>SUM(H25:H31)</f>
        <v>35</v>
      </c>
      <c r="I32">
        <f>SUM(I25:I31)</f>
        <v>0</v>
      </c>
    </row>
    <row r="33" s="44" customFormat="1" ht="18">
      <c r="A33" s="44" t="s">
        <v>29</v>
      </c>
    </row>
    <row r="34" spans="2:9" ht="12.75">
      <c r="B34" t="s">
        <v>677</v>
      </c>
      <c r="D34">
        <f>COUNTIF(Comments!$N$2:$N$254,B34)</f>
        <v>4</v>
      </c>
      <c r="E34" s="60">
        <f>SUMPRODUCT((Comments!$N$2:$N$254=B34)*(Comments!$S$2:$S$254="Closed"))</f>
        <v>4</v>
      </c>
      <c r="F34">
        <f aca="true" t="shared" si="6" ref="F34:F39">D34-E34</f>
        <v>0</v>
      </c>
      <c r="G34" t="s">
        <v>775</v>
      </c>
      <c r="H34" s="60">
        <f>SUMPRODUCT((Comments!$N$2:$N$254=B34)*(Comments!$V$2:$V$254="Accept"))+SUMPRODUCT((Comments!$N$2:$N$254=B34)*(Comments!$V$2:$V$254="Counter"))+SUMPRODUCT((Comments!$N$2:$N$254=B34)*(Comments!$V$2:$V$254="Reject"))</f>
        <v>4</v>
      </c>
      <c r="I34" s="77">
        <f aca="true" t="shared" si="7" ref="I34:I39">D34-H34</f>
        <v>0</v>
      </c>
    </row>
    <row r="35" spans="2:9" ht="12.75">
      <c r="B35" t="s">
        <v>975</v>
      </c>
      <c r="C35" t="s">
        <v>976</v>
      </c>
      <c r="D35">
        <f>COUNTIF(Comments!$N$2:$N$254,B35)</f>
        <v>22</v>
      </c>
      <c r="E35" s="60">
        <f>SUMPRODUCT((Comments!$N$2:$N$254=B35)*(Comments!$S$2:$S$254="Closed"))</f>
        <v>22</v>
      </c>
      <c r="F35">
        <f>D35-E35</f>
        <v>0</v>
      </c>
      <c r="G35" t="s">
        <v>775</v>
      </c>
      <c r="H35" s="60">
        <f>SUMPRODUCT((Comments!$N$2:$N$254=B35)*(Comments!$V$2:$V$254="Accept"))+SUMPRODUCT((Comments!$N$2:$N$254=B35)*(Comments!$V$2:$V$254="Counter"))+SUMPRODUCT((Comments!$N$2:$N$254=B35)*(Comments!$V$2:$V$254="Reject"))</f>
        <v>22</v>
      </c>
      <c r="I35" s="77">
        <f>D35-H35</f>
        <v>0</v>
      </c>
    </row>
    <row r="36" spans="2:9" ht="12.75">
      <c r="B36" t="s">
        <v>978</v>
      </c>
      <c r="D36">
        <f>COUNTIF(Comments!$N$2:$N$254,B36)</f>
        <v>3</v>
      </c>
      <c r="E36" s="60">
        <f>SUMPRODUCT((Comments!$N$2:$N$254=B36)*(Comments!$S$2:$S$254="Closed"))</f>
        <v>3</v>
      </c>
      <c r="F36">
        <f t="shared" si="6"/>
        <v>0</v>
      </c>
      <c r="G36" t="s">
        <v>775</v>
      </c>
      <c r="H36" s="60">
        <f>SUMPRODUCT((Comments!$N$2:$N$254=B36)*(Comments!$V$2:$V$254="Accept"))+SUMPRODUCT((Comments!$N$2:$N$254=B36)*(Comments!$V$2:$V$254="Counter"))+SUMPRODUCT((Comments!$N$2:$N$254=B36)*(Comments!$V$2:$V$254="Reject"))</f>
        <v>3</v>
      </c>
      <c r="I36" s="77">
        <f t="shared" si="7"/>
        <v>0</v>
      </c>
    </row>
    <row r="37" spans="2:9" ht="12.75">
      <c r="B37" t="s">
        <v>708</v>
      </c>
      <c r="C37" t="s">
        <v>709</v>
      </c>
      <c r="D37">
        <f>COUNTIF(Comments!$N$2:$N$254,B37)</f>
        <v>0</v>
      </c>
      <c r="E37" s="60">
        <f>SUMPRODUCT((Comments!$N$2:$N$254=B37)*(Comments!$S$2:$S$254="Closed"))</f>
        <v>0</v>
      </c>
      <c r="F37">
        <f t="shared" si="6"/>
        <v>0</v>
      </c>
      <c r="G37" t="s">
        <v>775</v>
      </c>
      <c r="H37" s="60">
        <f>SUMPRODUCT((Comments!$N$2:$N$254=B37)*(Comments!$V$2:$V$254="Accept"))+SUMPRODUCT((Comments!$N$2:$N$254=B37)*(Comments!$V$2:$V$254="Counter"))+SUMPRODUCT((Comments!$N$2:$N$254=B37)*(Comments!$V$2:$V$254="Reject"))</f>
        <v>0</v>
      </c>
      <c r="I37" s="77">
        <f t="shared" si="7"/>
        <v>0</v>
      </c>
    </row>
    <row r="38" spans="2:9" ht="12.75">
      <c r="B38" t="s">
        <v>31</v>
      </c>
      <c r="C38" t="s">
        <v>30</v>
      </c>
      <c r="D38">
        <f>COUNTIF(Comments!$N$2:$N$254,B38)</f>
        <v>27</v>
      </c>
      <c r="E38" s="60">
        <f>SUMPRODUCT((Comments!$N$2:$N$254=B38)*(Comments!$S$2:$S$254="Closed"))</f>
        <v>27</v>
      </c>
      <c r="F38">
        <f t="shared" si="6"/>
        <v>0</v>
      </c>
      <c r="G38" t="s">
        <v>768</v>
      </c>
      <c r="H38" s="60">
        <f>SUMPRODUCT((Comments!$N$2:$N$254=B38)*(Comments!$V$2:$V$254="Accept"))+SUMPRODUCT((Comments!$N$2:$N$254=B38)*(Comments!$V$2:$V$254="Counter"))+SUMPRODUCT((Comments!$N$2:$N$254=B38)*(Comments!$V$2:$V$254="Reject"))</f>
        <v>27</v>
      </c>
      <c r="I38" s="77">
        <f t="shared" si="7"/>
        <v>0</v>
      </c>
    </row>
    <row r="39" spans="2:9" ht="12.75">
      <c r="B39" t="s">
        <v>32</v>
      </c>
      <c r="C39" t="s">
        <v>713</v>
      </c>
      <c r="D39">
        <f>COUNTIF(Comments!$N$2:$N$254,B39)</f>
        <v>5</v>
      </c>
      <c r="E39" s="60">
        <f>SUMPRODUCT((Comments!$N$2:$N$254=B39)*(Comments!$S$2:$S$254="Closed"))</f>
        <v>5</v>
      </c>
      <c r="F39">
        <f t="shared" si="6"/>
        <v>0</v>
      </c>
      <c r="G39" t="s">
        <v>775</v>
      </c>
      <c r="H39" s="60">
        <f>SUMPRODUCT((Comments!$N$2:$N$254=B39)*(Comments!$V$2:$V$254="Accept"))+SUMPRODUCT((Comments!$N$2:$N$254=B39)*(Comments!$V$2:$V$254="Counter"))+SUMPRODUCT((Comments!$N$2:$N$254=B39)*(Comments!$V$2:$V$254="Reject"))</f>
        <v>5</v>
      </c>
      <c r="I39" s="77">
        <f t="shared" si="7"/>
        <v>0</v>
      </c>
    </row>
    <row r="40" spans="4:9" ht="12.75">
      <c r="D40">
        <f>SUM(D34:D39)</f>
        <v>61</v>
      </c>
      <c r="E40">
        <f>SUM(E34:E39)</f>
        <v>61</v>
      </c>
      <c r="F40">
        <f>SUM(F34:F39)</f>
        <v>0</v>
      </c>
      <c r="H40">
        <f>SUM(H34:H39)</f>
        <v>61</v>
      </c>
      <c r="I40">
        <f>SUM(I34:I39)</f>
        <v>0</v>
      </c>
    </row>
  </sheetData>
  <sheetProtection/>
  <printOptions/>
  <pageMargins left="0.787401575" right="0.787401575" top="0.984251969" bottom="0.984251969"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3"/>
  <dimension ref="A1:I15"/>
  <sheetViews>
    <sheetView zoomScale="145" zoomScaleNormal="145" zoomScalePageLayoutView="0" workbookViewId="0" topLeftCell="A1">
      <selection activeCell="I10" sqref="I10"/>
    </sheetView>
  </sheetViews>
  <sheetFormatPr defaultColWidth="9.140625" defaultRowHeight="12.75"/>
  <cols>
    <col min="1" max="1" width="11.421875" style="0" customWidth="1"/>
    <col min="2" max="2" width="20.421875" style="0" bestFit="1" customWidth="1"/>
    <col min="3" max="3" width="11.421875" style="0" customWidth="1"/>
    <col min="4" max="4" width="11.00390625" style="0" customWidth="1"/>
    <col min="5" max="5" width="9.421875" style="0" customWidth="1"/>
    <col min="6" max="7" width="11.421875" style="0" customWidth="1"/>
    <col min="8" max="8" width="21.00390625" style="0" bestFit="1" customWidth="1"/>
    <col min="9" max="9" width="9.8515625" style="0" bestFit="1" customWidth="1"/>
    <col min="10" max="16384" width="11.421875" style="0" customWidth="1"/>
  </cols>
  <sheetData>
    <row r="1" ht="23.25">
      <c r="A1" s="43" t="s">
        <v>62</v>
      </c>
    </row>
    <row r="2" ht="12.75">
      <c r="I2" s="50"/>
    </row>
    <row r="3" ht="13.5" thickBot="1"/>
    <row r="4" spans="2:6" ht="14.25" thickBot="1" thickTop="1">
      <c r="B4" s="32" t="s">
        <v>1156</v>
      </c>
      <c r="C4" s="33" t="s">
        <v>25</v>
      </c>
      <c r="D4" s="33" t="s">
        <v>57</v>
      </c>
      <c r="E4" s="33" t="s">
        <v>58</v>
      </c>
      <c r="F4" s="34" t="s">
        <v>26</v>
      </c>
    </row>
    <row r="5" spans="2:6" ht="13.5" thickTop="1">
      <c r="B5" s="35" t="s">
        <v>604</v>
      </c>
      <c r="C5" s="36">
        <f>C6+C7</f>
        <v>253</v>
      </c>
      <c r="D5" s="36">
        <f>D6+D7</f>
        <v>0</v>
      </c>
      <c r="E5" s="36">
        <f>E6+E7</f>
        <v>253</v>
      </c>
      <c r="F5" s="37">
        <f aca="true" t="shared" si="0" ref="F5:F12">E5/C5</f>
        <v>1</v>
      </c>
    </row>
    <row r="6" spans="2:6" ht="12.75">
      <c r="B6" s="35" t="s">
        <v>257</v>
      </c>
      <c r="C6" s="36">
        <f>COUNTIF(Comments!$K$2:$K$254,"E")</f>
        <v>101</v>
      </c>
      <c r="D6" s="41">
        <f>SUMPRODUCT((Comments!$K$2:$K$254="E")*(Comments!$S$2:$S$254="Open"))</f>
        <v>0</v>
      </c>
      <c r="E6" s="41">
        <f>SUMPRODUCT((Comments!$K$2:$K$254="E")*(Comments!$S$2:$S$254="Closed"))</f>
        <v>101</v>
      </c>
      <c r="F6" s="37">
        <f t="shared" si="0"/>
        <v>1</v>
      </c>
    </row>
    <row r="7" spans="2:8" ht="13.5" thickBot="1">
      <c r="B7" s="38" t="s">
        <v>258</v>
      </c>
      <c r="C7" s="36">
        <f>COUNTIF(Comments!$K$2:$K$254,"T")</f>
        <v>152</v>
      </c>
      <c r="D7" s="42">
        <f>SUMPRODUCT((Comments!$K$2:$K$254="T")*(Comments!$S$2:$S$254="Open"))</f>
        <v>0</v>
      </c>
      <c r="E7" s="42">
        <f>SUMPRODUCT((Comments!$K$2:$K$254="T")*(Comments!$S$2:$S$254="Closed"))</f>
        <v>152</v>
      </c>
      <c r="F7" s="40">
        <f t="shared" si="0"/>
        <v>1</v>
      </c>
      <c r="H7" t="s">
        <v>1223</v>
      </c>
    </row>
    <row r="8" spans="2:9" ht="13.5" thickTop="1">
      <c r="B8" s="35" t="s">
        <v>604</v>
      </c>
      <c r="C8" s="46">
        <f>SUM(C9:C12)</f>
        <v>253</v>
      </c>
      <c r="D8" s="46">
        <f>SUM(D9:D12)</f>
        <v>0</v>
      </c>
      <c r="E8" s="46">
        <f>SUM(E9:E12)</f>
        <v>253</v>
      </c>
      <c r="F8" s="49">
        <f t="shared" si="0"/>
        <v>1</v>
      </c>
      <c r="H8">
        <f>SUM(H9:H12)</f>
        <v>253</v>
      </c>
      <c r="I8">
        <f>C8-H8</f>
        <v>0</v>
      </c>
    </row>
    <row r="9" spans="2:8" ht="12.75">
      <c r="B9" s="47" t="s">
        <v>608</v>
      </c>
      <c r="C9" s="36">
        <f>COUNTIF(Comments!$M$2:$M$254,"General")</f>
        <v>92</v>
      </c>
      <c r="D9" s="60">
        <f>SUMPRODUCT((Comments!$M$2:$M$254="General")*(Comments!$S$2:$S$254="Open"))</f>
        <v>0</v>
      </c>
      <c r="E9" s="60">
        <f>SUMPRODUCT((Comments!$M$2:$M$254="General")*(Comments!$S$2:$S$254="Closed"))</f>
        <v>92</v>
      </c>
      <c r="F9" s="37">
        <f t="shared" si="0"/>
        <v>1</v>
      </c>
      <c r="H9">
        <f>SUMPRODUCT((Comments!$M$2:$M$424="General")*(Comments!$Y$2:$Y$424="Done"))</f>
        <v>92</v>
      </c>
    </row>
    <row r="10" spans="2:8" ht="12.75">
      <c r="B10" s="47" t="s">
        <v>609</v>
      </c>
      <c r="C10" s="36">
        <f>COUNTIF(Comments!$M$2:$M$254,"MAC")</f>
        <v>65</v>
      </c>
      <c r="D10" s="41">
        <f>SUMPRODUCT((Comments!$M$2:$M$254="MAC")*(Comments!$S$2:$S$254="Open"))</f>
        <v>0</v>
      </c>
      <c r="E10" s="41">
        <f>SUMPRODUCT((Comments!$M$2:$M$254="MAC")*(Comments!$S$2:$S$254="Closed"))</f>
        <v>65</v>
      </c>
      <c r="F10" s="37">
        <f t="shared" si="0"/>
        <v>1</v>
      </c>
      <c r="H10">
        <f>SUMPRODUCT((Comments!$M$2:$M$424="MAC")*(Comments!$Y$2:$Y$424="Done"))</f>
        <v>65</v>
      </c>
    </row>
    <row r="11" spans="2:8" ht="12.75">
      <c r="B11" s="47" t="s">
        <v>69</v>
      </c>
      <c r="C11" s="36">
        <f>COUNTIF(Comments!$M$2:$M$254,"RFI")</f>
        <v>35</v>
      </c>
      <c r="D11" s="41">
        <f>SUMPRODUCT((Comments!$M$2:$M$254="RFI")*(Comments!$S$2:$S$254="Open"))</f>
        <v>0</v>
      </c>
      <c r="E11" s="41">
        <f>SUMPRODUCT((Comments!$M$2:$M$254="RFI")*(Comments!$S$2:$S$254="Closed"))</f>
        <v>35</v>
      </c>
      <c r="F11" s="37">
        <f t="shared" si="0"/>
        <v>1</v>
      </c>
      <c r="H11">
        <f>SUMPRODUCT((Comments!$M$2:$M$424="RFI")*(Comments!$Y$2:$Y$424="Done"))</f>
        <v>35</v>
      </c>
    </row>
    <row r="12" spans="2:8" ht="13.5" thickBot="1">
      <c r="B12" s="48" t="s">
        <v>70</v>
      </c>
      <c r="C12" s="39">
        <f>COUNTIF(Comments!$M$2:$M$254,"Security")</f>
        <v>61</v>
      </c>
      <c r="D12" s="42">
        <f>SUMPRODUCT((Comments!$M$2:$M$254="Security")*(Comments!$S$2:$S$254="Open"))</f>
        <v>0</v>
      </c>
      <c r="E12" s="42">
        <f>SUMPRODUCT((Comments!$M$2:$M$254="Security")*(Comments!$S$2:$S$254="Closed"))</f>
        <v>61</v>
      </c>
      <c r="F12" s="40">
        <f t="shared" si="0"/>
        <v>1</v>
      </c>
      <c r="H12">
        <f>SUMPRODUCT((Comments!$M$2:$M$424="Security")*(Comments!$Y$2:$Y$424="Done"))</f>
        <v>61</v>
      </c>
    </row>
    <row r="13" ht="13.5" thickTop="1"/>
    <row r="15" ht="12.75">
      <c r="A15" s="41"/>
    </row>
  </sheetData>
  <sheetProtection/>
  <printOptions/>
  <pageMargins left="0.787401575" right="0.787401575" top="0.984251969" bottom="0.984251969" header="0.5" footer="0.5"/>
  <pageSetup horizontalDpi="600" verticalDpi="600" orientation="portrait"/>
</worksheet>
</file>

<file path=xl/worksheets/sheet5.xml><?xml version="1.0" encoding="utf-8"?>
<worksheet xmlns="http://schemas.openxmlformats.org/spreadsheetml/2006/main" xmlns:r="http://schemas.openxmlformats.org/officeDocument/2006/relationships">
  <sheetPr codeName="Sheet6"/>
  <dimension ref="A1:A1"/>
  <sheetViews>
    <sheetView zoomScale="140" zoomScaleNormal="140" zoomScalePageLayoutView="0" workbookViewId="0" topLeftCell="A1">
      <selection activeCell="C34" sqref="C34"/>
    </sheetView>
  </sheetViews>
  <sheetFormatPr defaultColWidth="9.140625" defaultRowHeight="12.75"/>
  <cols>
    <col min="1" max="1" width="11.421875" style="0" customWidth="1"/>
    <col min="2" max="2" width="20.421875" style="0" bestFit="1" customWidth="1"/>
    <col min="3" max="5" width="11.421875" style="0" customWidth="1"/>
    <col min="6" max="6" width="9.8515625" style="0" bestFit="1" customWidth="1"/>
    <col min="7" max="16384" width="11.421875" style="0" customWidth="1"/>
  </cols>
  <sheetData>
    <row r="1" ht="23.25">
      <c r="A1" s="43" t="s">
        <v>34</v>
      </c>
    </row>
  </sheetData>
  <sheetProtection/>
  <printOptions/>
  <pageMargins left="0.787401575" right="0.787401575" top="0.984251969" bottom="0.984251969"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sheetPr codeName="Sheet7"/>
  <dimension ref="A2:H21"/>
  <sheetViews>
    <sheetView zoomScale="120" zoomScaleNormal="120" zoomScalePageLayoutView="0" workbookViewId="0" topLeftCell="A1">
      <selection activeCell="A26" sqref="A26"/>
    </sheetView>
  </sheetViews>
  <sheetFormatPr defaultColWidth="9.140625" defaultRowHeight="12.75"/>
  <cols>
    <col min="1" max="16384" width="11.421875" style="0" customWidth="1"/>
  </cols>
  <sheetData>
    <row r="2" ht="15.75">
      <c r="A2" s="30" t="s">
        <v>600</v>
      </c>
    </row>
    <row r="5" spans="1:8" ht="12.75">
      <c r="A5" s="31">
        <v>1</v>
      </c>
      <c r="B5" s="31" t="s">
        <v>606</v>
      </c>
      <c r="C5" s="31"/>
      <c r="D5" s="31"/>
      <c r="E5" s="31"/>
      <c r="F5" s="31"/>
      <c r="G5" s="31"/>
      <c r="H5" s="31"/>
    </row>
    <row r="6" ht="12.75">
      <c r="A6" s="31"/>
    </row>
    <row r="7" spans="1:2" ht="12.75">
      <c r="A7" s="31">
        <v>2</v>
      </c>
      <c r="B7" s="31" t="s">
        <v>674</v>
      </c>
    </row>
    <row r="8" ht="12.75">
      <c r="A8" s="31"/>
    </row>
    <row r="9" spans="1:3" ht="12.75">
      <c r="A9" s="31">
        <v>3</v>
      </c>
      <c r="B9" s="31" t="s">
        <v>173</v>
      </c>
      <c r="C9" s="31"/>
    </row>
    <row r="10" spans="1:3" ht="12.75">
      <c r="A10" s="31"/>
      <c r="B10" s="31"/>
      <c r="C10" s="31" t="s">
        <v>601</v>
      </c>
    </row>
    <row r="11" spans="1:3" ht="12.75">
      <c r="A11" s="31"/>
      <c r="B11" s="31"/>
      <c r="C11" s="31" t="s">
        <v>602</v>
      </c>
    </row>
    <row r="12" spans="1:3" ht="12.75">
      <c r="A12" s="31"/>
      <c r="B12" s="31"/>
      <c r="C12" s="31" t="s">
        <v>603</v>
      </c>
    </row>
    <row r="13" spans="1:3" ht="12.75">
      <c r="A13" s="31"/>
      <c r="B13" s="31"/>
      <c r="C13" s="31" t="s">
        <v>261</v>
      </c>
    </row>
    <row r="14" spans="1:3" ht="12.75">
      <c r="A14" s="31"/>
      <c r="B14" s="31"/>
      <c r="C14" s="31" t="s">
        <v>675</v>
      </c>
    </row>
    <row r="15" ht="12.75">
      <c r="A15" s="31"/>
    </row>
    <row r="16" spans="1:2" ht="12.75">
      <c r="A16" s="31">
        <v>4</v>
      </c>
      <c r="B16" s="31" t="s">
        <v>683</v>
      </c>
    </row>
    <row r="17" spans="1:2" ht="12.75">
      <c r="A17" s="31"/>
      <c r="B17" s="31" t="s">
        <v>1157</v>
      </c>
    </row>
    <row r="18" ht="12.75">
      <c r="A18" s="31"/>
    </row>
    <row r="19" spans="1:3" ht="12.75">
      <c r="A19" s="31">
        <v>5</v>
      </c>
      <c r="B19" s="31" t="s">
        <v>1155</v>
      </c>
      <c r="C19" s="31"/>
    </row>
    <row r="20" spans="1:3" ht="12.75">
      <c r="A20" s="31"/>
      <c r="B20" s="31"/>
      <c r="C20" s="31"/>
    </row>
    <row r="21" spans="1:3" ht="12.75">
      <c r="A21" s="31">
        <v>6</v>
      </c>
      <c r="B21" s="31" t="s">
        <v>680</v>
      </c>
      <c r="C21" s="31"/>
    </row>
  </sheetData>
  <sheetProtection/>
  <printOptions/>
  <pageMargins left="0.787401575" right="0.787401575" top="0.984251969" bottom="0.984251969" header="0.5" footer="0.5"/>
  <pageSetup horizontalDpi="600" verticalDpi="600" orientation="portrait"/>
</worksheet>
</file>

<file path=xl/worksheets/sheet7.xml><?xml version="1.0" encoding="utf-8"?>
<worksheet xmlns="http://schemas.openxmlformats.org/spreadsheetml/2006/main" xmlns:r="http://schemas.openxmlformats.org/officeDocument/2006/relationships">
  <sheetPr codeName="Sheet8"/>
  <dimension ref="A1:B22"/>
  <sheetViews>
    <sheetView zoomScalePageLayoutView="0" workbookViewId="0" topLeftCell="A1">
      <pane ySplit="2" topLeftCell="BM3" activePane="bottomLeft" state="frozen"/>
      <selection pane="topLeft" activeCell="A1" sqref="A1"/>
      <selection pane="bottomLeft" activeCell="D14" sqref="D14"/>
    </sheetView>
  </sheetViews>
  <sheetFormatPr defaultColWidth="9.140625" defaultRowHeight="12.75"/>
  <cols>
    <col min="1" max="1" width="18.8515625" style="0" customWidth="1"/>
    <col min="2" max="2" width="91.140625" style="0" customWidth="1"/>
    <col min="3" max="16384" width="11.421875" style="0" customWidth="1"/>
  </cols>
  <sheetData>
    <row r="1" spans="1:2" ht="23.25">
      <c r="A1" s="18" t="s">
        <v>689</v>
      </c>
      <c r="B1" s="19"/>
    </row>
    <row r="2" spans="1:2" ht="13.5" thickBot="1">
      <c r="A2" s="20" t="s">
        <v>690</v>
      </c>
      <c r="B2" s="21" t="s">
        <v>691</v>
      </c>
    </row>
    <row r="3" spans="1:2" ht="25.5">
      <c r="A3" s="22" t="s">
        <v>44</v>
      </c>
      <c r="B3" s="23" t="s">
        <v>684</v>
      </c>
    </row>
    <row r="4" spans="1:2" ht="12.75">
      <c r="A4" s="24" t="s">
        <v>177</v>
      </c>
      <c r="B4" s="25" t="s">
        <v>685</v>
      </c>
    </row>
    <row r="5" spans="1:2" ht="12.75">
      <c r="A5" s="26" t="s">
        <v>185</v>
      </c>
      <c r="B5" s="25" t="s">
        <v>686</v>
      </c>
    </row>
    <row r="6" spans="1:2" ht="12.75">
      <c r="A6" s="26" t="s">
        <v>59</v>
      </c>
      <c r="B6" s="25" t="s">
        <v>687</v>
      </c>
    </row>
    <row r="7" spans="1:2" ht="12.75">
      <c r="A7" s="26" t="s">
        <v>60</v>
      </c>
      <c r="B7" s="25" t="s">
        <v>197</v>
      </c>
    </row>
    <row r="8" spans="1:2" ht="12.75">
      <c r="A8" s="24" t="s">
        <v>184</v>
      </c>
      <c r="B8" s="25" t="s">
        <v>198</v>
      </c>
    </row>
    <row r="9" spans="1:2" ht="12.75">
      <c r="A9" s="24" t="s">
        <v>199</v>
      </c>
      <c r="B9" s="25" t="s">
        <v>692</v>
      </c>
    </row>
    <row r="10" spans="1:2" ht="76.5">
      <c r="A10" s="24" t="s">
        <v>672</v>
      </c>
      <c r="B10" s="25" t="s">
        <v>715</v>
      </c>
    </row>
    <row r="11" spans="1:2" ht="25.5">
      <c r="A11" s="24" t="s">
        <v>673</v>
      </c>
      <c r="B11" s="25" t="s">
        <v>56</v>
      </c>
    </row>
    <row r="12" spans="1:2" ht="25.5">
      <c r="A12" s="24" t="s">
        <v>51</v>
      </c>
      <c r="B12" s="25" t="s">
        <v>671</v>
      </c>
    </row>
    <row r="13" spans="1:2" ht="25.5">
      <c r="A13" s="24" t="s">
        <v>52</v>
      </c>
      <c r="B13" s="25" t="s">
        <v>254</v>
      </c>
    </row>
    <row r="14" spans="1:2" ht="25.5">
      <c r="A14" s="24" t="s">
        <v>53</v>
      </c>
      <c r="B14" s="25" t="s">
        <v>688</v>
      </c>
    </row>
    <row r="15" spans="1:2" ht="12.75">
      <c r="A15" s="24" t="s">
        <v>37</v>
      </c>
      <c r="B15" s="25" t="s">
        <v>28</v>
      </c>
    </row>
    <row r="16" spans="1:2" ht="12.75">
      <c r="A16" s="27" t="s">
        <v>54</v>
      </c>
      <c r="B16" s="25" t="s">
        <v>678</v>
      </c>
    </row>
    <row r="17" spans="1:2" ht="12.75">
      <c r="A17" s="24" t="s">
        <v>679</v>
      </c>
      <c r="B17" s="25" t="s">
        <v>180</v>
      </c>
    </row>
    <row r="18" spans="1:2" ht="25.5">
      <c r="A18" s="24" t="s">
        <v>181</v>
      </c>
      <c r="B18" s="25" t="s">
        <v>182</v>
      </c>
    </row>
    <row r="19" spans="1:2" ht="76.5">
      <c r="A19" s="24" t="s">
        <v>46</v>
      </c>
      <c r="B19" s="25" t="s">
        <v>178</v>
      </c>
    </row>
    <row r="20" spans="1:2" ht="12.75">
      <c r="A20" s="24" t="s">
        <v>47</v>
      </c>
      <c r="B20" s="25" t="s">
        <v>179</v>
      </c>
    </row>
    <row r="21" spans="1:2" ht="38.25">
      <c r="A21" s="28" t="s">
        <v>48</v>
      </c>
      <c r="B21" s="29" t="s">
        <v>276</v>
      </c>
    </row>
    <row r="22" spans="1:2" ht="38.25">
      <c r="A22" s="31" t="s">
        <v>27</v>
      </c>
      <c r="B22" s="29" t="s">
        <v>682</v>
      </c>
    </row>
  </sheetData>
  <sheetProtection/>
  <printOptions/>
  <pageMargins left="0.787401575" right="0.787401575" top="0.984251969" bottom="0.984251969" header="0.5" footer="0.5"/>
  <pageSetup horizontalDpi="600" verticalDpi="600" orientation="portrait"/>
</worksheet>
</file>

<file path=xl/worksheets/sheet8.xml><?xml version="1.0" encoding="utf-8"?>
<worksheet xmlns="http://schemas.openxmlformats.org/spreadsheetml/2006/main" xmlns:r="http://schemas.openxmlformats.org/officeDocument/2006/relationships">
  <sheetPr codeName="Sheet5"/>
  <dimension ref="A1:C14"/>
  <sheetViews>
    <sheetView zoomScalePageLayoutView="0" workbookViewId="0" topLeftCell="A1">
      <pane ySplit="1" topLeftCell="BM5" activePane="bottomLeft" state="frozen"/>
      <selection pane="topLeft" activeCell="A1" sqref="A1"/>
      <selection pane="bottomLeft" activeCell="A15" sqref="A15"/>
    </sheetView>
  </sheetViews>
  <sheetFormatPr defaultColWidth="9.140625" defaultRowHeight="12.75"/>
  <cols>
    <col min="1" max="1" width="12.7109375" style="17" bestFit="1" customWidth="1"/>
    <col min="2" max="2" width="11.00390625" style="13" bestFit="1" customWidth="1"/>
    <col min="3" max="3" width="64.140625" style="12" customWidth="1"/>
    <col min="4" max="16384" width="11.421875" style="0" customWidth="1"/>
  </cols>
  <sheetData>
    <row r="1" spans="1:3" s="14" customFormat="1" ht="15.75">
      <c r="A1" s="14" t="s">
        <v>35</v>
      </c>
      <c r="B1" s="15" t="s">
        <v>36</v>
      </c>
      <c r="C1" s="16" t="s">
        <v>64</v>
      </c>
    </row>
    <row r="3" spans="1:3" ht="38.25">
      <c r="A3" s="17" t="s">
        <v>65</v>
      </c>
      <c r="B3" s="13">
        <v>40360</v>
      </c>
      <c r="C3" s="12" t="s">
        <v>991</v>
      </c>
    </row>
    <row r="4" spans="1:3" ht="38.25">
      <c r="A4" s="17" t="s">
        <v>732</v>
      </c>
      <c r="B4" s="13">
        <v>40360</v>
      </c>
      <c r="C4" s="12" t="s">
        <v>733</v>
      </c>
    </row>
    <row r="5" spans="1:3" ht="51">
      <c r="A5" s="17" t="s">
        <v>250</v>
      </c>
      <c r="B5" s="13">
        <v>40361</v>
      </c>
      <c r="C5" s="12" t="s">
        <v>777</v>
      </c>
    </row>
    <row r="6" spans="1:3" ht="12.75">
      <c r="A6" s="17" t="s">
        <v>825</v>
      </c>
      <c r="B6" s="13">
        <v>40367</v>
      </c>
      <c r="C6" s="12" t="s">
        <v>826</v>
      </c>
    </row>
    <row r="7" spans="1:3" ht="12.75">
      <c r="A7" s="17" t="s">
        <v>1120</v>
      </c>
      <c r="B7" s="13">
        <v>40371</v>
      </c>
      <c r="C7" s="12" t="s">
        <v>1121</v>
      </c>
    </row>
    <row r="8" spans="1:3" ht="25.5">
      <c r="A8" s="17" t="s">
        <v>758</v>
      </c>
      <c r="B8" s="13">
        <v>40372</v>
      </c>
      <c r="C8" s="12" t="s">
        <v>759</v>
      </c>
    </row>
    <row r="9" spans="1:3" ht="38.25">
      <c r="A9" s="17" t="s">
        <v>616</v>
      </c>
      <c r="B9" s="13">
        <v>40374</v>
      </c>
      <c r="C9" s="12" t="s">
        <v>1146</v>
      </c>
    </row>
    <row r="10" spans="1:3" ht="38.25">
      <c r="A10" s="17" t="s">
        <v>314</v>
      </c>
      <c r="B10" s="13">
        <v>40374</v>
      </c>
      <c r="C10" s="12" t="s">
        <v>1146</v>
      </c>
    </row>
    <row r="11" spans="1:3" ht="38.25">
      <c r="A11" s="17" t="s">
        <v>636</v>
      </c>
      <c r="B11" s="13">
        <v>40374</v>
      </c>
      <c r="C11" s="12" t="s">
        <v>1146</v>
      </c>
    </row>
    <row r="12" spans="1:3" ht="25.5">
      <c r="A12" s="17" t="s">
        <v>163</v>
      </c>
      <c r="B12" s="13">
        <v>40374</v>
      </c>
      <c r="C12" s="12" t="s">
        <v>164</v>
      </c>
    </row>
    <row r="13" spans="1:3" ht="12.75">
      <c r="A13" s="17" t="s">
        <v>277</v>
      </c>
      <c r="B13" s="13">
        <v>40380</v>
      </c>
      <c r="C13" s="12" t="s">
        <v>278</v>
      </c>
    </row>
    <row r="14" spans="1:3" ht="12.75">
      <c r="A14" s="17" t="s">
        <v>346</v>
      </c>
      <c r="B14" s="13">
        <v>40386</v>
      </c>
      <c r="C14" s="12" t="s">
        <v>347</v>
      </c>
    </row>
  </sheetData>
  <sheetProtection/>
  <printOptions/>
  <pageMargins left="0.787401575" right="0.787401575" top="0.984251969" bottom="0.984251969" header="0.5" footer="0.5"/>
  <pageSetup horizontalDpi="600" verticalDpi="600" orientation="portrait"/>
  <headerFooter alignWithMargins="0">
    <oddHeader>&amp;LMonth Year&amp;C&amp;A&amp;Rdoc.: IEEE 802.11-yy/xxxxr0</oddHeader>
    <oddFooter>&amp;LSubmission&amp;C&amp;P&amp;RName, Company</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Motorola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Kazuyuki Sakoda</dc:creator>
  <cp:keywords/>
  <dc:description/>
  <cp:lastModifiedBy>Kazuyuki Sakoda</cp:lastModifiedBy>
  <cp:lastPrinted>2004-11-19T06:33:11Z</cp:lastPrinted>
  <dcterms:created xsi:type="dcterms:W3CDTF">2004-07-14T16:37:20Z</dcterms:created>
  <dcterms:modified xsi:type="dcterms:W3CDTF">2010-07-28T09:49:28Z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2024594475</vt:i4>
  </property>
  <property fmtid="{D5CDD505-2E9C-101B-9397-08002B2CF9AE}" pid="3" name="_NewReviewCycle">
    <vt:lpwstr/>
  </property>
  <property fmtid="{D5CDD505-2E9C-101B-9397-08002B2CF9AE}" pid="4" name="_EmailSubject">
    <vt:lpwstr>802.11 TGs Comment Spreadsheet r13</vt:lpwstr>
  </property>
  <property fmtid="{D5CDD505-2E9C-101B-9397-08002B2CF9AE}" pid="5" name="_AuthorEmail">
    <vt:lpwstr>Donald.Eastlake@motorola.com</vt:lpwstr>
  </property>
  <property fmtid="{D5CDD505-2E9C-101B-9397-08002B2CF9AE}" pid="6" name="_AuthorEmailDisplayName">
    <vt:lpwstr>Eastlake III Donald-LDE008</vt:lpwstr>
  </property>
  <property fmtid="{D5CDD505-2E9C-101B-9397-08002B2CF9AE}" pid="7" name="_ReviewingToolsShownOnce">
    <vt:lpwstr/>
  </property>
</Properties>
</file>