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055" activeTab="1"/>
  </bookViews>
  <sheets>
    <sheet name="Title" sheetId="1" r:id="rId1"/>
    <sheet name="Initial ballot" sheetId="2" r:id="rId2"/>
    <sheet name="Overview" sheetId="3" r:id="rId3"/>
    <sheet name="Whatis" sheetId="4" r:id="rId4"/>
    <sheet name="References" sheetId="5" r:id="rId5"/>
  </sheets>
  <externalReferences>
    <externalReference r:id="rId8"/>
  </externalReferences>
  <definedNames>
    <definedName name="_xlnm._FilterDatabase" localSheetId="1" hidden="1">'Initial ballot'!$A$1:$Z$151</definedName>
  </definedNames>
  <calcPr fullCalcOnLoad="1"/>
</workbook>
</file>

<file path=xl/sharedStrings.xml><?xml version="1.0" encoding="utf-8"?>
<sst xmlns="http://schemas.openxmlformats.org/spreadsheetml/2006/main" count="2454" uniqueCount="816">
  <si>
    <t>Submission</t>
  </si>
  <si>
    <t>Venue Date:</t>
  </si>
  <si>
    <t>IEEE P802.11 Wireless LANs</t>
  </si>
  <si>
    <t>Abstract:</t>
  </si>
  <si>
    <t>Subject:</t>
  </si>
  <si>
    <t>Author(s):</t>
  </si>
  <si>
    <t>Address</t>
  </si>
  <si>
    <t xml:space="preserve">Phone: </t>
  </si>
  <si>
    <t xml:space="preserve">Fax: </t>
  </si>
  <si>
    <t xml:space="preserve">email: </t>
  </si>
  <si>
    <t>Name(s)</t>
  </si>
  <si>
    <t>First Author:</t>
  </si>
  <si>
    <t>Designator:</t>
  </si>
  <si>
    <t>References:</t>
  </si>
  <si>
    <t>Full Date:</t>
  </si>
  <si>
    <t>Affiliation</t>
  </si>
  <si>
    <t>Wen Gao</t>
  </si>
  <si>
    <t>General</t>
  </si>
  <si>
    <t>T</t>
  </si>
  <si>
    <t>Due to combination of many channels and three different bandwidth in TVWS, the initial passive scanning can incur large initial access delay. One solution to address this problem  is proposed in document 802.11-10/0527r0.</t>
  </si>
  <si>
    <t>Map</t>
  </si>
  <si>
    <t>In TVWS, networks with different channel bandwidth (5,10, 20 MHz) may overlap in space and time. However, the parameters, aSlotTime and aSIFSTime are different for different for networks with different channel bandwidth. The network with longer slot time will get much less medium access medium access time. To resolve this coexistence issue, two approaches are proposed in 802.11-10/0528r0.</t>
  </si>
  <si>
    <t>PHY</t>
  </si>
  <si>
    <t>Stephen McCann</t>
  </si>
  <si>
    <t>11.af1.1</t>
  </si>
  <si>
    <t>8</t>
  </si>
  <si>
    <t>10</t>
  </si>
  <si>
    <t>The definitions of enabling STA and dependant STA are a little confusing and a diagram of the architecture would help.  It appears that an enabling STA is essentially an AP connected to a TVWS database, whilst a dependant STA must initially communicate with the enabling STA (e.g. an TVWS AP) before connecting to the TVWS system.</t>
  </si>
  <si>
    <t>Definitions need to be clarified
Diagrams would help
Does there have to be two types of STA defined? I think one (TVWS STA) would suffice).</t>
  </si>
  <si>
    <t>Enablement</t>
  </si>
  <si>
    <t>Clause 11.af1.1</t>
  </si>
  <si>
    <t>10.3</t>
  </si>
  <si>
    <t>5</t>
  </si>
  <si>
    <t>36</t>
  </si>
  <si>
    <t>If the GAS &amp; ANQP from TGu are re-used, then the changes to clause 10 are not required. TGu has already done the hard work of how a protocol can communicate messages between a STA and an external network database.</t>
  </si>
  <si>
    <t>Re-structure the frames in clause 7.3.2. to fit ANQP as defined in Tgu, which then use GAS as a transport protocol. One advantage of the GAS mechanism, is that data can be retrieved from a TVWS Database whilst the STA is non-associated, although data security issues may need to be addressed.</t>
  </si>
  <si>
    <t>Clause 10</t>
  </si>
  <si>
    <t>Consider extending ANQP from TGu to provide a series of frames exchanges to a TVWS database external to the WLAN.  In addition to the current frames suggested in clause 7, the use of ANQP also allows discovery of various TVWS databases in the network and their characterisitics.</t>
  </si>
  <si>
    <t>Re-write clause 7 and 11 to extend ANQP with the suggested TVWS database access frames.</t>
  </si>
  <si>
    <t>7.3.2.27</t>
  </si>
  <si>
    <t>These multiple bits are possibly unecessary. A STA needs to advertise whether it is TVWS capable or not.  A single bit should be set in the extended capabilities field to advertise whether a STA is TVWS capable or not. This bit is set if dot11TVWSEnabled is set to TRUE. Further TVWS functionality should be discovered using other IE messages.</t>
  </si>
  <si>
    <t>Re-write the extended capabilities table and associated MIB variables</t>
  </si>
  <si>
    <t>Clause 7.3.2</t>
  </si>
  <si>
    <t>Charles Einoff</t>
  </si>
  <si>
    <t>7.3.2.af1</t>
  </si>
  <si>
    <t>4</t>
  </si>
  <si>
    <t>34</t>
  </si>
  <si>
    <t>The maximum transmit power per the FCC must be reduced by the directional gain of the antenna that exceeds 0 dBi</t>
  </si>
  <si>
    <r>
      <t xml:space="preserve">Add the text: </t>
    </r>
    <r>
      <rPr>
        <u val="single"/>
        <sz val="10"/>
        <color indexed="10"/>
        <rFont val="Arial"/>
        <family val="2"/>
      </rPr>
      <t>"The transmit directional antenna gain of an 802.11af device either shall not exceed maximum of 0 dBi or shall report to the MAC the actual maximum directional antenna gain in dBi for a corresponding reduction in transmit power"</t>
    </r>
  </si>
  <si>
    <t>US Regulatory</t>
  </si>
  <si>
    <t>19</t>
  </si>
  <si>
    <t>It is required by the FCC that a TV Band Device requests and receives a list of available TV channels from an authorized database using its geolocation coordinates.  The statement must be normative.</t>
  </si>
  <si>
    <r>
      <t xml:space="preserve">Change the text to read: "An enabling STA </t>
    </r>
    <r>
      <rPr>
        <u val="single"/>
        <sz val="10"/>
        <color indexed="10"/>
        <rFont val="Arial"/>
        <family val="2"/>
      </rPr>
      <t xml:space="preserve">shall </t>
    </r>
    <r>
      <rPr>
        <strike/>
        <sz val="10"/>
        <rFont val="Arial"/>
        <family val="2"/>
      </rPr>
      <t>should</t>
    </r>
    <r>
      <rPr>
        <sz val="10"/>
        <rFont val="Arial"/>
        <family val="2"/>
      </rPr>
      <t xml:space="preserve"> be capable of identifying its geographic location and </t>
    </r>
    <r>
      <rPr>
        <u val="single"/>
        <sz val="10"/>
        <color indexed="10"/>
        <rFont val="Arial"/>
        <family val="2"/>
      </rPr>
      <t>shall</t>
    </r>
    <r>
      <rPr>
        <sz val="10"/>
        <rFont val="Arial"/>
        <family val="2"/>
      </rPr>
      <t xml:space="preserve"> access</t>
    </r>
    <r>
      <rPr>
        <strike/>
        <sz val="10"/>
        <rFont val="Arial"/>
        <family val="2"/>
      </rPr>
      <t>ing</t>
    </r>
    <r>
      <rPr>
        <sz val="10"/>
        <rFont val="Arial"/>
        <family val="2"/>
      </rPr>
      <t xml:space="preserve"> a TV bands database system."</t>
    </r>
  </si>
  <si>
    <t>11.af1.2</t>
  </si>
  <si>
    <t>49</t>
  </si>
  <si>
    <t>The FCC requires that the TV channel availability information comes from an authorized database service.</t>
  </si>
  <si>
    <r>
      <t xml:space="preserve">Change the text to read: "APs and STAs </t>
    </r>
    <r>
      <rPr>
        <u val="single"/>
        <sz val="10"/>
        <color indexed="10"/>
        <rFont val="Arial"/>
        <family val="2"/>
      </rPr>
      <t>shall</t>
    </r>
    <r>
      <rPr>
        <strike/>
        <sz val="10"/>
        <rFont val="Arial"/>
        <family val="2"/>
      </rPr>
      <t>should</t>
    </r>
    <r>
      <rPr>
        <sz val="10"/>
        <rFont val="Arial"/>
        <family val="2"/>
      </rPr>
      <t xml:space="preserve"> generate WSMs based on TV channel information from a TV bands database system</t>
    </r>
    <r>
      <rPr>
        <u val="single"/>
        <sz val="10"/>
        <color indexed="10"/>
        <rFont val="Arial"/>
        <family val="2"/>
      </rPr>
      <t xml:space="preserve"> that is authorized by local regulations</t>
    </r>
    <r>
      <rPr>
        <sz val="10"/>
        <rFont val="Arial"/>
        <family val="2"/>
      </rPr>
      <t>.</t>
    </r>
  </si>
  <si>
    <t>Clause 11.af1.2</t>
  </si>
  <si>
    <t>50</t>
  </si>
  <si>
    <t>It is more correct to specify a legally protected service rather than distinquishing between primary services and other legitimate services.</t>
  </si>
  <si>
    <r>
      <t xml:space="preserve">Change the text to read: "They </t>
    </r>
    <r>
      <rPr>
        <u val="single"/>
        <sz val="10"/>
        <color indexed="10"/>
        <rFont val="Arial"/>
        <family val="2"/>
      </rPr>
      <t>shall</t>
    </r>
    <r>
      <rPr>
        <strike/>
        <sz val="10"/>
        <rFont val="Arial"/>
        <family val="2"/>
      </rPr>
      <t>may</t>
    </r>
    <r>
      <rPr>
        <sz val="10"/>
        <rFont val="Arial"/>
        <family val="2"/>
      </rPr>
      <t xml:space="preserve"> update WSMs when they receive a measurement report in which a </t>
    </r>
    <r>
      <rPr>
        <u val="single"/>
        <sz val="10"/>
        <color indexed="10"/>
        <rFont val="Arial"/>
        <family val="2"/>
      </rPr>
      <t>legally protected</t>
    </r>
    <r>
      <rPr>
        <strike/>
        <sz val="10"/>
        <rFont val="Arial"/>
        <family val="2"/>
      </rPr>
      <t>primary</t>
    </r>
    <r>
      <rPr>
        <sz val="10"/>
        <rFont val="Arial"/>
        <family val="2"/>
      </rPr>
      <t xml:space="preserve"> service signal is measured on a channel, which is indicated as available from a TV bands database system.</t>
    </r>
  </si>
  <si>
    <t>I.1</t>
  </si>
  <si>
    <t>15</t>
  </si>
  <si>
    <t>The FCC mask specification must be added to Section I.1</t>
  </si>
  <si>
    <t>Insert the text from 47 CFR 15.709(c)</t>
  </si>
  <si>
    <t>Annex I</t>
  </si>
  <si>
    <t>The current .11 CCA would have to be more sensitive to meet the FCC spectrum sensing requirements.</t>
  </si>
  <si>
    <t>Change CCA ED threshold to -114 dBm to conform to the FCC requirements.</t>
  </si>
  <si>
    <t>The FCC requires that the detection threshold be reduced by the amount in dB that the minimum directional gain of the sensing antenna is less that 0 dBi.</t>
  </si>
  <si>
    <t>Insert normative text to the draft specifying that any sensing antenna used with an 802.11af device shall not fail to meet a minimum directional gain of 0 dBi.</t>
  </si>
  <si>
    <t>J.2.4</t>
  </si>
  <si>
    <t>21</t>
  </si>
  <si>
    <t>32</t>
  </si>
  <si>
    <t>Dependent STAs must provide its enabling STA with its FCC ID since the FCC wants to be able to issue a "no channels available" to a specific device or model of device.  The inability to identify the single problematic device would result in a "no channels available" shutting down the entire .11 network.</t>
  </si>
  <si>
    <t>Each dependent STA during the enablement process shall provide its FCC ID to the enabling STA using a MAC message.</t>
  </si>
  <si>
    <t>Annex J.2</t>
  </si>
  <si>
    <t>Tuncer Baykas</t>
  </si>
  <si>
    <t>Annex J.1</t>
  </si>
  <si>
    <t>17</t>
  </si>
  <si>
    <t>Table J.1</t>
  </si>
  <si>
    <t xml:space="preserve">&lt;ANA&gt; - &lt;ANA+9&gt; and &lt;ANA+10&gt; - &lt;ANA+13&gt; covers the same spectrum. </t>
  </si>
  <si>
    <t>Choose only one set. If &lt;ANA&gt; - &lt;ANA+10&gt; is selected, group should consider adding an informative ANNEX showing TV band center frequencies and edit section 20.3.15.2a.</t>
  </si>
  <si>
    <t>Channeilzation</t>
  </si>
  <si>
    <t>Annex J</t>
  </si>
  <si>
    <t>18</t>
  </si>
  <si>
    <t>Table J.2</t>
  </si>
  <si>
    <t xml:space="preserve">&lt;ANA&gt; - &lt;ANA+9&gt; and &lt;ANA+10&gt; - &lt;ANA+20&gt; covers the same spectrum. </t>
  </si>
  <si>
    <t>Choose only one set. If &lt;ANA&gt; - &lt;ANA+10&gt; is selected, group should consider adding an informative ANNEX showing TV band center frequencies nd edit section 20.3.15.2a.</t>
  </si>
  <si>
    <t xml:space="preserve">Current system offers overlapping 5 MHz channels. Benefits of such arrangement should be investigated. </t>
  </si>
  <si>
    <t>Remove overlapping 5 MHz channels from the set.</t>
  </si>
  <si>
    <t>Kaberi Banerjee</t>
  </si>
  <si>
    <t>ii</t>
  </si>
  <si>
    <t>51</t>
  </si>
  <si>
    <t>E</t>
  </si>
  <si>
    <t>"takenwith" , replace with "taken with"</t>
  </si>
  <si>
    <t>as specified in comment</t>
  </si>
  <si>
    <t>Agree</t>
  </si>
  <si>
    <t>Clause 0</t>
  </si>
  <si>
    <t>Table I-1</t>
  </si>
  <si>
    <t xml:space="preserve">Is the Regulatory Requirements List Table unaltered for Europe for TVWS ? </t>
  </si>
  <si>
    <r>
      <t>If new documents or sections have been added, then the</t>
    </r>
    <r>
      <rPr>
        <b/>
        <sz val="10"/>
        <rFont val="Arial"/>
        <family val="2"/>
      </rPr>
      <t xml:space="preserve"> Regulatory Requirements List</t>
    </r>
    <r>
      <rPr>
        <sz val="10"/>
        <rFont val="Arial"/>
        <family val="2"/>
      </rPr>
      <t xml:space="preserve"> Table needs to be updated for Europe.</t>
    </r>
  </si>
  <si>
    <t>Draft</t>
  </si>
  <si>
    <t>Pages 16 and 18</t>
  </si>
  <si>
    <t>Tables J-1 and J-2</t>
  </si>
  <si>
    <t>"Behavior Limits Set" to be replaced by "Behavior Limit Sets" as table header</t>
  </si>
  <si>
    <t>Behavior Limits Set to be replaced by "Behavior Limit Sets" as table header</t>
  </si>
  <si>
    <t>page 21</t>
  </si>
  <si>
    <t>24</t>
  </si>
  <si>
    <t>FCC  47CFR Replace with FCC CFR47</t>
  </si>
  <si>
    <t>as in comment</t>
  </si>
  <si>
    <t>Disagree</t>
  </si>
  <si>
    <t>25</t>
  </si>
  <si>
    <t>Master Mode station definition</t>
  </si>
  <si>
    <t>Define Master Mode station or use only DSE terms such as Enabling and dependent or provide reference to document that defines Master mode STA.</t>
  </si>
  <si>
    <t>28</t>
  </si>
  <si>
    <t>"Dependent STA operation with DSE (11.11.5) procedures do not
require that DSE enablement Public Action frames be transmitted only in a particular band - allowing other unlicensed
bands to be used for DSE enablement and control". Inherent to the DSE procedures is the registration process of the Enabling STA, how does that happen in non-TVWS unlicensed bands.</t>
  </si>
  <si>
    <t>one way to deal with this would be to restrict the unlicensed band DSE procedures to those bands that do define a registration database/authority or under an SSPN control.</t>
  </si>
  <si>
    <t>Multi-band</t>
  </si>
  <si>
    <t>48</t>
  </si>
  <si>
    <t>CCA-CS  change to CS/CCA</t>
  </si>
  <si>
    <t>as per comment</t>
  </si>
  <si>
    <t>54</t>
  </si>
  <si>
    <t>No STA shall use Channel Switch Announcement; normative text in Appendix allowed ?</t>
  </si>
  <si>
    <t>3</t>
  </si>
  <si>
    <t>1</t>
  </si>
  <si>
    <t>Add definition for enabling station in TVWS</t>
  </si>
  <si>
    <t xml:space="preserve">TVWS enabling station (STA): A registered STA that has the authority to control when and how a TVWS dependent STA can operate. A TVWS  enabling STA communicates an enabling signal to its TVWS dependent STA's over the air,over the distribution system (DS), or by mechanisms that rely on transport via higher layers </t>
  </si>
  <si>
    <t>Clause 3</t>
  </si>
  <si>
    <t>Add a section in Clause 5 : 5.2.x Operation in TVWS band</t>
  </si>
  <si>
    <t>Clause 5</t>
  </si>
  <si>
    <t xml:space="preserve"> Fast Transition behavior into and out of TVWS bands missing</t>
  </si>
  <si>
    <t>Missing information to be added.</t>
  </si>
  <si>
    <t>Behavior of mobile and portable STA operation when moving from the 3650 MHz band to the TVWS band missing</t>
  </si>
  <si>
    <t>When an AP is an enabled STA, does the association between the enabled non-AP STA and the enabled AP have to have a common enabling STA. In this case would it be necessary for the non-AP STA to provide its DSERegisteredLocation information during association</t>
  </si>
  <si>
    <t>The dependent enablement identifiers will only be unique for enabled STAs, from a common Enabling STA. Hence if two different enabling STA's are involved, then it is possible that the dependent enablement identifiers may not be unique. Add the DSERegisterdLocation parameter with the dependent enablement  identifier to the MLME-Association.request from the non-AP STA.</t>
  </si>
  <si>
    <t>11.af1</t>
  </si>
  <si>
    <t>Is it possible to have none of the TVWS channels available; if so what is the function and structure of the WSM IE</t>
  </si>
  <si>
    <t>27</t>
  </si>
  <si>
    <t>For the TVWS band, in an Infrastructure BSS, is the enabling STA also an AP ? If not how does it broadcast the DSE Registered Location Element in a Beacon</t>
  </si>
  <si>
    <t>Clarify the enabling STA role wrt the infrastructure BSS.</t>
  </si>
  <si>
    <t>Annex J.2.4</t>
  </si>
  <si>
    <t>What is the role of a fixed Registered STA(as specified in 11.11) in a TVWS band.</t>
  </si>
  <si>
    <t>39</t>
  </si>
  <si>
    <t>Consider the following 2 statements in 11.af1.1                             1) "Within a TVWS channel, the enabling signal can be a beacon frame from an enabling STA that contains a WSM IE."                                                                                       2)  "For example, a Beacon containing a
WSM IE that is transmitted by an enabling STA on a channel that is located in the ISM 2.4GHz band can be For example, a Beacon containing a WSM IE that is transmitted by an enabling STA on a channel that is located in the ISM 2.4GHz band can be
an enabling signal for a channel in a TVWS band"</t>
  </si>
  <si>
    <t>This implies that the 2.4GHz band operation must add the WSM IE to the Beacon. Clarify that this is not in contradiction to the PAR requirement "There is no need for backward compatibility with 2.45 GHz ISM band"</t>
  </si>
  <si>
    <t>Fig j2.1</t>
  </si>
  <si>
    <t>23</t>
  </si>
  <si>
    <t>line 26</t>
  </si>
  <si>
    <t>The values of the state variables need to be redefined as tvws_unenabled, tvws_becomingenabled and tvws_enabled, if this fsm is to represent the behavior of the tvws dependent STA.</t>
  </si>
  <si>
    <t>Either merge the 3650MHZ enablement State machine and the tvws enablement State machine else define different state variables as described in the comment</t>
  </si>
  <si>
    <t>Yohannes, Zhou Lan</t>
  </si>
  <si>
    <t>6-10</t>
  </si>
  <si>
    <t xml:space="preserve">No explicit use of the TV bands database access time is stated. Why should dependent stations are required to know this information even as such with high precision? </t>
  </si>
  <si>
    <t>remove the TV bands database access time from the white space map element</t>
  </si>
  <si>
    <t>7.4.7.af1</t>
  </si>
  <si>
    <t>12</t>
  </si>
  <si>
    <t>Section name and content is incosistent. The content doesn’t reflect anything related to DSE eneblement</t>
  </si>
  <si>
    <t>Replace a section name that reflect the cotent, for e.g WSM announcement frame format</t>
  </si>
  <si>
    <t>Clause 7.4</t>
  </si>
  <si>
    <t>7-8</t>
  </si>
  <si>
    <t>This section is presented only as informative</t>
  </si>
  <si>
    <t>Remove it from the normative section of the draft</t>
  </si>
  <si>
    <t>This part contains introductory statements to the draft</t>
  </si>
  <si>
    <t>this part should be appropriately reflected in the introductory part of the draft</t>
  </si>
  <si>
    <t>22</t>
  </si>
  <si>
    <t>31-32</t>
  </si>
  <si>
    <t>The sentence "The STA detects signals in the frequency bands that are indicated as available channels indicated by the eneabling STA" seems grammatically erronous</t>
  </si>
  <si>
    <t>replace it with "The STA detects signals in the frequency bands that are indicated as available channels by the enabling STA "</t>
  </si>
  <si>
    <t>35-36</t>
  </si>
  <si>
    <t xml:space="preserve">The sentence "If the enablement is successful and no signals are detected during channel availability check, the state of the depedent STA changes from Becoming enabled to Enabled" is redundant. </t>
  </si>
  <si>
    <t>Remove the sentence</t>
  </si>
  <si>
    <t>7</t>
  </si>
  <si>
    <t>2</t>
  </si>
  <si>
    <t>all beacons shouldn’t necessarily contain the available channel list information</t>
  </si>
  <si>
    <t>Indicate that "only the beacons during the DSE renewal time should contain the list of availble chnanels"</t>
  </si>
  <si>
    <t>30-32</t>
  </si>
  <si>
    <t>A STA shouldn’t necessarily be limitted to scanning only the channels available in the list. A case of intialization is not addressed.</t>
  </si>
  <si>
    <t>During initialization, a recommended channel list is not available. The STA doesn’t know at which channel the DSE is anticipated.  A text addressing on how to select the channels to start scanning is required. Detail proposal  will be given in XXX</t>
  </si>
  <si>
    <t>7.3.2.22</t>
  </si>
  <si>
    <t xml:space="preserve">The basic report desn't allow provision of detailed information on which primary signal detection was based. For instance information on the level of the detected primary signal energy compared to the noise threshold indicates the quality of detection. </t>
  </si>
  <si>
    <t>A new measurement type that can allow to provide more information upon request is proposed. A request for the detailed measurement information can be sent to the dependent station when necessary.  The proposal is provided in 448r02</t>
  </si>
  <si>
    <t>Measurement</t>
  </si>
  <si>
    <t>Clause 7.3.2.22</t>
  </si>
  <si>
    <t>Apurva Mody</t>
  </si>
  <si>
    <t>All</t>
  </si>
  <si>
    <t xml:space="preserve">The current 802.11af draft, does not adequately address the requirements of the US FCC Report and Order (R&amp;O) 08-260. It is NOT a correct strategy to develop a standard and then hope that the regulatory agencies will rule the way this particular standard has been defined. </t>
  </si>
  <si>
    <t xml:space="preserve">Please take into consideration the various regulatory domain requirements including the US FCC R&amp;O 08-260 and make appropriate changes to the standard to meet the specifications that have been defined. This includes, but is not limited to adding spectrum sensing capability with appropriate sensitivities, an interface to the database, spectral mask requirements, timing requirements to vacate the channel etc. </t>
  </si>
  <si>
    <t>Jung Yee</t>
  </si>
  <si>
    <t>14</t>
  </si>
  <si>
    <t xml:space="preserve">Lack of feedback from dependent STA to enabling STA on channel status. </t>
  </si>
  <si>
    <t>The dependent STA should send a notification message on the same channel that is used for enabling request. By using the channel for enabling request, we try to avoid creating interference in the operating TVWS channel.</t>
  </si>
  <si>
    <t>IBSS operation in Whitespace is not defined. There are cases for adhoc operation, such as inhome audio/video systems, where no network connectivity exists</t>
  </si>
  <si>
    <t>Option 1: Modify the definition of TV database to include local datafill/configuration, without direct access.  Option 2:IBSS synchronizes its in-service monitoring quiet periods with all the BSS in the vicinity via a local database.</t>
  </si>
  <si>
    <t>Winston Caldwell</t>
  </si>
  <si>
    <t>5.4.3.1</t>
  </si>
  <si>
    <t>65</t>
  </si>
  <si>
    <t>Authentication support for communication with the database needs to be specified.</t>
  </si>
  <si>
    <t>Add text to section 5.4.3.1, "IEEE 802.1X authentication uitilizes EAP to authenticate approved TVWS STAs (have a legitimate FCC ID) and a database service that is approved by the local regulators.  Only TVWS STAs with a legitimate FCC ID can emit in the TV bands.  Only approved database services can control the emissions of TVWS STAs by supplying available TV channels and maximum transmit power."</t>
  </si>
  <si>
    <t>The FCC requires that the allowed maximum transmit power is to be reduced by the amount of dB that the directional gain of the antenna exceeds 0 dBi.</t>
  </si>
  <si>
    <t>Either develop a means for the transmit antenna maximum gain in dBi to be reported to the MAC for potential reduction in transmit power or add normative text to the draft specifying that any transmit antenna used with an 802.11af device shall not exceed a maximum directional gain of 0 dBi.</t>
  </si>
  <si>
    <t>The FCC requires that a P/P mode II device queries and receives a list of available TV channels from an authorized database using its geolocation coordinates.</t>
  </si>
  <si>
    <r>
      <t>An enabling STA sh</t>
    </r>
    <r>
      <rPr>
        <sz val="10"/>
        <color indexed="10"/>
        <rFont val="Arial"/>
        <family val="2"/>
      </rPr>
      <t>all</t>
    </r>
    <r>
      <rPr>
        <strike/>
        <sz val="10"/>
        <rFont val="Arial"/>
        <family val="2"/>
      </rPr>
      <t>ould be capable of</t>
    </r>
    <r>
      <rPr>
        <sz val="10"/>
        <rFont val="Arial"/>
        <family val="2"/>
      </rPr>
      <t xml:space="preserve"> identify</t>
    </r>
    <r>
      <rPr>
        <strike/>
        <sz val="10"/>
        <rFont val="Arial"/>
        <family val="2"/>
      </rPr>
      <t>ing</t>
    </r>
    <r>
      <rPr>
        <sz val="10"/>
        <rFont val="Arial"/>
        <family val="2"/>
      </rPr>
      <t xml:space="preserve"> its geographic location and </t>
    </r>
    <r>
      <rPr>
        <sz val="10"/>
        <color indexed="10"/>
        <rFont val="Arial"/>
        <family val="2"/>
      </rPr>
      <t xml:space="preserve">shall </t>
    </r>
    <r>
      <rPr>
        <sz val="10"/>
        <rFont val="Arial"/>
        <family val="2"/>
      </rPr>
      <t>access</t>
    </r>
    <r>
      <rPr>
        <strike/>
        <sz val="10"/>
        <rFont val="Arial"/>
        <family val="2"/>
      </rPr>
      <t>ing</t>
    </r>
    <r>
      <rPr>
        <sz val="10"/>
        <rFont val="Arial"/>
        <family val="2"/>
      </rPr>
      <t xml:space="preserve"> a TV bands database system.</t>
    </r>
  </si>
  <si>
    <t>TV channel availability information comes only from an authorized database service.</t>
  </si>
  <si>
    <r>
      <t>APs and STAs sh</t>
    </r>
    <r>
      <rPr>
        <sz val="10"/>
        <color indexed="10"/>
        <rFont val="Arial"/>
        <family val="2"/>
      </rPr>
      <t>all</t>
    </r>
    <r>
      <rPr>
        <strike/>
        <sz val="10"/>
        <rFont val="Arial"/>
        <family val="2"/>
      </rPr>
      <t>ould</t>
    </r>
    <r>
      <rPr>
        <sz val="10"/>
        <rFont val="Arial"/>
        <family val="2"/>
      </rPr>
      <t xml:space="preserve"> generate WSMs based on TV channel information from a TV bands database system that is authorized </t>
    </r>
    <r>
      <rPr>
        <sz val="10"/>
        <color indexed="10"/>
        <rFont val="Arial"/>
        <family val="2"/>
      </rPr>
      <t>by local regulations</t>
    </r>
    <r>
      <rPr>
        <sz val="10"/>
        <rFont val="Arial"/>
        <family val="2"/>
      </rPr>
      <t>.</t>
    </r>
  </si>
  <si>
    <t>It would be more precise to specify that the WSMs are updated when a legally protected service signal is detected.</t>
  </si>
  <si>
    <r>
      <t xml:space="preserve">They </t>
    </r>
    <r>
      <rPr>
        <strike/>
        <sz val="10"/>
        <rFont val="Arial"/>
        <family val="2"/>
      </rPr>
      <t>may</t>
    </r>
    <r>
      <rPr>
        <sz val="10"/>
        <color indexed="10"/>
        <rFont val="Arial"/>
        <family val="2"/>
      </rPr>
      <t>shall</t>
    </r>
    <r>
      <rPr>
        <sz val="10"/>
        <rFont val="Arial"/>
        <family val="2"/>
      </rPr>
      <t xml:space="preserve"> update WSMs when they receive a measurement report in which a </t>
    </r>
    <r>
      <rPr>
        <strike/>
        <sz val="10"/>
        <rFont val="Arial"/>
        <family val="2"/>
      </rPr>
      <t>primary</t>
    </r>
    <r>
      <rPr>
        <sz val="10"/>
        <color indexed="10"/>
        <rFont val="Arial"/>
        <family val="2"/>
      </rPr>
      <t>legally protected</t>
    </r>
    <r>
      <rPr>
        <sz val="10"/>
        <rFont val="Arial"/>
        <family val="2"/>
      </rPr>
      <t xml:space="preserve"> service signal is measured on a channel, which is indicated as available from a TV bands database system.</t>
    </r>
  </si>
  <si>
    <t>I.2.3</t>
  </si>
  <si>
    <t>The FCC mask specification for operation in the US is missing from section I.2.3.</t>
  </si>
  <si>
    <t>Add the text for the FCC specification of the mask for unlicensed TV band operation per 47 CFR 15.709(c) in section I.2.3.</t>
  </si>
  <si>
    <t>I.2.4</t>
  </si>
  <si>
    <t>Either develop a means for the sensing antenna minimum directional gain in dBi to be reported to the MAC for potential reduction in detection threshold or add normative text to the draft specifying that any sensing antenna used with an 802.11af device shall not fail to meet a minimum directional gain of 0 dBi.</t>
  </si>
  <si>
    <t>33</t>
  </si>
  <si>
    <t>Dependent STAs must provide its enabling STA with its FCC ID since the FCC wants to be able to issue a "no channels available" to a specific device or model of device.  The inability to identify the single problematic device by not supporting this would result in a "no channels available" shutting down the entire .11 network.</t>
  </si>
  <si>
    <t>Each dependent STA during the enablement process shall provide its FCC ID to the enabling STA using [MAC message to be defined].</t>
  </si>
  <si>
    <t>Padam Kafle</t>
  </si>
  <si>
    <t>Definition for "Enabling Signal" is missing. There has been no definition as such even inside clause 11.11 of 802.11y on what could be considered as an enabling signal itself, but text description within 11.11.4 and 11.11.5 indicates that "DSE Registered Location" element in any frame with RegLoc DSE bit set to 1 is the main qualifier to be an enabling signal. Since it is used in several places, it is good to have a clear definition for this.</t>
  </si>
  <si>
    <t>As per the comment.</t>
  </si>
  <si>
    <t>The white space map element does not need all the fields currently listed. The main information required is the channel list containing TV channels available for TVWS devices. It appears that the available list of channels in a regulatory class can already be provided by using existing "AP Channel Report' IE from 802.11k. Another possibility could be to use "Country" IE. Instead of introducing new IE for similar information, reusing existing mechanisms is recommended.</t>
  </si>
  <si>
    <t>Clarify and consider reusing the AP channel report or country IE as per the as per the submission 11-10-0554r0 from current 802.11 specification. It is only required to use one regulatory class for 5 MHz channel and 'center on center', with list of available legal channel numbers (refer to Doc: 11-10-0554r0).</t>
  </si>
  <si>
    <t>25-28</t>
  </si>
  <si>
    <t>The TV bands access database access time is not necessary, or at least not explained in D0.02 why this information is required. When an access point receives its WSM information from its database access, it is already a valid informaition for certain period (1 day as per the current FCC rules). After that period, AP should not even transmit outdated information. However, until it is valid, it makes no sense to know which information was obtained when. If the intent is to resolve similar information from multiple APs, then for a client STA, the more important issue is which information could be valid for its location rather than which is latest, or what time stamp the WSM had.</t>
  </si>
  <si>
    <t>Remove the database access time field or clarify what advantages it can provide (also refer to comments in Doc: 11-10-0554r0)</t>
  </si>
  <si>
    <t>34-37</t>
  </si>
  <si>
    <t>The power constraint limits for a channel are known as per FCC rules (e.g, if adjacent channel is unavailable due to primary signal, it is allowed with low power). It is not clear why one need to broadcast such information for all channels. If the intent of these limits are for Probe Request frames, such frame can be transmitted only after DSE enablement, during which, the power constraint limit of a particular channel of operation will already be provided from the enabling STA (DSE power constraint frame). Another way an AP will announce its power limit is by using "power constraint" element in beacon frame.</t>
  </si>
  <si>
    <t xml:space="preserve">Remove the field. If the intent is to have it in the spec based on the expectation that European regulations require the information of different power levels for TVWS channels for a client device, it can be added when such regulation will actually materialize </t>
  </si>
  <si>
    <t>12-33</t>
  </si>
  <si>
    <t>I assume this clause is for White Space Map Announcement Frame. I believe, the Figure af2 should follow the format of a action frame, not as an IE. The purpose of WSM announcement frame is not disclosed in the text. Is it meant to reduce scanning time for client STAs? As such, an enabling STA is only responsible to provide WSM channel list to its dependent stations, then it is not clear why it has to broadcast such information in the network. There are already other means by which an enabling STA can provide the information to assist enablement or later to control its client. Announcement frames may be frequently used in the network and degrade the performance.</t>
  </si>
  <si>
    <t xml:space="preserve">Clarify when this frame is to be used, what purpose does it serve in here or in 11.11. It may be necessary to have such information only when requested by a dependent STA, i.e, by Request/Response exchange between the enabling STA and its dependent STA, and also suggest to add the text that it is only sent from an enabling STA together with clear reasons to have such frame. </t>
  </si>
  <si>
    <t>7.3.2.af2</t>
  </si>
  <si>
    <t>42</t>
  </si>
  <si>
    <t>The multiband operation is also specified as part of one complete proposal to TGad (Doc: 11-10-433r0). As to avoid duplicated effort for similar functionality, it is suggested to refer to the multiband element from proposed TGad specification, and only work on any additional changes if necessary for TVWS case.</t>
  </si>
  <si>
    <t>Refer to TGad specification.</t>
  </si>
  <si>
    <t>27-43</t>
  </si>
  <si>
    <t>The text here defines an enabling signal as a beacon frame from an enabling STA that contain WSM IE. Elsewhere in 11.11 from 802.11y, it appears that the enabling signal can only be any frame containing "DSE Registered Location" element with RegLoc DSE bit set to 1. Is the intent is to use either one of these two options as enabling signal?</t>
  </si>
  <si>
    <t>Clarify</t>
  </si>
  <si>
    <t>A.4.af</t>
  </si>
  <si>
    <t>11</t>
  </si>
  <si>
    <t>34-41</t>
  </si>
  <si>
    <t>Considering a WLAN BSS where an AP provides enabling signal to non-AP STAs (dependent or client STAs), and already they work under control of AP, there are no additional regulatory requirements that these client STAs need to do DSE enablement procedure to operate in TVWS band.</t>
  </si>
  <si>
    <t xml:space="preserve">clarify </t>
  </si>
  <si>
    <t>Annex A</t>
  </si>
  <si>
    <t>Annex D</t>
  </si>
  <si>
    <t>13</t>
  </si>
  <si>
    <t>62-63</t>
  </si>
  <si>
    <t>DEFVAL of 1 means that the WSM IE is transmitted every beacon interval as a default value? This will cause large overhead to the network.</t>
  </si>
  <si>
    <t>If there is the need of WSM in beacons, use a resonable default value.</t>
  </si>
  <si>
    <t>J.1</t>
  </si>
  <si>
    <t>17-20</t>
  </si>
  <si>
    <t>In Table J.1 and J.2, there are two regulatory classes defined for same channel widths. Recommend to wait until REVmb decision on global operating classes, or remove duplicated regulatory classes for same channel widths</t>
  </si>
  <si>
    <t>as per the comment</t>
  </si>
  <si>
    <t>31-33</t>
  </si>
  <si>
    <t>In the sentence "An enabling STA may act as a dependent STA in a BSS that operates under
the control of another enabling STA -permitting an IT department to operate as the TV bands database interface for all
the Master Mode stations IT manages.", the last part does not look right. When any station acts as a dependent STA, it can not be considered any more as master mode station or enabling STA, it should be referred as client mode station or device.</t>
  </si>
  <si>
    <t>Clarify or edit the sentence as "A STA may act as a dependent STA in a BSS that operates under the control of an enabling STA outside of the BSS-permitting an IT department to operate as the TV bands database interface for all dependent stations (or access points) IT manages."</t>
  </si>
  <si>
    <t>1-3</t>
  </si>
  <si>
    <t>When an enabling signal is received from a dependent AP, what information inside the DSE Registered Location element is set based on the information received from its enabling device, and what fields are due to its own are not clear. Also, clear description on how the enablement procedure between a dependent STA to the enabling device is supposed to be done in this scenario is not covered in current 11.11.4 and 11.11.5 clause (of 802.11y). It is important to add the necessary settings and steps in 802.11af spec, as it is different than enablement of a simple dependent STA receiving enabling signal directly from its master.</t>
  </si>
  <si>
    <t>The "dependent AP" term only covers infrastructure BSS, I suggest to also include the IBSS case. In existing clause 11.11, the steps and content of signalling between such dependent AP and its enabling device is not specified completely. It is difficult to understand how the DSE service area of the enabling device (which could be a server in the IT department) is bounded when the enabling signal can be sent my multiple dependent APs. How the enabler can assert that the dependent AP is within its service area, or the coverage it creats for client stations remains within the coordinates specifed for the enabler STA. The DSE enablement process between the dependent AP and its enabler should be extended, and should be clearly specified in the standard.</t>
  </si>
  <si>
    <t xml:space="preserve">Clarify, as per the comment. 
</t>
  </si>
  <si>
    <t>29-31</t>
  </si>
  <si>
    <t xml:space="preserve">By this text "DSE procedures do not require that the enabling signal be received in
a TVWS band, only that it be received over the air - allowing cellular bands, public safety bands and unlicensed bands to
be used for transmitting the enabling signal", it appears only here that says enabling signal can be received by non-WLAN media, but by looking into frames/fields provided in clause 7 and 11.11 (of 802.11y), it is hard to understand how someone is going to implement a client device to receive enabling signal through other wireless media (or non-wireless).  </t>
  </si>
  <si>
    <t>Specify the procedure, as well as format and content when the enabling signal is sent or received through non-WLAN media.</t>
  </si>
  <si>
    <t>26-28</t>
  </si>
  <si>
    <t>"Dependent STA operation with DSE (11.11.5) procedures do not require that DSE enablement Public Action frames be transmitted only in a particular band… ", does it mean the DSE public action frames can be carried over non-WLAN media as well? In addition to this, the clasue 11.11.3 of 802.11y (page 45, last para of 11.11.3) says DSE public action frames can be relayed by an AP that is not an enabling STA from a dependent STA to its enabling STA. When the connection between the AP to actual enabling STA is not through WLAN media, how these frames are delivered?</t>
  </si>
  <si>
    <t>Clarify and insert text in 11.11 to reflect this. If DSE enablement request and response and other DSE frames (in Clause 11.11) can be transmitted through non-WLAN media, the format and content needs to be specified in the standard.</t>
  </si>
  <si>
    <t>26-31</t>
  </si>
  <si>
    <t>When a dependent STA is connected to its enabler or master device via cellular or other non-WLAN media, how it is supposed to receive an enabling signal is not clear. It would be good to specify same general steps applicable to WLAN as well as non-WLAN connectivity. The procedure that needs to be used when using non-WLAN media are not clearly specified.</t>
  </si>
  <si>
    <t xml:space="preserve">Need clarification. </t>
  </si>
  <si>
    <t>22-23</t>
  </si>
  <si>
    <t>The modfication to DSE procedure here based on spectrum sensing looks overly restrictive, as some of the steps can be done in many other ways. In particular, the TV channel availability check is a regulatory requirements for all TVBDs, and it is not necessary to mix it with DSE enablement procedure (it is up to a client station how and when it wants to perform it before it initiates the transmission in its channel of operation).</t>
  </si>
  <si>
    <t>clarify</t>
  </si>
  <si>
    <t>Peter Ecclesine</t>
  </si>
  <si>
    <t>11.11</t>
  </si>
  <si>
    <t>The 11.11 DSE enablement procedures text requires direct from the the enabling STA, over-the-air reception of the enabling signal but no such requirements exists in TVWS. Please move all references to direct reception of the enabling signal to Annex J.2.1.</t>
  </si>
  <si>
    <t>Apply the resolution contained in submission 11-10-513-01 to P802.11af_Draft0.02 for the next draft. It relocates definition of enabling signal and how it is received from clause 11.11 to Annex J.2.1.</t>
  </si>
  <si>
    <t>Clause 11.11</t>
  </si>
  <si>
    <t>31</t>
  </si>
  <si>
    <t>The use of regulatory classes raises the issue of how to operate in Brazil or China or any country whose regulatory classes are not in Annex J. This comment is essentially CID 2113 of LB 160, asking to extend the regulatory class definitions to allow regulatory specific rules and channel specification to be used in all countries where IEEE 802.11 can be used. This comment is  requesting Annex J to be extended to cover all regulatory domains, i.e., some generic mechanism for describing channels (regulatory class,channel number pairs) outside the US/EU/JP. 802.11mb Draft3.0 shows a global table for use in any regulatory domain for 802.11 channel switching and operation.</t>
  </si>
  <si>
    <t>Apply the resolution contained in submission 11-10-512-0x to P802.11af_Draft0.02 for the next draft.</t>
  </si>
  <si>
    <t>The channel set mapping in classes &lt;ANA+10&gt; through &lt;ANA+14&gt; does not provide for operation either on TV channel boundaries or centered on the center of a TV channel, which is provided in &lt;ANA&gt; through &lt;ANA+9&gt;. In general, the simpler expressions of 11af D0.01 channels sets is easier to understand, and &lt;ANA+10&gt; through &lt;ANA+14&gt; are redundant.</t>
  </si>
  <si>
    <t>Remove Annex J.1 classes &lt;ANA+10&gt; through &lt;ANA+14&gt; from the draft.</t>
  </si>
  <si>
    <t>OFCOM Digital Dividend consultations and discussions in ECO SE43 raise the possibility that a geolocation database may provide a list of permissable channels and transmit power limits for each channel, based on geolocation of the master stations. The geolocation database control concept is suitable for all licensed bands, not just TV bands, so a more general mechanism should be used in 802.11 as an alternative to the many frequency and power elements that assume contiguous channels with the same power limit for each channel.</t>
  </si>
  <si>
    <t>Apply the resolution contained in submission 11-10-514-0x to P802.11af_Draft0.02 for the next draft.</t>
  </si>
  <si>
    <t xml:space="preserve">The Power Constraint field is misnamed with respect to 802.11-2007, as "constraint" is used to specify how much lower than the regulatory limit is used, but here the field value is the regulatory limit.                                                                                                     </t>
  </si>
  <si>
    <t>Change the field name to Maximum Power Level.</t>
  </si>
  <si>
    <t>7.4.7.6</t>
  </si>
  <si>
    <t>Two problems are The Extended Channel Switch Public Action (and Protected Dual) cannot be relayed from the enabling STA to a particular dependent STA, and an AP may have both 40 MHz and 20 MHz dependent STAs to switch to another channel. This functionality is needed so an enablement server can control dependent APs that use 11n style 40/20 operation. (Credit Adrian Stephens comment 1002 in 11y Sponsor Ballot</t>
  </si>
  <si>
    <t>Add DSE Extended Channel Switch IE, DSE Extended Channel Switch Public Action  (and Protected Dual) that lists Class/Channel tuples so that a BSS with both 40mhz and 20 mhz can be switched with one command. Extend as clause 20 PHY is modified for TVWS</t>
  </si>
  <si>
    <t>DSE procedures lack an interoperable interface between and enabling STA and a dependent AP that uses Ethernet.</t>
  </si>
  <si>
    <t>define an interoperable interface between an enabling STA and a dependent AP across the wire - i.e. by tunnelling DSE public action frames using a specific Ethertype.</t>
  </si>
  <si>
    <t>The enabling signal is not well defined for operation in a band or interface that is not TVWS 802.11.</t>
  </si>
  <si>
    <t>Expand specification of enabling signal for use by client STAs in TVWS.</t>
  </si>
  <si>
    <t>"STAs shall set the value of dot11DSETransmitDivisor to 256", but 256 is not needed on Enabling STAs and dependent APs  in TVWS, as they send Beacon frames with LCI announcements.</t>
  </si>
  <si>
    <t>Change to "AP STAs shall set the value of dot11DSETransmitDivisor to 256 000, non-AP STAs shall set the value of dot11DSETransmitDivisor to 256"</t>
  </si>
  <si>
    <t>Multi-band Operation, 11.af1.2 is TBD and does not specify operation where the interface between the dependent AP and the enabling STA is wire or outside the TVWS or not totally 802.11.</t>
  </si>
  <si>
    <t>Remove all references to Multi-band operation (7.2.3.1, 7.2.3.9, 7.3.2, 7.3.2.27, 7.3.2.af2, 11.af1.3, A.4.af, and Annex D)</t>
  </si>
  <si>
    <t>57</t>
  </si>
  <si>
    <t>In most cases, the enabling STA does not know the TSF of any dependent STAs except those which are directly associated with it. The concept of a map valid time is impractical to implement in general, and there is a fair amount of overhead in the map itself.</t>
  </si>
  <si>
    <t>Remove the TV bands database access time from White Space Map element, 11.af1.2 and remove dot11TVWSMapValidTime from Annex D.</t>
  </si>
  <si>
    <t>When using 10-, 20- or 40-MHz channel bandwidths, it is possible that an underlying TV channel has adjacent channel power limits, and another does not. How is the Maximum Transmit Power Limit chosen for such channels?</t>
  </si>
  <si>
    <t>Add Annex J.2.4 text to specify how to set Maximum Transmit Power Limit when  the RLAN transmit modulation spans TV channels subject to adjacent channel transmit power limits.</t>
  </si>
  <si>
    <t>10.3.af1</t>
  </si>
  <si>
    <t>6</t>
  </si>
  <si>
    <t>26</t>
  </si>
  <si>
    <t>Replace "a peer entity" with "another STA" to avoid the potential ambivalence of the meaning of "peer entity".</t>
  </si>
  <si>
    <t>Change four occurances in 10.3.af1</t>
  </si>
  <si>
    <t xml:space="preserve">The available channels that come from a database are are mandatory to honor, and are sent to dependent STAs, in the opposite direction of this text and clause 10.3.af1. </t>
  </si>
  <si>
    <t>Either specify transfer of mandatory information (White Space Map) to client stations or remove 472r1 text describing White Space Map</t>
  </si>
  <si>
    <t>The White Space Map should be organized based on Largest Maximum Transmit Power Level, list of available channels, next largest Max Power, next list of available channels, . . . Lowest Maximum Transmit Power Level, list of available channels at the lowest limit, so that all STAs can more easily operate over multiple TV channels with the same transmit power limit.</t>
  </si>
  <si>
    <t>Commenter will provide draft text submission with information element and action frames (similar to submission 514r0 Channel Power Limit Map) with channels ranked by power limit to be applied to D0.02 for the next draft.</t>
  </si>
  <si>
    <t>The text tagged 447r1 ignores the situation where the enabling STA is active in another band or access is wired, which is present in clause 11.11.</t>
  </si>
  <si>
    <t>Either specify how to operate using the procedures of clause 11.11, or remove 447r1 text describing use of DSE procedures.</t>
  </si>
  <si>
    <t>10.3.af1.2.2</t>
  </si>
  <si>
    <t>The description of PeerSTAAddress says the WSM is received from a non-AP STA, yet it also can be received from an AP.</t>
  </si>
  <si>
    <t>Either specify transfer of mandatory information (White Space Map) from AP to client stations or remove 472r1 text describing White Space Map</t>
  </si>
  <si>
    <t>The WSM element field included in the Action frame should exclude the ElementID and Length octets, which are unnecessary in the action frame (see 7.4.7.6 DSE Extended Channel Switch Announcement)</t>
  </si>
  <si>
    <t>Change specified fields to exclude WSM ElementID and Length octets.</t>
  </si>
  <si>
    <t>Specification says if dot11TVWSMapEnabled is true, STA can send Probe Requests on any channel identified in the received WSM IE, but this is too broad, and should be restricted to WSM IE received from its enabling STA (like the DFS owner in radar bands)</t>
  </si>
  <si>
    <t xml:space="preserve">Change text so only maps received from the enabling STA permit Probe Requests on another TVWS channel. </t>
  </si>
  <si>
    <t>The description of dependent STA operation ignores gaining enablement, or any dialog requesting enablement, which is present in DSE procedures used in this draft, and inherent in laws defining and restricting master/client operation. The procedures defining actions of enabling STA and dependent STAs here differ from clause 11.11, but the same terms are used. This is more confusing, the more you know about clause 11.11</t>
  </si>
  <si>
    <t>Specify the procedure to become enabled by the enabling STA or remove 472r1 text that specifies operation without a dialog with the enabling STA.</t>
  </si>
  <si>
    <t>The procedures allow use of several Operating Classes in TVWS, but no restriction is placed on the dependent STA about Classes it supports. A dependent STA prior to association needs the intersection of the set of operating classes it supports and those in operation at the AP to be non-empty. (thank you Adrian Stephens).</t>
  </si>
  <si>
    <t>Add requirement that enabling STA advertize operating classes in use, perhaps with a new IE or with changes to Country information.</t>
  </si>
  <si>
    <t>Alex Reznik</t>
  </si>
  <si>
    <t>Last column should be "Power Constraint n" (currently says "Power Constraint 1"</t>
  </si>
  <si>
    <t>See comment</t>
  </si>
  <si>
    <t>26-27</t>
  </si>
  <si>
    <t>Explanation not clear.  What if STA access the database for  reasons other then to obtain the WSM map?</t>
  </si>
  <si>
    <t xml:space="preserve">Define access time as time "WSM was onbtained."  </t>
  </si>
  <si>
    <t>1-37</t>
  </si>
  <si>
    <t>It is not clear whether the option n=0 is allowed.  If it is allowed, I would presume it is meant to inform others STAs that the database was checked at so-and-so time and no channels were available.</t>
  </si>
  <si>
    <t xml:space="preserve">Clearly state whether n =0 is allowed.  Define how to interpret WSM map in that case.  </t>
  </si>
  <si>
    <t>Double periods at the end of the paragraph</t>
  </si>
  <si>
    <t>Delete one period.</t>
  </si>
  <si>
    <t>1-32</t>
  </si>
  <si>
    <t>Basic report is insufficient.  See document 11-10-545. for more detail</t>
  </si>
  <si>
    <t>See 11-10-545.</t>
  </si>
  <si>
    <t>48-53</t>
  </si>
  <si>
    <t>As the description stands now an STA may update TVWS Map based on reported measurements from other STAs, but not own measurement</t>
  </si>
  <si>
    <t>Last sentence of first para. of this section should start: "The may update WSMs when they receiver __or_perform__  a measurement …"</t>
  </si>
  <si>
    <t>48-65</t>
  </si>
  <si>
    <t>As may be another place to define the meaning of a map with no available channels listed, if needed</t>
  </si>
  <si>
    <t>Define the meaning of WSM witj no available channels listed.</t>
  </si>
  <si>
    <t>20.3.15</t>
  </si>
  <si>
    <t>20</t>
  </si>
  <si>
    <t>Need to close paranthesis at paragraph end.</t>
  </si>
  <si>
    <t>End close parenthesis at para. end</t>
  </si>
  <si>
    <t>Clause 20</t>
  </si>
  <si>
    <t>Jae-Hyung Song</t>
  </si>
  <si>
    <t>24 - 48</t>
  </si>
  <si>
    <t xml:space="preserve">Section 15.709(a)(2) of FCC-08-260A1 specifies following:
"For personal/portbale TVBDs, the maximum conducted output power over the TV channel of operation shall not exceed 100 milliwatts; except that for personal/portable TVBDs that do not meet the adjacent channel separation requirements in Section 15.712(a), the maximum conducted output power shall not exceed 40 milliwatts."
Thus, for a given TVWS channel, we have two different behavior limits according to the existence of TV (Digital television stations, and digital and analog Class A TV, low power TV, TV translator and TV
booster stations) signal in the adjacent channel.
However, the current draft has only one behavior limits set.  This does not coordinate with the FCC requirement quoted above.
</t>
  </si>
  <si>
    <r>
      <t xml:space="preserve">Ramify the current behavior limits set into two as following and as shown in the forthcoming document 11-10-xxxx:
&lt;ANA I.3&gt;: TVWSAdjacentChannelBehavior - A station operating in a TVWS band where broadcast TV operation is primary </t>
    </r>
    <r>
      <rPr>
        <u val="single"/>
        <sz val="10"/>
        <rFont val="Arial"/>
        <family val="2"/>
      </rPr>
      <t>and no primary signal exists in any of adjacent channels to the TVWS channel on which the station is operating</t>
    </r>
    <r>
      <rPr>
        <sz val="10"/>
        <rFont val="Arial"/>
        <family val="2"/>
      </rPr>
      <t xml:space="preserve">, and station operation has geolocation database and in-service monitoring requirements. When operating in TVWS, channel numbers are as assigned in regulation.
&lt;ANA I.4&gt;: TVWSNonAdjacentChannelBehavior - A station operating in a TVWS band where broadcast TV operation is primary </t>
    </r>
    <r>
      <rPr>
        <u val="single"/>
        <sz val="10"/>
        <rFont val="Arial"/>
        <family val="2"/>
      </rPr>
      <t>and a primary signal exists in an adjacent channel to the TVWS channel on which the station is operating</t>
    </r>
    <r>
      <rPr>
        <sz val="10"/>
        <rFont val="Arial"/>
        <family val="2"/>
      </rPr>
      <t>, and station operation has geolocation database and in-service monitoring requirements. When operating in TVWS, channel numbers are as assigned in regulation.</t>
    </r>
  </si>
  <si>
    <t>16 - 18</t>
  </si>
  <si>
    <t xml:space="preserve">26 - </t>
  </si>
  <si>
    <t>As required by Section 15.709(a)(2) of FCC-08-260A1, two operating classes are necessary, to identify the maximum Tx power imits, when specifying a channel, according to the recommended ramification to the behavior limit sets.</t>
  </si>
  <si>
    <t>Change Table J.x as shown in the forthcoming document 11-10-xxxx.</t>
  </si>
  <si>
    <t>7.3.2.22.1 of REVmb_D3.0</t>
  </si>
  <si>
    <t>196</t>
  </si>
  <si>
    <t>12-22</t>
  </si>
  <si>
    <t>The current measurement report defined in clause 7.3.2.22.1, signals whether a primary user is detected or not.  However, it does not signal whether the detected primary user requires the adjacent channel separation requirement specified in section 15.709(a)(2) of FCC-08-260A1.</t>
  </si>
  <si>
    <t>Add a field, utilizing a reserved bit, which signals whether the detected primary user requires the adjacent channel separation requirement, as shown in the forthcoming document 11-10-xxxx.</t>
  </si>
  <si>
    <t xml:space="preserve">While the current draft does not preclude the HT-operation in a 5 MHz channel and in a 10 MHz channel, but does not properly define it.  </t>
  </si>
  <si>
    <t>Accept changes proposed in the forthcoming document 11-10-0633.</t>
  </si>
  <si>
    <t>Chin-Sean Sum</t>
  </si>
  <si>
    <t>7.2.3.1</t>
  </si>
  <si>
    <t>The White Space Map (WSM) is specified in the both Beacon and Probe Response frame. Unless there is a solid reason for inserting the potentially large WSM in both locations, it is recommended to have it only in the 'on-demand' type of Probe Response frame and not the frequently broadcasted Beacon.</t>
  </si>
  <si>
    <t>Recommend to keep the WSM only in the Probe Respond frame.</t>
  </si>
  <si>
    <t>Clause 7.2.3</t>
  </si>
  <si>
    <t>7.3.2.22.1</t>
  </si>
  <si>
    <t>TV band devices have several different maximum transmit power limits. For a low power device located within the operating range of a high power device but is unable to be detected by the latter, interference is unavoidable. To solve this problem, the low power device (potential victim) should be equipped with measurement elements that can be used to detect the described interference.</t>
  </si>
  <si>
    <t>Recommend to specify new or include into existing frame, measurement elements that perform both received power and link quality quantification. These measurement elements are used to facilitate the determination of the described interference. A detailed text proposal will be submitted.</t>
  </si>
  <si>
    <t>The current multiband operation is blank and unspecified. The basic role of multiband operation is to facilitate enablement of a dependent STA through any means that are supported by both the enabling STA and the dependent STA.</t>
  </si>
  <si>
    <t>Basic procedure: (1) Enablement signal through empty TV channels, non-TV-channel bands or wire. (2) New BSS -OR- Association followed by WSM request in existing BSS. (3) Channel switching if necessary. Details in text will be submitted.</t>
  </si>
  <si>
    <t>Chen Sun</t>
  </si>
  <si>
    <t>The STA can perfom scaning before the list of available channels is received. There shouldn't be any limitation on the channels that the dependent STA can scan before the list of available channels is received.</t>
  </si>
  <si>
    <t>Rewrite as "The channel availability check can also be done in parallel
to listening for enabling signals as an implementer's option if the list of available channels is a known a-priori. When a dependent STA receives a beacon frame that has a WSM IE, then it should only scan the available channels identified within the WSM IE."</t>
  </si>
  <si>
    <t>It looks like the subclause is not for changing the DSE Enablement format.</t>
  </si>
  <si>
    <t>Subclause title should be changed.</t>
  </si>
  <si>
    <t>Assume that the dependent STA has recived DSE enabliing message(s) for multiple TV channels. Crrent DSE Enablement frame format is not sufficient for operation in TV band.</t>
  </si>
  <si>
    <t>Detailed description of the enabling signal and Enablement frame format will be given in contribution doc.:IEEE 802.11-10/xxxxr0.</t>
  </si>
  <si>
    <t>11.af1.3</t>
  </si>
  <si>
    <t>9</t>
  </si>
  <si>
    <t>Multi-band operation should refers to using out-of-band as control channel and using TV channel as operating channel. Explanation should be given.</t>
  </si>
  <si>
    <t>Delete subclause 11.af.1.3. Add explanation of multi-band operation in Annex J2.4. Text will be given in contribution doc.:IEEE 802.11-10/xxxxr0.</t>
  </si>
  <si>
    <t>Clause 11.af1.3</t>
  </si>
  <si>
    <t>Assume that the dependent STA has recived DSE enabliing message(s) for multiple TV channels. If signals are detected during either TV channel availability check or In-service monioring, the dependent STA can move to/remain in Becoming enabled state and request enablement on an alternative channel as indicated in the list of available channels.</t>
  </si>
  <si>
    <t>Additional text and revision of the figure J2.1 will be given in contribution doc.:IEEE 802.11-10/447r1.</t>
  </si>
  <si>
    <t>Dave Halasz</t>
  </si>
  <si>
    <t>Various</t>
  </si>
  <si>
    <t>Since the Television White Space bandwidths are only 6 MHz, sub 5 MHz channel widths should be introduced to increase the number of available channels.</t>
  </si>
  <si>
    <t>See submission 10/536 for recommended changes to introduce 2.5 MHz wide channels into clause 17.</t>
  </si>
  <si>
    <t>Clause 17</t>
  </si>
  <si>
    <t>17, 10</t>
  </si>
  <si>
    <t>A new mechanism is need to indicate rates below 1 Mbit/s.</t>
  </si>
  <si>
    <t>In 10.4.4.2, the rates can only go down to .5 Mbit/s. Increased resolution is needed to indicate lower rates.</t>
  </si>
  <si>
    <t>Runga Reddy</t>
  </si>
  <si>
    <t>7.3.2</t>
  </si>
  <si>
    <t>60</t>
  </si>
  <si>
    <t>Is the Length (in octets) the length of the entire WSM element, or just the Channel #+Power Constraint list portion of the message? If this length referes to the whole element (defined in 7.3.2.af1) then 10 octets would be an empty list (just the elementID+Length+TV bands database access time), and 256 would not represent an entire list. An entire list is( (Channel #, 1 octet)+(Power Constraint, 1 octet)*256, which is 512 octets.</t>
  </si>
  <si>
    <t>Please clarify. Consider adjusting the range to be from 12-512 octets to represent a WSM that ranges in size from 1 channel's worth of info all the way to a complete data set.</t>
  </si>
  <si>
    <t>30</t>
  </si>
  <si>
    <t>Disagree. The algorithm used to detect the primary service/signal is definitely within scope of the standard. If a STA, or AP, for that matter cannot distinguish between signals that are detected on a TVWS channel, how will AP know how to vacate a channel.</t>
  </si>
  <si>
    <t>Include text to describe the process by which primary signals are detected and properly classified.</t>
  </si>
  <si>
    <t>What range does the power constraint parameter fall in?</t>
  </si>
  <si>
    <t>Define the range of values that the power constraint parameter falls in.</t>
  </si>
  <si>
    <t>There is some confusion in Figure af3. Aren't Mode II portables to be under the control of the AP? If so, then the request for the WSM can only go to the AP.</t>
  </si>
  <si>
    <t>Modify Figure af3 so that STA B, is the AP (such that a STA is making a request of the AP). Modify text on pg 6/line 39 and the table at the bottom of pg 6, so that the AP address is a parameter of the WLME-WSM.request message</t>
  </si>
  <si>
    <t>There is no caption/title for Figure af3</t>
  </si>
  <si>
    <t>10.3.af1.1.2</t>
  </si>
  <si>
    <t>There is no caption/title for the table at the bottom of pg 6</t>
  </si>
  <si>
    <t>10.3.af1.2</t>
  </si>
  <si>
    <t>The WLME-WSM.indication primitive should represent the transmission of the the response the AP transmits (with the WSM in it) to the requesting STA.</t>
  </si>
  <si>
    <r>
      <t xml:space="preserve">Modify the text on line 19 as follows: "The primitive indicates that a White Space Map Announcement frame was receieved from </t>
    </r>
    <r>
      <rPr>
        <sz val="10"/>
        <color indexed="10"/>
        <rFont val="Arial"/>
        <family val="2"/>
      </rPr>
      <t>the AP</t>
    </r>
    <r>
      <rPr>
        <strike/>
        <sz val="10"/>
        <color indexed="10"/>
        <rFont val="Arial"/>
        <family val="2"/>
      </rPr>
      <t>a peer entity</t>
    </r>
    <r>
      <rPr>
        <sz val="10"/>
        <rFont val="Arial"/>
        <family val="2"/>
      </rPr>
      <t>."</t>
    </r>
  </si>
  <si>
    <t>46</t>
  </si>
  <si>
    <t>There is no caption/title for the table at the bottom of pg 7</t>
  </si>
  <si>
    <t>When would STAs have independent access to the Internet as indicated on lines 23-24 pg 8? While there is no explicit prohibition on ad-hoc/mesh networks in the R&amp;O, there is no clear direction either. To avoid confusion, TVWS access in 802.11 should be limited to the infrastructure mode, e.g. access through the AP (mode I portable).</t>
  </si>
  <si>
    <r>
      <t>Modify the text on lines 23-24 pg 8 as follows: "</t>
    </r>
    <r>
      <rPr>
        <strike/>
        <sz val="10"/>
        <color indexed="10"/>
        <rFont val="Arial"/>
        <family val="2"/>
      </rPr>
      <t>Any STA or</t>
    </r>
    <r>
      <rPr>
        <sz val="10"/>
        <color indexed="10"/>
        <rFont val="Arial"/>
        <family val="2"/>
      </rPr>
      <t xml:space="preserve">Only the </t>
    </r>
    <r>
      <rPr>
        <sz val="10"/>
        <rFont val="Arial"/>
        <family val="2"/>
      </rPr>
      <t>AP may act as an enabling station if ti has its own geographic location identification and database access capabilities."</t>
    </r>
  </si>
  <si>
    <t>41</t>
  </si>
  <si>
    <t>When would APs be be proxying for other Aps, as the text on line 41 pg 21 indicates. While there is no explicit prohibition on ad-hoc/mesh networks in the R&amp;O, there is no clear direction either. To avoid confusion, TVWS access in 802.11 should be limited to the infrastructure mode, e.g. access through an AP which is connected to the internet</t>
  </si>
  <si>
    <r>
      <t xml:space="preserve">Modify the text on line 41 as follows: "-- Dependent </t>
    </r>
    <r>
      <rPr>
        <strike/>
        <sz val="10"/>
        <color indexed="10"/>
        <rFont val="Arial"/>
        <family val="2"/>
      </rPr>
      <t xml:space="preserve">no-AP </t>
    </r>
    <r>
      <rPr>
        <sz val="10"/>
        <rFont val="Arial"/>
        <family val="2"/>
      </rPr>
      <t xml:space="preserve">STAs </t>
    </r>
    <r>
      <rPr>
        <strike/>
        <sz val="10"/>
        <color indexed="10"/>
        <rFont val="Arial"/>
        <family val="2"/>
      </rPr>
      <t xml:space="preserve">and dependent APs </t>
    </r>
    <r>
      <rPr>
        <sz val="10"/>
        <rFont val="Arial"/>
        <family val="2"/>
      </rPr>
      <t>are 'Client' STAS,"</t>
    </r>
  </si>
  <si>
    <t xml:space="preserve">What other STAs other than the AP, should be allowed to be "enabled"? To avoid confusion, APs only should be controlling access because they are connected to the internet. This requires APs themselves to be connected to the Internet. </t>
  </si>
  <si>
    <t>Remove text on pg 22 referring to the enablement feature. Insert text that covers the following: 1) Dependent STAs can only be continued to be served by one enabled AP at a time. 2) If the serving AP loses connectivity to the database should either(a)  send instructions to disable those dependent STAs or (b) inform dependent STAs of another AP that can service them.</t>
  </si>
  <si>
    <t>Modify Figure J2.1 so that if instructed by the TVWS band database to shutdown, the enabled AP instructs STAs to either shutdown themselves or provide for another AP to service them.</t>
  </si>
  <si>
    <t>There is no description of the interface that enabled STAs will use to communicate to the database.</t>
  </si>
  <si>
    <t>Please provide a detailed description of said interface, or at least provide a data set of information that would/will be required to communicate with the TVWS bands database.</t>
  </si>
  <si>
    <t>MengWah Chia</t>
  </si>
  <si>
    <t>Alignment of Fig. 7-66 is out. Missing line.</t>
  </si>
  <si>
    <t>Please review the fig in the standard</t>
  </si>
  <si>
    <t>Typo</t>
  </si>
  <si>
    <t>Replace database.. With database.</t>
  </si>
  <si>
    <t>Should it be power constraint 1 or power constraint n?</t>
  </si>
  <si>
    <t>The White Space Map Announcement frame does not show the category field and the action field.</t>
  </si>
  <si>
    <t>It is clearer if these fields can be included in Fig. af2.</t>
  </si>
  <si>
    <t>White Space Map instead of white space map</t>
  </si>
  <si>
    <t>It is not clear how the physical layer should allow for transmission if, for example, a 20MHz  (non-contiguous) channel is detected as available. Do we use a multi-block OFDM with 4x 5MHz channels each centered at different frequencies, or do just chose an OFDM of 5MHz, and ignore the rest of the non-contiguous channels, or other access methods?</t>
  </si>
  <si>
    <t>Include a scheme or a clear specification of how the physical layer OFDM can be modified/used to cater for simulataneous transmission in multiple non-contiguous channels, especially in situations where the channels are spaced far apart.</t>
  </si>
  <si>
    <t>Suppose we have 2 x 5MHz channels spaces very far apart, how should the current OFDM phy layer be modified for transmission? Do we use a large bandwidth NC-OFDM with nulls at all subcarrier positions occupied by the primary users?</t>
  </si>
  <si>
    <t>Include a specification of how the physical layer OFDM can be modified/used to cater for the situation where primary users occupies a large number of channels.</t>
  </si>
  <si>
    <t>Yonghong Zeng</t>
  </si>
  <si>
    <t>grammar error</t>
  </si>
  <si>
    <t>change "its" to "their"</t>
  </si>
  <si>
    <t>change "power" to "powers"</t>
  </si>
  <si>
    <t>change "total number of identified available channel" to "total identified available channels"</t>
  </si>
  <si>
    <t>Agree in Principle</t>
  </si>
  <si>
    <t>I do not see a field "Category" in the Figure af2</t>
  </si>
  <si>
    <t>check the field name</t>
  </si>
  <si>
    <t>29</t>
  </si>
  <si>
    <t>I do not see a field "Action" in the Figure af2</t>
  </si>
  <si>
    <t>I do not see the Figure af3 in the following</t>
  </si>
  <si>
    <t>check if the figure at the top of page 6 is Figure af3. If is, add the name to the figure.</t>
  </si>
  <si>
    <t>16</t>
  </si>
  <si>
    <t>Change "int" to "in"</t>
  </si>
  <si>
    <t>add ) at the end of the sentence.</t>
  </si>
  <si>
    <t>If only one TV channel is used in a cell, the used bandwidth is 5MHz. Hence the capacity is limted and the network cannot support high data rate and large number of users. There may be multiple TV channels available at the same time and same location. In most cases,  these multiple channels are non-contiguous channels. In the current draft,  there is no solution of using multiple non-contiguous channels in the same cell and at the same. The standard should provide efficient solutions to use the multiple non-contiguous channels in order to support very high data rate applications.</t>
  </si>
  <si>
    <t>The standard should provide efficient solutions to use multiple non-contiguous channels in order to support very high data rate applications. We should consider to incorporate schemes for this purpose. One such scheme is the multi-block OFDM, which can support using OFDM in multiple non-contiguous channels. The multi-block OFDM requires very little changes to the current physical layer and only very limited changes to the MAC layer.</t>
  </si>
  <si>
    <t>Eunsun Kim</t>
  </si>
  <si>
    <t>Comment #</t>
  </si>
  <si>
    <t>Name</t>
  </si>
  <si>
    <t>Clause</t>
  </si>
  <si>
    <t>Page</t>
  </si>
  <si>
    <t>Line</t>
  </si>
  <si>
    <t>Category</t>
  </si>
  <si>
    <t>Comment</t>
  </si>
  <si>
    <t>Proposed Change</t>
  </si>
  <si>
    <t>Resolution Status</t>
  </si>
  <si>
    <t>Resolution Detail</t>
  </si>
  <si>
    <t>Other1</t>
  </si>
  <si>
    <t>Other2</t>
  </si>
  <si>
    <t>Proposed Status</t>
  </si>
  <si>
    <t>Editor Status</t>
  </si>
  <si>
    <t>Total</t>
  </si>
  <si>
    <t>Agree In Principle</t>
  </si>
  <si>
    <t>Out of Scope</t>
  </si>
  <si>
    <t>Deferred</t>
  </si>
  <si>
    <t>Blank</t>
  </si>
  <si>
    <t xml:space="preserve">
Work
Remaining</t>
  </si>
  <si>
    <t>Editor
To Do</t>
  </si>
  <si>
    <t>Editor
Done</t>
  </si>
  <si>
    <t>Category 
Owner</t>
  </si>
  <si>
    <t>Notes</t>
  </si>
  <si>
    <t>editor</t>
  </si>
  <si>
    <t>Frontmatter</t>
  </si>
  <si>
    <t>Definitions</t>
  </si>
  <si>
    <t>Services</t>
  </si>
  <si>
    <t>Format Frame Types</t>
  </si>
  <si>
    <t>Basic Measurement Report</t>
  </si>
  <si>
    <t>Mgmt frame flds</t>
  </si>
  <si>
    <t>Action frame format</t>
  </si>
  <si>
    <t>Layer Management</t>
  </si>
  <si>
    <t>DSE Procedures</t>
  </si>
  <si>
    <t>TVWS General</t>
  </si>
  <si>
    <t>TVWS Map</t>
  </si>
  <si>
    <t>Multi-band Operation</t>
  </si>
  <si>
    <t>OFDM</t>
  </si>
  <si>
    <t>Receive PLCP</t>
  </si>
  <si>
    <t>PICS</t>
  </si>
  <si>
    <t>MIB</t>
  </si>
  <si>
    <t>Informative Regulatory</t>
  </si>
  <si>
    <t>Operating Classes</t>
  </si>
  <si>
    <t>Regulatory</t>
  </si>
  <si>
    <t>Total:</t>
  </si>
  <si>
    <t>Comment Break Down</t>
  </si>
  <si>
    <t>Count</t>
  </si>
  <si>
    <t>Proposed</t>
  </si>
  <si>
    <t>Assignee</t>
  </si>
  <si>
    <t>Open</t>
  </si>
  <si>
    <t>Color</t>
  </si>
  <si>
    <t>Comments Remaining</t>
  </si>
  <si>
    <t>Total Required</t>
  </si>
  <si>
    <t>0 - comments remaining - done</t>
  </si>
  <si>
    <t>5 or fewer comments remaining</t>
  </si>
  <si>
    <t>6 - 10 comment remaining</t>
  </si>
  <si>
    <t>11-25 comments remaining</t>
  </si>
  <si>
    <t>25 or more comments remaining</t>
  </si>
  <si>
    <t>Not started</t>
  </si>
  <si>
    <t>Editor To Do</t>
  </si>
  <si>
    <t>Editor Done</t>
  </si>
  <si>
    <t>Precentage</t>
  </si>
  <si>
    <t>These comments have to be</t>
  </si>
  <si>
    <t>verified in new Draft 7.1</t>
  </si>
  <si>
    <t>Process to follow when updating master spreadsheet</t>
  </si>
  <si>
    <t>Filter/Sort on "New Column" and change everything to "No"</t>
  </si>
  <si>
    <t>As modifications are made to each row</t>
  </si>
  <si>
    <t xml:space="preserve">Update the "Resolution Document" column if necessary </t>
  </si>
  <si>
    <t xml:space="preserve">Update the "New" column </t>
  </si>
  <si>
    <t xml:space="preserve">Update the "Addressed At" if the comment was resolved </t>
  </si>
  <si>
    <t>Update the "Title" worksheet updating the revision number of the document</t>
  </si>
  <si>
    <t>Update the "Revisions" worksheet</t>
  </si>
  <si>
    <t>Record the exact meeting</t>
  </si>
  <si>
    <t>Register each comment addressed</t>
  </si>
  <si>
    <t>Update the "Author" column</t>
  </si>
  <si>
    <t>Update the "Date" column</t>
  </si>
  <si>
    <t>Save file as next revision</t>
  </si>
  <si>
    <t>WHATIS:</t>
  </si>
  <si>
    <t>Comments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</si>
  <si>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</si>
  <si>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A</t>
  </si>
  <si>
    <t>CID: Comment identifer, a sequential number assigned by the editor. These values start at 4 (so that the comment number can match the row number in the Excel spreadsheet), and are generated after all comments are received and the spreadsheet is sorted by page/line.</t>
  </si>
  <si>
    <t>B</t>
  </si>
  <si>
    <t>CommentID: assigned and provided by MyBallot (apparently assigned in order of votes received)</t>
  </si>
  <si>
    <t>C</t>
  </si>
  <si>
    <t>CommenterName: submitter, as provided by MyBallot</t>
  </si>
  <si>
    <t>D</t>
  </si>
  <si>
    <t>Subclause: Clause and subclause, as provided by the submitter, and passed to us from MyBallot</t>
  </si>
  <si>
    <t>Page: Page number, as provided by the submitter, and passed to us from MyBallot</t>
  </si>
  <si>
    <t>F</t>
  </si>
  <si>
    <t>Line: Line number, as provided by the submitter, and passed to us from MyBallot</t>
  </si>
  <si>
    <t>G</t>
  </si>
  <si>
    <t>Pg.ln: Combined page number and line number, verified by Editor, and used for sorting the resulting spreadsheet</t>
  </si>
  <si>
    <t>H</t>
  </si>
  <si>
    <t>CommentType: Either Editorial (E), Technical (T), or General (G), as provided by the submitter. This letter is optionally followed by "R" if commenter has identified it as a required change.</t>
  </si>
  <si>
    <t>I</t>
  </si>
  <si>
    <t>CommentStatus: Accepted (A) or Rejected (R). During the comment resolution process, this column may have other strange values and should be ignored</t>
  </si>
  <si>
    <t>J</t>
  </si>
  <si>
    <t>ResponseStatus: Closed (C), or Unsatisfied (U). During the comment resolution process, this column may have other strange values and should be ignored</t>
  </si>
  <si>
    <t>K</t>
  </si>
  <si>
    <t>Comment: text of comment as provided by the submitter, and passed to us from MyBallot</t>
  </si>
  <si>
    <t>L</t>
  </si>
  <si>
    <t>SuggestedRemedy: Proposed resolution suggested by submitter</t>
  </si>
  <si>
    <t>M</t>
  </si>
  <si>
    <t>Response: Resolution, (ACCEPT, ACCEPT IN PRINCIPLE, or REJECT) as voted on by 802.11 Working Group. Until the response has been voted on, it will appear as "PROPOSED xxx"</t>
  </si>
  <si>
    <t>N</t>
  </si>
  <si>
    <t>Group#: Comment Group # (matching one of the entries on the "Status" page), used to simplify the naming of sets of comments in motions.</t>
  </si>
  <si>
    <t>O</t>
  </si>
  <si>
    <t>Topic: String provided by editor for identifying groups of comments that identify a single technical or editorial issue.</t>
  </si>
  <si>
    <t>Status</t>
  </si>
  <si>
    <t>Table giving the resolution status of each "comment group", and overall statistics for resolution progress.</t>
  </si>
  <si>
    <t>Group#, generally a numeric value 1-99 (but could be any arbitrary alphanumeric string).  This number/string matches entries in column N of the "Comments" page.</t>
  </si>
  <si>
    <t>Status value, either "Approved", "Pending", or "Duplicate"</t>
  </si>
  <si>
    <t>If column B is "Approved", then this column gives the date of the motion in the Task Group that accepted these resolutions</t>
  </si>
  <si>
    <t>If column B is "Approved" or "Pending", then this column is the draft version (or editor's temporary version) that contains the updates</t>
  </si>
  <si>
    <t>Quantity of comments in this group#</t>
  </si>
  <si>
    <t>Description of the comment group</t>
  </si>
  <si>
    <t>Comments from prior recirculation ballots that were rejected because the text was not subject to further comments. While these comments were rejected, they are being remembered for submission by the TG chair in the next revision of the standard.</t>
  </si>
  <si>
    <t>A-O</t>
  </si>
  <si>
    <t>copied directly from the "Comments" sheet.</t>
  </si>
  <si>
    <t>Submitters</t>
  </si>
  <si>
    <t>Summary information of the submitters of the comments in each letter ballot, and the number of their comments that remain unacknowledged. Anyone who has ever submitted a common the draft has an entry on this page.</t>
  </si>
  <si>
    <t>Name of voter</t>
  </si>
  <si>
    <t>unused</t>
  </si>
  <si>
    <t>C-D</t>
  </si>
  <si>
    <t>First ballot, Total number of comments submitted, and number of those comments remaining unacknowledged.</t>
  </si>
  <si>
    <t>E-F</t>
  </si>
  <si>
    <t>Second ballot, Total number of comments submitted,and number of those comments remaining unacknowledged.</t>
  </si>
  <si>
    <t>G-H</t>
  </si>
  <si>
    <t>Third ballot, Total number of comments submitted, and number of those comments remaining unacknowledged.</t>
  </si>
  <si>
    <t>I-J</t>
  </si>
  <si>
    <t>Fourth ballot, Total number of comments submitted, and number of those comments remaining unacknowledged.</t>
  </si>
  <si>
    <t>K-L</t>
  </si>
  <si>
    <t>Fifth ballot, Total number of comments submitted, and number of those comments remaining unacknowledged.</t>
  </si>
  <si>
    <t>etc</t>
  </si>
  <si>
    <t>more groups of two columns, as needed for additional recirculation ballots</t>
  </si>
  <si>
    <t>HOWTO:</t>
  </si>
  <si>
    <t>Update this file at end of a ballot</t>
  </si>
  <si>
    <t>(If this is a recirculation ballot) Open the Spreadsheet file for the previous ballot. Change name of the "Comments" page to "Initial ballot", "First Recirculation", "Second Recirculation", etc. Get a new document number for the new ballot. Save as "11-07-xxxx-00-dx-comments.xls"
(If this is an initial ballot) Open a template spreadsheet. Get a new document number for the new ballot. Save as "11-07-xxxx-00-dx-comments.xls"</t>
  </si>
  <si>
    <t>Download the .csv file from MyBallot</t>
  </si>
  <si>
    <t xml:space="preserve">Make a copy of "MyBallot_V4p4.mdb" and open the copy. When it asks "Do you want to block unsafe expressions?", answer "No". When it asks "Do you want to open this file?", answer "Yes". When it asks yet again "Do you want to open this file or cancel the operation?", answer "Open". </t>
  </si>
  <si>
    <t>In the "Start" form, click "Untilities". Fill in Project designation (e.g., P802.11r D7.0) and Project title (e.g., Fast BSS Transition). Doesn't hurt to "Clear Main Table" (but shouldn't be necessary).</t>
  </si>
  <si>
    <t>In the "Start" form, click "Input comment file", then "Select input datafile" (browse to select the actual file), then "MyBallot database file (*.csv, *.xls) Rough Import". Say "OK" to the record count (twice). Select "Transfer new and updated record to main table". Say "OK" twice. Return to Start menu. Exit MSAccess (File-&gt;Exit).</t>
  </si>
  <si>
    <t>Open "MyBallot_Tolls_ExportMyBallotToExcel.mdb". Same three security warning questions, and same answers. "Select MyBallot database file", and select the one generated in step 3. "Select target excel file", and select the .xls file with previous comment resolutions. Click "Pertform Export".  It crashes. Kill the debug window (X in upper right corner), and click "Perform Export" again. It works. Exit MSAccess.</t>
  </si>
  <si>
    <t>Open the .xls file; insert column A with title "CID", column G with title "Pg.ln", and column N with title "Group#".</t>
  </si>
  <si>
    <t>Verify the Page (column E) and Line (column F) for each comment.  They are easy to get wrong. Fill in the (corrected) value pg.ln in column G for each. Sorting by page.line should make the clause numbers strictly increasing, which serves as a check. Generally, when the difference between adjacent rows in the spreadsheet is only one line in the draft, there is a problem.</t>
  </si>
  <si>
    <t>Sort the comments by pg.ln (column G). Assign CIDs, matching the row# in the spreadsheet. Simplest way is "seq 2 xxx &gt;foo1;wordpad foo1" in a shell window, where xxx is the highest row number used. Control-A then control-C in the wordpad window. Select cell A2 on the "Comments" page, then control-V.</t>
  </si>
  <si>
    <t>Mark comment resolutions</t>
  </si>
  <si>
    <t>As resolutions are proposed, (1) enter the text in column O ("PROPOSED ACCEPT", "PROPOSED ACCEPT IN PRINCIPLE", or "PROPOSED REJECT"), (2) enter a group# in column P, and (3) enter the group# on the "Status" page with a description (e.g., resolutions reached at ad-hoc meeting, or resolutions reached on teleconference, etc), and status as "Pending".</t>
  </si>
  <si>
    <t>Iterate until done.  There should be no rows in the spreadsheet without a value in column M (Respons).  There should be no rows in the spreadsheet without a value in column N (Group#). All of the text in column M should start with "PROPOSED".</t>
  </si>
  <si>
    <t>Approve the spreadsheet by a technical motion in a Working Group plenary session</t>
  </si>
  <si>
    <t>Update spreadsheet and the MyBallot system with approved comment resolutions</t>
  </si>
  <si>
    <t>Do a global replace of "PROPOSED ACCEPT" to "ACCEPT", and "PROPOSED REJECT" to "REJECT". Check column M for anything that doesn't start with "ACCEPT" or "REJECT" and fix. Sort by the Response (column M), so all "ACCEPT" and "ACCEPT IN PRINCIPLE" are first. Change the "CommentStatus" for each "ACCEPT" or "ACCEPT IN PRINCIPLE" to "A". Change the "CommentStatus" for each "REJECT" to "R".</t>
  </si>
  <si>
    <t>Update the ResponseStatus column. In cell P2, enter formula "=if(OR(H2="ER",H2="TR", H2="GR"),"U","C")" Copy the formula into column P for each row. Select cells P2:P&lt;last&gt;, control C. Select cell J2, then Edit-&gt;PasteSpecial, select Values, then "OK". Change title of column P to "Date of E-mail accept/non-accept", and delete all the U/C formulas from this column. Save the .xls file, then close it (otherwise MSAccess goes crazy because the file is locked and it can't do whatever it needs to do).</t>
  </si>
  <si>
    <t>Open "MyBallot_Tools_ExportExcelToTilde.mdb". Same three questions as all other MSAccess files. Click "Select comment spreadsheet" and select the .xls file with the accepted resolutions. Select the sheet "Comments". It tells number of comments processed. Click "Select output file and perform export", and store the results in 11-07-xxxx-000r-d7-comments-tilde.txt (e.g., same file name as .xls file, but with "-tilde.txt" replacing ".xls". Exit MSAccess.</t>
  </si>
  <si>
    <t>Open the copy of MyBallot_V4p4.mdb for this ballot. Same three questions as all other MSAccess files. Click "Input". Click "Select input data file", and select the just-created tilde.txt file. Click "Tilde file rough import", then "Transfer rough records to main table". The MSAccess database now includes all the status values, and the comment resolutions.</t>
  </si>
  <si>
    <t>(Still in the copy of MyBallot_V4p4.mdb) On the "Start" page, click "Output", then "Output all comments, MyBallot csv format". Pipe the output through csv-fix (changes the newline characters inside double quotes to " \n"). Save the output as "11-07-2295-09-d7-comments (resolutions-final).csv"</t>
  </si>
  <si>
    <t>Receive acknowledgement (or non-acknowledgement) of comments in previous letter ballots</t>
  </si>
  <si>
    <t>Find the row for each comment identified in the E-mail. Insert date of email into column P.  If this is an acceptance, change the "Response Status" in column J to "C".</t>
  </si>
  <si>
    <t>For all that are explicitely not satisfactory, copy the row onto the page "Unsatisfied Comments". Set column A to the Ballot ("Initial", "1st Recirc", etc). Update the resolution to incude "Resolution as agreed during xxx:"</t>
  </si>
  <si>
    <t>Updating draft in FrameMaker</t>
  </si>
  <si>
    <t>In Dx.yy-frontmatter.fm, Note that FrameMaker for some unknown reason can't generate a redline; so tag all deleted text as Conditional text "Deleted", and all inserted/replacement text as Conditional text "Inserted". Comment tags as Conditional text "Comments"</t>
  </si>
  <si>
    <t>In Dx.yy-body.fm, just make the changes. Comment tags as conditional text "Comments". Will later use the FrameMaker File-&gt;Utilities-&gt;CompareDocuments to generate a starting point for the redline</t>
  </si>
  <si>
    <t>Preparing to generate a new draft in FrameMaker</t>
  </si>
  <si>
    <t>In Dx.yy-frontmatter.fm, fix draft number and date in top line and first line of title</t>
  </si>
  <si>
    <t>In Dx.yy-frontmatter.fm, add any new presenters to 11r group</t>
  </si>
  <si>
    <t>In Dx.yy-frontmatter.fm, update change history table. Need to turn on display of EditorInfo text (Special-&gt;ConditionalText-&gt;Show/Hide, select "EditorInfo", press "&lt;--", Set, Wait. Then exit the dialog box)</t>
  </si>
  <si>
    <t>In Dx.yy-body.fm, Master pages, 2 places to put draft number (keep overrides)</t>
  </si>
  <si>
    <t>In Dx.yy-body.fm, first line of title has draft number</t>
  </si>
  <si>
    <t>Turn off display of comment text (Special-&gt;Conditional Text-&gt;Show/Hide, select “Comment”, press “--&gt;”, select "EditorInfo", press "--&gt;", (Same for any and all others, too). Set. Wait. Then exit the dialog box.)</t>
  </si>
  <si>
    <t>Run spell checker --  Edit-&gt;Spelling Checker</t>
  </si>
  <si>
    <t>Save both Dx.yy-body.fm and Dx.yy-frontmatter.fm files</t>
  </si>
  <si>
    <t>Generate the clean version of the draft (for publication on "members-only" area, and for WG letter ballots)</t>
  </si>
  <si>
    <t>Delete any blank pages (often some have just appeared) at end of frontmatter and body.</t>
  </si>
  <si>
    <t>Load up file D0.0-numbers.fm (this is a 12-line file, “CONTENTS”, 3 blank lines, “FIGURES”, 3 blank lines, “TABLES”, 3 blank lines)</t>
  </si>
  <si>
    <t>New-&gt;Book, say “no” to adding current file.</t>
  </si>
  <si>
    <t>Add-&gt;Files, select Dx.yy-frontmatter.fm, then “Add”</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</si>
  <si>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</si>
  <si>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</si>
  <si>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</si>
  <si>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</si>
  <si>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</si>
  <si>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</si>
  <si>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</si>
  <si>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</si>
  <si>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</si>
  <si>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</si>
  <si>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</si>
  <si>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</si>
  <si>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</si>
  <si>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</si>
  <si>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</si>
  <si>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In the book window, select the LOF file, Edit-&gt;DeleteFileFromBook</t>
  </si>
  <si>
    <t>In the book window, select the LOT file, Edit-&gt;DeleteFileFromBook</t>
  </si>
  <si>
    <t>(If this is for a Sponsor Ballot) Various things to make the clean file unsuitable for generating comments. A) On the Master Pages, delete the text box on the left margin with line numbers. B) Make page numbers roman numerals Format-&gt;Document-&gt;Numbering, Page, Format Roman (XIV) [or Alphabetic(N) works too]. Save this file as Dx.x-xxbody.fm. Select the Book window, close it. File-&gt;New-&gt;Book, answer "no" to addint current file. Add-&gt;Files, select Dx.x-frontmatter.fm. Add-&gt;Files, select Dx.x-xxbody.fm.</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</si>
  <si>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</si>
  <si>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</si>
  <si>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</si>
  <si>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File-&gt;Close the *TOC.fm files, *LOF.fm files, *LOT.fm files, Summary.fm files; don’t save them</t>
  </si>
  <si>
    <t>Generate the redline version of draft (for Sponsor Ballot recirculations, and for Supplemental information for WG recirculations)</t>
  </si>
  <si>
    <t>Load up previous Dx.0-body-clean.fm</t>
  </si>
  <si>
    <t>In the Dx.yy-body.fm window, File-&gt;Utilities-&gt;CompareDocuments. Select Dx.0-body-clean.fm as original. Compare.  This takes a little while (typ 5-10 min)</t>
  </si>
  <si>
    <t>Special-&gt;ConditionalText, then Show/Hide, select “Comment”, &lt;--, select "RedlineInfo", &lt;--, select "EditorInfo", &lt;--, Set.</t>
  </si>
  <si>
    <t>(Still on Conditional Text dialog box), select “Inserted” then Edit, change color to “Forest Green”, then “Set”, then exit the dialog box.</t>
  </si>
  <si>
    <t>A LOT of manual cleanup is needed of the CMP file generated by FrameMaker.  Unchanged figures often show as deleted and re-inserted (delete the one of type "Deleted" to keep the cross reference tags pointing right). FrameMaker often guesses wrong about text changes, and shows something very complex when the changes was actually very simple. Leaving the complexity showing in the changebar file leads to Sponsor Ballot recirculation comments.  After cleanup, set "Inserted" to show and "Deleted" to hide, and compare against the clean Dx.y-body.fm -- should be no changes. Next set "Inserted" to hide, and "Deleted" to show, and compare against the previous draft -- should be no text changes (but likely lots and lots of figure and cross reference changes, which can be safely ignored).</t>
  </si>
  <si>
    <t>(If this if for a WG letter ballot) 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</si>
  <si>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Dx.yy-redline-body.fm (or Dx.yy-redline-body-cleaned.fm)</t>
  </si>
  <si>
    <t>Load up previous Dx.0-numbers.fm file</t>
  </si>
  <si>
    <t>Select Dx.yy-numbers.fm window; File-&gt;Utilities-&gt;CompareDocuments; Select Dx.0-numbers.fm as original; Compare. Manually adjust output as necessary to make it show the real changes.</t>
  </si>
  <si>
    <t>Save the Dx.yy-numbersCMP.fm as Dx.yy-redline-numbers.fm</t>
  </si>
  <si>
    <t>Select Dx.yy-redline-numbers.fm window, Select all text, copy to clipboard</t>
  </si>
  <si>
    <t>Select Dx.yy-frontmatter.fm window, Special-&gt;ConditionalText, then Show/Hide, select “Comment”, &lt;--, select "EditorInfo", &lt;--, Set.</t>
  </si>
  <si>
    <t>(If this is for a WG letter ballot) Insert at end "Numbering Changes", make that new text style "contheader", paste clipboard after it</t>
  </si>
  <si>
    <t>Special-&gt;ConditionalText, select “Inserted” then Edit, change color to “Forest Green”, then “Set”, then exit the dialog box.</t>
  </si>
  <si>
    <t>Adjust the draft number in top line, and in first line of title, to show the change from previous draft. Select current value, CTRL+4, up/dn to select "Inserted", then Enter. Insert previous value, select it, CTRL+4, up/dn to select "Deleted", then Enter.</t>
  </si>
  <si>
    <t>Adjust the date in top line to show the change from previous draft. Same procedure as previous step.</t>
  </si>
  <si>
    <t>Change the "EditorInfo" note on first page to indicate correct old/new draft numbers.</t>
  </si>
  <si>
    <t>Change the data in the new rows of the "Change History" table to conditional tag "Inserted"</t>
  </si>
  <si>
    <t>Save the Dx.yy-frontmatter.fm as Dx.yy-redline-frontmatter.fm</t>
  </si>
  <si>
    <t>Add-&gt;Files, select Dx.yy-redline-frontmatter.fm, then “Add”</t>
  </si>
  <si>
    <t>Add-&gt;Files, select Dx.yy-redline-body.fm, then “Add”</t>
  </si>
  <si>
    <t>File-&gt;PrintBook, printer=”Adobe PDF”, GenerateAcrobatData=yes, PDF Setup should have (on the “Bookmarks” tab) “9&gt;AH1, 17&gt;AH2, 18&gt;AH3, 18&gt;AH4, 19&gt;AH5, 8&gt;AI, 8&gt;AN, 8&gt;Annexes, 8&gt;AT, 9&gt;H1, 12&gt;H2, 14&gt;H3, 15&gt;H4, 16&gt;H5”, File=Dx.yy-audit.ps, Print. Ignore the errors about incompatible colors.</t>
  </si>
  <si>
    <t>Double-click on the Dx.yy-audit.ps file; Acrobat Distiller will generate Dx.yy-audit.pdf</t>
  </si>
  <si>
    <t>In the Dx.yy-redline-body.fm window, Special-&gt;ConditionalText, Show/Hide, select "Comments", --&gt;, select "EditorInfo", --&gt;, Set. Delete any blank pages at end of file.</t>
  </si>
  <si>
    <t>In the Dx.yy-redline-frontmatter.fm window, Special-&gt;ConditionalText, Show/Hide, select "Comments", --&gt;, select "EditorInfo", --&gt;, Set. Delete any blank pages at end of file</t>
  </si>
  <si>
    <t>Re-generate the Table of Contents, to get the page numbers right for the redline version of the draft. Add-&gt;Table of Contents. Select tags: AH1, AH2, AI, H1, H2, H3, H4; add “before Dx.yy-redline-body.fm”, then “Add”. Ignore the “Book error report”. Go to the just-created window with the Table of Contents information, select it all, copy to clipboard. Go back to Dx.yy-redline-frontmatter.fm, and Paste TOC into the file. In the book window, select the TOC file, Edit-&gt;DeleteFilefromBook.</t>
  </si>
  <si>
    <t>File-&gt;PrintBook, printer=”Adobe PDF”, GenerateAcrobatData=yes, PDF Setup should have (on the “Bookmarks” tab) “9&gt;AH1, 17&gt;AH2, 18&gt;AH3, 18&gt;AH4, 19&gt;AH5, 8&gt;AI, 8&gt;AN, 8&gt;Annexes, 8&gt;AT, 9&gt;H1, 12&gt;H2, 14&gt;H3, 15&gt;H4, 16&gt;H5”, File=Dx.yy-redline.ps, Print. Ignore the errors about incompatible colors.</t>
  </si>
  <si>
    <t>Save the Dx.yy-redline-body.fm and Dx.yy-redline-frontmatter.fm files again (since printing changes the file somehow).</t>
  </si>
  <si>
    <t>Close the Dx.0.fm file (FrameMaker claim that it changed is wrong, don’t save it)</t>
  </si>
  <si>
    <t>Double-click on the Dx.yy-redline.ps file; Acrobat Distiller will generate Dx.yy-redline.pdf</t>
  </si>
  <si>
    <t>Add a copy of all the submissions that went into this draft to the directory</t>
  </si>
  <si>
    <t>Load Dx.yy-body.fm and Dx.yy-frontmatter.fm</t>
  </si>
  <si>
    <t>Delete the Comments. In the Dx.yy-frontmatter.fm window, Special-&gt;ConditionalText, select “Comments”, Edit, then Delete. Select “Delete the text”, then OK.</t>
  </si>
  <si>
    <t>Delete the Deleted text. (Still on ConditionalText dialog box), select "Deleted", Edit, then Delete. Select "Delete the text", then OK</t>
  </si>
  <si>
    <t>Keep the Inserted text (Still on ConditionalText dialog box), select "Inserted", Edit, then Delete. Select "Make the text unconditional", then OK</t>
  </si>
  <si>
    <t>(Still on ConditionalText dialog box), select Edit, make name “Comments”, Style “As is”, color “Magenta”, then Set; select Edit, make name "Inserted", Style "As Is", Color "Forest Green", Set; select Edit, make name "Deleted", Style "Strikethrough", Color "Red", Set. then exit the dialog box.</t>
  </si>
  <si>
    <t>File-&gt;SaveAs, name it Dx.yy-frontmatter-clean.fm (This is the file to use for future updates after the letter ballot completes).</t>
  </si>
  <si>
    <t>Delete the comments. In the Dx.yy-body.fm window, Special-&gt;ConditionalText, select “Comments”, Edit, then Delete. Select “Delete the text”, then OK.</t>
  </si>
  <si>
    <t>(Still on ConditionalText dialog box), select Edit, make name “Comments”, Style “As is”, color “Magenta”, then Set, then exit the dialog box.</t>
  </si>
  <si>
    <t>Search (CTRL+F) for "Conditional Text" (change the "Text" to "Conditional Text" to the left of the normal place to enter the search string, and then on the popup window select "RedlineInfo", "&lt;--" (twice), Set). Delete any that are present as documentation of changes that can't be shown by the normal strikethrough/underlining</t>
  </si>
  <si>
    <t>File-&gt;SaveAs, name it Dx.yy-body-clean.fm (This is the file to use for future updates after the letter ballot completes).</t>
  </si>
  <si>
    <t>Make a .zip archive of the entire directory, containing all files since last ballot. Send it to TG chair for his records.</t>
  </si>
  <si>
    <t>Peter Ecclesine, Cisco</t>
  </si>
  <si>
    <t>P802.11af_D0.02/D0.03 comments spreadsheet</t>
  </si>
  <si>
    <t>2010-05-18</t>
  </si>
  <si>
    <t>Cisco</t>
  </si>
  <si>
    <t>170 W. Tasman Dr., San Jose, CA 95134-1706</t>
  </si>
  <si>
    <t>+1-408-527-0815</t>
  </si>
  <si>
    <t>petere@cisco.com</t>
  </si>
  <si>
    <t xml:space="preserve">Measurement Request IE and Measurement Report IE do not specify the regulatory class. 
When AP operating in 20MHz channel receives Measurement Report IE with Primary Service Signal bit set to 1, it can not know which channel is occupied by a primary user. 
Even though only one DTV channel among 4 consecutive channels is occupied by a primary user, other unoccupied three channels will not be utilized because the AP does not know which channel is used by a primary user. </t>
  </si>
  <si>
    <t xml:space="preserve">DSE Measurement Request frame and DSE Measurement Report frame already include the regulatory class for specifying the measurement channel.  
Instead of Measurement Request frame and Measurement Report frame, please use DSE Measurement Request frame and DSE Measurement Report frame. </t>
  </si>
  <si>
    <t xml:space="preserve">When AP supports multiple bands (2.4GH/TVWS), 2.4GHz link can be used for controlling the TVWS link. </t>
  </si>
  <si>
    <t xml:space="preserve">Approve the text in 10-472/r2. </t>
  </si>
  <si>
    <t>20.3.15.2a</t>
  </si>
  <si>
    <t xml:space="preserve">The difference between the channel center frequencies shall be 6 MHz (Digital TV channel bandwidth). 
But, the current channel allocation of the equation 20-88a is representing 5 MHz. </t>
  </si>
  <si>
    <t>Correcting the equation 20-88a.</t>
  </si>
  <si>
    <t>D0.02 Submission</t>
  </si>
  <si>
    <t>D0.01</t>
  </si>
  <si>
    <t>472r1</t>
  </si>
  <si>
    <t>D0.01, 449r3</t>
  </si>
  <si>
    <t>Done</t>
  </si>
  <si>
    <t>447r1</t>
  </si>
  <si>
    <t>448r1</t>
  </si>
  <si>
    <t>Approved in July 2010</t>
  </si>
  <si>
    <t>Properly 47 C.F.R. § 15. Approved in July 2010</t>
  </si>
  <si>
    <t>In the baseline, clause 10 tables do not have titles. Approved in July 2010</t>
  </si>
  <si>
    <t>Changed to to "total of identified available channels". Approved in July 2010</t>
  </si>
  <si>
    <t>11-10/633r0 Approved in July 2010</t>
  </si>
  <si>
    <t>11-10/737r3 Approved in July 2010</t>
  </si>
  <si>
    <t>Agree 11-10/790r2 Approved in July 2010</t>
  </si>
  <si>
    <t>Disagree 11-10/790r2 Approved in July 2010</t>
  </si>
  <si>
    <t xml:space="preserve">Agree in Principle 11-10/790r2 Approved in July 2010. Add the text: “In TVWS, additional requirements are amended to the definitions, which are described in clause 3, especially for the definition of enabling station (STA) and dependent station (STA). Enabling STAs in TVWS determines the available TV channels at its location using its own geographic location identification and TV bands database access capabilities. Dependent STAs in TVWS receives available TV channel list from the enabling STA or the dependent AP of that enabling STA that enables its operation.” </t>
  </si>
  <si>
    <t>Agree 11-10/790r2 Approved in July 2010. Replace the TV Bands Database Access Time to Map ID.</t>
  </si>
  <si>
    <t xml:space="preserve">Agree in Principle 11-10/790r2 Approved in July 2010. Change the specified text as “An enabling STA shall generate WSMs based on the channel information from the regulatory domain database system.” </t>
  </si>
  <si>
    <t>Agree in Principle 11-10/790r2 Approved in July 2010. Add text: " When the information from the regulatory domain database is updated and the an enabling STA, which is non-AP STA, that has dot11WhiteSpaceMapEnabled set to true retrieves the updated available channel information, then the STA shall operate only within the available channel list and the STA should transmit a correspondingly updated White Space Map Announcement frame.”</t>
  </si>
  <si>
    <t>Agree in Principle 11-10/790r2 Approved in July 2010. Change the DEFVAL of dot11WhiteSpaceMapPeriod to 200 and add text: "After transmission of a DSE Enablement frame (7.4.7.3) granting a dependent STA, the enabling STA shall transmit a WSM."</t>
  </si>
  <si>
    <t>Agree in Principle 11-10/790r2 Approved in July 2010. Specify that White Space Map is mandatory information.</t>
  </si>
  <si>
    <t xml:space="preserve">Agree in Principle 11-10/790r2 Approved in July 2010. Add the text: “If dot11WhiteSpaceMapEnabled is set to true, an enabling STA shall transmit White Space Map and the enabled dependent STA shall have the White Space Map prior to operation in the regulatory domain.” </t>
  </si>
  <si>
    <t>Agree in Principle 11-10/790r2 Approved in July 2010. Add the text: “Enablement procedures are described in 11.11. Upon the reception of the enabling signal, the dependent STAs shall receive the WSM element in order to operate in the specific regulatory domain, which indicates the available channel list in that regulatory domain.”</t>
  </si>
  <si>
    <t>Agree in Principle 11-10/790r2 Approved in July 2010. Modify the length as 4 to 255.</t>
  </si>
  <si>
    <t>Agree in Principle 11-10/767r1 Approved in July 2010</t>
  </si>
  <si>
    <t>11-10/0680 Beijing</t>
  </si>
  <si>
    <t>11-10/680r0 Beijing</t>
  </si>
  <si>
    <t>11-10/0680 Beijing, 11-10/701r0 June 8</t>
  </si>
  <si>
    <t>11-10/963r0 San Diego</t>
  </si>
  <si>
    <t>Teleconf minutes</t>
  </si>
  <si>
    <t>11-10/680r0 Beijing, 11-10/963r0 San Diego</t>
  </si>
  <si>
    <t>Withdrawn</t>
  </si>
  <si>
    <t>Approved</t>
  </si>
  <si>
    <t>11-10/447r1</t>
  </si>
  <si>
    <t>11-10/695r4 Approved in Sept 2010.</t>
  </si>
  <si>
    <t>11-10/813r5</t>
  </si>
  <si>
    <t>Disagree 11-10/1041r2 Approved in Sept 2010. If a WSM update from each single measurement report, we may not have any channel to use in TV White Spaces. It has to be up to the AP’s decision whether it uses a specific channel on which it is reported that a primary service signal is detected. Therefore, the update from a measurement report should not be mandated but just recommended.</t>
  </si>
  <si>
    <t xml:space="preserve">Disagree 11-10/1041r2 Approved in Sept 2010. If there is no available channel in TV White Space, then the enablement procedure is not performed and no WSM is transmitted. Therefore, no change required. </t>
  </si>
  <si>
    <t>Agree in Principle 11-10/1041r2 Approved in Sept 2010. The restriction is removed in the submission 802.11-10/790r2 and it is approved. No need to change because the comments are already reflected in the 802.11af D0.05. Please see the submission 802.11-10/790r2.</t>
  </si>
  <si>
    <t>Disagree 11-10/1041r2 Approved Sept 2010 A list of channel number and corresponding transmission power level tuple would be less overhead. No change is required. Please see the submission 802.11-10/790r2.</t>
  </si>
  <si>
    <t>Disagree 11-10/1049r1 Approved Sept 2010</t>
  </si>
  <si>
    <t>Agree 11-10/1049r1 Approved Sept 2010 Include a new payload type and payload for RLQP in the Ethertype 89-0d frame body</t>
  </si>
  <si>
    <t xml:space="preserve">Agree 11-10/1049r1 Approved Sept 2010 Remove Multi-band Operation </t>
  </si>
  <si>
    <t>See Approved resolution to CID 149</t>
  </si>
  <si>
    <t>Agree in Principle. Disagree.</t>
  </si>
  <si>
    <t>Agree in Principle 11-10/1033r3 Approved in Sept 2010</t>
  </si>
  <si>
    <t xml:space="preserve">Agree in Principle 11-10/1041r2 Approved in Sept 2010. The concept of an enabling STA is clarified in the submission 802.11-10/737 and indicated sentence is removed so there is no need to change. Please see the submissions 802.11-10/737r3 and 802.11-10/790r2. </t>
  </si>
  <si>
    <t xml:space="preserve">Disagree 11-10/1041r2 Approved in Sept 2010 The specification should provide the MLME interface. No need to remove. </t>
  </si>
  <si>
    <t xml:space="preserve">Agree in Principle 11-10/1041r2 Approved in Sept 2010 General Operation is described in submission 802.11-10/790r2 and it is approved. Please see the submission 802.11-10/790r2. </t>
  </si>
  <si>
    <t xml:space="preserve">Disagree 11-10/1041r2 Approved in Sept 2010. AP channel report or country information element cannot fully support the functionality of WSM. Still, the WSM is required therefore no change is required. </t>
  </si>
  <si>
    <t xml:space="preserve">Agree 11-10/1041r2 Approved in Sept 2010 TV Band Database access time is removed in 802.11-10/790r2 and it is approved. Therefore, no change is required. </t>
  </si>
  <si>
    <t>Disagree 11-10/1041r2 Approved in Sept 2010 Transmission power level from the regulatory domain is required. Further, European regulation will required the transmission power level per each channel. Therefore, no change is required.</t>
  </si>
  <si>
    <t xml:space="preserve">Agree in Principle 11-10/1041r2 Approved in Sept 2010 Corresponding sentence is removed and it is described as, “Enablement procedures are described in 10.12. Upon the reception of the enabling signal, the dependent STAs shall receive the WSM element in order to operate in the specific regulatory domain,.” in submission 802.11-10/790r2. Also, the enabling signal is defined in submission 802.11-10/737r3 and both are approved. Therefore, no change is required and please see the submission 802.11-10/737r3. </t>
  </si>
  <si>
    <t xml:space="preserve">Disagree 11-10/1041r2 Approved in Sept 2010 Enablement procedures and enabling signal is proposed in submission 802.11-10/737r3. </t>
  </si>
  <si>
    <t xml:space="preserve">Disagree 11-10/1041r2 Approved in Sept 2010 The power constraint ranges should be from the regulation. Submission 802.11-10/790 is approved and it changed the power constraint field to Maximum Power Level. No need to define the range of the power constraint parameter. </t>
  </si>
  <si>
    <t xml:space="preserve">Agree in Principle 11-10/1041r2 Approved in Sept 2010 Enablement is independent of bands and channels of operation. 802.11-10/737 defines an 802.11u Registered Location Query Protocol (RLQP), enabling signal and enablement procedure using GAS protocol. The authority to issue enablement comes from the Registered Location Server, which is responsible party to talk to the database, if it is not able to enable other STAs for any reason, it cannot transmit the enabling signal. If a dependent STA does not hear the enabling signal every 60 seconds, the enabled dependent STAs become unenaled. When a dependent AP loses enablement, it can no longer transmit, and the Beacons cease. Please see the submission 802.11-10/737r3. </t>
  </si>
  <si>
    <t>Disagree. 11-10/794r5 Discussion.</t>
  </si>
  <si>
    <t>Agree. 11-10/794r5 Discussion.</t>
  </si>
  <si>
    <t>Agree in Principle. 11-10/794r5 Discussion. Submission 11-10/1033r3 changes the channelization for urban/suburban and rural use in every country.</t>
  </si>
  <si>
    <t>Disagree. 11-10/794r5 Discussion. No change is necessary at this time because fixed stations may form ad hoc/mesh networks and the 802.11af draft provides the means to control that operation.</t>
  </si>
  <si>
    <t>Disagree. 11-10/794r5 Discussion. The proposed operation is not one that is necessary to meet legal requirements for operation in TVWS.</t>
  </si>
  <si>
    <t>Agree in Principle. 11-10/794r5 Discussion. Submission 11-10/1033r3 changes the channelization to be useful across urban/suburban and rural deployments.</t>
  </si>
  <si>
    <t>Agree. 11-10/794r5 Discussion. Submission 11-10/1033r3 changes the channelization to be useful across urban/suburban and rural deployments.</t>
  </si>
  <si>
    <t>Agree. 11-10/794r5 Discussion.  Submission 11-10/1033r3 changes the channelization to be useful across urban/suburban and rural deployments.</t>
  </si>
  <si>
    <t>Agree in Principle. 11-10/794r5 Discussion. Agree in Principle, 11-10/737r3 Approved in July 2010, provides clear definition of Enabling Signal for each appropriate Annex E band. No changes required.</t>
  </si>
  <si>
    <t>Agree in Principle. 11-10/794r5 Discussion.  The text being commented on was replaced by approved submission 11-10/790r2.</t>
  </si>
  <si>
    <t>Agree in Principle. 11-10/813r7</t>
  </si>
  <si>
    <t>Add clarifications from 11-10/710r4 and 11-10/711r5</t>
  </si>
  <si>
    <t>Agree in Principle. 11-10/1231r1 discussion</t>
  </si>
  <si>
    <t>Agree in Principle. 11-10/1233r2 Discussion. The suggested resolution is however not enough is as it doesn’t capture the possible capability of Mode II devices to obtain available TV channels from authorized database using not only its geolocation but also multiple geolocations in the vicinity of the current geolocation.  In addition to the suggested resolution we proposed as indicated in the editor instruction of this document.</t>
  </si>
  <si>
    <t>Agree in Principle. 11-10/1232r2 Discussion.</t>
  </si>
  <si>
    <t>Agree in Principle. 11-10/1130r3 discussion.</t>
  </si>
  <si>
    <t>Agree in Principle 11-10/737r3 Approved in July 2010</t>
  </si>
  <si>
    <t>Disagree. 11-10/794r5 Discussion. Approved in November 2010.</t>
  </si>
  <si>
    <t>Agree in Principle 11-10/1343r1 Discussion. Approved in November 2010. A a Operation Channel Status Query/Response is specified to allow an enabling STA to query the channel status of its dependent STAs as a public action frame.</t>
  </si>
  <si>
    <t>Agree in Principle 11-10/1343r1 Discussion.</t>
  </si>
  <si>
    <t>Agree in Principle 11-10/813r7. Approved November 2010.</t>
  </si>
  <si>
    <t>Agree in Principle. 11-10/794r5 Discussion. Approved November 2010. Submission 11-10/1033r3 changes the channelization for urban/suburban and rural use in every country.</t>
  </si>
  <si>
    <t>Agree. 11-10/794r5 Discussion. Approved November 2010. Submission 11-10/1033r3 changes the channelization to be useful across urban/suburban and rural deployments.</t>
  </si>
  <si>
    <t xml:space="preserve">Agree. 11-10/794r5 Discussion. Approved November 2010. </t>
  </si>
  <si>
    <t>Agree in Principle. 11-10/794r5 Discussion. Approved November 2010. Submission 11-10/1033r3 changes the channelization to be useful across urban/suburban and rural deployments.</t>
  </si>
  <si>
    <t>Disagree. 11-10/794r5 Discussion. Approved in November 2010. No change is necessary at this time because the relevant regulatory requirements are listed in Table D.1 and noted in Annex E.2.4.</t>
  </si>
  <si>
    <t>Agree in Principle 11-10/794r5 Discussion. Approved in November 2010.  The text being commented on was replaced by approved submission 11-10/790r2.</t>
  </si>
  <si>
    <t>Agree 11-10/794r5 Discussion. Approved in November 2010. When European regulations for TVWS are in force, they will be listed in Table D.1.</t>
  </si>
  <si>
    <t>Disagree. 11-10/794r5 Discussion. Approved in November 2010. No change is necessary at this time because fixed stations may form ad hoc/mesh networks and the 802.11af draft provides the means to control that operation.</t>
  </si>
  <si>
    <t>Agree in Principle. 11-10/794r5 Discussion. Approved in November 2010. Agree in Principle, 11-10/737r3 Approved in July 2010, provides clear definition of Enabling Signal for each appropriate Annex E band. No changes required.</t>
  </si>
  <si>
    <t>Agree. 11-10/794r5 Discussion. Approved in November 2010.</t>
  </si>
  <si>
    <t>Disagree 11-10/1049r1 Approved Sept 2010. 11-10/794r5 Approved in November 2010.</t>
  </si>
  <si>
    <t xml:space="preserve">Disagree. 11-10/794r5 Discussion. Approved in November 2010. The ECSA is mandated for use in TVWS bands, and the amendment can prohibit use of CSA in TVWS. Normative text is in every normative Annex. </t>
  </si>
  <si>
    <t>Agree in Principle 11-10/1130r3 Approved in November 2010 to replace 11-10/724r3, 11-10/767r1, and 11-10/1130r0 as the final solution based on the editorial instructions in this document.</t>
  </si>
  <si>
    <t>Agree In Principle 11-10/737r3 Approved in July 2010</t>
  </si>
  <si>
    <t xml:space="preserve">Agree in Principle. 11-10/737r3 Approved in July 2010. </t>
  </si>
  <si>
    <t>Agree in Principle, Disagree</t>
  </si>
  <si>
    <t>Agree in Principle 11-10/813r7. Approved November 2010. Disagree 11-10/794r5 Discussion. Approved November 2010.</t>
  </si>
  <si>
    <t>doc.: IEEE 802.11-10/0595r17</t>
  </si>
  <si>
    <t>813r7, 1409</t>
  </si>
  <si>
    <t>Agree in Principle 11-10/813r7, 1409r0</t>
  </si>
  <si>
    <t>Agree in Principle 11-10/813r7, 1409r0.</t>
  </si>
  <si>
    <t>No change is necessary since Submission 802.11-10/447r1 changed the text being commented on.</t>
  </si>
  <si>
    <t>No change is necessary because Submission 802.11-10/737r3 provided the changed text.</t>
  </si>
  <si>
    <t>With the publication of  FCC 10-174 rules for TVWS, any requirement to sense for “primary signal components” was removed.</t>
  </si>
  <si>
    <t>The basic report is optional, but the mandatory DSE measurement request/report provides sufficient information to operate in TVWS.</t>
  </si>
  <si>
    <t>Approved submission 11-10/737r3 provided RLQP that can be used with normal authentication and association procedures to meet regulatory requirements.</t>
  </si>
  <si>
    <t>November 2010</t>
  </si>
  <si>
    <t>813r7</t>
  </si>
  <si>
    <t>Agree in Principle based on Approved submission 11-10/813r7 Table E-6.</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</si>
</sst>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name val="Arial"/>
      <family val="0"/>
    </font>
    <font>
      <b/>
      <sz val="14"/>
      <name val="Times New Roman"/>
      <family val="1"/>
    </font>
    <font>
      <sz val="12"/>
      <name val="Times New Roman"/>
      <family val="1"/>
    </font>
    <font>
      <b/>
      <sz val="12"/>
      <color indexed="12"/>
      <name val="Times New Roman"/>
      <family val="1"/>
    </font>
    <font>
      <b/>
      <sz val="12"/>
      <name val="Arial"/>
      <family val="2"/>
    </font>
    <font>
      <u val="single"/>
      <sz val="10"/>
      <color indexed="10"/>
      <name val="Arial"/>
      <family val="2"/>
    </font>
    <font>
      <strike/>
      <sz val="10"/>
      <name val="Arial"/>
      <family val="2"/>
    </font>
    <font>
      <b/>
      <sz val="10"/>
      <name val="Arial"/>
      <family val="2"/>
    </font>
    <font>
      <sz val="10"/>
      <color indexed="10"/>
      <name val="Arial"/>
      <family val="2"/>
    </font>
    <font>
      <u val="single"/>
      <sz val="10"/>
      <name val="Arial"/>
      <family val="2"/>
    </font>
    <font>
      <strike/>
      <sz val="10"/>
      <color indexed="10"/>
      <name val="Arial"/>
      <family val="2"/>
    </font>
    <font>
      <b/>
      <sz val="9"/>
      <name val="Arial"/>
      <family val="2"/>
    </font>
    <font>
      <sz val="6"/>
      <name val="Arial"/>
      <family val="2"/>
    </font>
    <font>
      <sz val="9"/>
      <name val="Arial"/>
      <family val="2"/>
    </font>
    <font>
      <i/>
      <sz val="10"/>
      <name val="Arial"/>
      <family val="2"/>
    </font>
    <font>
      <b/>
      <i/>
      <sz val="10"/>
      <name val="Arial"/>
      <family val="2"/>
    </font>
    <font>
      <b/>
      <u val="single"/>
      <sz val="10"/>
      <name val="Arial"/>
      <family val="2"/>
    </font>
    <font>
      <b/>
      <sz val="16"/>
      <name val="Arial"/>
      <family val="2"/>
    </font>
    <font>
      <b/>
      <sz val="8"/>
      <name val="Arial"/>
      <family val="2"/>
    </font>
    <font>
      <sz val="8"/>
      <name val="Arial"/>
      <family val="2"/>
    </font>
    <font>
      <sz val="11.2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indexed="8"/>
      <name val="Times New Roman"/>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2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4" fillId="0" borderId="0" xfId="0" applyFont="1" applyAlignment="1">
      <alignment/>
    </xf>
    <xf numFmtId="49" fontId="0" fillId="0" borderId="0" xfId="0" applyNumberFormat="1" applyAlignment="1">
      <alignment/>
    </xf>
    <xf numFmtId="0" fontId="0" fillId="0" borderId="11" xfId="0" applyFont="1" applyBorder="1" applyAlignment="1">
      <alignment horizontal="left" vertical="top" wrapText="1"/>
    </xf>
    <xf numFmtId="0" fontId="0" fillId="0" borderId="0" xfId="0" applyAlignment="1">
      <alignment vertical="top" wrapText="1"/>
    </xf>
    <xf numFmtId="0" fontId="0" fillId="0" borderId="11" xfId="0" applyNumberFormat="1" applyFont="1" applyBorder="1" applyAlignment="1">
      <alignment horizontal="left" vertical="top" wrapText="1"/>
    </xf>
    <xf numFmtId="49" fontId="0" fillId="0" borderId="11" xfId="0" applyNumberFormat="1"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Alignment="1">
      <alignment horizontal="left" wrapText="1"/>
    </xf>
    <xf numFmtId="0" fontId="0" fillId="0" borderId="0" xfId="0" applyNumberFormat="1" applyAlignment="1">
      <alignment horizontal="left" vertical="top" wrapText="1"/>
    </xf>
    <xf numFmtId="0" fontId="11" fillId="33" borderId="11" xfId="0" applyFont="1" applyFill="1" applyBorder="1" applyAlignment="1">
      <alignment/>
    </xf>
    <xf numFmtId="0" fontId="11" fillId="33" borderId="11" xfId="0" applyFont="1" applyFill="1" applyBorder="1" applyAlignment="1">
      <alignment horizontal="center"/>
    </xf>
    <xf numFmtId="0" fontId="11" fillId="33" borderId="11" xfId="0" applyFont="1" applyFill="1" applyBorder="1" applyAlignment="1">
      <alignment horizontal="center" wrapText="1"/>
    </xf>
    <xf numFmtId="0" fontId="11" fillId="33" borderId="12" xfId="0" applyFont="1" applyFill="1" applyBorder="1" applyAlignment="1">
      <alignment horizontal="center" wrapText="1"/>
    </xf>
    <xf numFmtId="0" fontId="11" fillId="33" borderId="13" xfId="0" applyFont="1" applyFill="1" applyBorder="1" applyAlignment="1">
      <alignment horizontal="center" wrapText="1"/>
    </xf>
    <xf numFmtId="0" fontId="11" fillId="33" borderId="14" xfId="0" applyFont="1" applyFill="1" applyBorder="1" applyAlignment="1">
      <alignment horizontal="center" wrapText="1"/>
    </xf>
    <xf numFmtId="0" fontId="11" fillId="33" borderId="15" xfId="0" applyFont="1" applyFill="1" applyBorder="1" applyAlignment="1">
      <alignment horizontal="center" wrapText="1"/>
    </xf>
    <xf numFmtId="0" fontId="11" fillId="0" borderId="0" xfId="0" applyFont="1" applyAlignment="1">
      <alignment/>
    </xf>
    <xf numFmtId="0" fontId="11" fillId="0" borderId="0" xfId="0" applyFont="1" applyAlignment="1">
      <alignment horizontal="center"/>
    </xf>
    <xf numFmtId="0" fontId="12" fillId="0" borderId="0" xfId="0" applyFont="1" applyAlignment="1">
      <alignment/>
    </xf>
    <xf numFmtId="0" fontId="13" fillId="0" borderId="11" xfId="0" applyFont="1" applyFill="1" applyBorder="1" applyAlignment="1">
      <alignment horizontal="left" indent="1"/>
    </xf>
    <xf numFmtId="0" fontId="13" fillId="0" borderId="11" xfId="0" applyFont="1" applyFill="1" applyBorder="1" applyAlignment="1">
      <alignment horizontal="center"/>
    </xf>
    <xf numFmtId="0" fontId="13" fillId="0" borderId="12" xfId="0" applyFont="1" applyFill="1" applyBorder="1" applyAlignment="1">
      <alignment horizontal="center"/>
    </xf>
    <xf numFmtId="0" fontId="13" fillId="0" borderId="13" xfId="0" applyFont="1" applyFill="1" applyBorder="1" applyAlignment="1">
      <alignment horizontal="center"/>
    </xf>
    <xf numFmtId="0" fontId="13" fillId="0" borderId="15" xfId="0" applyFont="1" applyFill="1" applyBorder="1" applyAlignment="1">
      <alignment horizontal="center"/>
    </xf>
    <xf numFmtId="0" fontId="13" fillId="0" borderId="11" xfId="0" applyFont="1" applyFill="1" applyBorder="1" applyAlignment="1">
      <alignment/>
    </xf>
    <xf numFmtId="0" fontId="12" fillId="0" borderId="0" xfId="0" applyFont="1" applyAlignment="1">
      <alignment horizontal="center"/>
    </xf>
    <xf numFmtId="0" fontId="0" fillId="0" borderId="0" xfId="0" applyFont="1" applyAlignment="1">
      <alignment horizontal="center"/>
    </xf>
    <xf numFmtId="0" fontId="0" fillId="0" borderId="0" xfId="0" applyFont="1" applyAlignment="1">
      <alignment/>
    </xf>
    <xf numFmtId="0" fontId="14" fillId="0" borderId="0" xfId="0" applyFont="1" applyAlignment="1">
      <alignment horizontal="left"/>
    </xf>
    <xf numFmtId="0" fontId="0" fillId="0" borderId="0" xfId="0" applyAlignment="1">
      <alignment horizontal="center"/>
    </xf>
    <xf numFmtId="0" fontId="11" fillId="0" borderId="11" xfId="0" applyFont="1" applyBorder="1" applyAlignment="1">
      <alignment horizontal="right" indent="1"/>
    </xf>
    <xf numFmtId="0" fontId="11" fillId="0" borderId="11" xfId="0" applyFont="1" applyBorder="1" applyAlignment="1">
      <alignment horizontal="center"/>
    </xf>
    <xf numFmtId="0" fontId="11" fillId="0" borderId="14" xfId="0" applyFont="1" applyBorder="1" applyAlignment="1">
      <alignment horizontal="center"/>
    </xf>
    <xf numFmtId="0" fontId="11" fillId="0" borderId="15" xfId="0" applyFont="1" applyBorder="1" applyAlignment="1">
      <alignment horizontal="center"/>
    </xf>
    <xf numFmtId="0" fontId="13" fillId="0" borderId="15" xfId="0" applyFont="1" applyBorder="1" applyAlignment="1">
      <alignment/>
    </xf>
    <xf numFmtId="0" fontId="13" fillId="0" borderId="11" xfId="0" applyFont="1" applyBorder="1" applyAlignment="1">
      <alignment/>
    </xf>
    <xf numFmtId="0" fontId="7" fillId="33" borderId="11" xfId="0" applyFont="1" applyFill="1" applyBorder="1" applyAlignment="1">
      <alignment/>
    </xf>
    <xf numFmtId="0" fontId="7" fillId="33" borderId="11" xfId="0" applyFont="1" applyFill="1" applyBorder="1" applyAlignment="1">
      <alignment horizontal="center"/>
    </xf>
    <xf numFmtId="0" fontId="0" fillId="0" borderId="0" xfId="0" applyFill="1" applyBorder="1" applyAlignment="1">
      <alignment horizontal="center"/>
    </xf>
    <xf numFmtId="0" fontId="7" fillId="33" borderId="11" xfId="0" applyFont="1" applyFill="1" applyBorder="1" applyAlignment="1">
      <alignment horizontal="left"/>
    </xf>
    <xf numFmtId="0" fontId="7" fillId="33" borderId="12" xfId="0" applyFont="1" applyFill="1" applyBorder="1" applyAlignment="1">
      <alignment/>
    </xf>
    <xf numFmtId="0" fontId="7" fillId="33" borderId="15" xfId="0" applyFont="1" applyFill="1" applyBorder="1" applyAlignment="1">
      <alignment horizontal="center"/>
    </xf>
    <xf numFmtId="0" fontId="0" fillId="0" borderId="11" xfId="0" applyBorder="1" applyAlignment="1">
      <alignment horizontal="left" indent="1"/>
    </xf>
    <xf numFmtId="0" fontId="0" fillId="0" borderId="11" xfId="0" applyBorder="1" applyAlignment="1">
      <alignment horizontal="center"/>
    </xf>
    <xf numFmtId="0" fontId="0" fillId="34" borderId="11" xfId="0" applyFill="1" applyBorder="1" applyAlignment="1">
      <alignment horizontal="center"/>
    </xf>
    <xf numFmtId="0" fontId="0" fillId="0" borderId="12" xfId="0" applyBorder="1" applyAlignment="1">
      <alignment/>
    </xf>
    <xf numFmtId="0" fontId="0" fillId="0" borderId="15" xfId="0" applyBorder="1" applyAlignment="1">
      <alignment horizontal="center"/>
    </xf>
    <xf numFmtId="0" fontId="0" fillId="35" borderId="11" xfId="0" applyFill="1" applyBorder="1" applyAlignment="1">
      <alignment horizontal="center"/>
    </xf>
    <xf numFmtId="0" fontId="0" fillId="36" borderId="11" xfId="0" applyFill="1" applyBorder="1" applyAlignment="1">
      <alignment horizontal="center"/>
    </xf>
    <xf numFmtId="0" fontId="0" fillId="37" borderId="11" xfId="0" applyFill="1" applyBorder="1" applyAlignment="1">
      <alignment horizontal="center"/>
    </xf>
    <xf numFmtId="0" fontId="0" fillId="38" borderId="11" xfId="0" applyFill="1" applyBorder="1" applyAlignment="1">
      <alignment horizontal="center"/>
    </xf>
    <xf numFmtId="0" fontId="0" fillId="0" borderId="12" xfId="0" applyFill="1" applyBorder="1" applyAlignment="1">
      <alignment/>
    </xf>
    <xf numFmtId="0" fontId="0" fillId="0" borderId="15" xfId="0" applyFill="1" applyBorder="1" applyAlignment="1">
      <alignment horizontal="center"/>
    </xf>
    <xf numFmtId="0" fontId="7" fillId="0" borderId="11" xfId="0" applyFont="1" applyBorder="1" applyAlignment="1">
      <alignment horizontal="center"/>
    </xf>
    <xf numFmtId="0" fontId="0" fillId="0" borderId="11" xfId="0" applyFont="1" applyBorder="1" applyAlignment="1">
      <alignment horizontal="left" indent="1"/>
    </xf>
    <xf numFmtId="0" fontId="7" fillId="0" borderId="11" xfId="0" applyFont="1" applyBorder="1" applyAlignment="1">
      <alignment horizontal="right"/>
    </xf>
    <xf numFmtId="0" fontId="7" fillId="0" borderId="0" xfId="0" applyFont="1" applyBorder="1" applyAlignment="1">
      <alignment horizontal="right"/>
    </xf>
    <xf numFmtId="0" fontId="7" fillId="0" borderId="0" xfId="0" applyFont="1" applyBorder="1" applyAlignment="1">
      <alignment horizontal="center"/>
    </xf>
    <xf numFmtId="0" fontId="14" fillId="35" borderId="16" xfId="0" applyFont="1" applyFill="1" applyBorder="1" applyAlignment="1">
      <alignment horizontal="center"/>
    </xf>
    <xf numFmtId="0" fontId="14" fillId="35" borderId="17" xfId="0" applyFont="1" applyFill="1" applyBorder="1" applyAlignment="1">
      <alignment horizontal="center"/>
    </xf>
    <xf numFmtId="10" fontId="15" fillId="35" borderId="18" xfId="0" applyNumberFormat="1" applyFont="1" applyFill="1" applyBorder="1" applyAlignment="1">
      <alignment horizontal="center"/>
    </xf>
    <xf numFmtId="0" fontId="14" fillId="0" borderId="0" xfId="0" applyFont="1" applyAlignment="1">
      <alignment/>
    </xf>
    <xf numFmtId="0" fontId="0" fillId="0" borderId="0" xfId="0" applyAlignment="1">
      <alignment horizontal="left" indent="1"/>
    </xf>
    <xf numFmtId="0" fontId="16" fillId="0" borderId="19" xfId="0" applyFont="1" applyBorder="1" applyAlignment="1">
      <alignment/>
    </xf>
    <xf numFmtId="0" fontId="0" fillId="0" borderId="20" xfId="0" applyBorder="1" applyAlignment="1">
      <alignment horizont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0" xfId="0" applyBorder="1" applyAlignment="1">
      <alignment horizontal="center"/>
    </xf>
    <xf numFmtId="0" fontId="0" fillId="0" borderId="0" xfId="0" applyBorder="1" applyAlignment="1">
      <alignment/>
    </xf>
    <xf numFmtId="0" fontId="0" fillId="0" borderId="23" xfId="0" applyBorder="1" applyAlignment="1">
      <alignment/>
    </xf>
    <xf numFmtId="0" fontId="0" fillId="0" borderId="22" xfId="0" applyBorder="1" applyAlignment="1">
      <alignment horizontal="left" indent="1"/>
    </xf>
    <xf numFmtId="0" fontId="0" fillId="0" borderId="24" xfId="0" applyBorder="1" applyAlignment="1">
      <alignment/>
    </xf>
    <xf numFmtId="0" fontId="0" fillId="0" borderId="25" xfId="0" applyBorder="1" applyAlignment="1">
      <alignment horizontal="center"/>
    </xf>
    <xf numFmtId="0" fontId="0" fillId="0" borderId="25" xfId="0" applyBorder="1" applyAlignment="1">
      <alignment/>
    </xf>
    <xf numFmtId="0" fontId="0" fillId="0" borderId="26" xfId="0" applyBorder="1" applyAlignment="1">
      <alignment/>
    </xf>
    <xf numFmtId="0" fontId="17" fillId="0" borderId="0" xfId="0" applyFont="1" applyAlignment="1">
      <alignment/>
    </xf>
    <xf numFmtId="0" fontId="0" fillId="0" borderId="0" xfId="0" applyFont="1" applyAlignment="1">
      <alignment horizontal="center" vertical="top"/>
    </xf>
    <xf numFmtId="0" fontId="7" fillId="0" borderId="0" xfId="0" applyFont="1" applyAlignment="1">
      <alignment vertical="top" wrapText="1"/>
    </xf>
    <xf numFmtId="0" fontId="4" fillId="0" borderId="0" xfId="0" applyFont="1" applyAlignment="1">
      <alignment horizontal="left" vertical="top"/>
    </xf>
    <xf numFmtId="1" fontId="7" fillId="0" borderId="0" xfId="0" applyNumberFormat="1" applyFont="1" applyAlignment="1">
      <alignment vertical="top" wrapText="1"/>
    </xf>
    <xf numFmtId="0" fontId="18" fillId="0" borderId="0" xfId="0" applyFont="1" applyAlignment="1">
      <alignment horizontal="left" vertical="top"/>
    </xf>
    <xf numFmtId="0" fontId="19" fillId="0" borderId="0" xfId="0" applyFont="1" applyAlignment="1">
      <alignment horizontal="center" vertical="top"/>
    </xf>
    <xf numFmtId="0" fontId="19" fillId="0" borderId="0" xfId="0" applyFont="1" applyAlignment="1">
      <alignment horizontal="left" vertical="top" wrapText="1"/>
    </xf>
    <xf numFmtId="49" fontId="4" fillId="0" borderId="0" xfId="0" applyNumberFormat="1" applyFont="1" applyAlignment="1">
      <alignment horizontal="left" vertical="top"/>
    </xf>
    <xf numFmtId="49" fontId="0" fillId="0" borderId="0" xfId="0" applyNumberFormat="1" applyFont="1" applyAlignment="1">
      <alignment horizontal="center" vertical="top"/>
    </xf>
    <xf numFmtId="49" fontId="19" fillId="0" borderId="0" xfId="0" applyNumberFormat="1" applyFont="1" applyAlignment="1">
      <alignment horizontal="left" vertical="top"/>
    </xf>
    <xf numFmtId="49" fontId="19" fillId="0" borderId="0" xfId="0" applyNumberFormat="1" applyFont="1" applyAlignment="1">
      <alignment horizontal="center" vertical="top"/>
    </xf>
    <xf numFmtId="0" fontId="19" fillId="0" borderId="0" xfId="0" applyFont="1" applyAlignment="1">
      <alignment vertical="top" wrapText="1"/>
    </xf>
    <xf numFmtId="49" fontId="4" fillId="0" borderId="0" xfId="0" applyNumberFormat="1" applyFont="1" applyAlignment="1">
      <alignment/>
    </xf>
    <xf numFmtId="49" fontId="0" fillId="0" borderId="0" xfId="0" applyNumberFormat="1" applyAlignment="1">
      <alignment horizontal="center" vertical="top"/>
    </xf>
    <xf numFmtId="0" fontId="0" fillId="0" borderId="0" xfId="0" applyAlignment="1">
      <alignment horizontal="center" vertical="top"/>
    </xf>
    <xf numFmtId="0" fontId="19" fillId="0" borderId="0" xfId="0" applyNumberFormat="1" applyFont="1" applyAlignment="1">
      <alignment horizontal="left" vertical="top" wrapText="1"/>
    </xf>
    <xf numFmtId="49" fontId="1" fillId="0" borderId="0" xfId="0" applyNumberFormat="1" applyFont="1" applyAlignment="1">
      <alignment/>
    </xf>
    <xf numFmtId="49" fontId="0" fillId="0" borderId="27" xfId="0" applyNumberFormat="1" applyFont="1" applyFill="1" applyBorder="1" applyAlignment="1" applyProtection="1">
      <alignment horizontal="left" vertical="top" wrapText="1"/>
      <protection locked="0"/>
    </xf>
    <xf numFmtId="0" fontId="0" fillId="0" borderId="27" xfId="0" applyFont="1" applyFill="1" applyBorder="1" applyAlignment="1" applyProtection="1">
      <alignment horizontal="left" vertical="top" wrapText="1"/>
      <protection locked="0"/>
    </xf>
    <xf numFmtId="49" fontId="0" fillId="0" borderId="28" xfId="0" applyNumberFormat="1"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49" fontId="0" fillId="0" borderId="29" xfId="0" applyNumberFormat="1"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49" fontId="0" fillId="0" borderId="30" xfId="0" applyNumberFormat="1"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1" xfId="0" applyFont="1" applyFill="1" applyBorder="1" applyAlignment="1">
      <alignment horizontal="left" vertical="top" wrapText="1"/>
    </xf>
    <xf numFmtId="0" fontId="0" fillId="0" borderId="11" xfId="0" applyFont="1" applyBorder="1" applyAlignment="1">
      <alignment horizontal="left" indent="1"/>
    </xf>
    <xf numFmtId="0" fontId="0" fillId="0" borderId="0" xfId="0" applyFont="1" applyAlignment="1">
      <alignment horizontal="left" vertical="top" wrapText="1"/>
    </xf>
    <xf numFmtId="0" fontId="0" fillId="0" borderId="11" xfId="0" applyFont="1" applyBorder="1" applyAlignment="1">
      <alignment horizontal="left" vertical="top" wrapText="1"/>
    </xf>
    <xf numFmtId="49" fontId="0" fillId="0" borderId="11" xfId="0" applyNumberFormat="1"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0" fillId="0" borderId="28" xfId="0" applyNumberFormat="1"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0" fontId="0" fillId="0" borderId="0" xfId="0" applyFon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4" fillId="0" borderId="0" xfId="0" applyFont="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Comment Breakdown</a:t>
            </a:r>
          </a:p>
        </c:rich>
      </c:tx>
      <c:layout>
        <c:manualLayout>
          <c:xMode val="factor"/>
          <c:yMode val="factor"/>
          <c:x val="0"/>
          <c:y val="0"/>
        </c:manualLayout>
      </c:layout>
      <c:spPr>
        <a:noFill/>
        <a:ln w="3175">
          <a:noFill/>
        </a:ln>
      </c:spPr>
    </c:title>
    <c:view3D>
      <c:rotX val="90"/>
      <c:hPercent val="53"/>
      <c:rotY val="43"/>
      <c:depthPercent val="100"/>
      <c:rAngAx val="1"/>
    </c:view3D>
    <c:plotArea>
      <c:layout>
        <c:manualLayout>
          <c:xMode val="edge"/>
          <c:yMode val="edge"/>
          <c:x val="0.14125"/>
          <c:y val="0.08925"/>
          <c:w val="0.84625"/>
          <c:h val="0.675"/>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CC00"/>
              </a:solidFill>
              <a:ln w="12700">
                <a:solidFill>
                  <a:srgbClr val="000000"/>
                </a:solidFill>
              </a:ln>
            </c:spPr>
          </c:dPt>
          <c:dPt>
            <c:idx val="4"/>
            <c:invertIfNegative val="0"/>
            <c:spPr>
              <a:solidFill>
                <a:srgbClr val="99CC00"/>
              </a:solidFill>
              <a:ln w="12700">
                <a:solidFill>
                  <a:srgbClr val="000000"/>
                </a:solidFill>
              </a:ln>
            </c:spPr>
          </c:dPt>
          <c:dPt>
            <c:idx val="5"/>
            <c:invertIfNegative val="0"/>
            <c:spPr>
              <a:solidFill>
                <a:srgbClr val="99CC00"/>
              </a:solidFill>
              <a:ln w="12700">
                <a:solidFill>
                  <a:srgbClr val="000000"/>
                </a:solidFill>
              </a:ln>
            </c:spPr>
          </c:dPt>
          <c:dPt>
            <c:idx val="6"/>
            <c:invertIfNegative val="0"/>
            <c:spPr>
              <a:solidFill>
                <a:srgbClr val="FF0000"/>
              </a:solidFill>
              <a:ln w="12700">
                <a:solidFill>
                  <a:srgbClr val="000000"/>
                </a:solidFill>
              </a:ln>
            </c:spPr>
          </c:dPt>
          <c:dPt>
            <c:idx val="8"/>
            <c:invertIfNegative val="0"/>
            <c:spPr>
              <a:solidFill>
                <a:srgbClr val="FF0000"/>
              </a:solidFill>
              <a:ln w="12700">
                <a:solidFill>
                  <a:srgbClr val="000000"/>
                </a:solidFill>
              </a:ln>
            </c:spPr>
          </c:dPt>
          <c:dPt>
            <c:idx val="9"/>
            <c:invertIfNegative val="0"/>
            <c:spPr>
              <a:solidFill>
                <a:srgbClr val="FF0000"/>
              </a:solidFill>
              <a:ln w="12700">
                <a:solidFill>
                  <a:srgbClr val="000000"/>
                </a:solidFill>
              </a:ln>
            </c:spPr>
          </c:dPt>
          <c:dPt>
            <c:idx val="10"/>
            <c:invertIfNegative val="0"/>
            <c:spPr>
              <a:solidFill>
                <a:srgbClr val="99CC00"/>
              </a:solidFill>
              <a:ln w="12700">
                <a:solidFill>
                  <a:srgbClr val="000000"/>
                </a:solidFill>
              </a:ln>
            </c:spPr>
          </c:dPt>
          <c:dLbls>
            <c:numFmt formatCode="General" sourceLinked="1"/>
            <c:spPr>
              <a:noFill/>
              <a:ln w="3175">
                <a:noFill/>
              </a:ln>
            </c:spPr>
            <c:showLegendKey val="0"/>
            <c:showVal val="1"/>
            <c:showBubbleSize val="0"/>
            <c:showCatName val="0"/>
            <c:showSerName val="0"/>
            <c:showPercent val="0"/>
          </c:dLbls>
          <c:cat>
            <c:strRef>
              <c:f>'[1]Overview'!$A$25:$A$35</c:f>
              <c:strCache>
                <c:ptCount val="11"/>
                <c:pt idx="0">
                  <c:v>Total Required</c:v>
                </c:pt>
                <c:pt idx="1">
                  <c:v>T</c:v>
                </c:pt>
                <c:pt idx="2">
                  <c:v>E</c:v>
                </c:pt>
                <c:pt idx="3">
                  <c:v>Agree</c:v>
                </c:pt>
                <c:pt idx="4">
                  <c:v>Agree In Principle</c:v>
                </c:pt>
                <c:pt idx="5">
                  <c:v>Disagree</c:v>
                </c:pt>
                <c:pt idx="6">
                  <c:v>Deferred</c:v>
                </c:pt>
                <c:pt idx="7">
                  <c:v>Shared Resolutions</c:v>
                </c:pt>
                <c:pt idx="8">
                  <c:v>Editor To Do</c:v>
                </c:pt>
                <c:pt idx="9">
                  <c:v>US Regulatory</c:v>
                </c:pt>
                <c:pt idx="10">
                  <c:v>Editor Done</c:v>
                </c:pt>
              </c:strCache>
            </c:strRef>
          </c:cat>
          <c:val>
            <c:numRef>
              <c:f>'[1]Overview'!$B$25:$B$36</c:f>
              <c:numCache>
                <c:ptCount val="12"/>
                <c:pt idx="0">
                  <c:v>0</c:v>
                </c:pt>
                <c:pt idx="1">
                  <c:v>124</c:v>
                </c:pt>
                <c:pt idx="2">
                  <c:v>26</c:v>
                </c:pt>
                <c:pt idx="3">
                  <c:v>22</c:v>
                </c:pt>
                <c:pt idx="4">
                  <c:v>1</c:v>
                </c:pt>
                <c:pt idx="5">
                  <c:v>3</c:v>
                </c:pt>
                <c:pt idx="6">
                  <c:v>0</c:v>
                </c:pt>
                <c:pt idx="7">
                  <c:v>0</c:v>
                </c:pt>
                <c:pt idx="8">
                  <c:v>0</c:v>
                </c:pt>
                <c:pt idx="9">
                  <c:v>20</c:v>
                </c:pt>
                <c:pt idx="10">
                  <c:v>26</c:v>
                </c:pt>
                <c:pt idx="11">
                  <c:v>0</c:v>
                </c:pt>
              </c:numCache>
            </c:numRef>
          </c:val>
          <c:shape val="box"/>
        </c:ser>
        <c:shape val="box"/>
        <c:axId val="19623642"/>
        <c:axId val="42395051"/>
      </c:bar3DChart>
      <c:catAx>
        <c:axId val="19623642"/>
        <c:scaling>
          <c:orientation val="minMax"/>
        </c:scaling>
        <c:axPos val="b"/>
        <c:delete val="0"/>
        <c:numFmt formatCode="General" sourceLinked="1"/>
        <c:majorTickMark val="out"/>
        <c:minorTickMark val="none"/>
        <c:tickLblPos val="low"/>
        <c:spPr>
          <a:ln w="3175">
            <a:solidFill>
              <a:srgbClr val="000000"/>
            </a:solidFill>
          </a:ln>
        </c:spPr>
        <c:txPr>
          <a:bodyPr vert="horz" rot="-2400000"/>
          <a:lstStyle/>
          <a:p>
            <a:pPr>
              <a:defRPr lang="en-US" cap="none" sz="1125" b="0" i="0" u="none" baseline="0">
                <a:solidFill>
                  <a:srgbClr val="000000"/>
                </a:solidFill>
                <a:latin typeface="Arial"/>
                <a:ea typeface="Arial"/>
                <a:cs typeface="Arial"/>
              </a:defRPr>
            </a:pPr>
          </a:p>
        </c:txPr>
        <c:crossAx val="42395051"/>
        <c:crosses val="autoZero"/>
        <c:auto val="1"/>
        <c:lblOffset val="100"/>
        <c:tickLblSkip val="1"/>
        <c:noMultiLvlLbl val="0"/>
      </c:catAx>
      <c:valAx>
        <c:axId val="4239505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623642"/>
        <c:crossesAt val="1"/>
        <c:crossBetween val="between"/>
        <c:dispUnits/>
        <c:majorUnit val="250"/>
        <c:minorUnit val="1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 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[place spreadsheet abstract text here]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14</xdr:row>
      <xdr:rowOff>19050</xdr:rowOff>
    </xdr:from>
    <xdr:to>
      <xdr:col>8</xdr:col>
      <xdr:colOff>571500</xdr:colOff>
      <xdr:row>38</xdr:row>
      <xdr:rowOff>76200</xdr:rowOff>
    </xdr:to>
    <xdr:sp>
      <xdr:nvSpPr>
        <xdr:cNvPr id="2" name="Text Box 1"/>
        <xdr:cNvSpPr txBox="1">
          <a:spLocks noChangeArrowheads="1"/>
        </xdr:cNvSpPr>
      </xdr:nvSpPr>
      <xdr:spPr>
        <a:xfrm>
          <a:off x="752475" y="3019425"/>
          <a:ext cx="4838700" cy="43624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P802.11af D0.02 comments spreadsheet records the 131 comments received, and resolutions from the TGaf Technical Review. 
</a:t>
          </a:r>
          <a:r>
            <a:rPr lang="en-US" cap="none" sz="1100" b="0" i="0" u="none" baseline="0">
              <a:solidFill>
                <a:srgbClr val="000000"/>
              </a:solidFill>
              <a:latin typeface="Times New Roman"/>
              <a:ea typeface="Times New Roman"/>
              <a:cs typeface="Times New Roman"/>
            </a:rPr>
            <a:t>R1 added comments 132-147 that were not available whne R0 was posted. 
</a:t>
          </a:r>
          <a:r>
            <a:rPr lang="en-US" cap="none" sz="1100" b="0" i="0" u="none" baseline="0">
              <a:solidFill>
                <a:srgbClr val="000000"/>
              </a:solidFill>
              <a:latin typeface="Times New Roman"/>
              <a:ea typeface="Times New Roman"/>
              <a:cs typeface="Times New Roman"/>
            </a:rPr>
            <a:t>R2 added comments 148-150. 
</a:t>
          </a:r>
          <a:r>
            <a:rPr lang="en-US" cap="none" sz="1100" b="0" i="0" u="none" baseline="0">
              <a:solidFill>
                <a:srgbClr val="000000"/>
              </a:solidFill>
              <a:latin typeface="Times New Roman"/>
              <a:ea typeface="Times New Roman"/>
              <a:cs typeface="Times New Roman"/>
            </a:rPr>
            <a:t>R3 and R4 created in May 19 ad hoc meeting to assist in categories
</a:t>
          </a:r>
          <a:r>
            <a:rPr lang="en-US" cap="none" sz="1100" b="0" i="0" u="none" baseline="0">
              <a:solidFill>
                <a:srgbClr val="000000"/>
              </a:solidFill>
              <a:latin typeface="Times New Roman"/>
              <a:ea typeface="Times New Roman"/>
              <a:cs typeface="Times New Roman"/>
            </a:rPr>
            <a:t>R5 created after May 19 meeting, CID 97 changed to Technical, Accept to Agree, Accept in Principle to Agree in Principle, Reject to Disagree. 
</a:t>
          </a:r>
          <a:r>
            <a:rPr lang="en-US" cap="none" sz="1100" b="0" i="0" u="none" baseline="0">
              <a:solidFill>
                <a:srgbClr val="000000"/>
              </a:solidFill>
              <a:latin typeface="Times New Roman"/>
              <a:ea typeface="Times New Roman"/>
              <a:cs typeface="Times New Roman"/>
            </a:rPr>
            <a:t>R6 created June 3 Editor Resolved all Editorial comments and made changes to D0.02 -&gt; D0.03 based on REVmb D3.02 and P802.11aa_D0.04.
</a:t>
          </a:r>
          <a:r>
            <a:rPr lang="en-US" cap="none" sz="1100" b="0" i="0" u="none" baseline="0">
              <a:solidFill>
                <a:srgbClr val="000000"/>
              </a:solidFill>
              <a:latin typeface="Times New Roman"/>
              <a:ea typeface="Times New Roman"/>
              <a:cs typeface="Times New Roman"/>
            </a:rPr>
            <a:t>R7 created from a fresh template, and filtering works 
</a:t>
          </a:r>
          <a:r>
            <a:rPr lang="en-US" cap="none" sz="1100" b="0" i="0" u="none" baseline="0">
              <a:solidFill>
                <a:srgbClr val="000000"/>
              </a:solidFill>
              <a:latin typeface="Times New Roman"/>
              <a:ea typeface="Times New Roman"/>
              <a:cs typeface="Times New Roman"/>
            </a:rPr>
            <a:t>R8 added D0.02 submission column (Q) to assist in proposed comment resolutions per July 6th teleconference discussion. R8 was approved in July 2010 session.
</a:t>
          </a:r>
          <a:r>
            <a:rPr lang="en-US" cap="none" sz="1100" b="0" i="0" u="none" baseline="0">
              <a:solidFill>
                <a:srgbClr val="000000"/>
              </a:solidFill>
              <a:latin typeface="Times New Roman"/>
              <a:ea typeface="Times New Roman"/>
              <a:cs typeface="Times New Roman"/>
            </a:rPr>
            <a:t>R9 adds July 2010 approved resolutions from submissions 633r0, 724r3, 737r3, 790r2 and 767r1.
</a:t>
          </a:r>
          <a:r>
            <a:rPr lang="en-US" cap="none" sz="1100" b="0" i="0" u="none" baseline="0">
              <a:solidFill>
                <a:srgbClr val="000000"/>
              </a:solidFill>
              <a:latin typeface="Times New Roman"/>
              <a:ea typeface="Times New Roman"/>
              <a:cs typeface="Times New Roman"/>
            </a:rPr>
            <a:t>R10 adds column Q and Sept submissions
</a:t>
          </a:r>
          <a:r>
            <a:rPr lang="en-US" cap="none" sz="1100" b="0" i="0" u="none" baseline="0">
              <a:solidFill>
                <a:srgbClr val="000000"/>
              </a:solidFill>
              <a:latin typeface="Times New Roman"/>
              <a:ea typeface="Times New Roman"/>
              <a:cs typeface="Times New Roman"/>
            </a:rPr>
            <a:t>R11 adds updates to column Q
</a:t>
          </a:r>
          <a:r>
            <a:rPr lang="en-US" cap="none" sz="1100" b="0" i="0" u="none" baseline="0">
              <a:solidFill>
                <a:srgbClr val="000000"/>
              </a:solidFill>
              <a:latin typeface="Times New Roman"/>
              <a:ea typeface="Times New Roman"/>
              <a:cs typeface="Times New Roman"/>
            </a:rPr>
            <a:t>R12 adds resolutions to CIDs 36, 421, 42 and 109
</a:t>
          </a:r>
          <a:r>
            <a:rPr lang="en-US" cap="none" sz="1100" b="0" i="0" u="none" baseline="0">
              <a:solidFill>
                <a:srgbClr val="000000"/>
              </a:solidFill>
              <a:latin typeface="Times New Roman"/>
              <a:ea typeface="Times New Roman"/>
              <a:cs typeface="Times New Roman"/>
            </a:rPr>
            <a:t>R13 adds Approved resolutions voted in Waikoloa from 695r4, 1033r3, 1041r2, 1049r1 and 1130r0. Other submissions from Waikoloa with comment resolutions going into Draft D0.06 710r3, 711r4, 712r4, 794r3, 813r5, 945r1 vote failed 8-12-9,  996r0 and 1037r2.
</a:t>
          </a:r>
          <a:r>
            <a:rPr lang="en-US" cap="none" sz="1100" b="0" i="0" u="none" baseline="0">
              <a:solidFill>
                <a:srgbClr val="000000"/>
              </a:solidFill>
              <a:latin typeface="Times New Roman"/>
              <a:ea typeface="Times New Roman"/>
              <a:cs typeface="Times New Roman"/>
            </a:rPr>
            <a:t>R14 removes resolutions to CIDs 14, 49 and 57.
</a:t>
          </a:r>
          <a:r>
            <a:rPr lang="en-US" cap="none" sz="1100" b="0" i="0" u="none" baseline="0">
              <a:solidFill>
                <a:srgbClr val="000000"/>
              </a:solidFill>
              <a:latin typeface="Times New Roman"/>
              <a:ea typeface="Times New Roman"/>
              <a:cs typeface="Times New Roman"/>
            </a:rPr>
            <a:t>R15 incorporates changed comment resolutions from 1328r3
</a:t>
          </a:r>
          <a:r>
            <a:rPr lang="en-US" cap="none" sz="1100" b="0" i="0" u="none" baseline="0">
              <a:solidFill>
                <a:srgbClr val="000000"/>
              </a:solidFill>
              <a:latin typeface="Times New Roman"/>
              <a:ea typeface="Times New Roman"/>
              <a:cs typeface="Times New Roman"/>
            </a:rPr>
            <a:t>R16 includes the result of 2010-11-11 voted results approving 794r5, 813r7, 1130r3 and 1343r1.
</a:t>
          </a:r>
          <a:r>
            <a:rPr lang="en-US" cap="none" sz="1100" b="0" i="0" u="none" baseline="0">
              <a:solidFill>
                <a:srgbClr val="000000"/>
              </a:solidFill>
              <a:latin typeface="Times New Roman"/>
              <a:ea typeface="Times New Roman"/>
              <a:cs typeface="Times New Roman"/>
            </a:rPr>
            <a:t>R17 changes the proposed remaining resolutions reflecting November voting, and submission 1409r0.
</a:t>
          </a:r>
          <a:r>
            <a:rPr lang="en-US" cap="none" sz="1100" b="0" i="0" u="none" baseline="0">
              <a:solidFill>
                <a:srgbClr val="000000"/>
              </a:solidFill>
              <a:latin typeface="Times New Roman"/>
              <a:ea typeface="Times New Roman"/>
              <a:cs typeface="Times New Roman"/>
            </a:rPr>
            <a:t>R18 updates proposed resolutions for comments based on approved 813r7.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36</xdr:row>
      <xdr:rowOff>152400</xdr:rowOff>
    </xdr:from>
    <xdr:to>
      <xdr:col>10</xdr:col>
      <xdr:colOff>457200</xdr:colOff>
      <xdr:row>64</xdr:row>
      <xdr:rowOff>95250</xdr:rowOff>
    </xdr:to>
    <xdr:graphicFrame>
      <xdr:nvGraphicFramePr>
        <xdr:cNvPr id="1" name="Chart 1"/>
        <xdr:cNvGraphicFramePr/>
      </xdr:nvGraphicFramePr>
      <xdr:xfrm>
        <a:off x="66675" y="5772150"/>
        <a:ext cx="7724775" cy="4495800"/>
      </xdr:xfrm>
      <a:graphic>
        <a:graphicData uri="http://schemas.openxmlformats.org/drawingml/2006/chart">
          <c:chart xmlns:c="http://schemas.openxmlformats.org/drawingml/2006/chart" r:id="rId1"/>
        </a:graphicData>
      </a:graphic>
    </xdr:graphicFrame>
    <xdr:clientData/>
  </xdr:twoCellAnchor>
  <xdr:twoCellAnchor>
    <xdr:from>
      <xdr:col>8</xdr:col>
      <xdr:colOff>457200</xdr:colOff>
      <xdr:row>45</xdr:row>
      <xdr:rowOff>9525</xdr:rowOff>
    </xdr:from>
    <xdr:to>
      <xdr:col>12</xdr:col>
      <xdr:colOff>0</xdr:colOff>
      <xdr:row>52</xdr:row>
      <xdr:rowOff>57150</xdr:rowOff>
    </xdr:to>
    <xdr:sp>
      <xdr:nvSpPr>
        <xdr:cNvPr id="2" name="Line 2"/>
        <xdr:cNvSpPr>
          <a:spLocks/>
        </xdr:cNvSpPr>
      </xdr:nvSpPr>
      <xdr:spPr>
        <a:xfrm flipH="1">
          <a:off x="6515100" y="7105650"/>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42</xdr:row>
      <xdr:rowOff>38100</xdr:rowOff>
    </xdr:from>
    <xdr:to>
      <xdr:col>12</xdr:col>
      <xdr:colOff>0</xdr:colOff>
      <xdr:row>42</xdr:row>
      <xdr:rowOff>38100</xdr:rowOff>
    </xdr:to>
    <xdr:sp>
      <xdr:nvSpPr>
        <xdr:cNvPr id="3" name="Line 3"/>
        <xdr:cNvSpPr>
          <a:spLocks/>
        </xdr:cNvSpPr>
      </xdr:nvSpPr>
      <xdr:spPr>
        <a:xfrm flipH="1" flipV="1">
          <a:off x="1895475" y="6638925"/>
          <a:ext cx="6743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pecclesi\My%20Documents\ieee\2010\11\afTR1\11-10-0595-07-00af-d0.02-comment-spre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Initial ballot"/>
      <sheetName val="Overview"/>
      <sheetName val="Whatis"/>
      <sheetName val="Sheet1"/>
    </sheetNames>
    <sheetDataSet>
      <sheetData sheetId="2">
        <row r="25">
          <cell r="A25" t="str">
            <v>Total Required</v>
          </cell>
          <cell r="B25" t="e">
            <v>#REF!</v>
          </cell>
        </row>
        <row r="26">
          <cell r="A26" t="str">
            <v>T</v>
          </cell>
          <cell r="B26">
            <v>124</v>
          </cell>
        </row>
        <row r="27">
          <cell r="A27" t="str">
            <v>E</v>
          </cell>
          <cell r="B27">
            <v>26</v>
          </cell>
        </row>
        <row r="28">
          <cell r="A28" t="str">
            <v>Agree</v>
          </cell>
          <cell r="B28">
            <v>22</v>
          </cell>
        </row>
        <row r="29">
          <cell r="A29" t="str">
            <v>Agree In Principle</v>
          </cell>
          <cell r="B29">
            <v>1</v>
          </cell>
        </row>
        <row r="30">
          <cell r="A30" t="str">
            <v>Disagree</v>
          </cell>
          <cell r="B30">
            <v>3</v>
          </cell>
        </row>
        <row r="31">
          <cell r="A31" t="str">
            <v>Deferred</v>
          </cell>
          <cell r="B31">
            <v>0</v>
          </cell>
        </row>
        <row r="32">
          <cell r="A32" t="str">
            <v>Shared Resolutions</v>
          </cell>
          <cell r="B32">
            <v>0</v>
          </cell>
        </row>
        <row r="33">
          <cell r="A33" t="str">
            <v>Editor To Do</v>
          </cell>
          <cell r="B33">
            <v>0</v>
          </cell>
        </row>
        <row r="34">
          <cell r="A34" t="str">
            <v>US Regulatory</v>
          </cell>
          <cell r="B34">
            <v>20</v>
          </cell>
        </row>
        <row r="35">
          <cell r="A35" t="str">
            <v>Editor Done</v>
          </cell>
          <cell r="B35">
            <v>26</v>
          </cell>
        </row>
        <row r="36">
          <cell r="B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9">
      <selection activeCell="B5" sqref="B5"/>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12</v>
      </c>
      <c r="B3" s="1" t="s">
        <v>804</v>
      </c>
    </row>
    <row r="4" spans="1:6" ht="18.75">
      <c r="A4" s="2" t="s">
        <v>1</v>
      </c>
      <c r="B4" s="105" t="s">
        <v>813</v>
      </c>
      <c r="F4" s="7"/>
    </row>
    <row r="5" spans="1:2" ht="15.75">
      <c r="A5" s="2" t="s">
        <v>11</v>
      </c>
      <c r="B5" s="8" t="s">
        <v>696</v>
      </c>
    </row>
    <row r="6" s="3" customFormat="1" ht="16.5" thickBot="1"/>
    <row r="7" spans="1:2" s="4" customFormat="1" ht="18.75">
      <c r="A7" s="4" t="s">
        <v>4</v>
      </c>
      <c r="B7" s="9" t="s">
        <v>697</v>
      </c>
    </row>
    <row r="8" spans="1:2" ht="15.75">
      <c r="A8" s="2" t="s">
        <v>14</v>
      </c>
      <c r="B8" s="8" t="s">
        <v>698</v>
      </c>
    </row>
    <row r="9" spans="1:9" ht="15.75">
      <c r="A9" s="2" t="s">
        <v>5</v>
      </c>
      <c r="B9" s="8" t="s">
        <v>10</v>
      </c>
      <c r="C9" s="8" t="s">
        <v>269</v>
      </c>
      <c r="D9" s="8"/>
      <c r="E9" s="8"/>
      <c r="F9" s="8"/>
      <c r="G9" s="8"/>
      <c r="H9" s="8"/>
      <c r="I9" s="8"/>
    </row>
    <row r="10" spans="2:9" ht="15.75">
      <c r="B10" s="8" t="s">
        <v>15</v>
      </c>
      <c r="C10" s="8" t="s">
        <v>699</v>
      </c>
      <c r="D10" s="8"/>
      <c r="E10" s="8"/>
      <c r="F10" s="8"/>
      <c r="G10" s="8"/>
      <c r="H10" s="8"/>
      <c r="I10" s="8"/>
    </row>
    <row r="11" spans="2:9" ht="15.75">
      <c r="B11" s="8" t="s">
        <v>6</v>
      </c>
      <c r="C11" s="8" t="s">
        <v>700</v>
      </c>
      <c r="D11" s="8"/>
      <c r="E11" s="8"/>
      <c r="F11" s="8"/>
      <c r="G11" s="8"/>
      <c r="H11" s="8"/>
      <c r="I11" s="8"/>
    </row>
    <row r="12" spans="2:9" ht="15.75">
      <c r="B12" s="8" t="s">
        <v>7</v>
      </c>
      <c r="C12" s="8" t="s">
        <v>701</v>
      </c>
      <c r="D12" s="8"/>
      <c r="E12" s="8"/>
      <c r="F12" s="8"/>
      <c r="G12" s="8"/>
      <c r="H12" s="8"/>
      <c r="I12" s="8"/>
    </row>
    <row r="13" spans="2:9" ht="15.75">
      <c r="B13" s="8" t="s">
        <v>8</v>
      </c>
      <c r="C13" s="8"/>
      <c r="D13" s="8"/>
      <c r="E13" s="8"/>
      <c r="F13" s="8"/>
      <c r="G13" s="8"/>
      <c r="H13" s="8"/>
      <c r="I13" s="8"/>
    </row>
    <row r="14" spans="2:9" ht="15.75">
      <c r="B14" s="8" t="s">
        <v>9</v>
      </c>
      <c r="C14" s="8" t="s">
        <v>702</v>
      </c>
      <c r="D14" s="8"/>
      <c r="E14" s="8"/>
      <c r="F14" s="8"/>
      <c r="G14" s="8"/>
      <c r="H14" s="8"/>
      <c r="I14" s="8"/>
    </row>
    <row r="15" ht="15.75">
      <c r="A15" s="2" t="s">
        <v>3</v>
      </c>
    </row>
    <row r="27" spans="1:5" ht="15.75" customHeight="1">
      <c r="A27" s="6"/>
      <c r="B27" s="125"/>
      <c r="C27" s="125"/>
      <c r="D27" s="125"/>
      <c r="E27" s="125"/>
    </row>
    <row r="28" spans="1:5" ht="15.75" customHeight="1">
      <c r="A28" s="4"/>
      <c r="B28" s="5"/>
      <c r="C28" s="5"/>
      <c r="D28" s="5"/>
      <c r="E28" s="5"/>
    </row>
    <row r="29" spans="1:5" ht="15.75" customHeight="1">
      <c r="A29" s="4"/>
      <c r="B29" s="124"/>
      <c r="C29" s="124"/>
      <c r="D29" s="124"/>
      <c r="E29" s="124"/>
    </row>
    <row r="30" spans="1:5" ht="15.75" customHeight="1">
      <c r="A30" s="4"/>
      <c r="B30" s="5"/>
      <c r="C30" s="5"/>
      <c r="D30" s="5"/>
      <c r="E30" s="5"/>
    </row>
    <row r="31" spans="1:5" ht="15.75" customHeight="1">
      <c r="A31" s="4"/>
      <c r="B31" s="124"/>
      <c r="C31" s="124"/>
      <c r="D31" s="124"/>
      <c r="E31" s="124"/>
    </row>
    <row r="32" spans="2:5" ht="15.75" customHeight="1">
      <c r="B32" s="124"/>
      <c r="C32" s="124"/>
      <c r="D32" s="124"/>
      <c r="E32" s="124"/>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R151"/>
  <sheetViews>
    <sheetView tabSelected="1" zoomScale="80" zoomScaleNormal="8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O15" sqref="O15"/>
    </sheetView>
  </sheetViews>
  <sheetFormatPr defaultColWidth="9.140625" defaultRowHeight="12.75"/>
  <cols>
    <col min="1" max="3" width="9.140625" style="19" customWidth="1"/>
    <col min="4" max="4" width="5.28125" style="19" customWidth="1"/>
    <col min="5" max="6" width="3.8515625" style="19" customWidth="1"/>
    <col min="7" max="7" width="28.421875" style="19" customWidth="1"/>
    <col min="8" max="8" width="33.8515625" style="19" customWidth="1"/>
    <col min="9" max="9" width="9.140625" style="19" customWidth="1"/>
    <col min="10" max="10" width="29.7109375" style="19" customWidth="1"/>
    <col min="11" max="11" width="18.8515625" style="19" customWidth="1"/>
    <col min="12" max="12" width="11.140625" style="19" customWidth="1"/>
    <col min="13" max="14" width="9.140625" style="19" customWidth="1"/>
    <col min="15" max="15" width="9.57421875" style="19" customWidth="1"/>
    <col min="16" max="16" width="7.421875" style="19" customWidth="1"/>
    <col min="17" max="17" width="9.140625" style="19" customWidth="1"/>
    <col min="18" max="18" width="9.140625" style="17" customWidth="1"/>
    <col min="19" max="16384" width="9.140625" style="19" customWidth="1"/>
  </cols>
  <sheetData>
    <row r="1" spans="1:18" s="17" customFormat="1" ht="27.75" customHeight="1">
      <c r="A1" s="17" t="s">
        <v>454</v>
      </c>
      <c r="B1" s="17" t="s">
        <v>455</v>
      </c>
      <c r="C1" s="17" t="s">
        <v>456</v>
      </c>
      <c r="D1" s="17" t="s">
        <v>457</v>
      </c>
      <c r="E1" s="17" t="s">
        <v>458</v>
      </c>
      <c r="F1" s="17" t="s">
        <v>459</v>
      </c>
      <c r="G1" s="17" t="s">
        <v>460</v>
      </c>
      <c r="H1" s="17" t="s">
        <v>461</v>
      </c>
      <c r="I1" s="17" t="s">
        <v>462</v>
      </c>
      <c r="J1" s="17" t="s">
        <v>463</v>
      </c>
      <c r="K1" s="17" t="s">
        <v>739</v>
      </c>
      <c r="L1" s="17" t="s">
        <v>464</v>
      </c>
      <c r="M1" s="17" t="s">
        <v>465</v>
      </c>
      <c r="N1" s="17" t="s">
        <v>466</v>
      </c>
      <c r="O1" s="17" t="s">
        <v>463</v>
      </c>
      <c r="P1" s="17" t="s">
        <v>467</v>
      </c>
      <c r="Q1" s="17" t="s">
        <v>0</v>
      </c>
      <c r="R1" s="17" t="s">
        <v>710</v>
      </c>
    </row>
    <row r="2" spans="1:18" s="17" customFormat="1" ht="105.75" customHeight="1">
      <c r="A2" s="12">
        <v>1</v>
      </c>
      <c r="B2" s="12" t="s">
        <v>16</v>
      </c>
      <c r="C2" s="12" t="s">
        <v>17</v>
      </c>
      <c r="D2" s="12"/>
      <c r="E2" s="12"/>
      <c r="F2" s="12" t="s">
        <v>18</v>
      </c>
      <c r="G2" s="12" t="s">
        <v>19</v>
      </c>
      <c r="H2" s="12"/>
      <c r="I2" s="17" t="s">
        <v>110</v>
      </c>
      <c r="J2" s="17" t="s">
        <v>783</v>
      </c>
      <c r="K2" s="17" t="s">
        <v>735</v>
      </c>
      <c r="L2" s="17" t="s">
        <v>20</v>
      </c>
      <c r="M2" s="18" t="s">
        <v>17</v>
      </c>
      <c r="N2" s="17" t="s">
        <v>110</v>
      </c>
      <c r="O2" s="17" t="s">
        <v>766</v>
      </c>
      <c r="Q2" s="17" t="s">
        <v>742</v>
      </c>
      <c r="R2" s="17" t="s">
        <v>711</v>
      </c>
    </row>
    <row r="3" spans="1:18" s="17" customFormat="1" ht="180" customHeight="1">
      <c r="A3" s="12">
        <v>2</v>
      </c>
      <c r="B3" s="12" t="s">
        <v>16</v>
      </c>
      <c r="C3" s="12" t="s">
        <v>17</v>
      </c>
      <c r="D3" s="12"/>
      <c r="E3" s="12"/>
      <c r="F3" s="12" t="s">
        <v>18</v>
      </c>
      <c r="G3" s="14" t="s">
        <v>21</v>
      </c>
      <c r="H3" s="12"/>
      <c r="I3" s="17" t="s">
        <v>110</v>
      </c>
      <c r="J3" s="17" t="s">
        <v>783</v>
      </c>
      <c r="K3" s="17" t="s">
        <v>737</v>
      </c>
      <c r="L3" s="17" t="s">
        <v>22</v>
      </c>
      <c r="M3" s="18" t="s">
        <v>17</v>
      </c>
      <c r="N3" s="17" t="s">
        <v>110</v>
      </c>
      <c r="O3" s="17" t="s">
        <v>766</v>
      </c>
      <c r="Q3" s="17" t="s">
        <v>742</v>
      </c>
      <c r="R3" s="17" t="s">
        <v>711</v>
      </c>
    </row>
    <row r="4" spans="1:18" s="17" customFormat="1" ht="241.5" customHeight="1">
      <c r="A4" s="12">
        <v>3</v>
      </c>
      <c r="B4" s="12" t="s">
        <v>23</v>
      </c>
      <c r="C4" s="15" t="s">
        <v>24</v>
      </c>
      <c r="D4" s="15" t="s">
        <v>25</v>
      </c>
      <c r="E4" s="15" t="s">
        <v>26</v>
      </c>
      <c r="F4" s="16" t="s">
        <v>18</v>
      </c>
      <c r="G4" s="16" t="s">
        <v>27</v>
      </c>
      <c r="H4" s="16" t="s">
        <v>28</v>
      </c>
      <c r="I4" s="17" t="s">
        <v>441</v>
      </c>
      <c r="J4" s="17" t="s">
        <v>725</v>
      </c>
      <c r="K4" s="17" t="s">
        <v>738</v>
      </c>
      <c r="L4" s="17" t="s">
        <v>29</v>
      </c>
      <c r="M4" s="18" t="s">
        <v>30</v>
      </c>
      <c r="P4" s="17" t="s">
        <v>514</v>
      </c>
      <c r="Q4" s="17" t="s">
        <v>742</v>
      </c>
      <c r="R4" s="17" t="s">
        <v>712</v>
      </c>
    </row>
    <row r="5" spans="1:18" s="17" customFormat="1" ht="117.75" customHeight="1">
      <c r="A5" s="12">
        <v>4</v>
      </c>
      <c r="B5" s="12" t="s">
        <v>23</v>
      </c>
      <c r="C5" s="15" t="s">
        <v>31</v>
      </c>
      <c r="D5" s="15" t="s">
        <v>32</v>
      </c>
      <c r="E5" s="15" t="s">
        <v>33</v>
      </c>
      <c r="F5" s="16" t="s">
        <v>18</v>
      </c>
      <c r="G5" s="16" t="s">
        <v>34</v>
      </c>
      <c r="H5" s="16" t="s">
        <v>35</v>
      </c>
      <c r="I5" s="17" t="s">
        <v>441</v>
      </c>
      <c r="J5" s="117" t="s">
        <v>782</v>
      </c>
      <c r="K5" s="17" t="s">
        <v>738</v>
      </c>
      <c r="L5" s="17" t="s">
        <v>29</v>
      </c>
      <c r="M5" s="18" t="s">
        <v>36</v>
      </c>
      <c r="N5" s="117" t="s">
        <v>441</v>
      </c>
      <c r="O5" s="17" t="s">
        <v>782</v>
      </c>
      <c r="P5" s="17" t="s">
        <v>514</v>
      </c>
      <c r="Q5" s="17" t="s">
        <v>742</v>
      </c>
      <c r="R5" s="17" t="s">
        <v>712</v>
      </c>
    </row>
    <row r="6" spans="1:18" s="17" customFormat="1" ht="130.5" customHeight="1">
      <c r="A6" s="12">
        <v>5</v>
      </c>
      <c r="B6" s="12" t="s">
        <v>23</v>
      </c>
      <c r="C6" s="15" t="s">
        <v>17</v>
      </c>
      <c r="D6" s="15"/>
      <c r="E6" s="15"/>
      <c r="F6" s="16" t="s">
        <v>18</v>
      </c>
      <c r="G6" s="16" t="s">
        <v>37</v>
      </c>
      <c r="H6" s="16" t="s">
        <v>38</v>
      </c>
      <c r="I6" s="17" t="s">
        <v>441</v>
      </c>
      <c r="J6" s="17" t="s">
        <v>782</v>
      </c>
      <c r="K6" s="17" t="s">
        <v>738</v>
      </c>
      <c r="L6" s="17" t="s">
        <v>29</v>
      </c>
      <c r="M6" s="18" t="s">
        <v>17</v>
      </c>
      <c r="N6" s="117" t="s">
        <v>441</v>
      </c>
      <c r="O6" s="17" t="s">
        <v>782</v>
      </c>
      <c r="P6" s="17" t="s">
        <v>514</v>
      </c>
      <c r="Q6" s="17" t="s">
        <v>742</v>
      </c>
      <c r="R6" s="17" t="s">
        <v>711</v>
      </c>
    </row>
    <row r="7" spans="1:18" s="17" customFormat="1" ht="172.5" customHeight="1">
      <c r="A7" s="12">
        <v>6</v>
      </c>
      <c r="B7" s="12" t="s">
        <v>23</v>
      </c>
      <c r="C7" s="15" t="s">
        <v>39</v>
      </c>
      <c r="D7" s="15"/>
      <c r="E7" s="15"/>
      <c r="F7" s="16" t="s">
        <v>18</v>
      </c>
      <c r="G7" s="16" t="s">
        <v>40</v>
      </c>
      <c r="H7" s="16" t="s">
        <v>41</v>
      </c>
      <c r="I7" s="17" t="s">
        <v>441</v>
      </c>
      <c r="J7" s="17" t="s">
        <v>800</v>
      </c>
      <c r="K7" s="17" t="s">
        <v>738</v>
      </c>
      <c r="L7" s="17" t="s">
        <v>29</v>
      </c>
      <c r="M7" s="18" t="s">
        <v>42</v>
      </c>
      <c r="N7" s="117" t="s">
        <v>441</v>
      </c>
      <c r="O7" s="17" t="s">
        <v>782</v>
      </c>
      <c r="P7" s="17" t="s">
        <v>514</v>
      </c>
      <c r="Q7" s="17" t="s">
        <v>742</v>
      </c>
      <c r="R7" s="17" t="s">
        <v>712</v>
      </c>
    </row>
    <row r="8" spans="1:18" s="17" customFormat="1" ht="93" customHeight="1">
      <c r="A8" s="12">
        <v>7</v>
      </c>
      <c r="B8" s="12" t="s">
        <v>43</v>
      </c>
      <c r="C8" s="15" t="s">
        <v>44</v>
      </c>
      <c r="D8" s="15" t="s">
        <v>45</v>
      </c>
      <c r="E8" s="15" t="s">
        <v>46</v>
      </c>
      <c r="F8" s="16" t="s">
        <v>18</v>
      </c>
      <c r="G8" s="120" t="s">
        <v>47</v>
      </c>
      <c r="H8" s="120" t="s">
        <v>48</v>
      </c>
      <c r="I8" s="17" t="s">
        <v>110</v>
      </c>
      <c r="J8" s="20" t="s">
        <v>791</v>
      </c>
      <c r="K8" s="20"/>
      <c r="L8" s="18" t="s">
        <v>49</v>
      </c>
      <c r="M8" s="18" t="s">
        <v>42</v>
      </c>
      <c r="N8" s="17" t="s">
        <v>110</v>
      </c>
      <c r="O8" s="20" t="s">
        <v>766</v>
      </c>
      <c r="Q8" s="17" t="s">
        <v>742</v>
      </c>
      <c r="R8" s="17" t="s">
        <v>712</v>
      </c>
    </row>
    <row r="9" spans="1:18" s="17" customFormat="1" ht="109.5" customHeight="1">
      <c r="A9" s="12">
        <v>8</v>
      </c>
      <c r="B9" s="12" t="s">
        <v>43</v>
      </c>
      <c r="C9" s="15" t="s">
        <v>24</v>
      </c>
      <c r="D9" s="15" t="s">
        <v>25</v>
      </c>
      <c r="E9" s="15" t="s">
        <v>50</v>
      </c>
      <c r="F9" s="16" t="s">
        <v>18</v>
      </c>
      <c r="G9" s="120" t="s">
        <v>51</v>
      </c>
      <c r="H9" s="120" t="s">
        <v>52</v>
      </c>
      <c r="I9" s="17" t="s">
        <v>441</v>
      </c>
      <c r="J9" s="17" t="s">
        <v>792</v>
      </c>
      <c r="L9" s="18" t="s">
        <v>49</v>
      </c>
      <c r="M9" s="18" t="s">
        <v>30</v>
      </c>
      <c r="N9" s="17" t="s">
        <v>441</v>
      </c>
      <c r="O9" s="17" t="s">
        <v>779</v>
      </c>
      <c r="P9" s="17" t="s">
        <v>514</v>
      </c>
      <c r="Q9" s="17" t="s">
        <v>742</v>
      </c>
      <c r="R9" s="17" t="s">
        <v>712</v>
      </c>
    </row>
    <row r="10" spans="1:18" s="17" customFormat="1" ht="75.75" customHeight="1">
      <c r="A10" s="12">
        <v>9</v>
      </c>
      <c r="B10" s="12" t="s">
        <v>43</v>
      </c>
      <c r="C10" s="15" t="s">
        <v>53</v>
      </c>
      <c r="D10" s="15" t="s">
        <v>25</v>
      </c>
      <c r="E10" s="15" t="s">
        <v>54</v>
      </c>
      <c r="F10" s="16" t="s">
        <v>18</v>
      </c>
      <c r="G10" s="120" t="s">
        <v>55</v>
      </c>
      <c r="H10" s="120" t="s">
        <v>56</v>
      </c>
      <c r="I10" s="17" t="s">
        <v>441</v>
      </c>
      <c r="J10" s="17" t="s">
        <v>792</v>
      </c>
      <c r="L10" s="18" t="s">
        <v>49</v>
      </c>
      <c r="M10" s="18" t="s">
        <v>57</v>
      </c>
      <c r="N10" s="17" t="s">
        <v>441</v>
      </c>
      <c r="O10" s="17" t="s">
        <v>775</v>
      </c>
      <c r="P10" s="17" t="s">
        <v>514</v>
      </c>
      <c r="Q10" s="17" t="s">
        <v>742</v>
      </c>
      <c r="R10" s="17" t="s">
        <v>712</v>
      </c>
    </row>
    <row r="11" spans="1:18" s="17" customFormat="1" ht="165" customHeight="1">
      <c r="A11" s="12">
        <v>10</v>
      </c>
      <c r="B11" s="12" t="s">
        <v>43</v>
      </c>
      <c r="C11" s="15" t="s">
        <v>53</v>
      </c>
      <c r="D11" s="15" t="s">
        <v>25</v>
      </c>
      <c r="E11" s="15" t="s">
        <v>58</v>
      </c>
      <c r="F11" s="16" t="s">
        <v>18</v>
      </c>
      <c r="G11" s="16" t="s">
        <v>59</v>
      </c>
      <c r="H11" s="16" t="s">
        <v>60</v>
      </c>
      <c r="I11" s="17" t="s">
        <v>110</v>
      </c>
      <c r="J11" s="17" t="s">
        <v>746</v>
      </c>
      <c r="L11" s="17" t="s">
        <v>20</v>
      </c>
      <c r="M11" s="18" t="s">
        <v>57</v>
      </c>
      <c r="P11" s="117"/>
      <c r="Q11" s="17" t="s">
        <v>742</v>
      </c>
      <c r="R11" s="17" t="s">
        <v>712</v>
      </c>
    </row>
    <row r="12" spans="1:18" s="17" customFormat="1" ht="40.5" customHeight="1">
      <c r="A12" s="12">
        <v>11</v>
      </c>
      <c r="B12" s="12" t="s">
        <v>43</v>
      </c>
      <c r="C12" s="15" t="s">
        <v>61</v>
      </c>
      <c r="D12" s="15" t="s">
        <v>62</v>
      </c>
      <c r="E12" s="15" t="s">
        <v>54</v>
      </c>
      <c r="F12" s="16" t="s">
        <v>18</v>
      </c>
      <c r="G12" s="16" t="s">
        <v>63</v>
      </c>
      <c r="H12" s="16" t="s">
        <v>64</v>
      </c>
      <c r="I12" s="17" t="s">
        <v>110</v>
      </c>
      <c r="J12" s="17" t="s">
        <v>783</v>
      </c>
      <c r="L12" s="18" t="s">
        <v>49</v>
      </c>
      <c r="M12" s="18" t="s">
        <v>65</v>
      </c>
      <c r="N12" s="17" t="s">
        <v>110</v>
      </c>
      <c r="O12" s="17" t="s">
        <v>766</v>
      </c>
      <c r="Q12" s="17" t="s">
        <v>742</v>
      </c>
      <c r="R12" s="17" t="s">
        <v>711</v>
      </c>
    </row>
    <row r="13" spans="1:18" s="17" customFormat="1" ht="53.25" customHeight="1">
      <c r="A13" s="12">
        <v>12</v>
      </c>
      <c r="B13" s="12" t="s">
        <v>43</v>
      </c>
      <c r="C13" s="15" t="s">
        <v>61</v>
      </c>
      <c r="D13" s="15" t="s">
        <v>62</v>
      </c>
      <c r="E13" s="15" t="s">
        <v>54</v>
      </c>
      <c r="F13" s="16" t="s">
        <v>18</v>
      </c>
      <c r="G13" s="16" t="s">
        <v>66</v>
      </c>
      <c r="H13" s="16" t="s">
        <v>67</v>
      </c>
      <c r="I13" s="17" t="s">
        <v>110</v>
      </c>
      <c r="J13" s="17" t="s">
        <v>783</v>
      </c>
      <c r="L13" s="18" t="s">
        <v>49</v>
      </c>
      <c r="M13" s="18" t="s">
        <v>65</v>
      </c>
      <c r="N13" s="17" t="s">
        <v>110</v>
      </c>
      <c r="O13" s="17" t="s">
        <v>766</v>
      </c>
      <c r="Q13" s="17" t="s">
        <v>742</v>
      </c>
      <c r="R13" s="17" t="s">
        <v>711</v>
      </c>
    </row>
    <row r="14" spans="1:18" s="17" customFormat="1" ht="80.25" customHeight="1">
      <c r="A14" s="12">
        <v>13</v>
      </c>
      <c r="B14" s="12" t="s">
        <v>43</v>
      </c>
      <c r="C14" s="15" t="s">
        <v>61</v>
      </c>
      <c r="D14" s="15" t="s">
        <v>62</v>
      </c>
      <c r="E14" s="15" t="s">
        <v>54</v>
      </c>
      <c r="F14" s="16" t="s">
        <v>18</v>
      </c>
      <c r="G14" s="16" t="s">
        <v>68</v>
      </c>
      <c r="H14" s="16" t="s">
        <v>69</v>
      </c>
      <c r="I14" s="17" t="s">
        <v>110</v>
      </c>
      <c r="J14" s="17" t="s">
        <v>783</v>
      </c>
      <c r="L14" s="18" t="s">
        <v>49</v>
      </c>
      <c r="M14" s="18" t="s">
        <v>65</v>
      </c>
      <c r="N14" s="17" t="s">
        <v>110</v>
      </c>
      <c r="O14" s="17" t="s">
        <v>766</v>
      </c>
      <c r="Q14" s="17" t="s">
        <v>742</v>
      </c>
      <c r="R14" s="17" t="s">
        <v>711</v>
      </c>
    </row>
    <row r="15" spans="1:18" s="17" customFormat="1" ht="135" customHeight="1">
      <c r="A15" s="12">
        <v>14</v>
      </c>
      <c r="B15" s="12" t="s">
        <v>43</v>
      </c>
      <c r="C15" s="15" t="s">
        <v>70</v>
      </c>
      <c r="D15" s="15" t="s">
        <v>71</v>
      </c>
      <c r="E15" s="15" t="s">
        <v>72</v>
      </c>
      <c r="F15" s="16" t="s">
        <v>18</v>
      </c>
      <c r="G15" s="16" t="s">
        <v>73</v>
      </c>
      <c r="H15" s="16" t="s">
        <v>74</v>
      </c>
      <c r="L15" s="18" t="s">
        <v>49</v>
      </c>
      <c r="M15" s="18" t="s">
        <v>75</v>
      </c>
      <c r="N15" s="17" t="s">
        <v>441</v>
      </c>
      <c r="O15" s="17" t="s">
        <v>815</v>
      </c>
      <c r="Q15" s="17" t="s">
        <v>814</v>
      </c>
      <c r="R15" s="17" t="s">
        <v>711</v>
      </c>
    </row>
    <row r="16" spans="1:18" s="17" customFormat="1" ht="77.25" customHeight="1">
      <c r="A16" s="12">
        <v>15</v>
      </c>
      <c r="B16" s="12" t="s">
        <v>76</v>
      </c>
      <c r="C16" s="15" t="s">
        <v>77</v>
      </c>
      <c r="D16" s="15" t="s">
        <v>78</v>
      </c>
      <c r="E16" s="15" t="s">
        <v>79</v>
      </c>
      <c r="F16" s="16" t="s">
        <v>18</v>
      </c>
      <c r="G16" s="16" t="s">
        <v>80</v>
      </c>
      <c r="H16" s="16" t="s">
        <v>81</v>
      </c>
      <c r="I16" s="17" t="s">
        <v>441</v>
      </c>
      <c r="J16" s="17" t="s">
        <v>755</v>
      </c>
      <c r="L16" s="17" t="s">
        <v>82</v>
      </c>
      <c r="M16" s="18" t="s">
        <v>83</v>
      </c>
      <c r="P16" s="17" t="s">
        <v>514</v>
      </c>
      <c r="Q16" s="17" t="s">
        <v>742</v>
      </c>
      <c r="R16" s="17" t="s">
        <v>713</v>
      </c>
    </row>
    <row r="17" spans="1:18" s="17" customFormat="1" ht="81.75" customHeight="1">
      <c r="A17" s="12">
        <v>16</v>
      </c>
      <c r="B17" s="12" t="s">
        <v>76</v>
      </c>
      <c r="C17" s="15" t="s">
        <v>75</v>
      </c>
      <c r="D17" s="15" t="s">
        <v>84</v>
      </c>
      <c r="E17" s="15" t="s">
        <v>85</v>
      </c>
      <c r="F17" s="16" t="s">
        <v>18</v>
      </c>
      <c r="G17" s="16" t="s">
        <v>86</v>
      </c>
      <c r="H17" s="16" t="s">
        <v>87</v>
      </c>
      <c r="I17" s="17" t="s">
        <v>441</v>
      </c>
      <c r="J17" s="17" t="s">
        <v>755</v>
      </c>
      <c r="L17" s="17" t="s">
        <v>82</v>
      </c>
      <c r="M17" s="18" t="s">
        <v>83</v>
      </c>
      <c r="P17" s="17" t="s">
        <v>514</v>
      </c>
      <c r="Q17" s="17" t="s">
        <v>742</v>
      </c>
      <c r="R17" s="17" t="s">
        <v>713</v>
      </c>
    </row>
    <row r="18" spans="1:18" s="17" customFormat="1" ht="78" customHeight="1">
      <c r="A18" s="12">
        <v>17</v>
      </c>
      <c r="B18" s="12" t="s">
        <v>76</v>
      </c>
      <c r="C18" s="15" t="s">
        <v>77</v>
      </c>
      <c r="D18" s="15" t="s">
        <v>78</v>
      </c>
      <c r="E18" s="15" t="s">
        <v>79</v>
      </c>
      <c r="F18" s="16" t="s">
        <v>18</v>
      </c>
      <c r="G18" s="16" t="s">
        <v>88</v>
      </c>
      <c r="H18" s="16" t="s">
        <v>89</v>
      </c>
      <c r="I18" s="17" t="s">
        <v>96</v>
      </c>
      <c r="J18" s="17" t="s">
        <v>788</v>
      </c>
      <c r="L18" s="17" t="s">
        <v>82</v>
      </c>
      <c r="M18" s="18" t="s">
        <v>83</v>
      </c>
      <c r="N18" s="17" t="s">
        <v>96</v>
      </c>
      <c r="O18" s="17" t="s">
        <v>773</v>
      </c>
      <c r="P18" s="17" t="s">
        <v>514</v>
      </c>
      <c r="Q18" s="17" t="s">
        <v>742</v>
      </c>
      <c r="R18" s="17" t="s">
        <v>711</v>
      </c>
    </row>
    <row r="19" spans="1:18" s="17" customFormat="1" ht="78" customHeight="1">
      <c r="A19" s="12">
        <v>18</v>
      </c>
      <c r="B19" s="12" t="s">
        <v>76</v>
      </c>
      <c r="C19" s="15" t="s">
        <v>75</v>
      </c>
      <c r="D19" s="15" t="s">
        <v>84</v>
      </c>
      <c r="E19" s="15" t="s">
        <v>85</v>
      </c>
      <c r="F19" s="16" t="s">
        <v>18</v>
      </c>
      <c r="G19" s="16" t="s">
        <v>88</v>
      </c>
      <c r="H19" s="16" t="s">
        <v>89</v>
      </c>
      <c r="I19" s="17" t="s">
        <v>96</v>
      </c>
      <c r="J19" s="17" t="s">
        <v>788</v>
      </c>
      <c r="L19" s="17" t="s">
        <v>82</v>
      </c>
      <c r="M19" s="18" t="s">
        <v>83</v>
      </c>
      <c r="N19" s="17" t="s">
        <v>96</v>
      </c>
      <c r="O19" s="17" t="s">
        <v>772</v>
      </c>
      <c r="P19" s="17" t="s">
        <v>514</v>
      </c>
      <c r="Q19" s="17" t="s">
        <v>742</v>
      </c>
      <c r="R19" s="17" t="s">
        <v>711</v>
      </c>
    </row>
    <row r="20" spans="1:18" s="17" customFormat="1" ht="24.75" customHeight="1">
      <c r="A20" s="12">
        <v>19</v>
      </c>
      <c r="B20" s="12" t="s">
        <v>90</v>
      </c>
      <c r="C20" s="15"/>
      <c r="D20" s="15" t="s">
        <v>91</v>
      </c>
      <c r="E20" s="15" t="s">
        <v>92</v>
      </c>
      <c r="F20" s="16" t="s">
        <v>93</v>
      </c>
      <c r="G20" s="16" t="s">
        <v>94</v>
      </c>
      <c r="H20" s="16" t="s">
        <v>95</v>
      </c>
      <c r="I20" s="17" t="s">
        <v>96</v>
      </c>
      <c r="J20" s="17" t="s">
        <v>717</v>
      </c>
      <c r="M20" s="18" t="s">
        <v>97</v>
      </c>
      <c r="P20" s="117" t="s">
        <v>514</v>
      </c>
      <c r="Q20" s="17" t="s">
        <v>742</v>
      </c>
      <c r="R20" s="17" t="s">
        <v>714</v>
      </c>
    </row>
    <row r="21" spans="1:18" s="17" customFormat="1" ht="64.5" customHeight="1">
      <c r="A21" s="12">
        <v>20</v>
      </c>
      <c r="B21" s="12" t="s">
        <v>90</v>
      </c>
      <c r="C21" s="15" t="s">
        <v>65</v>
      </c>
      <c r="D21" s="15" t="s">
        <v>62</v>
      </c>
      <c r="E21" s="15" t="s">
        <v>98</v>
      </c>
      <c r="F21" s="16" t="s">
        <v>18</v>
      </c>
      <c r="G21" s="16" t="s">
        <v>99</v>
      </c>
      <c r="H21" s="16" t="s">
        <v>100</v>
      </c>
      <c r="I21" s="17" t="s">
        <v>96</v>
      </c>
      <c r="J21" s="17" t="s">
        <v>793</v>
      </c>
      <c r="L21" s="17" t="s">
        <v>101</v>
      </c>
      <c r="M21" s="18" t="s">
        <v>65</v>
      </c>
      <c r="N21" s="17" t="s">
        <v>96</v>
      </c>
      <c r="O21" s="17" t="s">
        <v>767</v>
      </c>
      <c r="P21" s="17" t="s">
        <v>514</v>
      </c>
      <c r="Q21" s="17" t="s">
        <v>742</v>
      </c>
      <c r="R21" s="17" t="s">
        <v>711</v>
      </c>
    </row>
    <row r="22" spans="1:18" s="17" customFormat="1" ht="40.5" customHeight="1">
      <c r="A22" s="12">
        <v>21</v>
      </c>
      <c r="B22" s="12" t="s">
        <v>90</v>
      </c>
      <c r="C22" s="15" t="s">
        <v>83</v>
      </c>
      <c r="D22" s="15" t="s">
        <v>102</v>
      </c>
      <c r="E22" s="15" t="s">
        <v>103</v>
      </c>
      <c r="F22" s="16" t="s">
        <v>93</v>
      </c>
      <c r="G22" s="16" t="s">
        <v>104</v>
      </c>
      <c r="H22" s="16" t="s">
        <v>105</v>
      </c>
      <c r="I22" s="17" t="s">
        <v>96</v>
      </c>
      <c r="J22" s="17" t="s">
        <v>717</v>
      </c>
      <c r="M22" s="18" t="s">
        <v>83</v>
      </c>
      <c r="P22" s="117" t="s">
        <v>514</v>
      </c>
      <c r="Q22" s="17" t="s">
        <v>742</v>
      </c>
      <c r="R22" s="17" t="s">
        <v>714</v>
      </c>
    </row>
    <row r="23" spans="1:18" s="17" customFormat="1" ht="30.75" customHeight="1">
      <c r="A23" s="12">
        <v>22</v>
      </c>
      <c r="B23" s="12" t="s">
        <v>90</v>
      </c>
      <c r="C23" s="15" t="s">
        <v>70</v>
      </c>
      <c r="D23" s="15" t="s">
        <v>106</v>
      </c>
      <c r="E23" s="15" t="s">
        <v>107</v>
      </c>
      <c r="F23" s="16" t="s">
        <v>93</v>
      </c>
      <c r="G23" s="16" t="s">
        <v>108</v>
      </c>
      <c r="H23" s="16" t="s">
        <v>109</v>
      </c>
      <c r="I23" s="17" t="s">
        <v>110</v>
      </c>
      <c r="J23" s="117" t="s">
        <v>718</v>
      </c>
      <c r="K23" s="18"/>
      <c r="L23" s="18" t="s">
        <v>49</v>
      </c>
      <c r="M23" s="18" t="s">
        <v>75</v>
      </c>
      <c r="P23" s="117"/>
      <c r="Q23" s="17" t="s">
        <v>742</v>
      </c>
      <c r="R23" s="17" t="s">
        <v>714</v>
      </c>
    </row>
    <row r="24" spans="1:18" s="17" customFormat="1" ht="65.25" customHeight="1">
      <c r="A24" s="12">
        <v>23</v>
      </c>
      <c r="B24" s="12" t="s">
        <v>90</v>
      </c>
      <c r="C24" s="15" t="s">
        <v>70</v>
      </c>
      <c r="D24" s="15" t="s">
        <v>71</v>
      </c>
      <c r="E24" s="15" t="s">
        <v>111</v>
      </c>
      <c r="F24" s="16" t="s">
        <v>18</v>
      </c>
      <c r="G24" s="16" t="s">
        <v>112</v>
      </c>
      <c r="H24" s="16" t="s">
        <v>113</v>
      </c>
      <c r="I24" s="17" t="s">
        <v>441</v>
      </c>
      <c r="J24" s="17" t="s">
        <v>801</v>
      </c>
      <c r="K24" s="17" t="s">
        <v>738</v>
      </c>
      <c r="L24" s="17" t="s">
        <v>29</v>
      </c>
      <c r="M24" s="18" t="s">
        <v>75</v>
      </c>
      <c r="N24" s="117" t="s">
        <v>441</v>
      </c>
      <c r="O24" s="17" t="s">
        <v>782</v>
      </c>
      <c r="P24" s="17" t="s">
        <v>514</v>
      </c>
      <c r="Q24" s="17" t="s">
        <v>742</v>
      </c>
      <c r="R24" s="17" t="s">
        <v>711</v>
      </c>
    </row>
    <row r="25" spans="1:18" s="17" customFormat="1" ht="192" customHeight="1">
      <c r="A25" s="12">
        <v>24</v>
      </c>
      <c r="B25" s="12" t="s">
        <v>90</v>
      </c>
      <c r="C25" s="15" t="s">
        <v>70</v>
      </c>
      <c r="D25" s="15" t="s">
        <v>71</v>
      </c>
      <c r="E25" s="15" t="s">
        <v>114</v>
      </c>
      <c r="F25" s="16" t="s">
        <v>18</v>
      </c>
      <c r="G25" s="16" t="s">
        <v>115</v>
      </c>
      <c r="H25" s="16" t="s">
        <v>116</v>
      </c>
      <c r="I25" s="17" t="s">
        <v>110</v>
      </c>
      <c r="J25" s="17" t="s">
        <v>783</v>
      </c>
      <c r="L25" s="17" t="s">
        <v>117</v>
      </c>
      <c r="M25" s="18" t="s">
        <v>75</v>
      </c>
      <c r="N25" s="17" t="s">
        <v>110</v>
      </c>
      <c r="O25" s="17" t="s">
        <v>766</v>
      </c>
      <c r="Q25" s="17" t="s">
        <v>742</v>
      </c>
      <c r="R25" s="17" t="s">
        <v>711</v>
      </c>
    </row>
    <row r="26" spans="1:18" s="17" customFormat="1" ht="27.75" customHeight="1">
      <c r="A26" s="12">
        <v>25</v>
      </c>
      <c r="B26" s="12" t="s">
        <v>90</v>
      </c>
      <c r="C26" s="15" t="s">
        <v>70</v>
      </c>
      <c r="D26" s="15" t="s">
        <v>71</v>
      </c>
      <c r="E26" s="15" t="s">
        <v>118</v>
      </c>
      <c r="F26" s="16" t="s">
        <v>93</v>
      </c>
      <c r="G26" s="16" t="s">
        <v>119</v>
      </c>
      <c r="H26" s="16" t="s">
        <v>120</v>
      </c>
      <c r="I26" s="17" t="s">
        <v>96</v>
      </c>
      <c r="J26" s="17" t="s">
        <v>717</v>
      </c>
      <c r="M26" s="18" t="s">
        <v>75</v>
      </c>
      <c r="P26" s="117" t="s">
        <v>514</v>
      </c>
      <c r="Q26" s="17" t="s">
        <v>742</v>
      </c>
      <c r="R26" s="17" t="s">
        <v>714</v>
      </c>
    </row>
    <row r="27" spans="1:18" s="17" customFormat="1" ht="103.5" customHeight="1">
      <c r="A27" s="12">
        <v>26</v>
      </c>
      <c r="B27" s="12" t="s">
        <v>90</v>
      </c>
      <c r="C27" s="15" t="s">
        <v>70</v>
      </c>
      <c r="D27" s="15" t="s">
        <v>71</v>
      </c>
      <c r="E27" s="15" t="s">
        <v>121</v>
      </c>
      <c r="F27" s="16" t="s">
        <v>18</v>
      </c>
      <c r="G27" s="16" t="s">
        <v>122</v>
      </c>
      <c r="H27" s="16"/>
      <c r="I27" s="17" t="s">
        <v>110</v>
      </c>
      <c r="J27" s="17" t="s">
        <v>798</v>
      </c>
      <c r="L27" s="17" t="s">
        <v>29</v>
      </c>
      <c r="M27" s="18" t="s">
        <v>75</v>
      </c>
      <c r="N27" s="17" t="s">
        <v>110</v>
      </c>
      <c r="O27" s="17" t="s">
        <v>766</v>
      </c>
      <c r="P27" s="117"/>
      <c r="Q27" s="17" t="s">
        <v>742</v>
      </c>
      <c r="R27" s="17" t="s">
        <v>711</v>
      </c>
    </row>
    <row r="28" spans="1:18" s="17" customFormat="1" ht="244.5" customHeight="1">
      <c r="A28" s="12">
        <v>27</v>
      </c>
      <c r="B28" s="12" t="s">
        <v>90</v>
      </c>
      <c r="C28" s="15" t="s">
        <v>123</v>
      </c>
      <c r="D28" s="15" t="s">
        <v>124</v>
      </c>
      <c r="E28" s="15"/>
      <c r="F28" s="16" t="s">
        <v>18</v>
      </c>
      <c r="G28" s="16" t="s">
        <v>125</v>
      </c>
      <c r="H28" s="16" t="s">
        <v>126</v>
      </c>
      <c r="I28" s="17" t="s">
        <v>441</v>
      </c>
      <c r="J28" s="17" t="s">
        <v>725</v>
      </c>
      <c r="K28" s="17" t="s">
        <v>738</v>
      </c>
      <c r="L28" s="17" t="s">
        <v>29</v>
      </c>
      <c r="M28" s="18" t="s">
        <v>127</v>
      </c>
      <c r="P28" s="17" t="s">
        <v>514</v>
      </c>
      <c r="Q28" s="17" t="s">
        <v>742</v>
      </c>
      <c r="R28" s="17" t="s">
        <v>711</v>
      </c>
    </row>
    <row r="29" spans="1:18" s="17" customFormat="1" ht="27.75" customHeight="1">
      <c r="A29" s="12">
        <v>28</v>
      </c>
      <c r="B29" s="12" t="s">
        <v>90</v>
      </c>
      <c r="C29" s="15" t="s">
        <v>32</v>
      </c>
      <c r="D29" s="15"/>
      <c r="E29" s="15"/>
      <c r="F29" s="16" t="s">
        <v>18</v>
      </c>
      <c r="G29" s="16" t="s">
        <v>128</v>
      </c>
      <c r="H29" s="16"/>
      <c r="I29" s="17" t="s">
        <v>110</v>
      </c>
      <c r="J29" s="17" t="s">
        <v>783</v>
      </c>
      <c r="L29" s="17" t="s">
        <v>29</v>
      </c>
      <c r="M29" s="18" t="s">
        <v>129</v>
      </c>
      <c r="N29" s="17" t="s">
        <v>110</v>
      </c>
      <c r="O29" s="17" t="s">
        <v>766</v>
      </c>
      <c r="Q29" s="17" t="s">
        <v>742</v>
      </c>
      <c r="R29" s="17" t="s">
        <v>711</v>
      </c>
    </row>
    <row r="30" spans="1:18" s="17" customFormat="1" ht="27.75" customHeight="1">
      <c r="A30" s="12">
        <v>29</v>
      </c>
      <c r="B30" s="12" t="s">
        <v>90</v>
      </c>
      <c r="C30" s="15" t="s">
        <v>17</v>
      </c>
      <c r="D30" s="15"/>
      <c r="E30" s="15"/>
      <c r="F30" s="16" t="s">
        <v>18</v>
      </c>
      <c r="G30" s="16" t="s">
        <v>130</v>
      </c>
      <c r="H30" s="16" t="s">
        <v>131</v>
      </c>
      <c r="I30" s="117" t="s">
        <v>110</v>
      </c>
      <c r="J30" s="117" t="s">
        <v>797</v>
      </c>
      <c r="L30" s="17" t="s">
        <v>117</v>
      </c>
      <c r="M30" s="18" t="s">
        <v>17</v>
      </c>
      <c r="P30" s="117"/>
      <c r="Q30" s="117" t="s">
        <v>742</v>
      </c>
      <c r="R30" s="17" t="s">
        <v>711</v>
      </c>
    </row>
    <row r="31" spans="1:18" s="17" customFormat="1" ht="52.5" customHeight="1">
      <c r="A31" s="12">
        <v>30</v>
      </c>
      <c r="B31" s="12" t="s">
        <v>90</v>
      </c>
      <c r="C31" s="15" t="s">
        <v>17</v>
      </c>
      <c r="D31" s="15"/>
      <c r="E31" s="15"/>
      <c r="F31" s="16" t="s">
        <v>18</v>
      </c>
      <c r="G31" s="16" t="s">
        <v>132</v>
      </c>
      <c r="H31" s="16" t="s">
        <v>131</v>
      </c>
      <c r="I31" s="17" t="s">
        <v>110</v>
      </c>
      <c r="J31" s="17" t="s">
        <v>783</v>
      </c>
      <c r="L31" s="17" t="s">
        <v>117</v>
      </c>
      <c r="M31" s="18" t="s">
        <v>17</v>
      </c>
      <c r="N31" s="17" t="s">
        <v>110</v>
      </c>
      <c r="O31" s="17" t="s">
        <v>766</v>
      </c>
      <c r="Q31" s="17" t="s">
        <v>742</v>
      </c>
      <c r="R31" s="17" t="s">
        <v>711</v>
      </c>
    </row>
    <row r="32" spans="1:18" s="17" customFormat="1" ht="169.5" customHeight="1">
      <c r="A32" s="12">
        <v>31</v>
      </c>
      <c r="B32" s="12" t="s">
        <v>90</v>
      </c>
      <c r="C32" s="15" t="s">
        <v>17</v>
      </c>
      <c r="D32" s="15"/>
      <c r="E32" s="15"/>
      <c r="F32" s="16" t="s">
        <v>18</v>
      </c>
      <c r="G32" s="16" t="s">
        <v>133</v>
      </c>
      <c r="H32" s="16" t="s">
        <v>134</v>
      </c>
      <c r="I32" s="17" t="s">
        <v>110</v>
      </c>
      <c r="J32" s="17" t="s">
        <v>747</v>
      </c>
      <c r="L32" s="17" t="s">
        <v>29</v>
      </c>
      <c r="M32" s="18" t="s">
        <v>17</v>
      </c>
      <c r="N32" s="17" t="s">
        <v>110</v>
      </c>
      <c r="O32" s="17" t="s">
        <v>766</v>
      </c>
      <c r="Q32" s="17" t="s">
        <v>742</v>
      </c>
      <c r="R32" s="17" t="s">
        <v>711</v>
      </c>
    </row>
    <row r="33" spans="1:18" s="17" customFormat="1" ht="90" customHeight="1">
      <c r="A33" s="12">
        <v>32</v>
      </c>
      <c r="B33" s="12" t="s">
        <v>90</v>
      </c>
      <c r="C33" s="15" t="s">
        <v>135</v>
      </c>
      <c r="D33" s="15"/>
      <c r="E33" s="15"/>
      <c r="F33" s="16" t="s">
        <v>18</v>
      </c>
      <c r="G33" s="16" t="s">
        <v>136</v>
      </c>
      <c r="H33" s="16"/>
      <c r="I33" s="17" t="s">
        <v>110</v>
      </c>
      <c r="J33" s="17" t="s">
        <v>747</v>
      </c>
      <c r="L33" s="17" t="s">
        <v>20</v>
      </c>
      <c r="M33" s="18" t="s">
        <v>30</v>
      </c>
      <c r="P33" s="117"/>
      <c r="Q33" s="17" t="s">
        <v>742</v>
      </c>
      <c r="R33" s="17" t="s">
        <v>712</v>
      </c>
    </row>
    <row r="34" spans="1:18" s="17" customFormat="1" ht="114.75" customHeight="1">
      <c r="A34" s="12">
        <v>33</v>
      </c>
      <c r="B34" s="12" t="s">
        <v>90</v>
      </c>
      <c r="C34" s="15" t="s">
        <v>24</v>
      </c>
      <c r="D34" s="15" t="s">
        <v>25</v>
      </c>
      <c r="E34" s="15" t="s">
        <v>137</v>
      </c>
      <c r="F34" s="16" t="s">
        <v>18</v>
      </c>
      <c r="G34" s="16" t="s">
        <v>138</v>
      </c>
      <c r="H34" s="16" t="s">
        <v>139</v>
      </c>
      <c r="I34" s="17" t="s">
        <v>441</v>
      </c>
      <c r="J34" s="17" t="s">
        <v>756</v>
      </c>
      <c r="L34" s="17" t="s">
        <v>29</v>
      </c>
      <c r="M34" s="18" t="s">
        <v>30</v>
      </c>
      <c r="P34" s="117" t="s">
        <v>514</v>
      </c>
      <c r="Q34" s="17" t="s">
        <v>742</v>
      </c>
      <c r="R34" s="17" t="s">
        <v>712</v>
      </c>
    </row>
    <row r="35" spans="1:18" s="17" customFormat="1" ht="41.25" customHeight="1">
      <c r="A35" s="12">
        <v>34</v>
      </c>
      <c r="B35" s="12" t="s">
        <v>90</v>
      </c>
      <c r="C35" s="15" t="s">
        <v>140</v>
      </c>
      <c r="D35" s="15"/>
      <c r="E35" s="15"/>
      <c r="F35" s="16" t="s">
        <v>18</v>
      </c>
      <c r="G35" s="16" t="s">
        <v>141</v>
      </c>
      <c r="H35" s="16" t="s">
        <v>131</v>
      </c>
      <c r="I35" s="17" t="s">
        <v>110</v>
      </c>
      <c r="J35" s="17" t="s">
        <v>783</v>
      </c>
      <c r="L35" s="17" t="s">
        <v>29</v>
      </c>
      <c r="M35" s="18" t="s">
        <v>17</v>
      </c>
      <c r="N35" s="17" t="s">
        <v>110</v>
      </c>
      <c r="O35" s="17" t="s">
        <v>766</v>
      </c>
      <c r="Q35" s="17" t="s">
        <v>742</v>
      </c>
      <c r="R35" s="17" t="s">
        <v>711</v>
      </c>
    </row>
    <row r="36" spans="1:18" s="17" customFormat="1" ht="243" customHeight="1">
      <c r="A36" s="12">
        <v>35</v>
      </c>
      <c r="B36" s="12" t="s">
        <v>90</v>
      </c>
      <c r="C36" s="15" t="s">
        <v>24</v>
      </c>
      <c r="D36" s="15" t="s">
        <v>25</v>
      </c>
      <c r="E36" s="15" t="s">
        <v>142</v>
      </c>
      <c r="F36" s="16" t="s">
        <v>18</v>
      </c>
      <c r="G36" s="16" t="s">
        <v>143</v>
      </c>
      <c r="H36" s="16" t="s">
        <v>144</v>
      </c>
      <c r="I36" s="17" t="s">
        <v>110</v>
      </c>
      <c r="J36" s="17" t="s">
        <v>724</v>
      </c>
      <c r="K36" s="17" t="s">
        <v>738</v>
      </c>
      <c r="L36" s="17" t="s">
        <v>29</v>
      </c>
      <c r="M36" s="18" t="s">
        <v>30</v>
      </c>
      <c r="Q36" s="17" t="s">
        <v>742</v>
      </c>
      <c r="R36" s="17" t="s">
        <v>712</v>
      </c>
    </row>
    <row r="37" spans="1:18" s="17" customFormat="1" ht="91.5" customHeight="1">
      <c r="A37" s="12">
        <v>36</v>
      </c>
      <c r="B37" s="12" t="s">
        <v>90</v>
      </c>
      <c r="C37" s="15" t="s">
        <v>145</v>
      </c>
      <c r="D37" s="15" t="s">
        <v>146</v>
      </c>
      <c r="E37" s="15" t="s">
        <v>147</v>
      </c>
      <c r="F37" s="16" t="s">
        <v>18</v>
      </c>
      <c r="G37" s="120" t="s">
        <v>148</v>
      </c>
      <c r="H37" s="120" t="s">
        <v>149</v>
      </c>
      <c r="L37" s="17" t="s">
        <v>117</v>
      </c>
      <c r="M37" s="18" t="s">
        <v>75</v>
      </c>
      <c r="N37" s="17" t="s">
        <v>441</v>
      </c>
      <c r="O37" s="17" t="s">
        <v>808</v>
      </c>
      <c r="Q37" s="17">
        <v>1409</v>
      </c>
      <c r="R37" s="17" t="s">
        <v>715</v>
      </c>
    </row>
    <row r="38" spans="1:18" s="18" customFormat="1" ht="79.5" customHeight="1">
      <c r="A38" s="12">
        <v>37</v>
      </c>
      <c r="B38" s="12" t="s">
        <v>150</v>
      </c>
      <c r="C38" s="15" t="s">
        <v>44</v>
      </c>
      <c r="D38" s="15" t="s">
        <v>45</v>
      </c>
      <c r="E38" s="15" t="s">
        <v>151</v>
      </c>
      <c r="F38" s="16" t="s">
        <v>18</v>
      </c>
      <c r="G38" s="16" t="s">
        <v>152</v>
      </c>
      <c r="H38" s="16" t="s">
        <v>153</v>
      </c>
      <c r="I38" s="117" t="s">
        <v>96</v>
      </c>
      <c r="J38" s="117" t="s">
        <v>726</v>
      </c>
      <c r="K38" s="117" t="s">
        <v>740</v>
      </c>
      <c r="L38" s="18" t="s">
        <v>20</v>
      </c>
      <c r="M38" s="18" t="s">
        <v>42</v>
      </c>
      <c r="P38" s="18" t="s">
        <v>514</v>
      </c>
      <c r="Q38" s="117" t="s">
        <v>742</v>
      </c>
      <c r="R38" s="117" t="s">
        <v>712</v>
      </c>
    </row>
    <row r="39" spans="1:18" s="18" customFormat="1" ht="54.75" customHeight="1">
      <c r="A39" s="12">
        <v>38</v>
      </c>
      <c r="B39" s="12" t="s">
        <v>150</v>
      </c>
      <c r="C39" s="15" t="s">
        <v>154</v>
      </c>
      <c r="D39" s="15" t="s">
        <v>32</v>
      </c>
      <c r="E39" s="15" t="s">
        <v>155</v>
      </c>
      <c r="F39" s="16" t="s">
        <v>93</v>
      </c>
      <c r="G39" s="16" t="s">
        <v>156</v>
      </c>
      <c r="H39" s="16" t="s">
        <v>157</v>
      </c>
      <c r="I39" s="18" t="s">
        <v>96</v>
      </c>
      <c r="J39" s="18" t="s">
        <v>717</v>
      </c>
      <c r="M39" s="18" t="s">
        <v>158</v>
      </c>
      <c r="P39" s="117" t="s">
        <v>514</v>
      </c>
      <c r="Q39" s="117" t="s">
        <v>742</v>
      </c>
      <c r="R39" s="117" t="s">
        <v>714</v>
      </c>
    </row>
    <row r="40" spans="1:18" s="18" customFormat="1" ht="31.5" customHeight="1">
      <c r="A40" s="12">
        <v>39</v>
      </c>
      <c r="B40" s="12" t="s">
        <v>150</v>
      </c>
      <c r="C40" s="15" t="s">
        <v>31</v>
      </c>
      <c r="D40" s="15" t="s">
        <v>159</v>
      </c>
      <c r="E40" s="15"/>
      <c r="F40" s="16" t="s">
        <v>18</v>
      </c>
      <c r="G40" s="16" t="s">
        <v>160</v>
      </c>
      <c r="H40" s="16" t="s">
        <v>161</v>
      </c>
      <c r="I40" s="117" t="s">
        <v>110</v>
      </c>
      <c r="J40" s="117" t="s">
        <v>757</v>
      </c>
      <c r="L40" s="18" t="s">
        <v>101</v>
      </c>
      <c r="M40" s="18" t="s">
        <v>36</v>
      </c>
      <c r="P40" s="117"/>
      <c r="Q40" s="117" t="s">
        <v>742</v>
      </c>
      <c r="R40" s="117" t="s">
        <v>712</v>
      </c>
    </row>
    <row r="41" spans="1:18" s="18" customFormat="1" ht="39.75" customHeight="1">
      <c r="A41" s="12">
        <v>40</v>
      </c>
      <c r="B41" s="12" t="s">
        <v>150</v>
      </c>
      <c r="C41" s="15" t="s">
        <v>135</v>
      </c>
      <c r="D41" s="15" t="s">
        <v>25</v>
      </c>
      <c r="E41" s="15"/>
      <c r="F41" s="16" t="s">
        <v>18</v>
      </c>
      <c r="G41" s="16" t="s">
        <v>162</v>
      </c>
      <c r="H41" s="16" t="s">
        <v>163</v>
      </c>
      <c r="I41" s="117" t="s">
        <v>441</v>
      </c>
      <c r="J41" s="117" t="s">
        <v>758</v>
      </c>
      <c r="L41" s="18" t="s">
        <v>101</v>
      </c>
      <c r="M41" s="18" t="s">
        <v>30</v>
      </c>
      <c r="P41" s="117" t="s">
        <v>514</v>
      </c>
      <c r="Q41" s="117" t="s">
        <v>742</v>
      </c>
      <c r="R41" s="117" t="s">
        <v>712</v>
      </c>
    </row>
    <row r="42" spans="1:18" s="18" customFormat="1" ht="80.25" customHeight="1">
      <c r="A42" s="12">
        <v>41</v>
      </c>
      <c r="B42" s="12" t="s">
        <v>150</v>
      </c>
      <c r="C42" s="15" t="s">
        <v>70</v>
      </c>
      <c r="D42" s="15" t="s">
        <v>164</v>
      </c>
      <c r="E42" s="15" t="s">
        <v>165</v>
      </c>
      <c r="F42" s="16" t="s">
        <v>18</v>
      </c>
      <c r="G42" s="120" t="s">
        <v>166</v>
      </c>
      <c r="H42" s="120" t="s">
        <v>167</v>
      </c>
      <c r="I42" s="117"/>
      <c r="J42" s="17"/>
      <c r="L42" s="18" t="s">
        <v>29</v>
      </c>
      <c r="M42" s="18" t="s">
        <v>75</v>
      </c>
      <c r="N42" s="117" t="s">
        <v>441</v>
      </c>
      <c r="O42" s="117" t="s">
        <v>808</v>
      </c>
      <c r="Q42" s="117">
        <v>1409</v>
      </c>
      <c r="R42" s="117" t="s">
        <v>715</v>
      </c>
    </row>
    <row r="43" spans="1:18" s="18" customFormat="1" ht="101.25" customHeight="1">
      <c r="A43" s="12">
        <v>42</v>
      </c>
      <c r="B43" s="12" t="s">
        <v>150</v>
      </c>
      <c r="C43" s="15" t="s">
        <v>70</v>
      </c>
      <c r="D43" s="15" t="s">
        <v>164</v>
      </c>
      <c r="E43" s="15" t="s">
        <v>168</v>
      </c>
      <c r="F43" s="16" t="s">
        <v>18</v>
      </c>
      <c r="G43" s="120" t="s">
        <v>169</v>
      </c>
      <c r="H43" s="120" t="s">
        <v>170</v>
      </c>
      <c r="L43" s="18" t="s">
        <v>29</v>
      </c>
      <c r="M43" s="18" t="s">
        <v>75</v>
      </c>
      <c r="N43" s="117" t="s">
        <v>441</v>
      </c>
      <c r="O43" s="117" t="s">
        <v>808</v>
      </c>
      <c r="Q43" s="117">
        <v>1409</v>
      </c>
      <c r="R43" s="117" t="s">
        <v>715</v>
      </c>
    </row>
    <row r="44" spans="1:18" s="18" customFormat="1" ht="51.75" customHeight="1">
      <c r="A44" s="12">
        <v>43</v>
      </c>
      <c r="B44" s="12" t="s">
        <v>150</v>
      </c>
      <c r="C44" s="15" t="s">
        <v>171</v>
      </c>
      <c r="D44" s="15" t="s">
        <v>172</v>
      </c>
      <c r="E44" s="15"/>
      <c r="F44" s="16" t="s">
        <v>18</v>
      </c>
      <c r="G44" s="16" t="s">
        <v>173</v>
      </c>
      <c r="H44" s="16" t="s">
        <v>174</v>
      </c>
      <c r="I44" s="117" t="s">
        <v>110</v>
      </c>
      <c r="J44" s="18" t="s">
        <v>724</v>
      </c>
      <c r="K44" s="18" t="s">
        <v>738</v>
      </c>
      <c r="L44" s="18" t="s">
        <v>29</v>
      </c>
      <c r="M44" s="18" t="s">
        <v>17</v>
      </c>
      <c r="P44" s="117"/>
      <c r="Q44" s="117" t="s">
        <v>742</v>
      </c>
      <c r="R44" s="117" t="s">
        <v>712</v>
      </c>
    </row>
    <row r="45" spans="1:18" s="18" customFormat="1" ht="117.75" customHeight="1">
      <c r="A45" s="12">
        <v>44</v>
      </c>
      <c r="B45" s="12" t="s">
        <v>150</v>
      </c>
      <c r="C45" s="15" t="s">
        <v>24</v>
      </c>
      <c r="D45" s="15" t="s">
        <v>25</v>
      </c>
      <c r="E45" s="15" t="s">
        <v>175</v>
      </c>
      <c r="F45" s="16" t="s">
        <v>18</v>
      </c>
      <c r="G45" s="16" t="s">
        <v>176</v>
      </c>
      <c r="H45" s="16" t="s">
        <v>177</v>
      </c>
      <c r="I45" s="117" t="s">
        <v>441</v>
      </c>
      <c r="J45" s="117" t="s">
        <v>748</v>
      </c>
      <c r="L45" s="18" t="s">
        <v>29</v>
      </c>
      <c r="M45" s="18" t="s">
        <v>30</v>
      </c>
      <c r="P45" s="117" t="s">
        <v>514</v>
      </c>
      <c r="Q45" s="117" t="s">
        <v>742</v>
      </c>
      <c r="R45" s="117" t="s">
        <v>712</v>
      </c>
    </row>
    <row r="46" spans="1:18" s="18" customFormat="1" ht="114.75" customHeight="1">
      <c r="A46" s="12">
        <v>45</v>
      </c>
      <c r="B46" s="12" t="s">
        <v>150</v>
      </c>
      <c r="C46" s="15" t="s">
        <v>178</v>
      </c>
      <c r="D46" s="15" t="s">
        <v>123</v>
      </c>
      <c r="E46" s="15" t="s">
        <v>123</v>
      </c>
      <c r="F46" s="16" t="s">
        <v>18</v>
      </c>
      <c r="G46" s="120" t="s">
        <v>179</v>
      </c>
      <c r="H46" s="120" t="s">
        <v>180</v>
      </c>
      <c r="L46" s="18" t="s">
        <v>181</v>
      </c>
      <c r="M46" s="18" t="s">
        <v>182</v>
      </c>
      <c r="N46" s="117" t="s">
        <v>110</v>
      </c>
      <c r="O46" s="117" t="s">
        <v>810</v>
      </c>
      <c r="P46" s="117"/>
      <c r="Q46" s="18">
        <v>1409</v>
      </c>
      <c r="R46" s="117" t="s">
        <v>716</v>
      </c>
    </row>
    <row r="47" spans="1:18" s="17" customFormat="1" ht="168.75" customHeight="1">
      <c r="A47" s="12">
        <v>46</v>
      </c>
      <c r="B47" s="12" t="s">
        <v>183</v>
      </c>
      <c r="C47" s="15" t="s">
        <v>184</v>
      </c>
      <c r="D47" s="15" t="s">
        <v>184</v>
      </c>
      <c r="E47" s="15"/>
      <c r="F47" s="16" t="s">
        <v>18</v>
      </c>
      <c r="G47" s="16" t="s">
        <v>185</v>
      </c>
      <c r="H47" s="16" t="s">
        <v>186</v>
      </c>
      <c r="I47" s="17" t="s">
        <v>110</v>
      </c>
      <c r="J47" s="17" t="s">
        <v>783</v>
      </c>
      <c r="L47" s="18" t="s">
        <v>49</v>
      </c>
      <c r="M47" s="18" t="s">
        <v>17</v>
      </c>
      <c r="N47" s="17" t="s">
        <v>110</v>
      </c>
      <c r="O47" s="17" t="s">
        <v>766</v>
      </c>
      <c r="Q47" s="17" t="s">
        <v>742</v>
      </c>
      <c r="R47" s="17" t="s">
        <v>711</v>
      </c>
    </row>
    <row r="48" spans="1:18" s="117" customFormat="1" ht="105" customHeight="1">
      <c r="A48" s="118">
        <v>47</v>
      </c>
      <c r="B48" s="118" t="s">
        <v>187</v>
      </c>
      <c r="C48" s="119" t="s">
        <v>70</v>
      </c>
      <c r="D48" s="119" t="s">
        <v>71</v>
      </c>
      <c r="E48" s="119" t="s">
        <v>188</v>
      </c>
      <c r="F48" s="120" t="s">
        <v>18</v>
      </c>
      <c r="G48" s="120" t="s">
        <v>189</v>
      </c>
      <c r="H48" s="118" t="s">
        <v>190</v>
      </c>
      <c r="I48" s="117" t="s">
        <v>441</v>
      </c>
      <c r="J48" s="117" t="s">
        <v>784</v>
      </c>
      <c r="L48" s="117" t="s">
        <v>29</v>
      </c>
      <c r="M48" s="117" t="s">
        <v>83</v>
      </c>
      <c r="N48" s="117" t="s">
        <v>441</v>
      </c>
      <c r="O48" s="117" t="s">
        <v>785</v>
      </c>
      <c r="P48" s="117" t="s">
        <v>514</v>
      </c>
      <c r="Q48" s="117" t="s">
        <v>742</v>
      </c>
      <c r="R48" s="117" t="s">
        <v>711</v>
      </c>
    </row>
    <row r="49" spans="1:18" s="117" customFormat="1" ht="90.75" customHeight="1">
      <c r="A49" s="118">
        <v>48</v>
      </c>
      <c r="B49" s="118" t="s">
        <v>187</v>
      </c>
      <c r="C49" s="119" t="s">
        <v>17</v>
      </c>
      <c r="D49" s="119"/>
      <c r="E49" s="119"/>
      <c r="F49" s="120" t="s">
        <v>18</v>
      </c>
      <c r="G49" s="120" t="s">
        <v>191</v>
      </c>
      <c r="H49" s="118" t="s">
        <v>192</v>
      </c>
      <c r="I49" s="117" t="s">
        <v>110</v>
      </c>
      <c r="J49" s="117" t="s">
        <v>783</v>
      </c>
      <c r="L49" s="117" t="s">
        <v>29</v>
      </c>
      <c r="M49" s="117" t="s">
        <v>17</v>
      </c>
      <c r="N49" s="117" t="s">
        <v>110</v>
      </c>
      <c r="O49" s="117" t="s">
        <v>766</v>
      </c>
      <c r="Q49" s="117" t="s">
        <v>742</v>
      </c>
      <c r="R49" s="117" t="s">
        <v>711</v>
      </c>
    </row>
    <row r="50" spans="1:18" s="17" customFormat="1" ht="163.5" customHeight="1">
      <c r="A50" s="12">
        <v>49</v>
      </c>
      <c r="B50" s="12" t="s">
        <v>193</v>
      </c>
      <c r="C50" s="15" t="s">
        <v>194</v>
      </c>
      <c r="D50" s="15" t="s">
        <v>124</v>
      </c>
      <c r="E50" s="15" t="s">
        <v>195</v>
      </c>
      <c r="F50" s="16" t="s">
        <v>18</v>
      </c>
      <c r="G50" s="120" t="s">
        <v>196</v>
      </c>
      <c r="H50" s="120" t="s">
        <v>197</v>
      </c>
      <c r="L50" s="18" t="s">
        <v>49</v>
      </c>
      <c r="M50" s="18" t="s">
        <v>129</v>
      </c>
      <c r="N50" s="117" t="s">
        <v>110</v>
      </c>
      <c r="O50" s="17" t="s">
        <v>812</v>
      </c>
      <c r="Q50" s="17">
        <v>1409</v>
      </c>
      <c r="R50" s="17" t="s">
        <v>711</v>
      </c>
    </row>
    <row r="51" spans="1:18" s="17" customFormat="1" ht="119.25" customHeight="1">
      <c r="A51" s="12">
        <v>50</v>
      </c>
      <c r="B51" s="12" t="s">
        <v>193</v>
      </c>
      <c r="C51" s="15" t="s">
        <v>44</v>
      </c>
      <c r="D51" s="15" t="s">
        <v>45</v>
      </c>
      <c r="E51" s="15" t="s">
        <v>46</v>
      </c>
      <c r="F51" s="16" t="s">
        <v>18</v>
      </c>
      <c r="G51" s="120" t="s">
        <v>198</v>
      </c>
      <c r="H51" s="120" t="s">
        <v>199</v>
      </c>
      <c r="I51" s="17" t="s">
        <v>110</v>
      </c>
      <c r="J51" s="17" t="s">
        <v>791</v>
      </c>
      <c r="L51" s="18" t="s">
        <v>49</v>
      </c>
      <c r="M51" s="18" t="s">
        <v>42</v>
      </c>
      <c r="N51" s="17" t="s">
        <v>110</v>
      </c>
      <c r="O51" s="117" t="s">
        <v>766</v>
      </c>
      <c r="Q51" s="17" t="s">
        <v>742</v>
      </c>
      <c r="R51" s="17" t="s">
        <v>712</v>
      </c>
    </row>
    <row r="52" spans="1:18" s="17" customFormat="1" ht="240" customHeight="1">
      <c r="A52" s="12">
        <v>51</v>
      </c>
      <c r="B52" s="12" t="s">
        <v>193</v>
      </c>
      <c r="C52" s="15" t="s">
        <v>24</v>
      </c>
      <c r="D52" s="15" t="s">
        <v>25</v>
      </c>
      <c r="E52" s="15" t="s">
        <v>84</v>
      </c>
      <c r="F52" s="16" t="s">
        <v>18</v>
      </c>
      <c r="G52" s="16" t="s">
        <v>200</v>
      </c>
      <c r="H52" s="16" t="s">
        <v>201</v>
      </c>
      <c r="I52" s="17" t="s">
        <v>441</v>
      </c>
      <c r="J52" s="17" t="s">
        <v>725</v>
      </c>
      <c r="K52" s="17" t="s">
        <v>738</v>
      </c>
      <c r="L52" s="18" t="s">
        <v>49</v>
      </c>
      <c r="M52" s="18" t="s">
        <v>30</v>
      </c>
      <c r="P52" s="17" t="s">
        <v>514</v>
      </c>
      <c r="Q52" s="17" t="s">
        <v>742</v>
      </c>
      <c r="R52" s="17" t="s">
        <v>712</v>
      </c>
    </row>
    <row r="53" spans="1:18" s="17" customFormat="1" ht="66.75" customHeight="1">
      <c r="A53" s="12">
        <v>52</v>
      </c>
      <c r="B53" s="12" t="s">
        <v>193</v>
      </c>
      <c r="C53" s="15" t="s">
        <v>53</v>
      </c>
      <c r="D53" s="15" t="s">
        <v>25</v>
      </c>
      <c r="E53" s="15" t="s">
        <v>54</v>
      </c>
      <c r="F53" s="16" t="s">
        <v>18</v>
      </c>
      <c r="G53" s="16" t="s">
        <v>202</v>
      </c>
      <c r="H53" s="16" t="s">
        <v>203</v>
      </c>
      <c r="I53" s="17" t="s">
        <v>441</v>
      </c>
      <c r="J53" s="17" t="s">
        <v>727</v>
      </c>
      <c r="K53" s="17" t="s">
        <v>738</v>
      </c>
      <c r="L53" s="17" t="s">
        <v>20</v>
      </c>
      <c r="M53" s="18" t="s">
        <v>57</v>
      </c>
      <c r="P53" s="17" t="s">
        <v>514</v>
      </c>
      <c r="Q53" s="17" t="s">
        <v>742</v>
      </c>
      <c r="R53" s="17" t="s">
        <v>712</v>
      </c>
    </row>
    <row r="54" spans="1:18" s="17" customFormat="1" ht="161.25" customHeight="1">
      <c r="A54" s="12">
        <v>53</v>
      </c>
      <c r="B54" s="12" t="s">
        <v>193</v>
      </c>
      <c r="C54" s="15" t="s">
        <v>53</v>
      </c>
      <c r="D54" s="15" t="s">
        <v>25</v>
      </c>
      <c r="E54" s="15" t="s">
        <v>58</v>
      </c>
      <c r="F54" s="16" t="s">
        <v>18</v>
      </c>
      <c r="G54" s="16" t="s">
        <v>204</v>
      </c>
      <c r="H54" s="16" t="s">
        <v>205</v>
      </c>
      <c r="I54" s="17" t="s">
        <v>110</v>
      </c>
      <c r="J54" s="17" t="s">
        <v>746</v>
      </c>
      <c r="L54" s="17" t="s">
        <v>20</v>
      </c>
      <c r="M54" s="18" t="s">
        <v>57</v>
      </c>
      <c r="P54" s="117"/>
      <c r="Q54" s="17" t="s">
        <v>742</v>
      </c>
      <c r="R54" s="17" t="s">
        <v>712</v>
      </c>
    </row>
    <row r="55" spans="1:18" s="17" customFormat="1" ht="53.25" customHeight="1">
      <c r="A55" s="12">
        <v>54</v>
      </c>
      <c r="B55" s="12" t="s">
        <v>193</v>
      </c>
      <c r="C55" s="15" t="s">
        <v>206</v>
      </c>
      <c r="D55" s="15" t="s">
        <v>62</v>
      </c>
      <c r="E55" s="15" t="s">
        <v>58</v>
      </c>
      <c r="F55" s="16" t="s">
        <v>18</v>
      </c>
      <c r="G55" s="16" t="s">
        <v>207</v>
      </c>
      <c r="H55" s="16" t="s">
        <v>208</v>
      </c>
      <c r="I55" s="17" t="s">
        <v>110</v>
      </c>
      <c r="J55" s="17" t="s">
        <v>783</v>
      </c>
      <c r="L55" s="18" t="s">
        <v>49</v>
      </c>
      <c r="M55" s="18" t="s">
        <v>65</v>
      </c>
      <c r="N55" s="17" t="s">
        <v>441</v>
      </c>
      <c r="O55" s="17" t="s">
        <v>780</v>
      </c>
      <c r="Q55" s="17" t="s">
        <v>742</v>
      </c>
      <c r="R55" s="17" t="s">
        <v>711</v>
      </c>
    </row>
    <row r="56" spans="1:18" s="17" customFormat="1" ht="57" customHeight="1">
      <c r="A56" s="12">
        <v>55</v>
      </c>
      <c r="B56" s="12" t="s">
        <v>193</v>
      </c>
      <c r="C56" s="15" t="s">
        <v>209</v>
      </c>
      <c r="D56" s="15" t="s">
        <v>62</v>
      </c>
      <c r="E56" s="15" t="s">
        <v>58</v>
      </c>
      <c r="F56" s="16" t="s">
        <v>18</v>
      </c>
      <c r="G56" s="16" t="s">
        <v>66</v>
      </c>
      <c r="H56" s="16" t="s">
        <v>67</v>
      </c>
      <c r="I56" s="17" t="s">
        <v>110</v>
      </c>
      <c r="J56" s="17" t="s">
        <v>783</v>
      </c>
      <c r="L56" s="18" t="s">
        <v>49</v>
      </c>
      <c r="M56" s="18" t="s">
        <v>65</v>
      </c>
      <c r="N56" s="17" t="s">
        <v>110</v>
      </c>
      <c r="O56" s="17" t="s">
        <v>766</v>
      </c>
      <c r="Q56" s="17" t="s">
        <v>742</v>
      </c>
      <c r="R56" s="17" t="s">
        <v>711</v>
      </c>
    </row>
    <row r="57" spans="1:18" s="17" customFormat="1" ht="117" customHeight="1">
      <c r="A57" s="12">
        <v>56</v>
      </c>
      <c r="B57" s="12" t="s">
        <v>193</v>
      </c>
      <c r="C57" s="15" t="s">
        <v>209</v>
      </c>
      <c r="D57" s="15" t="s">
        <v>62</v>
      </c>
      <c r="E57" s="15" t="s">
        <v>58</v>
      </c>
      <c r="F57" s="16" t="s">
        <v>18</v>
      </c>
      <c r="G57" s="16" t="s">
        <v>68</v>
      </c>
      <c r="H57" s="16" t="s">
        <v>210</v>
      </c>
      <c r="I57" s="17" t="s">
        <v>110</v>
      </c>
      <c r="J57" s="17" t="s">
        <v>783</v>
      </c>
      <c r="L57" s="18" t="s">
        <v>49</v>
      </c>
      <c r="M57" s="18" t="s">
        <v>65</v>
      </c>
      <c r="N57" s="17" t="s">
        <v>110</v>
      </c>
      <c r="O57" s="17" t="s">
        <v>766</v>
      </c>
      <c r="Q57" s="17" t="s">
        <v>742</v>
      </c>
      <c r="R57" s="17" t="s">
        <v>711</v>
      </c>
    </row>
    <row r="58" spans="1:18" s="17" customFormat="1" ht="141" customHeight="1">
      <c r="A58" s="12">
        <v>57</v>
      </c>
      <c r="B58" s="12" t="s">
        <v>193</v>
      </c>
      <c r="C58" s="15" t="s">
        <v>70</v>
      </c>
      <c r="D58" s="15" t="s">
        <v>71</v>
      </c>
      <c r="E58" s="15" t="s">
        <v>211</v>
      </c>
      <c r="F58" s="16" t="s">
        <v>18</v>
      </c>
      <c r="G58" s="16" t="s">
        <v>212</v>
      </c>
      <c r="H58" s="16" t="s">
        <v>213</v>
      </c>
      <c r="L58" s="18" t="s">
        <v>49</v>
      </c>
      <c r="M58" s="18" t="s">
        <v>83</v>
      </c>
      <c r="N58" s="17" t="s">
        <v>441</v>
      </c>
      <c r="O58" s="17" t="s">
        <v>815</v>
      </c>
      <c r="Q58" s="17" t="s">
        <v>814</v>
      </c>
      <c r="R58" s="17" t="s">
        <v>711</v>
      </c>
    </row>
    <row r="59" spans="1:18" s="17" customFormat="1" ht="190.5" customHeight="1">
      <c r="A59" s="12">
        <v>58</v>
      </c>
      <c r="B59" s="12" t="s">
        <v>214</v>
      </c>
      <c r="C59" s="15" t="s">
        <v>123</v>
      </c>
      <c r="D59" s="15" t="s">
        <v>124</v>
      </c>
      <c r="E59" s="15" t="s">
        <v>121</v>
      </c>
      <c r="F59" s="16" t="s">
        <v>18</v>
      </c>
      <c r="G59" s="16" t="s">
        <v>215</v>
      </c>
      <c r="H59" s="16" t="s">
        <v>216</v>
      </c>
      <c r="I59" s="17" t="s">
        <v>441</v>
      </c>
      <c r="J59" s="17" t="s">
        <v>795</v>
      </c>
      <c r="L59" s="17" t="s">
        <v>29</v>
      </c>
      <c r="M59" s="18" t="s">
        <v>17</v>
      </c>
      <c r="N59" s="17" t="s">
        <v>441</v>
      </c>
      <c r="O59" s="17" t="s">
        <v>774</v>
      </c>
      <c r="P59" s="17" t="s">
        <v>514</v>
      </c>
      <c r="Q59" s="17" t="s">
        <v>742</v>
      </c>
      <c r="R59" s="17" t="s">
        <v>711</v>
      </c>
    </row>
    <row r="60" spans="1:18" s="17" customFormat="1" ht="217.5" customHeight="1">
      <c r="A60" s="12">
        <v>59</v>
      </c>
      <c r="B60" s="12" t="s">
        <v>214</v>
      </c>
      <c r="C60" s="15" t="s">
        <v>44</v>
      </c>
      <c r="D60" s="15" t="s">
        <v>45</v>
      </c>
      <c r="E60" s="15" t="s">
        <v>124</v>
      </c>
      <c r="F60" s="16" t="s">
        <v>18</v>
      </c>
      <c r="G60" s="16" t="s">
        <v>217</v>
      </c>
      <c r="H60" s="16" t="s">
        <v>218</v>
      </c>
      <c r="I60" s="117" t="s">
        <v>110</v>
      </c>
      <c r="J60" s="117" t="s">
        <v>759</v>
      </c>
      <c r="L60" s="17" t="s">
        <v>20</v>
      </c>
      <c r="M60" s="18" t="s">
        <v>42</v>
      </c>
      <c r="P60" s="117"/>
      <c r="Q60" s="17" t="s">
        <v>742</v>
      </c>
      <c r="R60" s="17" t="s">
        <v>712</v>
      </c>
    </row>
    <row r="61" spans="1:18" s="17" customFormat="1" ht="291" customHeight="1">
      <c r="A61" s="12">
        <v>60</v>
      </c>
      <c r="B61" s="12" t="s">
        <v>214</v>
      </c>
      <c r="C61" s="15" t="s">
        <v>44</v>
      </c>
      <c r="D61" s="15" t="s">
        <v>45</v>
      </c>
      <c r="E61" s="15" t="s">
        <v>219</v>
      </c>
      <c r="F61" s="16" t="s">
        <v>18</v>
      </c>
      <c r="G61" s="16" t="s">
        <v>220</v>
      </c>
      <c r="H61" s="16" t="s">
        <v>221</v>
      </c>
      <c r="I61" s="117" t="s">
        <v>96</v>
      </c>
      <c r="J61" s="117" t="s">
        <v>760</v>
      </c>
      <c r="K61" s="17" t="s">
        <v>740</v>
      </c>
      <c r="L61" s="18" t="s">
        <v>20</v>
      </c>
      <c r="M61" s="18" t="s">
        <v>42</v>
      </c>
      <c r="P61" s="117" t="s">
        <v>514</v>
      </c>
      <c r="Q61" s="17" t="s">
        <v>742</v>
      </c>
      <c r="R61" s="17" t="s">
        <v>712</v>
      </c>
    </row>
    <row r="62" spans="1:18" s="17" customFormat="1" ht="267" customHeight="1">
      <c r="A62" s="12">
        <v>61</v>
      </c>
      <c r="B62" s="12" t="s">
        <v>214</v>
      </c>
      <c r="C62" s="15" t="s">
        <v>44</v>
      </c>
      <c r="D62" s="15" t="s">
        <v>45</v>
      </c>
      <c r="E62" s="15" t="s">
        <v>222</v>
      </c>
      <c r="F62" s="16" t="s">
        <v>18</v>
      </c>
      <c r="G62" s="16" t="s">
        <v>223</v>
      </c>
      <c r="H62" s="16" t="s">
        <v>224</v>
      </c>
      <c r="I62" s="117" t="s">
        <v>110</v>
      </c>
      <c r="J62" s="117" t="s">
        <v>761</v>
      </c>
      <c r="L62" s="18" t="s">
        <v>20</v>
      </c>
      <c r="M62" s="18" t="s">
        <v>42</v>
      </c>
      <c r="P62" s="117"/>
      <c r="Q62" s="17" t="s">
        <v>742</v>
      </c>
      <c r="R62" s="17" t="s">
        <v>712</v>
      </c>
    </row>
    <row r="63" spans="1:18" s="17" customFormat="1" ht="317.25" customHeight="1">
      <c r="A63" s="12">
        <v>62</v>
      </c>
      <c r="B63" s="12" t="s">
        <v>214</v>
      </c>
      <c r="C63" s="15" t="s">
        <v>154</v>
      </c>
      <c r="D63" s="15" t="s">
        <v>32</v>
      </c>
      <c r="E63" s="15" t="s">
        <v>225</v>
      </c>
      <c r="F63" s="16" t="s">
        <v>18</v>
      </c>
      <c r="G63" s="16" t="s">
        <v>226</v>
      </c>
      <c r="H63" s="16" t="s">
        <v>227</v>
      </c>
      <c r="I63" s="17" t="s">
        <v>441</v>
      </c>
      <c r="J63" s="17" t="s">
        <v>728</v>
      </c>
      <c r="K63" s="17" t="s">
        <v>738</v>
      </c>
      <c r="L63" s="17" t="s">
        <v>20</v>
      </c>
      <c r="M63" s="18" t="s">
        <v>158</v>
      </c>
      <c r="P63" s="17" t="s">
        <v>514</v>
      </c>
      <c r="Q63" s="17" t="s">
        <v>742</v>
      </c>
      <c r="R63" s="17" t="s">
        <v>712</v>
      </c>
    </row>
    <row r="64" spans="1:18" s="17" customFormat="1" ht="140.25" customHeight="1">
      <c r="A64" s="12">
        <v>63</v>
      </c>
      <c r="B64" s="12" t="s">
        <v>214</v>
      </c>
      <c r="C64" s="15" t="s">
        <v>228</v>
      </c>
      <c r="D64" s="15" t="s">
        <v>45</v>
      </c>
      <c r="E64" s="15" t="s">
        <v>229</v>
      </c>
      <c r="F64" s="16" t="s">
        <v>18</v>
      </c>
      <c r="G64" s="16" t="s">
        <v>230</v>
      </c>
      <c r="H64" s="16" t="s">
        <v>231</v>
      </c>
      <c r="I64" s="117" t="s">
        <v>110</v>
      </c>
      <c r="J64" s="117" t="s">
        <v>750</v>
      </c>
      <c r="L64" s="17" t="s">
        <v>117</v>
      </c>
      <c r="M64" s="18" t="s">
        <v>42</v>
      </c>
      <c r="P64" s="117"/>
      <c r="Q64" s="17" t="s">
        <v>742</v>
      </c>
      <c r="R64" s="17" t="s">
        <v>712</v>
      </c>
    </row>
    <row r="65" spans="1:18" s="17" customFormat="1" ht="228" customHeight="1">
      <c r="A65" s="12">
        <v>64</v>
      </c>
      <c r="B65" s="12" t="s">
        <v>214</v>
      </c>
      <c r="C65" s="15" t="s">
        <v>24</v>
      </c>
      <c r="D65" s="15" t="s">
        <v>25</v>
      </c>
      <c r="E65" s="15" t="s">
        <v>232</v>
      </c>
      <c r="F65" s="16" t="s">
        <v>18</v>
      </c>
      <c r="G65" s="16" t="s">
        <v>233</v>
      </c>
      <c r="H65" s="16" t="s">
        <v>234</v>
      </c>
      <c r="I65" s="117" t="s">
        <v>441</v>
      </c>
      <c r="J65" s="117" t="s">
        <v>762</v>
      </c>
      <c r="L65" s="17" t="s">
        <v>29</v>
      </c>
      <c r="M65" s="18" t="s">
        <v>30</v>
      </c>
      <c r="P65" s="117" t="s">
        <v>514</v>
      </c>
      <c r="Q65" s="17" t="s">
        <v>742</v>
      </c>
      <c r="R65" s="17" t="s">
        <v>712</v>
      </c>
    </row>
    <row r="66" spans="1:18" s="17" customFormat="1" ht="127.5" customHeight="1">
      <c r="A66" s="12">
        <v>65</v>
      </c>
      <c r="B66" s="12" t="s">
        <v>214</v>
      </c>
      <c r="C66" s="15" t="s">
        <v>235</v>
      </c>
      <c r="D66" s="15" t="s">
        <v>236</v>
      </c>
      <c r="E66" s="15" t="s">
        <v>237</v>
      </c>
      <c r="F66" s="16" t="s">
        <v>18</v>
      </c>
      <c r="G66" s="16" t="s">
        <v>238</v>
      </c>
      <c r="H66" s="16" t="s">
        <v>239</v>
      </c>
      <c r="I66" s="117" t="s">
        <v>110</v>
      </c>
      <c r="J66" s="117" t="s">
        <v>763</v>
      </c>
      <c r="L66" s="17" t="s">
        <v>29</v>
      </c>
      <c r="M66" s="18" t="s">
        <v>240</v>
      </c>
      <c r="P66" s="117"/>
      <c r="Q66" s="17" t="s">
        <v>742</v>
      </c>
      <c r="R66" s="17" t="s">
        <v>711</v>
      </c>
    </row>
    <row r="67" spans="1:18" s="17" customFormat="1" ht="130.5" customHeight="1">
      <c r="A67" s="12">
        <v>66</v>
      </c>
      <c r="B67" s="12" t="s">
        <v>214</v>
      </c>
      <c r="C67" s="15" t="s">
        <v>241</v>
      </c>
      <c r="D67" s="15" t="s">
        <v>242</v>
      </c>
      <c r="E67" s="15" t="s">
        <v>243</v>
      </c>
      <c r="F67" s="16" t="s">
        <v>18</v>
      </c>
      <c r="G67" s="16" t="s">
        <v>244</v>
      </c>
      <c r="H67" s="16" t="s">
        <v>245</v>
      </c>
      <c r="I67" s="17" t="s">
        <v>441</v>
      </c>
      <c r="J67" s="17" t="s">
        <v>729</v>
      </c>
      <c r="K67" s="17" t="s">
        <v>738</v>
      </c>
      <c r="L67" s="17" t="s">
        <v>20</v>
      </c>
      <c r="M67" s="18" t="s">
        <v>241</v>
      </c>
      <c r="P67" s="17" t="s">
        <v>514</v>
      </c>
      <c r="Q67" s="17" t="s">
        <v>742</v>
      </c>
      <c r="R67" s="17" t="s">
        <v>712</v>
      </c>
    </row>
    <row r="68" spans="1:18" s="17" customFormat="1" ht="105" customHeight="1">
      <c r="A68" s="12">
        <v>67</v>
      </c>
      <c r="B68" s="12" t="s">
        <v>214</v>
      </c>
      <c r="C68" s="15" t="s">
        <v>246</v>
      </c>
      <c r="D68" s="15" t="s">
        <v>247</v>
      </c>
      <c r="E68" s="15"/>
      <c r="F68" s="16" t="s">
        <v>18</v>
      </c>
      <c r="G68" s="120" t="s">
        <v>248</v>
      </c>
      <c r="H68" s="120" t="s">
        <v>249</v>
      </c>
      <c r="I68" s="17" t="s">
        <v>441</v>
      </c>
      <c r="J68" s="17" t="s">
        <v>790</v>
      </c>
      <c r="L68" s="17" t="s">
        <v>82</v>
      </c>
      <c r="M68" s="18" t="s">
        <v>83</v>
      </c>
      <c r="N68" s="17" t="s">
        <v>441</v>
      </c>
      <c r="O68" s="17" t="s">
        <v>771</v>
      </c>
      <c r="P68" s="17" t="s">
        <v>514</v>
      </c>
      <c r="Q68" s="17" t="s">
        <v>742</v>
      </c>
      <c r="R68" s="17" t="s">
        <v>713</v>
      </c>
    </row>
    <row r="69" spans="1:18" s="17" customFormat="1" ht="230.25" customHeight="1">
      <c r="A69" s="12">
        <v>68</v>
      </c>
      <c r="B69" s="12" t="s">
        <v>214</v>
      </c>
      <c r="C69" s="15" t="s">
        <v>70</v>
      </c>
      <c r="D69" s="15" t="s">
        <v>71</v>
      </c>
      <c r="E69" s="15" t="s">
        <v>250</v>
      </c>
      <c r="F69" s="16" t="s">
        <v>18</v>
      </c>
      <c r="G69" s="16" t="s">
        <v>251</v>
      </c>
      <c r="H69" s="16" t="s">
        <v>252</v>
      </c>
      <c r="I69" s="17" t="s">
        <v>96</v>
      </c>
      <c r="J69" s="17" t="s">
        <v>722</v>
      </c>
      <c r="K69" s="17" t="s">
        <v>738</v>
      </c>
      <c r="L69" s="17" t="s">
        <v>29</v>
      </c>
      <c r="M69" s="18" t="s">
        <v>83</v>
      </c>
      <c r="O69" s="17" t="s">
        <v>745</v>
      </c>
      <c r="P69" s="17" t="s">
        <v>514</v>
      </c>
      <c r="Q69" s="17" t="s">
        <v>742</v>
      </c>
      <c r="R69" s="17" t="s">
        <v>711</v>
      </c>
    </row>
    <row r="70" spans="1:18" s="17" customFormat="1" ht="297" customHeight="1">
      <c r="A70" s="12">
        <v>69</v>
      </c>
      <c r="B70" s="12" t="s">
        <v>214</v>
      </c>
      <c r="C70" s="15" t="s">
        <v>70</v>
      </c>
      <c r="D70" s="15" t="s">
        <v>164</v>
      </c>
      <c r="E70" s="15" t="s">
        <v>253</v>
      </c>
      <c r="F70" s="16" t="s">
        <v>18</v>
      </c>
      <c r="G70" s="16" t="s">
        <v>254</v>
      </c>
      <c r="H70" s="16" t="s">
        <v>249</v>
      </c>
      <c r="I70" s="17" t="s">
        <v>441</v>
      </c>
      <c r="J70" s="17" t="s">
        <v>786</v>
      </c>
      <c r="L70" s="17" t="s">
        <v>29</v>
      </c>
      <c r="M70" s="18" t="s">
        <v>83</v>
      </c>
      <c r="N70" s="17" t="s">
        <v>441</v>
      </c>
      <c r="O70" s="17" t="s">
        <v>776</v>
      </c>
      <c r="P70" s="17" t="s">
        <v>514</v>
      </c>
      <c r="Q70" s="17" t="s">
        <v>742</v>
      </c>
      <c r="R70" s="17" t="s">
        <v>715</v>
      </c>
    </row>
    <row r="71" spans="1:18" s="17" customFormat="1" ht="342.75" customHeight="1">
      <c r="A71" s="12">
        <v>70</v>
      </c>
      <c r="B71" s="12" t="s">
        <v>214</v>
      </c>
      <c r="C71" s="15" t="s">
        <v>70</v>
      </c>
      <c r="D71" s="15" t="s">
        <v>164</v>
      </c>
      <c r="E71" s="15" t="s">
        <v>253</v>
      </c>
      <c r="F71" s="16" t="s">
        <v>18</v>
      </c>
      <c r="G71" s="120" t="s">
        <v>255</v>
      </c>
      <c r="H71" s="120" t="s">
        <v>256</v>
      </c>
      <c r="I71" s="17" t="s">
        <v>441</v>
      </c>
      <c r="J71" s="17" t="s">
        <v>803</v>
      </c>
      <c r="L71" s="17" t="s">
        <v>29</v>
      </c>
      <c r="M71" s="18" t="s">
        <v>83</v>
      </c>
      <c r="N71" s="17" t="s">
        <v>802</v>
      </c>
      <c r="O71" s="17" t="s">
        <v>807</v>
      </c>
      <c r="P71" s="17" t="s">
        <v>514</v>
      </c>
      <c r="Q71" s="17" t="s">
        <v>805</v>
      </c>
      <c r="R71" s="17" t="s">
        <v>711</v>
      </c>
    </row>
    <row r="72" spans="1:18" s="17" customFormat="1" ht="255.75" customHeight="1">
      <c r="A72" s="12">
        <v>71</v>
      </c>
      <c r="B72" s="12" t="s">
        <v>214</v>
      </c>
      <c r="C72" s="15" t="s">
        <v>70</v>
      </c>
      <c r="D72" s="15" t="s">
        <v>71</v>
      </c>
      <c r="E72" s="15" t="s">
        <v>257</v>
      </c>
      <c r="F72" s="16" t="s">
        <v>18</v>
      </c>
      <c r="G72" s="16" t="s">
        <v>258</v>
      </c>
      <c r="H72" s="16" t="s">
        <v>259</v>
      </c>
      <c r="I72" s="17" t="s">
        <v>110</v>
      </c>
      <c r="J72" s="17" t="s">
        <v>783</v>
      </c>
      <c r="L72" s="17" t="s">
        <v>29</v>
      </c>
      <c r="M72" s="18" t="s">
        <v>83</v>
      </c>
      <c r="N72" s="17" t="s">
        <v>110</v>
      </c>
      <c r="O72" s="17" t="s">
        <v>766</v>
      </c>
      <c r="Q72" s="17" t="s">
        <v>742</v>
      </c>
      <c r="R72" s="17" t="s">
        <v>711</v>
      </c>
    </row>
    <row r="73" spans="1:18" s="17" customFormat="1" ht="252.75" customHeight="1">
      <c r="A73" s="12">
        <v>72</v>
      </c>
      <c r="B73" s="12" t="s">
        <v>214</v>
      </c>
      <c r="C73" s="15" t="s">
        <v>70</v>
      </c>
      <c r="D73" s="15" t="s">
        <v>71</v>
      </c>
      <c r="E73" s="15" t="s">
        <v>260</v>
      </c>
      <c r="F73" s="16" t="s">
        <v>18</v>
      </c>
      <c r="G73" s="16" t="s">
        <v>261</v>
      </c>
      <c r="H73" s="16" t="s">
        <v>262</v>
      </c>
      <c r="I73" s="17" t="s">
        <v>110</v>
      </c>
      <c r="J73" s="17" t="s">
        <v>783</v>
      </c>
      <c r="L73" s="17" t="s">
        <v>29</v>
      </c>
      <c r="M73" s="18" t="s">
        <v>83</v>
      </c>
      <c r="N73" s="17" t="s">
        <v>110</v>
      </c>
      <c r="O73" s="17" t="s">
        <v>766</v>
      </c>
      <c r="Q73" s="17" t="s">
        <v>742</v>
      </c>
      <c r="R73" s="17" t="s">
        <v>711</v>
      </c>
    </row>
    <row r="74" spans="1:18" s="17" customFormat="1" ht="167.25" customHeight="1">
      <c r="A74" s="12">
        <v>73</v>
      </c>
      <c r="B74" s="12" t="s">
        <v>214</v>
      </c>
      <c r="C74" s="15" t="s">
        <v>70</v>
      </c>
      <c r="D74" s="15" t="s">
        <v>71</v>
      </c>
      <c r="E74" s="15" t="s">
        <v>263</v>
      </c>
      <c r="F74" s="16" t="s">
        <v>18</v>
      </c>
      <c r="G74" s="120" t="s">
        <v>264</v>
      </c>
      <c r="H74" s="16" t="s">
        <v>265</v>
      </c>
      <c r="I74" s="17" t="s">
        <v>441</v>
      </c>
      <c r="J74" s="17" t="s">
        <v>803</v>
      </c>
      <c r="L74" s="17" t="s">
        <v>29</v>
      </c>
      <c r="M74" s="18" t="s">
        <v>83</v>
      </c>
      <c r="N74" s="17" t="s">
        <v>754</v>
      </c>
      <c r="O74" s="17" t="s">
        <v>806</v>
      </c>
      <c r="P74" s="17" t="s">
        <v>514</v>
      </c>
      <c r="Q74" s="17" t="s">
        <v>805</v>
      </c>
      <c r="R74" s="17" t="s">
        <v>711</v>
      </c>
    </row>
    <row r="75" spans="1:18" s="17" customFormat="1" ht="192.75" customHeight="1">
      <c r="A75" s="12">
        <v>74</v>
      </c>
      <c r="B75" s="12" t="s">
        <v>214</v>
      </c>
      <c r="C75" s="15" t="s">
        <v>70</v>
      </c>
      <c r="D75" s="15" t="s">
        <v>266</v>
      </c>
      <c r="E75" s="15"/>
      <c r="F75" s="16" t="s">
        <v>18</v>
      </c>
      <c r="G75" s="16" t="s">
        <v>267</v>
      </c>
      <c r="H75" s="16" t="s">
        <v>268</v>
      </c>
      <c r="I75" s="17" t="s">
        <v>110</v>
      </c>
      <c r="J75" s="17" t="s">
        <v>783</v>
      </c>
      <c r="L75" s="17" t="s">
        <v>29</v>
      </c>
      <c r="M75" s="18" t="s">
        <v>83</v>
      </c>
      <c r="N75" s="17" t="s">
        <v>110</v>
      </c>
      <c r="O75" s="17" t="s">
        <v>766</v>
      </c>
      <c r="Q75" s="17" t="s">
        <v>742</v>
      </c>
      <c r="R75" s="17" t="s">
        <v>711</v>
      </c>
    </row>
    <row r="76" spans="1:18" s="17" customFormat="1" ht="119.25" customHeight="1">
      <c r="A76" s="12">
        <v>75</v>
      </c>
      <c r="B76" s="12" t="s">
        <v>269</v>
      </c>
      <c r="C76" s="15" t="s">
        <v>270</v>
      </c>
      <c r="D76" s="15" t="s">
        <v>25</v>
      </c>
      <c r="E76" s="15" t="s">
        <v>155</v>
      </c>
      <c r="F76" s="16" t="s">
        <v>18</v>
      </c>
      <c r="G76" s="16" t="s">
        <v>271</v>
      </c>
      <c r="H76" s="16" t="s">
        <v>272</v>
      </c>
      <c r="I76" s="17" t="s">
        <v>441</v>
      </c>
      <c r="J76" s="17" t="s">
        <v>722</v>
      </c>
      <c r="K76" s="17" t="s">
        <v>738</v>
      </c>
      <c r="L76" s="17" t="s">
        <v>29</v>
      </c>
      <c r="M76" s="18" t="s">
        <v>273</v>
      </c>
      <c r="P76" s="17" t="s">
        <v>514</v>
      </c>
      <c r="Q76" s="17" t="s">
        <v>742</v>
      </c>
      <c r="R76" s="17" t="s">
        <v>711</v>
      </c>
    </row>
    <row r="77" spans="1:18" s="17" customFormat="1" ht="313.5" customHeight="1">
      <c r="A77" s="12">
        <v>76</v>
      </c>
      <c r="B77" s="12" t="s">
        <v>269</v>
      </c>
      <c r="C77" s="15" t="s">
        <v>77</v>
      </c>
      <c r="D77" s="15" t="s">
        <v>84</v>
      </c>
      <c r="E77" s="15" t="s">
        <v>274</v>
      </c>
      <c r="F77" s="16" t="s">
        <v>18</v>
      </c>
      <c r="G77" s="120" t="s">
        <v>275</v>
      </c>
      <c r="H77" s="120" t="s">
        <v>276</v>
      </c>
      <c r="I77" s="17" t="s">
        <v>96</v>
      </c>
      <c r="J77" s="17" t="s">
        <v>789</v>
      </c>
      <c r="L77" s="17" t="s">
        <v>82</v>
      </c>
      <c r="M77" s="18" t="s">
        <v>83</v>
      </c>
      <c r="N77" s="17" t="s">
        <v>96</v>
      </c>
      <c r="O77" s="17" t="s">
        <v>767</v>
      </c>
      <c r="P77" s="17" t="s">
        <v>514</v>
      </c>
      <c r="Q77" s="17" t="s">
        <v>742</v>
      </c>
      <c r="R77" s="17" t="s">
        <v>711</v>
      </c>
    </row>
    <row r="78" spans="1:18" s="17" customFormat="1" ht="166.5" customHeight="1">
      <c r="A78" s="12">
        <v>77</v>
      </c>
      <c r="B78" s="12" t="s">
        <v>269</v>
      </c>
      <c r="C78" s="15" t="s">
        <v>77</v>
      </c>
      <c r="D78" s="15" t="s">
        <v>78</v>
      </c>
      <c r="E78" s="15" t="s">
        <v>78</v>
      </c>
      <c r="F78" s="16" t="s">
        <v>18</v>
      </c>
      <c r="G78" s="16" t="s">
        <v>277</v>
      </c>
      <c r="H78" s="16" t="s">
        <v>278</v>
      </c>
      <c r="I78" s="17" t="s">
        <v>441</v>
      </c>
      <c r="J78" s="17" t="s">
        <v>755</v>
      </c>
      <c r="L78" s="17" t="s">
        <v>82</v>
      </c>
      <c r="M78" s="18" t="s">
        <v>83</v>
      </c>
      <c r="P78" s="17" t="s">
        <v>514</v>
      </c>
      <c r="Q78" s="17" t="s">
        <v>742</v>
      </c>
      <c r="R78" s="17" t="s">
        <v>713</v>
      </c>
    </row>
    <row r="79" spans="1:18" s="17" customFormat="1" ht="252.75" customHeight="1">
      <c r="A79" s="12">
        <v>78</v>
      </c>
      <c r="B79" s="12" t="s">
        <v>269</v>
      </c>
      <c r="C79" s="15" t="s">
        <v>17</v>
      </c>
      <c r="D79" s="15"/>
      <c r="E79" s="15"/>
      <c r="F79" s="16" t="s">
        <v>18</v>
      </c>
      <c r="G79" s="16" t="s">
        <v>279</v>
      </c>
      <c r="H79" s="16" t="s">
        <v>280</v>
      </c>
      <c r="I79" s="17" t="s">
        <v>110</v>
      </c>
      <c r="J79" s="17" t="s">
        <v>783</v>
      </c>
      <c r="L79" s="17" t="s">
        <v>20</v>
      </c>
      <c r="M79" s="18" t="s">
        <v>17</v>
      </c>
      <c r="N79" s="17" t="s">
        <v>110</v>
      </c>
      <c r="O79" s="17" t="s">
        <v>766</v>
      </c>
      <c r="Q79" s="17" t="s">
        <v>742</v>
      </c>
      <c r="R79" s="17" t="s">
        <v>711</v>
      </c>
    </row>
    <row r="80" spans="1:18" s="17" customFormat="1" ht="92.25" customHeight="1">
      <c r="A80" s="12">
        <v>79</v>
      </c>
      <c r="B80" s="12" t="s">
        <v>269</v>
      </c>
      <c r="C80" s="15" t="s">
        <v>44</v>
      </c>
      <c r="D80" s="15" t="s">
        <v>45</v>
      </c>
      <c r="E80" s="15" t="s">
        <v>72</v>
      </c>
      <c r="F80" s="16" t="s">
        <v>18</v>
      </c>
      <c r="G80" s="16" t="s">
        <v>281</v>
      </c>
      <c r="H80" s="16" t="s">
        <v>282</v>
      </c>
      <c r="I80" s="17" t="s">
        <v>96</v>
      </c>
      <c r="J80" s="17" t="s">
        <v>723</v>
      </c>
      <c r="K80" s="17" t="s">
        <v>738</v>
      </c>
      <c r="L80" s="17" t="s">
        <v>20</v>
      </c>
      <c r="M80" s="18" t="s">
        <v>42</v>
      </c>
      <c r="P80" s="17" t="s">
        <v>514</v>
      </c>
      <c r="Q80" s="17" t="s">
        <v>742</v>
      </c>
      <c r="R80" s="17" t="s">
        <v>712</v>
      </c>
    </row>
    <row r="81" spans="1:18" s="17" customFormat="1" ht="192" customHeight="1">
      <c r="A81" s="12">
        <v>80</v>
      </c>
      <c r="B81" s="12" t="s">
        <v>269</v>
      </c>
      <c r="C81" s="15" t="s">
        <v>283</v>
      </c>
      <c r="D81" s="15"/>
      <c r="E81" s="15"/>
      <c r="F81" s="16" t="s">
        <v>18</v>
      </c>
      <c r="G81" s="16" t="s">
        <v>284</v>
      </c>
      <c r="H81" s="16" t="s">
        <v>285</v>
      </c>
      <c r="I81" s="17" t="s">
        <v>741</v>
      </c>
      <c r="L81" s="17" t="s">
        <v>29</v>
      </c>
      <c r="M81" s="18" t="s">
        <v>158</v>
      </c>
      <c r="Q81" s="17" t="s">
        <v>741</v>
      </c>
      <c r="R81" s="17" t="s">
        <v>711</v>
      </c>
    </row>
    <row r="82" spans="1:18" s="17" customFormat="1" ht="66.75" customHeight="1">
      <c r="A82" s="12">
        <v>81</v>
      </c>
      <c r="B82" s="12" t="s">
        <v>269</v>
      </c>
      <c r="C82" s="15" t="s">
        <v>17</v>
      </c>
      <c r="D82" s="15"/>
      <c r="E82" s="15"/>
      <c r="F82" s="16" t="s">
        <v>18</v>
      </c>
      <c r="G82" s="16" t="s">
        <v>286</v>
      </c>
      <c r="H82" s="16" t="s">
        <v>287</v>
      </c>
      <c r="I82" s="117" t="s">
        <v>96</v>
      </c>
      <c r="J82" s="117" t="s">
        <v>751</v>
      </c>
      <c r="L82" s="17" t="s">
        <v>117</v>
      </c>
      <c r="M82" s="18" t="s">
        <v>17</v>
      </c>
      <c r="P82" s="17" t="s">
        <v>514</v>
      </c>
      <c r="Q82" s="117" t="s">
        <v>742</v>
      </c>
      <c r="R82" s="17" t="s">
        <v>711</v>
      </c>
    </row>
    <row r="83" spans="1:18" s="17" customFormat="1" ht="53.25" customHeight="1">
      <c r="A83" s="12">
        <v>82</v>
      </c>
      <c r="B83" s="12" t="s">
        <v>269</v>
      </c>
      <c r="C83" s="15" t="s">
        <v>140</v>
      </c>
      <c r="D83" s="15" t="s">
        <v>164</v>
      </c>
      <c r="E83" s="15" t="s">
        <v>124</v>
      </c>
      <c r="F83" s="16" t="s">
        <v>18</v>
      </c>
      <c r="G83" s="16" t="s">
        <v>288</v>
      </c>
      <c r="H83" s="16" t="s">
        <v>289</v>
      </c>
      <c r="I83" s="17" t="s">
        <v>441</v>
      </c>
      <c r="J83" s="17" t="s">
        <v>722</v>
      </c>
      <c r="K83" s="17" t="s">
        <v>738</v>
      </c>
      <c r="L83" s="17" t="s">
        <v>29</v>
      </c>
      <c r="M83" s="18" t="s">
        <v>75</v>
      </c>
      <c r="P83" s="17" t="s">
        <v>514</v>
      </c>
      <c r="Q83" s="17" t="s">
        <v>742</v>
      </c>
      <c r="R83" s="17" t="s">
        <v>711</v>
      </c>
    </row>
    <row r="84" spans="1:18" s="17" customFormat="1" ht="90.75" customHeight="1">
      <c r="A84" s="12">
        <v>83</v>
      </c>
      <c r="B84" s="12" t="s">
        <v>269</v>
      </c>
      <c r="C84" s="15" t="s">
        <v>140</v>
      </c>
      <c r="D84" s="15" t="s">
        <v>146</v>
      </c>
      <c r="E84" s="15" t="s">
        <v>114</v>
      </c>
      <c r="F84" s="16" t="s">
        <v>18</v>
      </c>
      <c r="G84" s="16" t="s">
        <v>290</v>
      </c>
      <c r="H84" s="16" t="s">
        <v>291</v>
      </c>
      <c r="I84" s="17" t="s">
        <v>96</v>
      </c>
      <c r="J84" s="17" t="s">
        <v>796</v>
      </c>
      <c r="L84" s="17" t="s">
        <v>29</v>
      </c>
      <c r="M84" s="18" t="s">
        <v>75</v>
      </c>
      <c r="N84" s="17" t="s">
        <v>96</v>
      </c>
      <c r="O84" s="17" t="s">
        <v>767</v>
      </c>
      <c r="P84" s="17" t="s">
        <v>514</v>
      </c>
      <c r="Q84" s="17" t="s">
        <v>742</v>
      </c>
      <c r="R84" s="17" t="s">
        <v>711</v>
      </c>
    </row>
    <row r="85" spans="1:18" s="17" customFormat="1" ht="91.5" customHeight="1">
      <c r="A85" s="12">
        <v>84</v>
      </c>
      <c r="B85" s="12" t="s">
        <v>269</v>
      </c>
      <c r="C85" s="15" t="s">
        <v>17</v>
      </c>
      <c r="D85" s="15"/>
      <c r="E85" s="15"/>
      <c r="F85" s="16" t="s">
        <v>18</v>
      </c>
      <c r="G85" s="16" t="s">
        <v>292</v>
      </c>
      <c r="H85" s="16" t="s">
        <v>293</v>
      </c>
      <c r="I85" s="117" t="s">
        <v>96</v>
      </c>
      <c r="J85" s="117" t="s">
        <v>752</v>
      </c>
      <c r="L85" s="17" t="s">
        <v>117</v>
      </c>
      <c r="M85" s="18" t="s">
        <v>17</v>
      </c>
      <c r="P85" s="17" t="s">
        <v>514</v>
      </c>
      <c r="Q85" s="17" t="s">
        <v>742</v>
      </c>
      <c r="R85" s="17" t="s">
        <v>712</v>
      </c>
    </row>
    <row r="86" spans="1:18" s="17" customFormat="1" ht="132" customHeight="1">
      <c r="A86" s="12">
        <v>85</v>
      </c>
      <c r="B86" s="12" t="s">
        <v>269</v>
      </c>
      <c r="C86" s="15" t="s">
        <v>53</v>
      </c>
      <c r="D86" s="15" t="s">
        <v>25</v>
      </c>
      <c r="E86" s="15" t="s">
        <v>294</v>
      </c>
      <c r="F86" s="16" t="s">
        <v>18</v>
      </c>
      <c r="G86" s="16" t="s">
        <v>295</v>
      </c>
      <c r="H86" s="16" t="s">
        <v>296</v>
      </c>
      <c r="I86" s="17" t="s">
        <v>96</v>
      </c>
      <c r="J86" s="17" t="s">
        <v>726</v>
      </c>
      <c r="K86" s="17" t="s">
        <v>738</v>
      </c>
      <c r="L86" s="17" t="s">
        <v>20</v>
      </c>
      <c r="M86" s="18" t="s">
        <v>57</v>
      </c>
      <c r="P86" s="17" t="s">
        <v>514</v>
      </c>
      <c r="Q86" s="17" t="s">
        <v>742</v>
      </c>
      <c r="R86" s="17" t="s">
        <v>712</v>
      </c>
    </row>
    <row r="87" spans="1:18" s="17" customFormat="1" ht="105" customHeight="1">
      <c r="A87" s="12">
        <v>86</v>
      </c>
      <c r="B87" s="12" t="s">
        <v>269</v>
      </c>
      <c r="C87" s="15" t="s">
        <v>246</v>
      </c>
      <c r="D87" s="15"/>
      <c r="E87" s="15"/>
      <c r="F87" s="16" t="s">
        <v>18</v>
      </c>
      <c r="G87" s="16" t="s">
        <v>297</v>
      </c>
      <c r="H87" s="16" t="s">
        <v>298</v>
      </c>
      <c r="I87" s="17" t="s">
        <v>441</v>
      </c>
      <c r="J87" s="17" t="s">
        <v>734</v>
      </c>
      <c r="K87" s="17" t="s">
        <v>738</v>
      </c>
      <c r="L87" s="17" t="s">
        <v>82</v>
      </c>
      <c r="M87" s="18" t="s">
        <v>83</v>
      </c>
      <c r="P87" s="17" t="s">
        <v>514</v>
      </c>
      <c r="Q87" s="17" t="s">
        <v>742</v>
      </c>
      <c r="R87" s="17" t="s">
        <v>711</v>
      </c>
    </row>
    <row r="88" spans="1:18" s="17" customFormat="1" ht="52.5" customHeight="1">
      <c r="A88" s="12">
        <v>87</v>
      </c>
      <c r="B88" s="12" t="s">
        <v>269</v>
      </c>
      <c r="C88" s="15" t="s">
        <v>299</v>
      </c>
      <c r="D88" s="15" t="s">
        <v>300</v>
      </c>
      <c r="E88" s="15" t="s">
        <v>301</v>
      </c>
      <c r="F88" s="16" t="s">
        <v>18</v>
      </c>
      <c r="G88" s="16" t="s">
        <v>302</v>
      </c>
      <c r="H88" s="16" t="s">
        <v>303</v>
      </c>
      <c r="I88" s="17" t="s">
        <v>96</v>
      </c>
      <c r="J88" s="17" t="s">
        <v>723</v>
      </c>
      <c r="K88" s="17" t="s">
        <v>738</v>
      </c>
      <c r="L88" s="17" t="s">
        <v>20</v>
      </c>
      <c r="M88" s="18" t="s">
        <v>36</v>
      </c>
      <c r="P88" s="17" t="s">
        <v>514</v>
      </c>
      <c r="Q88" s="17" t="s">
        <v>742</v>
      </c>
      <c r="R88" s="17" t="s">
        <v>712</v>
      </c>
    </row>
    <row r="89" spans="1:18" s="17" customFormat="1" ht="78.75" customHeight="1">
      <c r="A89" s="12">
        <v>88</v>
      </c>
      <c r="B89" s="12" t="s">
        <v>269</v>
      </c>
      <c r="C89" s="15" t="s">
        <v>53</v>
      </c>
      <c r="D89" s="15" t="s">
        <v>25</v>
      </c>
      <c r="E89" s="15" t="s">
        <v>118</v>
      </c>
      <c r="F89" s="16" t="s">
        <v>18</v>
      </c>
      <c r="G89" s="16" t="s">
        <v>304</v>
      </c>
      <c r="H89" s="16" t="s">
        <v>305</v>
      </c>
      <c r="I89" s="17" t="s">
        <v>441</v>
      </c>
      <c r="J89" s="17" t="s">
        <v>730</v>
      </c>
      <c r="K89" s="17" t="s">
        <v>738</v>
      </c>
      <c r="L89" s="17" t="s">
        <v>20</v>
      </c>
      <c r="M89" s="18" t="s">
        <v>57</v>
      </c>
      <c r="P89" s="17" t="s">
        <v>514</v>
      </c>
      <c r="Q89" s="17" t="s">
        <v>742</v>
      </c>
      <c r="R89" s="17" t="s">
        <v>712</v>
      </c>
    </row>
    <row r="90" spans="1:18" s="17" customFormat="1" ht="172.5" customHeight="1">
      <c r="A90" s="12">
        <v>89</v>
      </c>
      <c r="B90" s="12" t="s">
        <v>269</v>
      </c>
      <c r="C90" s="15" t="s">
        <v>44</v>
      </c>
      <c r="D90" s="15" t="s">
        <v>45</v>
      </c>
      <c r="E90" s="15" t="s">
        <v>50</v>
      </c>
      <c r="F90" s="16" t="s">
        <v>18</v>
      </c>
      <c r="G90" s="120" t="s">
        <v>306</v>
      </c>
      <c r="H90" s="16" t="s">
        <v>307</v>
      </c>
      <c r="I90" s="17" t="s">
        <v>741</v>
      </c>
      <c r="J90" s="117" t="s">
        <v>749</v>
      </c>
      <c r="L90" s="17" t="s">
        <v>20</v>
      </c>
      <c r="M90" s="18" t="s">
        <v>42</v>
      </c>
      <c r="Q90" s="17" t="s">
        <v>741</v>
      </c>
      <c r="R90" s="17" t="s">
        <v>712</v>
      </c>
    </row>
    <row r="91" spans="1:18" s="17" customFormat="1" ht="76.5" customHeight="1">
      <c r="A91" s="12">
        <v>90</v>
      </c>
      <c r="B91" s="12" t="s">
        <v>269</v>
      </c>
      <c r="C91" s="15" t="s">
        <v>140</v>
      </c>
      <c r="D91" s="15" t="s">
        <v>164</v>
      </c>
      <c r="E91" s="15" t="s">
        <v>25</v>
      </c>
      <c r="F91" s="16" t="s">
        <v>18</v>
      </c>
      <c r="G91" s="16" t="s">
        <v>308</v>
      </c>
      <c r="H91" s="16" t="s">
        <v>309</v>
      </c>
      <c r="I91" s="17" t="s">
        <v>741</v>
      </c>
      <c r="L91" s="17" t="s">
        <v>117</v>
      </c>
      <c r="M91" s="18" t="s">
        <v>75</v>
      </c>
      <c r="Q91" s="17" t="s">
        <v>741</v>
      </c>
      <c r="R91" s="17" t="s">
        <v>715</v>
      </c>
    </row>
    <row r="92" spans="1:18" s="17" customFormat="1" ht="64.5" customHeight="1">
      <c r="A92" s="12">
        <v>91</v>
      </c>
      <c r="B92" s="12" t="s">
        <v>269</v>
      </c>
      <c r="C92" s="15" t="s">
        <v>310</v>
      </c>
      <c r="D92" s="15" t="s">
        <v>171</v>
      </c>
      <c r="E92" s="15" t="s">
        <v>118</v>
      </c>
      <c r="F92" s="16" t="s">
        <v>18</v>
      </c>
      <c r="G92" s="16" t="s">
        <v>311</v>
      </c>
      <c r="H92" s="16" t="s">
        <v>312</v>
      </c>
      <c r="I92" s="17" t="s">
        <v>441</v>
      </c>
      <c r="J92" s="17" t="s">
        <v>730</v>
      </c>
      <c r="K92" s="17" t="s">
        <v>738</v>
      </c>
      <c r="L92" s="17" t="s">
        <v>20</v>
      </c>
      <c r="M92" s="18" t="s">
        <v>36</v>
      </c>
      <c r="P92" s="17" t="s">
        <v>514</v>
      </c>
      <c r="Q92" s="17" t="s">
        <v>742</v>
      </c>
      <c r="R92" s="17" t="s">
        <v>712</v>
      </c>
    </row>
    <row r="93" spans="1:18" s="17" customFormat="1" ht="102.75" customHeight="1">
      <c r="A93" s="12">
        <v>92</v>
      </c>
      <c r="B93" s="12" t="s">
        <v>269</v>
      </c>
      <c r="C93" s="15" t="s">
        <v>154</v>
      </c>
      <c r="D93" s="15" t="s">
        <v>32</v>
      </c>
      <c r="E93" s="15" t="s">
        <v>72</v>
      </c>
      <c r="F93" s="16" t="s">
        <v>18</v>
      </c>
      <c r="G93" s="16" t="s">
        <v>313</v>
      </c>
      <c r="H93" s="16" t="s">
        <v>314</v>
      </c>
      <c r="I93" s="17" t="s">
        <v>96</v>
      </c>
      <c r="J93" s="17" t="s">
        <v>723</v>
      </c>
      <c r="K93" s="17" t="s">
        <v>738</v>
      </c>
      <c r="L93" s="17" t="s">
        <v>20</v>
      </c>
      <c r="M93" s="18" t="s">
        <v>158</v>
      </c>
      <c r="P93" s="17" t="s">
        <v>514</v>
      </c>
      <c r="Q93" s="17" t="s">
        <v>742</v>
      </c>
      <c r="R93" s="17" t="s">
        <v>712</v>
      </c>
    </row>
    <row r="94" spans="1:18" s="17" customFormat="1" ht="123" customHeight="1">
      <c r="A94" s="12">
        <v>93</v>
      </c>
      <c r="B94" s="12" t="s">
        <v>269</v>
      </c>
      <c r="C94" s="15" t="s">
        <v>24</v>
      </c>
      <c r="D94" s="15" t="s">
        <v>25</v>
      </c>
      <c r="E94" s="15" t="s">
        <v>72</v>
      </c>
      <c r="F94" s="16" t="s">
        <v>18</v>
      </c>
      <c r="G94" s="16" t="s">
        <v>315</v>
      </c>
      <c r="H94" s="16" t="s">
        <v>316</v>
      </c>
      <c r="I94" s="17" t="s">
        <v>441</v>
      </c>
      <c r="J94" s="17" t="s">
        <v>731</v>
      </c>
      <c r="K94" s="17" t="s">
        <v>738</v>
      </c>
      <c r="L94" s="17" t="s">
        <v>29</v>
      </c>
      <c r="M94" s="18" t="s">
        <v>30</v>
      </c>
      <c r="P94" s="17" t="s">
        <v>514</v>
      </c>
      <c r="Q94" s="17" t="s">
        <v>742</v>
      </c>
      <c r="R94" s="17" t="s">
        <v>712</v>
      </c>
    </row>
    <row r="95" spans="1:18" s="17" customFormat="1" ht="195.75" customHeight="1">
      <c r="A95" s="12">
        <v>94</v>
      </c>
      <c r="B95" s="12" t="s">
        <v>269</v>
      </c>
      <c r="C95" s="15" t="s">
        <v>24</v>
      </c>
      <c r="D95" s="15" t="s">
        <v>25</v>
      </c>
      <c r="E95" s="15"/>
      <c r="F95" s="16" t="s">
        <v>18</v>
      </c>
      <c r="G95" s="16" t="s">
        <v>317</v>
      </c>
      <c r="H95" s="16" t="s">
        <v>318</v>
      </c>
      <c r="I95" s="17" t="s">
        <v>441</v>
      </c>
      <c r="J95" s="17" t="s">
        <v>732</v>
      </c>
      <c r="K95" s="17" t="s">
        <v>738</v>
      </c>
      <c r="L95" s="17" t="s">
        <v>29</v>
      </c>
      <c r="M95" s="18" t="s">
        <v>30</v>
      </c>
      <c r="P95" s="17" t="s">
        <v>514</v>
      </c>
      <c r="Q95" s="17" t="s">
        <v>742</v>
      </c>
      <c r="R95" s="17" t="s">
        <v>712</v>
      </c>
    </row>
    <row r="96" spans="1:18" s="17" customFormat="1" ht="153.75" customHeight="1">
      <c r="A96" s="12">
        <v>95</v>
      </c>
      <c r="B96" s="12" t="s">
        <v>269</v>
      </c>
      <c r="C96" s="15" t="s">
        <v>140</v>
      </c>
      <c r="D96" s="15"/>
      <c r="E96" s="15"/>
      <c r="F96" s="16" t="s">
        <v>18</v>
      </c>
      <c r="G96" s="16" t="s">
        <v>319</v>
      </c>
      <c r="H96" s="12" t="s">
        <v>320</v>
      </c>
      <c r="I96" s="17" t="s">
        <v>110</v>
      </c>
      <c r="J96" s="17" t="s">
        <v>783</v>
      </c>
      <c r="L96" s="17" t="s">
        <v>29</v>
      </c>
      <c r="M96" s="18" t="s">
        <v>75</v>
      </c>
      <c r="N96" s="17" t="s">
        <v>110</v>
      </c>
      <c r="O96" s="17" t="s">
        <v>766</v>
      </c>
      <c r="Q96" s="17" t="s">
        <v>742</v>
      </c>
      <c r="R96" s="17" t="s">
        <v>711</v>
      </c>
    </row>
    <row r="97" spans="1:18" s="17" customFormat="1" ht="39.75" customHeight="1">
      <c r="A97" s="12">
        <v>96</v>
      </c>
      <c r="B97" s="12" t="s">
        <v>321</v>
      </c>
      <c r="C97" s="15" t="s">
        <v>44</v>
      </c>
      <c r="D97" s="15" t="s">
        <v>45</v>
      </c>
      <c r="E97" s="15" t="s">
        <v>171</v>
      </c>
      <c r="F97" s="16" t="s">
        <v>93</v>
      </c>
      <c r="G97" s="16" t="s">
        <v>322</v>
      </c>
      <c r="H97" s="16" t="s">
        <v>323</v>
      </c>
      <c r="I97" s="17" t="s">
        <v>96</v>
      </c>
      <c r="J97" s="17" t="s">
        <v>717</v>
      </c>
      <c r="L97" s="17" t="s">
        <v>20</v>
      </c>
      <c r="M97" s="18" t="s">
        <v>42</v>
      </c>
      <c r="P97" s="117" t="s">
        <v>514</v>
      </c>
      <c r="Q97" s="17" t="s">
        <v>742</v>
      </c>
      <c r="R97" s="17" t="s">
        <v>714</v>
      </c>
    </row>
    <row r="98" spans="1:18" s="17" customFormat="1" ht="51.75" customHeight="1">
      <c r="A98" s="12">
        <v>97</v>
      </c>
      <c r="B98" s="12" t="s">
        <v>321</v>
      </c>
      <c r="C98" s="15" t="s">
        <v>44</v>
      </c>
      <c r="D98" s="15" t="s">
        <v>45</v>
      </c>
      <c r="E98" s="15" t="s">
        <v>324</v>
      </c>
      <c r="F98" s="16" t="s">
        <v>18</v>
      </c>
      <c r="G98" s="16" t="s">
        <v>325</v>
      </c>
      <c r="H98" s="16" t="s">
        <v>326</v>
      </c>
      <c r="I98" s="17" t="s">
        <v>96</v>
      </c>
      <c r="J98" s="17" t="s">
        <v>726</v>
      </c>
      <c r="K98" s="17" t="s">
        <v>738</v>
      </c>
      <c r="L98" s="17" t="s">
        <v>20</v>
      </c>
      <c r="M98" s="18" t="s">
        <v>42</v>
      </c>
      <c r="P98" s="17" t="s">
        <v>514</v>
      </c>
      <c r="Q98" s="17" t="s">
        <v>742</v>
      </c>
      <c r="R98" s="17" t="s">
        <v>712</v>
      </c>
    </row>
    <row r="99" spans="1:18" s="17" customFormat="1" ht="91.5" customHeight="1">
      <c r="A99" s="12">
        <v>98</v>
      </c>
      <c r="B99" s="12" t="s">
        <v>321</v>
      </c>
      <c r="C99" s="15" t="s">
        <v>44</v>
      </c>
      <c r="D99" s="15" t="s">
        <v>45</v>
      </c>
      <c r="E99" s="15" t="s">
        <v>327</v>
      </c>
      <c r="F99" s="16" t="s">
        <v>18</v>
      </c>
      <c r="G99" s="16" t="s">
        <v>328</v>
      </c>
      <c r="H99" s="16" t="s">
        <v>329</v>
      </c>
      <c r="I99" s="17" t="s">
        <v>110</v>
      </c>
      <c r="J99" s="17" t="s">
        <v>747</v>
      </c>
      <c r="L99" s="17" t="s">
        <v>20</v>
      </c>
      <c r="M99" s="18" t="s">
        <v>42</v>
      </c>
      <c r="P99" s="117"/>
      <c r="Q99" s="17" t="s">
        <v>742</v>
      </c>
      <c r="R99" s="17" t="s">
        <v>712</v>
      </c>
    </row>
    <row r="100" spans="1:18" s="17" customFormat="1" ht="27" customHeight="1">
      <c r="A100" s="12">
        <v>99</v>
      </c>
      <c r="B100" s="12" t="s">
        <v>321</v>
      </c>
      <c r="C100" s="15" t="s">
        <v>44</v>
      </c>
      <c r="D100" s="15" t="s">
        <v>45</v>
      </c>
      <c r="E100" s="15" t="s">
        <v>137</v>
      </c>
      <c r="F100" s="16" t="s">
        <v>93</v>
      </c>
      <c r="G100" s="16" t="s">
        <v>330</v>
      </c>
      <c r="H100" s="16" t="s">
        <v>331</v>
      </c>
      <c r="I100" s="17" t="s">
        <v>96</v>
      </c>
      <c r="J100" s="17" t="s">
        <v>717</v>
      </c>
      <c r="M100" s="18" t="s">
        <v>42</v>
      </c>
      <c r="P100" s="117" t="s">
        <v>514</v>
      </c>
      <c r="Q100" s="17" t="s">
        <v>742</v>
      </c>
      <c r="R100" s="17" t="s">
        <v>714</v>
      </c>
    </row>
    <row r="101" spans="1:18" s="17" customFormat="1" ht="52.5" customHeight="1">
      <c r="A101" s="12">
        <v>100</v>
      </c>
      <c r="B101" s="12" t="s">
        <v>321</v>
      </c>
      <c r="C101" s="15" t="s">
        <v>178</v>
      </c>
      <c r="D101" s="15" t="s">
        <v>123</v>
      </c>
      <c r="E101" s="15" t="s">
        <v>332</v>
      </c>
      <c r="F101" s="16" t="s">
        <v>18</v>
      </c>
      <c r="G101" s="120" t="s">
        <v>333</v>
      </c>
      <c r="H101" s="120" t="s">
        <v>334</v>
      </c>
      <c r="L101" s="17" t="s">
        <v>181</v>
      </c>
      <c r="M101" s="18" t="s">
        <v>182</v>
      </c>
      <c r="N101" s="17" t="s">
        <v>110</v>
      </c>
      <c r="O101" s="17" t="s">
        <v>810</v>
      </c>
      <c r="Q101" s="17">
        <v>1409</v>
      </c>
      <c r="R101" s="17" t="s">
        <v>716</v>
      </c>
    </row>
    <row r="102" spans="1:18" s="17" customFormat="1" ht="78" customHeight="1">
      <c r="A102" s="12">
        <v>101</v>
      </c>
      <c r="B102" s="12" t="s">
        <v>321</v>
      </c>
      <c r="C102" s="15" t="s">
        <v>53</v>
      </c>
      <c r="D102" s="15" t="s">
        <v>25</v>
      </c>
      <c r="E102" s="15" t="s">
        <v>335</v>
      </c>
      <c r="F102" s="16" t="s">
        <v>18</v>
      </c>
      <c r="G102" s="16" t="s">
        <v>336</v>
      </c>
      <c r="H102" s="16" t="s">
        <v>337</v>
      </c>
      <c r="I102" s="17" t="s">
        <v>96</v>
      </c>
      <c r="J102" s="17" t="s">
        <v>723</v>
      </c>
      <c r="K102" s="17" t="s">
        <v>738</v>
      </c>
      <c r="L102" s="17" t="s">
        <v>20</v>
      </c>
      <c r="M102" s="18" t="s">
        <v>57</v>
      </c>
      <c r="P102" s="17" t="s">
        <v>514</v>
      </c>
      <c r="Q102" s="17" t="s">
        <v>742</v>
      </c>
      <c r="R102" s="17" t="s">
        <v>712</v>
      </c>
    </row>
    <row r="103" spans="1:18" s="17" customFormat="1" ht="91.5" customHeight="1">
      <c r="A103" s="12">
        <v>102</v>
      </c>
      <c r="B103" s="12" t="s">
        <v>321</v>
      </c>
      <c r="C103" s="15" t="s">
        <v>53</v>
      </c>
      <c r="D103" s="15" t="s">
        <v>25</v>
      </c>
      <c r="E103" s="15" t="s">
        <v>338</v>
      </c>
      <c r="F103" s="16" t="s">
        <v>18</v>
      </c>
      <c r="G103" s="16" t="s">
        <v>339</v>
      </c>
      <c r="H103" s="16" t="s">
        <v>340</v>
      </c>
      <c r="I103" s="17" t="s">
        <v>110</v>
      </c>
      <c r="J103" s="17" t="s">
        <v>747</v>
      </c>
      <c r="L103" s="17" t="s">
        <v>20</v>
      </c>
      <c r="M103" s="18" t="s">
        <v>57</v>
      </c>
      <c r="P103" s="117"/>
      <c r="Q103" s="17" t="s">
        <v>742</v>
      </c>
      <c r="R103" s="17" t="s">
        <v>712</v>
      </c>
    </row>
    <row r="104" spans="1:18" s="17" customFormat="1" ht="29.25" customHeight="1">
      <c r="A104" s="12">
        <v>103</v>
      </c>
      <c r="B104" s="12" t="s">
        <v>321</v>
      </c>
      <c r="C104" s="15" t="s">
        <v>341</v>
      </c>
      <c r="D104" s="15" t="s">
        <v>26</v>
      </c>
      <c r="E104" s="15" t="s">
        <v>342</v>
      </c>
      <c r="F104" s="16" t="s">
        <v>93</v>
      </c>
      <c r="G104" s="16" t="s">
        <v>343</v>
      </c>
      <c r="H104" s="16" t="s">
        <v>344</v>
      </c>
      <c r="I104" s="17" t="s">
        <v>96</v>
      </c>
      <c r="J104" s="17" t="s">
        <v>717</v>
      </c>
      <c r="M104" s="18" t="s">
        <v>345</v>
      </c>
      <c r="P104" s="117" t="s">
        <v>514</v>
      </c>
      <c r="Q104" s="17" t="s">
        <v>742</v>
      </c>
      <c r="R104" s="17" t="s">
        <v>714</v>
      </c>
    </row>
    <row r="105" spans="1:18" s="17" customFormat="1" ht="369" customHeight="1">
      <c r="A105" s="12">
        <v>104</v>
      </c>
      <c r="B105" s="12" t="s">
        <v>346</v>
      </c>
      <c r="C105" s="15" t="s">
        <v>65</v>
      </c>
      <c r="D105" s="15" t="s">
        <v>62</v>
      </c>
      <c r="E105" s="15" t="s">
        <v>347</v>
      </c>
      <c r="F105" s="16" t="s">
        <v>18</v>
      </c>
      <c r="G105" s="16" t="s">
        <v>348</v>
      </c>
      <c r="H105" s="16" t="s">
        <v>349</v>
      </c>
      <c r="I105" s="17" t="s">
        <v>441</v>
      </c>
      <c r="J105" s="17" t="s">
        <v>734</v>
      </c>
      <c r="K105" s="17" t="s">
        <v>738</v>
      </c>
      <c r="L105" s="18" t="s">
        <v>49</v>
      </c>
      <c r="M105" s="18" t="s">
        <v>65</v>
      </c>
      <c r="P105" s="17" t="s">
        <v>514</v>
      </c>
      <c r="Q105" s="17" t="s">
        <v>742</v>
      </c>
      <c r="R105" s="17" t="s">
        <v>711</v>
      </c>
    </row>
    <row r="106" spans="1:18" s="17" customFormat="1" ht="114" customHeight="1">
      <c r="A106" s="12">
        <v>105</v>
      </c>
      <c r="B106" s="12" t="s">
        <v>346</v>
      </c>
      <c r="C106" s="15" t="s">
        <v>83</v>
      </c>
      <c r="D106" s="15" t="s">
        <v>350</v>
      </c>
      <c r="E106" s="15" t="s">
        <v>351</v>
      </c>
      <c r="F106" s="16" t="s">
        <v>18</v>
      </c>
      <c r="G106" s="16" t="s">
        <v>352</v>
      </c>
      <c r="H106" s="16" t="s">
        <v>353</v>
      </c>
      <c r="I106" s="17" t="s">
        <v>441</v>
      </c>
      <c r="J106" s="17" t="s">
        <v>734</v>
      </c>
      <c r="K106" s="17" t="s">
        <v>738</v>
      </c>
      <c r="L106" s="18" t="s">
        <v>49</v>
      </c>
      <c r="M106" s="18" t="s">
        <v>75</v>
      </c>
      <c r="P106" s="17" t="s">
        <v>514</v>
      </c>
      <c r="Q106" s="17" t="s">
        <v>742</v>
      </c>
      <c r="R106" s="17" t="s">
        <v>711</v>
      </c>
    </row>
    <row r="107" spans="1:18" s="17" customFormat="1" ht="139.5" customHeight="1">
      <c r="A107" s="12">
        <v>106</v>
      </c>
      <c r="B107" s="12" t="s">
        <v>346</v>
      </c>
      <c r="C107" s="15" t="s">
        <v>354</v>
      </c>
      <c r="D107" s="15" t="s">
        <v>355</v>
      </c>
      <c r="E107" s="15" t="s">
        <v>356</v>
      </c>
      <c r="F107" s="16" t="s">
        <v>18</v>
      </c>
      <c r="G107" s="120" t="s">
        <v>357</v>
      </c>
      <c r="H107" s="120" t="s">
        <v>358</v>
      </c>
      <c r="I107" s="17" t="s">
        <v>110</v>
      </c>
      <c r="J107" s="17" t="s">
        <v>791</v>
      </c>
      <c r="L107" s="18" t="s">
        <v>49</v>
      </c>
      <c r="M107" s="18" t="s">
        <v>182</v>
      </c>
      <c r="N107" s="17" t="s">
        <v>110</v>
      </c>
      <c r="O107" s="17" t="s">
        <v>766</v>
      </c>
      <c r="Q107" s="17" t="s">
        <v>742</v>
      </c>
      <c r="R107" s="17" t="s">
        <v>716</v>
      </c>
    </row>
    <row r="108" spans="1:18" s="17" customFormat="1" ht="64.5" customHeight="1">
      <c r="A108" s="12">
        <v>107</v>
      </c>
      <c r="B108" s="12" t="s">
        <v>346</v>
      </c>
      <c r="C108" s="15" t="s">
        <v>342</v>
      </c>
      <c r="D108" s="15"/>
      <c r="E108" s="15"/>
      <c r="F108" s="16" t="s">
        <v>18</v>
      </c>
      <c r="G108" s="16" t="s">
        <v>359</v>
      </c>
      <c r="H108" s="16" t="s">
        <v>360</v>
      </c>
      <c r="I108" s="17" t="s">
        <v>96</v>
      </c>
      <c r="J108" s="17" t="s">
        <v>721</v>
      </c>
      <c r="K108" s="17" t="s">
        <v>740</v>
      </c>
      <c r="L108" s="17" t="s">
        <v>22</v>
      </c>
      <c r="M108" s="18" t="s">
        <v>345</v>
      </c>
      <c r="P108" s="17" t="s">
        <v>514</v>
      </c>
      <c r="Q108" s="17" t="s">
        <v>742</v>
      </c>
      <c r="R108" s="17" t="s">
        <v>711</v>
      </c>
    </row>
    <row r="109" spans="1:18" s="17" customFormat="1" ht="129" customHeight="1">
      <c r="A109" s="12">
        <v>108</v>
      </c>
      <c r="B109" s="12" t="s">
        <v>361</v>
      </c>
      <c r="C109" s="15" t="s">
        <v>362</v>
      </c>
      <c r="D109" s="15" t="s">
        <v>172</v>
      </c>
      <c r="E109" s="15" t="s">
        <v>50</v>
      </c>
      <c r="F109" s="16" t="s">
        <v>18</v>
      </c>
      <c r="G109" s="16" t="s">
        <v>363</v>
      </c>
      <c r="H109" s="16" t="s">
        <v>364</v>
      </c>
      <c r="I109" s="17" t="s">
        <v>110</v>
      </c>
      <c r="J109" s="17" t="s">
        <v>724</v>
      </c>
      <c r="K109" s="17" t="s">
        <v>738</v>
      </c>
      <c r="L109" s="17" t="s">
        <v>29</v>
      </c>
      <c r="M109" s="18" t="s">
        <v>365</v>
      </c>
      <c r="Q109" s="17" t="s">
        <v>742</v>
      </c>
      <c r="R109" s="17" t="s">
        <v>712</v>
      </c>
    </row>
    <row r="110" spans="1:18" s="17" customFormat="1" ht="181.5" customHeight="1">
      <c r="A110" s="12">
        <v>109</v>
      </c>
      <c r="B110" s="12" t="s">
        <v>361</v>
      </c>
      <c r="C110" s="15" t="s">
        <v>366</v>
      </c>
      <c r="D110" s="15" t="s">
        <v>123</v>
      </c>
      <c r="E110" s="15" t="s">
        <v>300</v>
      </c>
      <c r="F110" s="16" t="s">
        <v>18</v>
      </c>
      <c r="G110" s="120" t="s">
        <v>367</v>
      </c>
      <c r="H110" s="120" t="s">
        <v>368</v>
      </c>
      <c r="L110" s="17" t="s">
        <v>181</v>
      </c>
      <c r="M110" s="18" t="s">
        <v>182</v>
      </c>
      <c r="N110" s="17" t="s">
        <v>110</v>
      </c>
      <c r="O110" s="17" t="s">
        <v>811</v>
      </c>
      <c r="Q110" s="17">
        <v>1409</v>
      </c>
      <c r="R110" s="17" t="s">
        <v>716</v>
      </c>
    </row>
    <row r="111" spans="1:18" s="17" customFormat="1" ht="120.75" customHeight="1">
      <c r="A111" s="12">
        <v>110</v>
      </c>
      <c r="B111" s="12" t="s">
        <v>361</v>
      </c>
      <c r="C111" s="15" t="s">
        <v>228</v>
      </c>
      <c r="D111" s="15" t="s">
        <v>45</v>
      </c>
      <c r="E111" s="15" t="s">
        <v>229</v>
      </c>
      <c r="F111" s="16" t="s">
        <v>18</v>
      </c>
      <c r="G111" s="120" t="s">
        <v>369</v>
      </c>
      <c r="H111" s="120" t="s">
        <v>370</v>
      </c>
      <c r="J111" s="17" t="s">
        <v>753</v>
      </c>
      <c r="L111" s="17" t="s">
        <v>117</v>
      </c>
      <c r="M111" s="18" t="s">
        <v>42</v>
      </c>
      <c r="N111" s="17" t="s">
        <v>441</v>
      </c>
      <c r="O111" s="17" t="s">
        <v>809</v>
      </c>
      <c r="Q111" s="17">
        <v>1409</v>
      </c>
      <c r="R111" s="17" t="s">
        <v>712</v>
      </c>
    </row>
    <row r="112" spans="1:18" s="17" customFormat="1" ht="128.25" customHeight="1">
      <c r="A112" s="12">
        <v>111</v>
      </c>
      <c r="B112" s="12" t="s">
        <v>371</v>
      </c>
      <c r="C112" s="15" t="s">
        <v>24</v>
      </c>
      <c r="D112" s="15" t="s">
        <v>25</v>
      </c>
      <c r="E112" s="15" t="s">
        <v>165</v>
      </c>
      <c r="F112" s="16" t="s">
        <v>18</v>
      </c>
      <c r="G112" s="16" t="s">
        <v>372</v>
      </c>
      <c r="H112" s="16" t="s">
        <v>373</v>
      </c>
      <c r="I112" s="17" t="s">
        <v>741</v>
      </c>
      <c r="J112" s="117" t="s">
        <v>748</v>
      </c>
      <c r="L112" s="17" t="s">
        <v>29</v>
      </c>
      <c r="M112" s="18" t="s">
        <v>30</v>
      </c>
      <c r="Q112" s="17" t="s">
        <v>741</v>
      </c>
      <c r="R112" s="17" t="s">
        <v>712</v>
      </c>
    </row>
    <row r="113" spans="1:18" s="17" customFormat="1" ht="39" customHeight="1">
      <c r="A113" s="12">
        <v>112</v>
      </c>
      <c r="B113" s="12" t="s">
        <v>371</v>
      </c>
      <c r="C113" s="15" t="s">
        <v>154</v>
      </c>
      <c r="D113" s="15" t="s">
        <v>32</v>
      </c>
      <c r="E113" s="15" t="s">
        <v>155</v>
      </c>
      <c r="F113" s="16" t="s">
        <v>93</v>
      </c>
      <c r="G113" s="16" t="s">
        <v>374</v>
      </c>
      <c r="H113" s="16" t="s">
        <v>375</v>
      </c>
      <c r="I113" s="17" t="s">
        <v>96</v>
      </c>
      <c r="J113" s="17" t="s">
        <v>717</v>
      </c>
      <c r="M113" s="18" t="s">
        <v>158</v>
      </c>
      <c r="P113" s="117" t="s">
        <v>514</v>
      </c>
      <c r="Q113" s="17" t="s">
        <v>742</v>
      </c>
      <c r="R113" s="17" t="s">
        <v>714</v>
      </c>
    </row>
    <row r="114" spans="1:18" s="17" customFormat="1" ht="91.5" customHeight="1">
      <c r="A114" s="12">
        <v>113</v>
      </c>
      <c r="B114" s="12" t="s">
        <v>371</v>
      </c>
      <c r="C114" s="15" t="s">
        <v>154</v>
      </c>
      <c r="D114" s="15" t="s">
        <v>32</v>
      </c>
      <c r="E114" s="15" t="s">
        <v>155</v>
      </c>
      <c r="F114" s="16" t="s">
        <v>18</v>
      </c>
      <c r="G114" s="16" t="s">
        <v>376</v>
      </c>
      <c r="H114" s="16" t="s">
        <v>377</v>
      </c>
      <c r="I114" s="17" t="s">
        <v>441</v>
      </c>
      <c r="J114" s="117" t="s">
        <v>799</v>
      </c>
      <c r="K114" s="17" t="s">
        <v>738</v>
      </c>
      <c r="L114" s="17" t="s">
        <v>29</v>
      </c>
      <c r="M114" s="18" t="s">
        <v>158</v>
      </c>
      <c r="N114" s="17" t="s">
        <v>441</v>
      </c>
      <c r="O114" s="123" t="s">
        <v>781</v>
      </c>
      <c r="P114" s="17" t="s">
        <v>514</v>
      </c>
      <c r="Q114" s="17" t="s">
        <v>742</v>
      </c>
      <c r="R114" s="17" t="s">
        <v>712</v>
      </c>
    </row>
    <row r="115" spans="1:18" s="17" customFormat="1" ht="89.25" customHeight="1">
      <c r="A115" s="12">
        <v>114</v>
      </c>
      <c r="B115" s="12" t="s">
        <v>371</v>
      </c>
      <c r="C115" s="15" t="s">
        <v>378</v>
      </c>
      <c r="D115" s="15" t="s">
        <v>379</v>
      </c>
      <c r="E115" s="15" t="s">
        <v>25</v>
      </c>
      <c r="F115" s="16" t="s">
        <v>18</v>
      </c>
      <c r="G115" s="16" t="s">
        <v>380</v>
      </c>
      <c r="H115" s="16" t="s">
        <v>381</v>
      </c>
      <c r="I115" s="17" t="s">
        <v>441</v>
      </c>
      <c r="J115" s="117" t="s">
        <v>799</v>
      </c>
      <c r="K115" s="17" t="s">
        <v>738</v>
      </c>
      <c r="L115" s="17" t="s">
        <v>117</v>
      </c>
      <c r="M115" s="18" t="s">
        <v>382</v>
      </c>
      <c r="N115" s="17" t="s">
        <v>441</v>
      </c>
      <c r="O115" s="117" t="s">
        <v>781</v>
      </c>
      <c r="P115" s="17" t="s">
        <v>514</v>
      </c>
      <c r="Q115" s="17" t="s">
        <v>742</v>
      </c>
      <c r="R115" s="17" t="s">
        <v>712</v>
      </c>
    </row>
    <row r="116" spans="1:18" s="17" customFormat="1" ht="163.5" customHeight="1">
      <c r="A116" s="12">
        <v>115</v>
      </c>
      <c r="B116" s="12" t="s">
        <v>371</v>
      </c>
      <c r="C116" s="15" t="s">
        <v>70</v>
      </c>
      <c r="D116" s="15" t="s">
        <v>146</v>
      </c>
      <c r="E116" s="15" t="s">
        <v>301</v>
      </c>
      <c r="F116" s="16" t="s">
        <v>18</v>
      </c>
      <c r="G116" s="16" t="s">
        <v>383</v>
      </c>
      <c r="H116" s="16" t="s">
        <v>384</v>
      </c>
      <c r="I116" s="17" t="s">
        <v>96</v>
      </c>
      <c r="J116" s="17" t="s">
        <v>743</v>
      </c>
      <c r="L116" s="17" t="s">
        <v>29</v>
      </c>
      <c r="M116" s="18" t="s">
        <v>83</v>
      </c>
      <c r="N116" s="17" t="s">
        <v>441</v>
      </c>
      <c r="O116" s="17" t="s">
        <v>777</v>
      </c>
      <c r="P116" s="17" t="s">
        <v>514</v>
      </c>
      <c r="Q116" s="17" t="s">
        <v>742</v>
      </c>
      <c r="R116" s="17" t="s">
        <v>711</v>
      </c>
    </row>
    <row r="117" spans="1:18" s="17" customFormat="1" ht="38.25" customHeight="1">
      <c r="A117" s="12">
        <v>116</v>
      </c>
      <c r="B117" s="12" t="s">
        <v>371</v>
      </c>
      <c r="C117" s="15" t="s">
        <v>154</v>
      </c>
      <c r="D117" s="15" t="s">
        <v>32</v>
      </c>
      <c r="E117" s="15" t="s">
        <v>155</v>
      </c>
      <c r="F117" s="16" t="s">
        <v>93</v>
      </c>
      <c r="G117" s="16" t="s">
        <v>374</v>
      </c>
      <c r="H117" s="16" t="s">
        <v>375</v>
      </c>
      <c r="I117" s="17" t="s">
        <v>96</v>
      </c>
      <c r="J117" s="17" t="s">
        <v>717</v>
      </c>
      <c r="M117" s="18" t="s">
        <v>158</v>
      </c>
      <c r="P117" s="117" t="s">
        <v>514</v>
      </c>
      <c r="Q117" s="17" t="s">
        <v>742</v>
      </c>
      <c r="R117" s="17" t="s">
        <v>714</v>
      </c>
    </row>
    <row r="118" spans="1:18" s="17" customFormat="1" ht="75.75" customHeight="1">
      <c r="A118" s="12">
        <v>117</v>
      </c>
      <c r="B118" s="12" t="s">
        <v>385</v>
      </c>
      <c r="C118" s="15" t="s">
        <v>78</v>
      </c>
      <c r="D118" s="15" t="s">
        <v>386</v>
      </c>
      <c r="E118" s="15" t="s">
        <v>386</v>
      </c>
      <c r="F118" s="16" t="s">
        <v>18</v>
      </c>
      <c r="G118" s="16" t="s">
        <v>387</v>
      </c>
      <c r="H118" s="16" t="s">
        <v>388</v>
      </c>
      <c r="I118" s="17" t="s">
        <v>110</v>
      </c>
      <c r="J118" s="17" t="s">
        <v>783</v>
      </c>
      <c r="L118" s="17" t="s">
        <v>22</v>
      </c>
      <c r="M118" s="18" t="s">
        <v>389</v>
      </c>
      <c r="N118" s="17" t="s">
        <v>110</v>
      </c>
      <c r="O118" s="17" t="s">
        <v>770</v>
      </c>
      <c r="Q118" s="17" t="s">
        <v>742</v>
      </c>
      <c r="R118" s="17" t="s">
        <v>711</v>
      </c>
    </row>
    <row r="119" spans="1:18" s="17" customFormat="1" ht="54" customHeight="1">
      <c r="A119" s="12">
        <v>118</v>
      </c>
      <c r="B119" s="12" t="s">
        <v>385</v>
      </c>
      <c r="C119" s="15" t="s">
        <v>390</v>
      </c>
      <c r="D119" s="15" t="s">
        <v>386</v>
      </c>
      <c r="E119" s="15" t="s">
        <v>386</v>
      </c>
      <c r="F119" s="16" t="s">
        <v>18</v>
      </c>
      <c r="G119" s="16" t="s">
        <v>391</v>
      </c>
      <c r="H119" s="16" t="s">
        <v>392</v>
      </c>
      <c r="I119" s="17" t="s">
        <v>110</v>
      </c>
      <c r="J119" s="17" t="s">
        <v>783</v>
      </c>
      <c r="L119" s="17" t="s">
        <v>82</v>
      </c>
      <c r="M119" s="18" t="s">
        <v>389</v>
      </c>
      <c r="N119" s="17" t="s">
        <v>110</v>
      </c>
      <c r="O119" s="17" t="s">
        <v>770</v>
      </c>
      <c r="Q119" s="17" t="s">
        <v>742</v>
      </c>
      <c r="R119" s="17" t="s">
        <v>711</v>
      </c>
    </row>
    <row r="120" spans="1:18" s="17" customFormat="1" ht="192" customHeight="1">
      <c r="A120" s="12">
        <v>119</v>
      </c>
      <c r="B120" s="12" t="s">
        <v>393</v>
      </c>
      <c r="C120" s="15" t="s">
        <v>394</v>
      </c>
      <c r="D120" s="15" t="s">
        <v>172</v>
      </c>
      <c r="E120" s="15" t="s">
        <v>395</v>
      </c>
      <c r="F120" s="16" t="s">
        <v>18</v>
      </c>
      <c r="G120" s="16" t="s">
        <v>396</v>
      </c>
      <c r="H120" s="16" t="s">
        <v>397</v>
      </c>
      <c r="I120" s="17" t="s">
        <v>441</v>
      </c>
      <c r="J120" s="17" t="s">
        <v>733</v>
      </c>
      <c r="K120" s="17" t="s">
        <v>738</v>
      </c>
      <c r="L120" s="17" t="s">
        <v>29</v>
      </c>
      <c r="M120" s="18" t="s">
        <v>42</v>
      </c>
      <c r="P120" s="17" t="s">
        <v>514</v>
      </c>
      <c r="Q120" s="17" t="s">
        <v>742</v>
      </c>
      <c r="R120" s="17" t="s">
        <v>712</v>
      </c>
    </row>
    <row r="121" spans="1:18" s="17" customFormat="1" ht="115.5" customHeight="1">
      <c r="A121" s="12">
        <v>120</v>
      </c>
      <c r="B121" s="12" t="s">
        <v>393</v>
      </c>
      <c r="C121" s="15" t="s">
        <v>366</v>
      </c>
      <c r="D121" s="15" t="s">
        <v>123</v>
      </c>
      <c r="E121" s="15" t="s">
        <v>398</v>
      </c>
      <c r="F121" s="16" t="s">
        <v>18</v>
      </c>
      <c r="G121" s="16" t="s">
        <v>399</v>
      </c>
      <c r="H121" s="16" t="s">
        <v>400</v>
      </c>
      <c r="I121" s="17" t="s">
        <v>110</v>
      </c>
      <c r="J121" s="17" t="s">
        <v>724</v>
      </c>
      <c r="K121" s="17" t="s">
        <v>738</v>
      </c>
      <c r="L121" s="17" t="s">
        <v>181</v>
      </c>
      <c r="M121" s="18" t="s">
        <v>182</v>
      </c>
      <c r="Q121" s="17" t="s">
        <v>742</v>
      </c>
      <c r="R121" s="17" t="s">
        <v>716</v>
      </c>
    </row>
    <row r="122" spans="1:18" s="17" customFormat="1" ht="115.5" customHeight="1">
      <c r="A122" s="12">
        <v>121</v>
      </c>
      <c r="B122" s="12" t="s">
        <v>393</v>
      </c>
      <c r="C122" s="15" t="s">
        <v>44</v>
      </c>
      <c r="D122" s="15" t="s">
        <v>45</v>
      </c>
      <c r="E122" s="15" t="s">
        <v>46</v>
      </c>
      <c r="F122" s="16" t="s">
        <v>18</v>
      </c>
      <c r="G122" s="16" t="s">
        <v>401</v>
      </c>
      <c r="H122" s="16" t="s">
        <v>402</v>
      </c>
      <c r="I122" s="117" t="s">
        <v>110</v>
      </c>
      <c r="J122" s="117" t="s">
        <v>764</v>
      </c>
      <c r="L122" s="17" t="s">
        <v>20</v>
      </c>
      <c r="M122" s="18" t="s">
        <v>42</v>
      </c>
      <c r="P122" s="117"/>
      <c r="Q122" s="17" t="s">
        <v>742</v>
      </c>
      <c r="R122" s="17" t="s">
        <v>712</v>
      </c>
    </row>
    <row r="123" spans="1:18" s="17" customFormat="1" ht="91.5" customHeight="1">
      <c r="A123" s="12">
        <v>122</v>
      </c>
      <c r="B123" s="12" t="s">
        <v>393</v>
      </c>
      <c r="C123" s="15" t="s">
        <v>299</v>
      </c>
      <c r="D123" s="15" t="s">
        <v>300</v>
      </c>
      <c r="E123" s="15" t="s">
        <v>45</v>
      </c>
      <c r="F123" s="16" t="s">
        <v>18</v>
      </c>
      <c r="G123" s="16" t="s">
        <v>403</v>
      </c>
      <c r="H123" s="16" t="s">
        <v>404</v>
      </c>
      <c r="I123" s="17" t="s">
        <v>96</v>
      </c>
      <c r="J123" s="17" t="s">
        <v>723</v>
      </c>
      <c r="K123" s="17" t="s">
        <v>738</v>
      </c>
      <c r="L123" s="17" t="s">
        <v>20</v>
      </c>
      <c r="M123" s="18" t="s">
        <v>36</v>
      </c>
      <c r="P123" s="17" t="s">
        <v>514</v>
      </c>
      <c r="Q123" s="17" t="s">
        <v>742</v>
      </c>
      <c r="R123" s="17" t="s">
        <v>712</v>
      </c>
    </row>
    <row r="124" spans="1:18" s="17" customFormat="1" ht="29.25" customHeight="1">
      <c r="A124" s="12">
        <v>123</v>
      </c>
      <c r="B124" s="12" t="s">
        <v>393</v>
      </c>
      <c r="C124" s="15" t="s">
        <v>299</v>
      </c>
      <c r="D124" s="15" t="s">
        <v>300</v>
      </c>
      <c r="E124" s="15" t="s">
        <v>84</v>
      </c>
      <c r="F124" s="16" t="s">
        <v>93</v>
      </c>
      <c r="G124" s="16" t="s">
        <v>405</v>
      </c>
      <c r="H124" s="16"/>
      <c r="I124" s="17" t="s">
        <v>96</v>
      </c>
      <c r="J124" s="17" t="s">
        <v>717</v>
      </c>
      <c r="M124" s="18" t="s">
        <v>36</v>
      </c>
      <c r="P124" s="117" t="s">
        <v>514</v>
      </c>
      <c r="Q124" s="17" t="s">
        <v>742</v>
      </c>
      <c r="R124" s="17" t="s">
        <v>714</v>
      </c>
    </row>
    <row r="125" spans="1:18" s="17" customFormat="1" ht="40.5" customHeight="1">
      <c r="A125" s="12">
        <v>124</v>
      </c>
      <c r="B125" s="12" t="s">
        <v>393</v>
      </c>
      <c r="C125" s="15" t="s">
        <v>406</v>
      </c>
      <c r="D125" s="15" t="s">
        <v>300</v>
      </c>
      <c r="E125" s="15" t="s">
        <v>92</v>
      </c>
      <c r="F125" s="16" t="s">
        <v>93</v>
      </c>
      <c r="G125" s="16" t="s">
        <v>407</v>
      </c>
      <c r="H125" s="16"/>
      <c r="I125" s="17" t="s">
        <v>110</v>
      </c>
      <c r="J125" s="17" t="s">
        <v>719</v>
      </c>
      <c r="M125" s="18" t="s">
        <v>36</v>
      </c>
      <c r="P125" s="117"/>
      <c r="Q125" s="17" t="s">
        <v>742</v>
      </c>
      <c r="R125" s="17" t="s">
        <v>714</v>
      </c>
    </row>
    <row r="126" spans="1:18" s="17" customFormat="1" ht="83.25" customHeight="1">
      <c r="A126" s="12">
        <v>125</v>
      </c>
      <c r="B126" s="12" t="s">
        <v>393</v>
      </c>
      <c r="C126" s="15" t="s">
        <v>408</v>
      </c>
      <c r="D126" s="15" t="s">
        <v>171</v>
      </c>
      <c r="E126" s="15" t="s">
        <v>50</v>
      </c>
      <c r="F126" s="16" t="s">
        <v>18</v>
      </c>
      <c r="G126" s="16" t="s">
        <v>409</v>
      </c>
      <c r="H126" s="16" t="s">
        <v>410</v>
      </c>
      <c r="I126" s="17" t="s">
        <v>96</v>
      </c>
      <c r="J126" s="17" t="s">
        <v>723</v>
      </c>
      <c r="K126" s="17" t="s">
        <v>738</v>
      </c>
      <c r="L126" s="17" t="s">
        <v>20</v>
      </c>
      <c r="M126" s="18" t="s">
        <v>36</v>
      </c>
      <c r="P126" s="17" t="s">
        <v>514</v>
      </c>
      <c r="Q126" s="17" t="s">
        <v>742</v>
      </c>
      <c r="R126" s="17" t="s">
        <v>712</v>
      </c>
    </row>
    <row r="127" spans="1:18" s="17" customFormat="1" ht="41.25" customHeight="1">
      <c r="A127" s="12">
        <v>126</v>
      </c>
      <c r="B127" s="12" t="s">
        <v>393</v>
      </c>
      <c r="C127" s="15" t="s">
        <v>310</v>
      </c>
      <c r="D127" s="15" t="s">
        <v>171</v>
      </c>
      <c r="E127" s="15" t="s">
        <v>411</v>
      </c>
      <c r="F127" s="16" t="s">
        <v>93</v>
      </c>
      <c r="G127" s="16" t="s">
        <v>412</v>
      </c>
      <c r="H127" s="16"/>
      <c r="I127" s="17" t="s">
        <v>110</v>
      </c>
      <c r="J127" s="17" t="s">
        <v>719</v>
      </c>
      <c r="M127" s="18" t="s">
        <v>36</v>
      </c>
      <c r="P127" s="117"/>
      <c r="Q127" s="17" t="s">
        <v>742</v>
      </c>
      <c r="R127" s="17" t="s">
        <v>714</v>
      </c>
    </row>
    <row r="128" spans="1:18" s="17" customFormat="1" ht="155.25" customHeight="1">
      <c r="A128" s="12">
        <v>127</v>
      </c>
      <c r="B128" s="12" t="s">
        <v>393</v>
      </c>
      <c r="C128" s="15" t="s">
        <v>24</v>
      </c>
      <c r="D128" s="15" t="s">
        <v>25</v>
      </c>
      <c r="E128" s="15" t="s">
        <v>146</v>
      </c>
      <c r="F128" s="16" t="s">
        <v>18</v>
      </c>
      <c r="G128" s="16" t="s">
        <v>413</v>
      </c>
      <c r="H128" s="16" t="s">
        <v>414</v>
      </c>
      <c r="I128" s="17" t="s">
        <v>441</v>
      </c>
      <c r="J128" s="17" t="s">
        <v>756</v>
      </c>
      <c r="L128" s="17" t="s">
        <v>29</v>
      </c>
      <c r="M128" s="18" t="s">
        <v>30</v>
      </c>
      <c r="P128" s="117" t="s">
        <v>514</v>
      </c>
      <c r="Q128" s="17" t="s">
        <v>742</v>
      </c>
      <c r="R128" s="17" t="s">
        <v>712</v>
      </c>
    </row>
    <row r="129" spans="1:18" s="17" customFormat="1" ht="153" customHeight="1">
      <c r="A129" s="12">
        <v>128</v>
      </c>
      <c r="B129" s="12" t="s">
        <v>393</v>
      </c>
      <c r="C129" s="15" t="s">
        <v>70</v>
      </c>
      <c r="D129" s="15" t="s">
        <v>71</v>
      </c>
      <c r="E129" s="15" t="s">
        <v>415</v>
      </c>
      <c r="F129" s="16" t="s">
        <v>18</v>
      </c>
      <c r="G129" s="16" t="s">
        <v>416</v>
      </c>
      <c r="H129" s="16" t="s">
        <v>417</v>
      </c>
      <c r="I129" s="17" t="s">
        <v>110</v>
      </c>
      <c r="J129" s="17" t="s">
        <v>794</v>
      </c>
      <c r="L129" s="18" t="s">
        <v>49</v>
      </c>
      <c r="M129" s="18" t="s">
        <v>83</v>
      </c>
      <c r="N129" s="17" t="s">
        <v>110</v>
      </c>
      <c r="O129" s="17" t="s">
        <v>769</v>
      </c>
      <c r="Q129" s="17" t="s">
        <v>742</v>
      </c>
      <c r="R129" s="17" t="s">
        <v>711</v>
      </c>
    </row>
    <row r="130" spans="1:18" s="17" customFormat="1" ht="141.75" customHeight="1">
      <c r="A130" s="12">
        <v>129</v>
      </c>
      <c r="B130" s="12" t="s">
        <v>393</v>
      </c>
      <c r="C130" s="15" t="s">
        <v>70</v>
      </c>
      <c r="D130" s="15" t="s">
        <v>164</v>
      </c>
      <c r="E130" s="15" t="s">
        <v>124</v>
      </c>
      <c r="F130" s="16" t="s">
        <v>18</v>
      </c>
      <c r="G130" s="16" t="s">
        <v>418</v>
      </c>
      <c r="H130" s="16" t="s">
        <v>419</v>
      </c>
      <c r="I130" s="17" t="s">
        <v>110</v>
      </c>
      <c r="J130" s="17" t="s">
        <v>783</v>
      </c>
      <c r="L130" s="17" t="s">
        <v>29</v>
      </c>
      <c r="M130" s="18" t="s">
        <v>83</v>
      </c>
      <c r="N130" s="17" t="s">
        <v>110</v>
      </c>
      <c r="O130" s="17" t="s">
        <v>766</v>
      </c>
      <c r="Q130" s="17" t="s">
        <v>742</v>
      </c>
      <c r="R130" s="17" t="s">
        <v>711</v>
      </c>
    </row>
    <row r="131" spans="1:18" s="17" customFormat="1" ht="327.75" customHeight="1">
      <c r="A131" s="12">
        <v>130</v>
      </c>
      <c r="B131" s="12" t="s">
        <v>393</v>
      </c>
      <c r="C131" s="15" t="s">
        <v>70</v>
      </c>
      <c r="D131" s="15" t="s">
        <v>146</v>
      </c>
      <c r="E131" s="15" t="s">
        <v>124</v>
      </c>
      <c r="F131" s="16" t="s">
        <v>18</v>
      </c>
      <c r="G131" s="16" t="s">
        <v>418</v>
      </c>
      <c r="H131" s="16" t="s">
        <v>420</v>
      </c>
      <c r="I131" s="117" t="s">
        <v>441</v>
      </c>
      <c r="J131" s="117" t="s">
        <v>765</v>
      </c>
      <c r="L131" s="17" t="s">
        <v>29</v>
      </c>
      <c r="M131" s="18" t="s">
        <v>83</v>
      </c>
      <c r="P131" s="117" t="s">
        <v>514</v>
      </c>
      <c r="Q131" s="17" t="s">
        <v>742</v>
      </c>
      <c r="R131" s="17" t="s">
        <v>715</v>
      </c>
    </row>
    <row r="132" spans="1:18" s="17" customFormat="1" ht="66" customHeight="1">
      <c r="A132" s="12">
        <v>131</v>
      </c>
      <c r="B132" s="12" t="s">
        <v>393</v>
      </c>
      <c r="C132" s="15" t="s">
        <v>70</v>
      </c>
      <c r="D132" s="15" t="s">
        <v>146</v>
      </c>
      <c r="E132" s="15" t="s">
        <v>118</v>
      </c>
      <c r="F132" s="16" t="s">
        <v>18</v>
      </c>
      <c r="G132" s="16" t="s">
        <v>421</v>
      </c>
      <c r="H132" s="16" t="s">
        <v>422</v>
      </c>
      <c r="I132" s="17" t="s">
        <v>110</v>
      </c>
      <c r="J132" s="17" t="s">
        <v>783</v>
      </c>
      <c r="L132" s="17" t="s">
        <v>29</v>
      </c>
      <c r="M132" s="18" t="s">
        <v>83</v>
      </c>
      <c r="N132" s="17" t="s">
        <v>441</v>
      </c>
      <c r="O132" s="17" t="s">
        <v>778</v>
      </c>
      <c r="Q132" s="17" t="s">
        <v>742</v>
      </c>
      <c r="R132" s="17" t="s">
        <v>711</v>
      </c>
    </row>
    <row r="133" spans="1:18" s="18" customFormat="1" ht="34.5" customHeight="1">
      <c r="A133" s="12">
        <v>132</v>
      </c>
      <c r="B133" s="12" t="s">
        <v>423</v>
      </c>
      <c r="C133" s="15" t="s">
        <v>366</v>
      </c>
      <c r="D133" s="106" t="s">
        <v>123</v>
      </c>
      <c r="E133" s="106" t="s">
        <v>300</v>
      </c>
      <c r="F133" s="107" t="s">
        <v>93</v>
      </c>
      <c r="G133" s="107" t="s">
        <v>424</v>
      </c>
      <c r="H133" s="107" t="s">
        <v>425</v>
      </c>
      <c r="I133" s="18" t="s">
        <v>96</v>
      </c>
      <c r="J133" s="18" t="s">
        <v>717</v>
      </c>
      <c r="M133" s="18" t="s">
        <v>182</v>
      </c>
      <c r="P133" s="117" t="s">
        <v>514</v>
      </c>
      <c r="Q133" s="117" t="s">
        <v>742</v>
      </c>
      <c r="R133" s="117" t="s">
        <v>714</v>
      </c>
    </row>
    <row r="134" spans="1:18" s="18" customFormat="1" ht="22.5" customHeight="1">
      <c r="A134" s="12">
        <v>133</v>
      </c>
      <c r="B134" s="12" t="s">
        <v>423</v>
      </c>
      <c r="C134" s="15" t="s">
        <v>44</v>
      </c>
      <c r="D134" s="108" t="s">
        <v>45</v>
      </c>
      <c r="E134" s="108" t="s">
        <v>32</v>
      </c>
      <c r="F134" s="109" t="s">
        <v>93</v>
      </c>
      <c r="G134" s="109" t="s">
        <v>426</v>
      </c>
      <c r="H134" s="109" t="s">
        <v>427</v>
      </c>
      <c r="I134" s="18" t="s">
        <v>96</v>
      </c>
      <c r="J134" s="18" t="s">
        <v>717</v>
      </c>
      <c r="M134" s="18" t="s">
        <v>42</v>
      </c>
      <c r="P134" s="117" t="s">
        <v>514</v>
      </c>
      <c r="Q134" s="117" t="s">
        <v>742</v>
      </c>
      <c r="R134" s="117" t="s">
        <v>714</v>
      </c>
    </row>
    <row r="135" spans="1:18" s="18" customFormat="1" ht="29.25" customHeight="1">
      <c r="A135" s="12">
        <v>134</v>
      </c>
      <c r="B135" s="12" t="s">
        <v>423</v>
      </c>
      <c r="C135" s="15" t="s">
        <v>44</v>
      </c>
      <c r="D135" s="108" t="s">
        <v>45</v>
      </c>
      <c r="E135" s="108" t="s">
        <v>25</v>
      </c>
      <c r="F135" s="109" t="s">
        <v>93</v>
      </c>
      <c r="G135" s="109" t="s">
        <v>426</v>
      </c>
      <c r="H135" s="109" t="s">
        <v>428</v>
      </c>
      <c r="I135" s="18" t="s">
        <v>96</v>
      </c>
      <c r="J135" s="18" t="s">
        <v>717</v>
      </c>
      <c r="M135" s="18" t="s">
        <v>42</v>
      </c>
      <c r="P135" s="117" t="s">
        <v>514</v>
      </c>
      <c r="Q135" s="117" t="s">
        <v>742</v>
      </c>
      <c r="R135" s="117" t="s">
        <v>714</v>
      </c>
    </row>
    <row r="136" spans="1:18" s="18" customFormat="1" ht="53.25" customHeight="1">
      <c r="A136" s="12">
        <v>135</v>
      </c>
      <c r="B136" s="12" t="s">
        <v>423</v>
      </c>
      <c r="C136" s="15" t="s">
        <v>154</v>
      </c>
      <c r="D136" s="108" t="s">
        <v>32</v>
      </c>
      <c r="E136" s="108" t="s">
        <v>301</v>
      </c>
      <c r="F136" s="109" t="s">
        <v>93</v>
      </c>
      <c r="G136" s="109" t="s">
        <v>429</v>
      </c>
      <c r="H136" s="109" t="s">
        <v>430</v>
      </c>
      <c r="I136" s="18" t="s">
        <v>96</v>
      </c>
      <c r="J136" s="18" t="s">
        <v>717</v>
      </c>
      <c r="M136" s="18" t="s">
        <v>158</v>
      </c>
      <c r="P136" s="117" t="s">
        <v>514</v>
      </c>
      <c r="Q136" s="117" t="s">
        <v>742</v>
      </c>
      <c r="R136" s="117" t="s">
        <v>714</v>
      </c>
    </row>
    <row r="137" spans="1:18" s="18" customFormat="1" ht="26.25" customHeight="1">
      <c r="A137" s="12">
        <v>136</v>
      </c>
      <c r="B137" s="12" t="s">
        <v>423</v>
      </c>
      <c r="C137" s="15" t="s">
        <v>299</v>
      </c>
      <c r="D137" s="108" t="s">
        <v>32</v>
      </c>
      <c r="E137" s="108" t="s">
        <v>411</v>
      </c>
      <c r="F137" s="109" t="s">
        <v>93</v>
      </c>
      <c r="G137" s="109" t="s">
        <v>426</v>
      </c>
      <c r="H137" s="109" t="s">
        <v>431</v>
      </c>
      <c r="I137" s="18" t="s">
        <v>96</v>
      </c>
      <c r="J137" s="18" t="s">
        <v>717</v>
      </c>
      <c r="M137" s="18" t="s">
        <v>36</v>
      </c>
      <c r="P137" s="117" t="s">
        <v>514</v>
      </c>
      <c r="Q137" s="117" t="s">
        <v>742</v>
      </c>
      <c r="R137" s="117" t="s">
        <v>714</v>
      </c>
    </row>
    <row r="138" spans="1:18" s="18" customFormat="1" ht="165" customHeight="1">
      <c r="A138" s="12">
        <v>137</v>
      </c>
      <c r="B138" s="12" t="s">
        <v>423</v>
      </c>
      <c r="C138" s="15" t="s">
        <v>78</v>
      </c>
      <c r="D138" s="108" t="s">
        <v>379</v>
      </c>
      <c r="E138" s="108" t="s">
        <v>78</v>
      </c>
      <c r="F138" s="109" t="s">
        <v>18</v>
      </c>
      <c r="G138" s="121" t="s">
        <v>432</v>
      </c>
      <c r="H138" s="122" t="s">
        <v>433</v>
      </c>
      <c r="I138" s="117" t="s">
        <v>110</v>
      </c>
      <c r="J138" s="18" t="s">
        <v>783</v>
      </c>
      <c r="L138" s="18" t="s">
        <v>82</v>
      </c>
      <c r="M138" s="18" t="s">
        <v>389</v>
      </c>
      <c r="N138" s="117" t="s">
        <v>110</v>
      </c>
      <c r="O138" s="117" t="s">
        <v>766</v>
      </c>
      <c r="P138" s="117"/>
      <c r="Q138" s="117" t="s">
        <v>742</v>
      </c>
      <c r="R138" s="117" t="s">
        <v>711</v>
      </c>
    </row>
    <row r="139" spans="1:18" s="18" customFormat="1" ht="104.25" customHeight="1">
      <c r="A139" s="12">
        <v>138</v>
      </c>
      <c r="B139" s="12" t="s">
        <v>423</v>
      </c>
      <c r="C139" s="15" t="s">
        <v>78</v>
      </c>
      <c r="D139" s="108" t="s">
        <v>379</v>
      </c>
      <c r="E139" s="108" t="s">
        <v>78</v>
      </c>
      <c r="F139" s="109" t="s">
        <v>18</v>
      </c>
      <c r="G139" s="109" t="s">
        <v>434</v>
      </c>
      <c r="H139" s="109" t="s">
        <v>435</v>
      </c>
      <c r="I139" s="117" t="s">
        <v>110</v>
      </c>
      <c r="J139" s="18" t="s">
        <v>783</v>
      </c>
      <c r="L139" s="18" t="s">
        <v>22</v>
      </c>
      <c r="M139" s="18" t="s">
        <v>389</v>
      </c>
      <c r="N139" s="117" t="s">
        <v>110</v>
      </c>
      <c r="O139" s="117" t="s">
        <v>766</v>
      </c>
      <c r="P139" s="117"/>
      <c r="Q139" s="117" t="s">
        <v>742</v>
      </c>
      <c r="R139" s="117" t="s">
        <v>711</v>
      </c>
    </row>
    <row r="140" spans="1:18" s="18" customFormat="1" ht="24" customHeight="1">
      <c r="A140" s="12">
        <v>139</v>
      </c>
      <c r="B140" s="12" t="s">
        <v>436</v>
      </c>
      <c r="C140" s="15" t="s">
        <v>44</v>
      </c>
      <c r="D140" s="110" t="s">
        <v>45</v>
      </c>
      <c r="E140" s="110" t="s">
        <v>45</v>
      </c>
      <c r="F140" s="111" t="s">
        <v>93</v>
      </c>
      <c r="G140" s="111" t="s">
        <v>437</v>
      </c>
      <c r="H140" s="111" t="s">
        <v>438</v>
      </c>
      <c r="I140" s="18" t="s">
        <v>96</v>
      </c>
      <c r="J140" s="18" t="s">
        <v>717</v>
      </c>
      <c r="M140" s="18" t="s">
        <v>42</v>
      </c>
      <c r="P140" s="117" t="s">
        <v>514</v>
      </c>
      <c r="Q140" s="117" t="s">
        <v>742</v>
      </c>
      <c r="R140" s="117" t="s">
        <v>714</v>
      </c>
    </row>
    <row r="141" spans="1:18" s="18" customFormat="1" ht="27.75" customHeight="1">
      <c r="A141" s="12">
        <v>140</v>
      </c>
      <c r="B141" s="12" t="s">
        <v>436</v>
      </c>
      <c r="C141" s="15" t="s">
        <v>44</v>
      </c>
      <c r="D141" s="112" t="s">
        <v>45</v>
      </c>
      <c r="E141" s="112" t="s">
        <v>32</v>
      </c>
      <c r="F141" s="113" t="s">
        <v>93</v>
      </c>
      <c r="G141" s="113" t="s">
        <v>437</v>
      </c>
      <c r="H141" s="113" t="s">
        <v>439</v>
      </c>
      <c r="I141" s="18" t="s">
        <v>96</v>
      </c>
      <c r="J141" s="18" t="s">
        <v>717</v>
      </c>
      <c r="M141" s="18" t="s">
        <v>42</v>
      </c>
      <c r="P141" s="117" t="s">
        <v>514</v>
      </c>
      <c r="Q141" s="117" t="s">
        <v>742</v>
      </c>
      <c r="R141" s="117" t="s">
        <v>714</v>
      </c>
    </row>
    <row r="142" spans="1:18" s="18" customFormat="1" ht="43.5" customHeight="1">
      <c r="A142" s="12">
        <v>141</v>
      </c>
      <c r="B142" s="12" t="s">
        <v>436</v>
      </c>
      <c r="C142" s="15" t="s">
        <v>44</v>
      </c>
      <c r="D142" s="112" t="s">
        <v>45</v>
      </c>
      <c r="E142" s="112" t="s">
        <v>50</v>
      </c>
      <c r="F142" s="113" t="s">
        <v>93</v>
      </c>
      <c r="G142" s="113" t="s">
        <v>437</v>
      </c>
      <c r="H142" s="113" t="s">
        <v>440</v>
      </c>
      <c r="I142" s="18" t="s">
        <v>441</v>
      </c>
      <c r="J142" s="117" t="s">
        <v>720</v>
      </c>
      <c r="M142" s="18" t="s">
        <v>42</v>
      </c>
      <c r="P142" s="117" t="s">
        <v>514</v>
      </c>
      <c r="Q142" s="117" t="s">
        <v>742</v>
      </c>
      <c r="R142" s="117" t="s">
        <v>714</v>
      </c>
    </row>
    <row r="143" spans="1:18" s="18" customFormat="1" ht="30.75" customHeight="1">
      <c r="A143" s="12">
        <v>142</v>
      </c>
      <c r="B143" s="12" t="s">
        <v>436</v>
      </c>
      <c r="C143" s="15" t="s">
        <v>154</v>
      </c>
      <c r="D143" s="112" t="s">
        <v>32</v>
      </c>
      <c r="E143" s="112" t="s">
        <v>301</v>
      </c>
      <c r="F143" s="113" t="s">
        <v>93</v>
      </c>
      <c r="G143" s="113" t="s">
        <v>442</v>
      </c>
      <c r="H143" s="113" t="s">
        <v>443</v>
      </c>
      <c r="I143" s="18" t="s">
        <v>96</v>
      </c>
      <c r="J143" s="18" t="s">
        <v>717</v>
      </c>
      <c r="M143" s="18" t="s">
        <v>158</v>
      </c>
      <c r="P143" s="117" t="s">
        <v>514</v>
      </c>
      <c r="Q143" s="117" t="s">
        <v>742</v>
      </c>
      <c r="R143" s="117" t="s">
        <v>714</v>
      </c>
    </row>
    <row r="144" spans="1:18" s="18" customFormat="1" ht="30.75" customHeight="1">
      <c r="A144" s="12">
        <v>143</v>
      </c>
      <c r="B144" s="12" t="s">
        <v>436</v>
      </c>
      <c r="C144" s="15" t="s">
        <v>154</v>
      </c>
      <c r="D144" s="112" t="s">
        <v>32</v>
      </c>
      <c r="E144" s="112" t="s">
        <v>444</v>
      </c>
      <c r="F144" s="113" t="s">
        <v>93</v>
      </c>
      <c r="G144" s="113" t="s">
        <v>445</v>
      </c>
      <c r="H144" s="113" t="s">
        <v>443</v>
      </c>
      <c r="I144" s="18" t="s">
        <v>96</v>
      </c>
      <c r="J144" s="18" t="s">
        <v>717</v>
      </c>
      <c r="M144" s="18" t="s">
        <v>158</v>
      </c>
      <c r="P144" s="117" t="s">
        <v>514</v>
      </c>
      <c r="Q144" s="117" t="s">
        <v>742</v>
      </c>
      <c r="R144" s="117" t="s">
        <v>714</v>
      </c>
    </row>
    <row r="145" spans="1:18" s="18" customFormat="1" ht="42" customHeight="1">
      <c r="A145" s="12">
        <v>144</v>
      </c>
      <c r="B145" s="12" t="s">
        <v>436</v>
      </c>
      <c r="C145" s="15" t="s">
        <v>299</v>
      </c>
      <c r="D145" s="112" t="s">
        <v>32</v>
      </c>
      <c r="E145" s="112" t="s">
        <v>411</v>
      </c>
      <c r="F145" s="113" t="s">
        <v>93</v>
      </c>
      <c r="G145" s="113" t="s">
        <v>446</v>
      </c>
      <c r="H145" s="113" t="s">
        <v>447</v>
      </c>
      <c r="I145" s="18" t="s">
        <v>96</v>
      </c>
      <c r="J145" s="18" t="s">
        <v>717</v>
      </c>
      <c r="M145" s="18" t="s">
        <v>36</v>
      </c>
      <c r="P145" s="117" t="s">
        <v>514</v>
      </c>
      <c r="Q145" s="117" t="s">
        <v>742</v>
      </c>
      <c r="R145" s="117" t="s">
        <v>714</v>
      </c>
    </row>
    <row r="146" spans="1:18" s="18" customFormat="1" ht="24" customHeight="1">
      <c r="A146" s="12">
        <v>145</v>
      </c>
      <c r="B146" s="12" t="s">
        <v>436</v>
      </c>
      <c r="C146" s="15" t="s">
        <v>341</v>
      </c>
      <c r="D146" s="112" t="s">
        <v>26</v>
      </c>
      <c r="E146" s="112" t="s">
        <v>448</v>
      </c>
      <c r="F146" s="113" t="s">
        <v>93</v>
      </c>
      <c r="G146" s="113" t="s">
        <v>437</v>
      </c>
      <c r="H146" s="113" t="s">
        <v>449</v>
      </c>
      <c r="I146" s="18" t="s">
        <v>96</v>
      </c>
      <c r="J146" s="18" t="s">
        <v>717</v>
      </c>
      <c r="M146" s="18" t="s">
        <v>345</v>
      </c>
      <c r="P146" s="117" t="s">
        <v>514</v>
      </c>
      <c r="Q146" s="117" t="s">
        <v>742</v>
      </c>
      <c r="R146" s="117" t="s">
        <v>714</v>
      </c>
    </row>
    <row r="147" spans="1:18" s="18" customFormat="1" ht="25.5" customHeight="1">
      <c r="A147" s="12">
        <v>146</v>
      </c>
      <c r="B147" s="12" t="s">
        <v>436</v>
      </c>
      <c r="C147" s="15" t="s">
        <v>341</v>
      </c>
      <c r="D147" s="112" t="s">
        <v>26</v>
      </c>
      <c r="E147" s="112" t="s">
        <v>342</v>
      </c>
      <c r="F147" s="113" t="s">
        <v>93</v>
      </c>
      <c r="G147" s="113" t="s">
        <v>437</v>
      </c>
      <c r="H147" s="113" t="s">
        <v>450</v>
      </c>
      <c r="I147" s="18" t="s">
        <v>96</v>
      </c>
      <c r="J147" s="18" t="s">
        <v>717</v>
      </c>
      <c r="M147" s="18" t="s">
        <v>345</v>
      </c>
      <c r="P147" s="117" t="s">
        <v>514</v>
      </c>
      <c r="Q147" s="117" t="s">
        <v>742</v>
      </c>
      <c r="R147" s="117" t="s">
        <v>714</v>
      </c>
    </row>
    <row r="148" spans="1:18" s="18" customFormat="1" ht="252.75" customHeight="1">
      <c r="A148" s="12">
        <v>147</v>
      </c>
      <c r="B148" s="12" t="s">
        <v>436</v>
      </c>
      <c r="C148" s="15" t="s">
        <v>78</v>
      </c>
      <c r="D148" s="112" t="s">
        <v>379</v>
      </c>
      <c r="E148" s="112" t="s">
        <v>78</v>
      </c>
      <c r="F148" s="113" t="s">
        <v>18</v>
      </c>
      <c r="G148" s="113" t="s">
        <v>451</v>
      </c>
      <c r="H148" s="113" t="s">
        <v>452</v>
      </c>
      <c r="I148" s="117" t="s">
        <v>110</v>
      </c>
      <c r="J148" s="18" t="s">
        <v>783</v>
      </c>
      <c r="K148" s="18" t="s">
        <v>736</v>
      </c>
      <c r="L148" s="114" t="s">
        <v>22</v>
      </c>
      <c r="M148" s="18" t="s">
        <v>389</v>
      </c>
      <c r="N148" s="117" t="s">
        <v>110</v>
      </c>
      <c r="O148" s="117" t="s">
        <v>766</v>
      </c>
      <c r="P148" s="117"/>
      <c r="Q148" s="117" t="s">
        <v>742</v>
      </c>
      <c r="R148" s="117" t="s">
        <v>711</v>
      </c>
    </row>
    <row r="149" spans="1:18" s="18" customFormat="1" ht="216.75" customHeight="1">
      <c r="A149" s="115">
        <v>148</v>
      </c>
      <c r="B149" s="115" t="s">
        <v>453</v>
      </c>
      <c r="C149" s="106" t="s">
        <v>366</v>
      </c>
      <c r="D149" s="106" t="s">
        <v>123</v>
      </c>
      <c r="E149" s="106" t="s">
        <v>123</v>
      </c>
      <c r="F149" s="107" t="s">
        <v>18</v>
      </c>
      <c r="G149" s="107" t="s">
        <v>703</v>
      </c>
      <c r="H149" s="107" t="s">
        <v>704</v>
      </c>
      <c r="I149" s="117" t="s">
        <v>96</v>
      </c>
      <c r="J149" s="117" t="s">
        <v>744</v>
      </c>
      <c r="L149" s="114" t="s">
        <v>181</v>
      </c>
      <c r="M149" s="18" t="s">
        <v>182</v>
      </c>
      <c r="N149" s="117"/>
      <c r="O149" s="117"/>
      <c r="P149" s="117" t="s">
        <v>514</v>
      </c>
      <c r="Q149" s="117" t="s">
        <v>742</v>
      </c>
      <c r="R149" s="117" t="s">
        <v>716</v>
      </c>
    </row>
    <row r="150" spans="1:18" s="18" customFormat="1" ht="52.5" customHeight="1">
      <c r="A150" s="115">
        <v>149</v>
      </c>
      <c r="B150" s="115" t="s">
        <v>453</v>
      </c>
      <c r="C150" s="108" t="s">
        <v>228</v>
      </c>
      <c r="D150" s="108" t="s">
        <v>45</v>
      </c>
      <c r="E150" s="108" t="s">
        <v>229</v>
      </c>
      <c r="F150" s="109" t="s">
        <v>18</v>
      </c>
      <c r="G150" s="109" t="s">
        <v>705</v>
      </c>
      <c r="H150" s="109" t="s">
        <v>706</v>
      </c>
      <c r="I150" s="117" t="s">
        <v>110</v>
      </c>
      <c r="J150" s="117" t="s">
        <v>750</v>
      </c>
      <c r="L150" s="114" t="s">
        <v>117</v>
      </c>
      <c r="M150" s="18" t="s">
        <v>42</v>
      </c>
      <c r="P150" s="117"/>
      <c r="Q150" s="117" t="s">
        <v>742</v>
      </c>
      <c r="R150" s="117" t="s">
        <v>712</v>
      </c>
    </row>
    <row r="151" spans="1:18" s="18" customFormat="1" ht="91.5" customHeight="1">
      <c r="A151" s="115">
        <v>150</v>
      </c>
      <c r="B151" s="115" t="s">
        <v>453</v>
      </c>
      <c r="C151" s="108" t="s">
        <v>707</v>
      </c>
      <c r="D151" s="108" t="s">
        <v>26</v>
      </c>
      <c r="E151" s="108" t="s">
        <v>211</v>
      </c>
      <c r="F151" s="109" t="s">
        <v>18</v>
      </c>
      <c r="G151" s="109" t="s">
        <v>708</v>
      </c>
      <c r="H151" s="109" t="s">
        <v>709</v>
      </c>
      <c r="I151" s="117" t="s">
        <v>441</v>
      </c>
      <c r="J151" s="117" t="s">
        <v>787</v>
      </c>
      <c r="L151" s="114" t="s">
        <v>82</v>
      </c>
      <c r="M151" s="18" t="s">
        <v>345</v>
      </c>
      <c r="N151" s="117" t="s">
        <v>441</v>
      </c>
      <c r="O151" s="117" t="s">
        <v>768</v>
      </c>
      <c r="P151" s="117" t="s">
        <v>514</v>
      </c>
      <c r="Q151" s="117" t="s">
        <v>742</v>
      </c>
      <c r="R151" s="117" t="s">
        <v>711</v>
      </c>
    </row>
  </sheetData>
  <sheetProtection/>
  <autoFilter ref="A1:Z151"/>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3.xml><?xml version="1.0" encoding="utf-8"?>
<worksheet xmlns="http://schemas.openxmlformats.org/spreadsheetml/2006/main" xmlns:r="http://schemas.openxmlformats.org/officeDocument/2006/relationships">
  <sheetPr codeName="Sheet4"/>
  <dimension ref="A1:AB82"/>
  <sheetViews>
    <sheetView zoomScalePageLayoutView="0" workbookViewId="0" topLeftCell="A1">
      <selection activeCell="A32" sqref="A32"/>
    </sheetView>
  </sheetViews>
  <sheetFormatPr defaultColWidth="9.140625" defaultRowHeight="12.75"/>
  <cols>
    <col min="1" max="1" width="22.421875" style="0" customWidth="1"/>
    <col min="2" max="2" width="7.8515625" style="41" customWidth="1"/>
    <col min="3" max="3" width="9.7109375" style="41" customWidth="1"/>
    <col min="4" max="4" width="11.7109375" style="0" customWidth="1"/>
    <col min="5" max="6" width="10.00390625" style="0" customWidth="1"/>
    <col min="7" max="7" width="10.57421875" style="0" customWidth="1"/>
    <col min="8" max="8" width="8.57421875" style="0" customWidth="1"/>
    <col min="9" max="9" width="11.140625" style="0" customWidth="1"/>
    <col min="10" max="10" width="8.00390625" style="0" customWidth="1"/>
    <col min="11" max="11" width="8.140625" style="0" customWidth="1"/>
    <col min="12" max="12" width="11.421875" style="0" customWidth="1"/>
    <col min="13" max="14" width="17.8515625" style="0" customWidth="1"/>
    <col min="15" max="15" width="8.57421875" style="41" customWidth="1"/>
    <col min="16" max="16" width="18.00390625" style="0" customWidth="1"/>
    <col min="17" max="38" width="5.7109375" style="0" customWidth="1"/>
  </cols>
  <sheetData>
    <row r="1" spans="1:28" ht="27.75" customHeight="1">
      <c r="A1" s="21" t="s">
        <v>459</v>
      </c>
      <c r="B1" s="22" t="s">
        <v>468</v>
      </c>
      <c r="C1" s="23" t="s">
        <v>96</v>
      </c>
      <c r="D1" s="23" t="s">
        <v>110</v>
      </c>
      <c r="E1" s="23" t="s">
        <v>469</v>
      </c>
      <c r="F1" s="23" t="s">
        <v>470</v>
      </c>
      <c r="G1" s="23" t="s">
        <v>471</v>
      </c>
      <c r="H1" s="23" t="s">
        <v>472</v>
      </c>
      <c r="I1" s="24" t="s">
        <v>473</v>
      </c>
      <c r="J1" s="25" t="s">
        <v>474</v>
      </c>
      <c r="K1" s="26" t="s">
        <v>475</v>
      </c>
      <c r="L1" s="27" t="s">
        <v>476</v>
      </c>
      <c r="M1" s="23" t="s">
        <v>477</v>
      </c>
      <c r="N1" s="28" t="s">
        <v>441</v>
      </c>
      <c r="O1" s="29" t="s">
        <v>110</v>
      </c>
      <c r="P1" s="30"/>
      <c r="Q1" s="30"/>
      <c r="R1" s="30"/>
      <c r="S1" s="30"/>
      <c r="T1" s="30"/>
      <c r="U1" s="30"/>
      <c r="V1" s="30"/>
      <c r="W1" s="30"/>
      <c r="X1" s="30"/>
      <c r="Y1" s="30"/>
      <c r="Z1" s="30"/>
      <c r="AA1" s="30"/>
      <c r="AB1" s="30"/>
    </row>
    <row r="2" spans="1:28" ht="11.25" customHeight="1">
      <c r="A2" s="31" t="s">
        <v>97</v>
      </c>
      <c r="B2" s="32">
        <f>COUNTIF('Initial ballot'!M$2:'Initial ballot'!M$835,A2)</f>
        <v>1</v>
      </c>
      <c r="C2" s="32">
        <f>SUMPRODUCT(('Initial ballot'!$M$1:'Initial ballot'!$M$835=$A2)*('Initial ballot'!$I$1:'Initial ballot'!$I$835=C$1))</f>
        <v>1</v>
      </c>
      <c r="D2" s="32">
        <f>SUMPRODUCT(('Initial ballot'!$M$1:'Initial ballot'!$M$835=$A2)*('Initial ballot'!$I$1:'Initial ballot'!$I$835=D$1))</f>
        <v>0</v>
      </c>
      <c r="E2" s="32">
        <f>SUMPRODUCT(('Initial ballot'!$M$1:'Initial ballot'!$M$835=$A2)*('Initial ballot'!$I$1:'Initial ballot'!$I$835=E$1))</f>
        <v>0</v>
      </c>
      <c r="F2" s="32">
        <f>SUMPRODUCT(('Initial ballot'!$M$1:'Initial ballot'!$M$835=$A2)*('Initial ballot'!$I$1:'Initial ballot'!$I$835=F$1))</f>
        <v>0</v>
      </c>
      <c r="G2" s="32">
        <f>SUMPRODUCT(('Initial ballot'!$M$1:'Initial ballot'!$M$835=$A2)*('Initial ballot'!$I$1:'Initial ballot'!$I$835=G$1))</f>
        <v>0</v>
      </c>
      <c r="H2" s="32">
        <f>SUMPRODUCT(('Initial ballot'!$M$1:'Initial ballot'!$M$835=$A2)*('Initial ballot'!$I$1:'Initial ballot'!$I$835=""))</f>
        <v>0</v>
      </c>
      <c r="I2" s="33">
        <f aca="true" t="shared" si="0" ref="I2:I21">B2-(C2+D2+E2)</f>
        <v>0</v>
      </c>
      <c r="J2" s="34">
        <f aca="true" t="shared" si="1" ref="J2:J21">B2-D2</f>
        <v>1</v>
      </c>
      <c r="K2" s="34">
        <f>SUMPRODUCT(('Initial ballot'!$M$1:'Initial ballot'!$M$835=$A2)*('Initial ballot'!$P$1:'Initial ballot'!$P$835="Editor Done"))</f>
        <v>1</v>
      </c>
      <c r="L2" s="35" t="s">
        <v>478</v>
      </c>
      <c r="M2" s="36" t="s">
        <v>479</v>
      </c>
      <c r="N2" s="30"/>
      <c r="O2" s="37"/>
      <c r="P2" s="30"/>
      <c r="Q2" s="30"/>
      <c r="R2" s="30"/>
      <c r="S2" s="30"/>
      <c r="T2" s="30"/>
      <c r="U2" s="30"/>
      <c r="V2" s="30"/>
      <c r="W2" s="30"/>
      <c r="X2" s="30"/>
      <c r="Y2" s="30"/>
      <c r="Z2" s="30"/>
      <c r="AA2" s="30"/>
      <c r="AB2" s="30"/>
    </row>
    <row r="3" spans="1:28" ht="11.25" customHeight="1">
      <c r="A3" s="31" t="s">
        <v>17</v>
      </c>
      <c r="B3" s="32">
        <f>COUNTIF('Initial ballot'!M$2:'Initial ballot'!M$835,A3)</f>
        <v>14</v>
      </c>
      <c r="C3" s="32">
        <f>SUMPRODUCT(('Initial ballot'!$M$1:'Initial ballot'!$M$835=$A3)*('Initial ballot'!$I$1:'Initial ballot'!$I$835=C$1))</f>
        <v>2</v>
      </c>
      <c r="D3" s="32">
        <f>SUMPRODUCT(('Initial ballot'!$M$1:'Initial ballot'!$M$835=$A3)*('Initial ballot'!$I$1:'Initial ballot'!$I$835=D$1))</f>
        <v>10</v>
      </c>
      <c r="E3" s="32">
        <f>SUMPRODUCT(('Initial ballot'!$M$1:'Initial ballot'!$M$835=$A3)*('Initial ballot'!$I$1:'Initial ballot'!$I$835=E$1))</f>
        <v>2</v>
      </c>
      <c r="F3" s="32">
        <f>SUMPRODUCT(('Initial ballot'!$M$1:'Initial ballot'!$M$835=$A3)*('Initial ballot'!$I$1:'Initial ballot'!$I$835=F$1))</f>
        <v>0</v>
      </c>
      <c r="G3" s="32">
        <f>SUMPRODUCT(('Initial ballot'!$M$1:'Initial ballot'!$M$835=$A3)*('Initial ballot'!$I$1:'Initial ballot'!$I$835=G$1))</f>
        <v>0</v>
      </c>
      <c r="H3" s="32">
        <f>SUMPRODUCT(('Initial ballot'!$M$1:'Initial ballot'!$M$835=$A3)*('Initial ballot'!$I$1:'Initial ballot'!$I$835=""))</f>
        <v>0</v>
      </c>
      <c r="I3" s="33">
        <f>B3-(C3+D3+E3+F3)</f>
        <v>0</v>
      </c>
      <c r="J3" s="34">
        <f t="shared" si="1"/>
        <v>4</v>
      </c>
      <c r="K3" s="34">
        <f>SUMPRODUCT(('Initial ballot'!$M$1:'Initial ballot'!$M$835=$A3)*('Initial ballot'!$P$1:'Initial ballot'!$P$835="Editor Done"))</f>
        <v>4</v>
      </c>
      <c r="L3" s="35"/>
      <c r="M3" s="36" t="s">
        <v>17</v>
      </c>
      <c r="N3" s="30"/>
      <c r="O3" s="37"/>
      <c r="P3" s="30"/>
      <c r="Q3" s="30"/>
      <c r="R3" s="30"/>
      <c r="S3" s="30"/>
      <c r="T3" s="30"/>
      <c r="U3" s="30"/>
      <c r="V3" s="30"/>
      <c r="W3" s="30"/>
      <c r="X3" s="30"/>
      <c r="Y3" s="30"/>
      <c r="Z3" s="30"/>
      <c r="AA3" s="30"/>
      <c r="AB3" s="30"/>
    </row>
    <row r="4" spans="1:28" ht="11.25" customHeight="1">
      <c r="A4" s="31" t="s">
        <v>127</v>
      </c>
      <c r="B4" s="32">
        <f>COUNTIF('Initial ballot'!M$2:'Initial ballot'!M$835,A4)</f>
        <v>1</v>
      </c>
      <c r="C4" s="32">
        <f>SUMPRODUCT(('Initial ballot'!$M$1:'Initial ballot'!$M$835=$A4)*('Initial ballot'!$I$1:'Initial ballot'!$I$835=C$1))</f>
        <v>0</v>
      </c>
      <c r="D4" s="32">
        <f>SUMPRODUCT(('Initial ballot'!$M$1:'Initial ballot'!$M$835=$A4)*('Initial ballot'!$I$1:'Initial ballot'!$I$835=D$1))</f>
        <v>0</v>
      </c>
      <c r="E4" s="32">
        <f>SUMPRODUCT(('Initial ballot'!$M$1:'Initial ballot'!$M$835=$A4)*('Initial ballot'!$I$1:'Initial ballot'!$I$835=E$1))</f>
        <v>1</v>
      </c>
      <c r="F4" s="32">
        <f>SUMPRODUCT(('Initial ballot'!$M$1:'Initial ballot'!$M$835=$A4)*('Initial ballot'!$I$1:'Initial ballot'!$I$835=F$1))</f>
        <v>0</v>
      </c>
      <c r="G4" s="32">
        <f>SUMPRODUCT(('Initial ballot'!$M$1:'Initial ballot'!$M$835=$A4)*('Initial ballot'!$I$1:'Initial ballot'!$I$835=G$1))</f>
        <v>0</v>
      </c>
      <c r="H4" s="32">
        <f>SUMPRODUCT(('Initial ballot'!$M$1:'Initial ballot'!$M$835=$A4)*('Initial ballot'!$I$1:'Initial ballot'!$I$835=""))</f>
        <v>0</v>
      </c>
      <c r="I4" s="33">
        <f t="shared" si="0"/>
        <v>0</v>
      </c>
      <c r="J4" s="34">
        <f t="shared" si="1"/>
        <v>1</v>
      </c>
      <c r="K4" s="34">
        <f>SUMPRODUCT(('Initial ballot'!$M$1:'Initial ballot'!$M$835=$A4)*('Initial ballot'!$P$1:'Initial ballot'!$P$835="Editor Done"))</f>
        <v>1</v>
      </c>
      <c r="L4" s="35"/>
      <c r="M4" s="36" t="s">
        <v>480</v>
      </c>
      <c r="N4" s="30"/>
      <c r="O4" s="37"/>
      <c r="P4" s="30"/>
      <c r="Q4" s="30"/>
      <c r="R4" s="30"/>
      <c r="S4" s="30"/>
      <c r="T4" s="30"/>
      <c r="U4" s="30"/>
      <c r="V4" s="30"/>
      <c r="W4" s="30"/>
      <c r="X4" s="30"/>
      <c r="Y4" s="30"/>
      <c r="Z4" s="30"/>
      <c r="AA4" s="30"/>
      <c r="AB4" s="30"/>
    </row>
    <row r="5" spans="1:28" ht="11.25" customHeight="1">
      <c r="A5" s="31" t="s">
        <v>129</v>
      </c>
      <c r="B5" s="32">
        <f>COUNTIF('Initial ballot'!M$2:'Initial ballot'!M$835,A5)</f>
        <v>2</v>
      </c>
      <c r="C5" s="32">
        <f>SUMPRODUCT(('Initial ballot'!$M$1:'Initial ballot'!$M$835=$A5)*('Initial ballot'!$I$1:'Initial ballot'!$I$835=C$1))</f>
        <v>0</v>
      </c>
      <c r="D5" s="32">
        <f>SUMPRODUCT(('Initial ballot'!$M$1:'Initial ballot'!$M$835=$A5)*('Initial ballot'!$I$1:'Initial ballot'!$I$835=D$1))</f>
        <v>1</v>
      </c>
      <c r="E5" s="32">
        <f>SUMPRODUCT(('Initial ballot'!$M$1:'Initial ballot'!$M$835=$A5)*('Initial ballot'!$I$1:'Initial ballot'!$I$835=E$1))</f>
        <v>0</v>
      </c>
      <c r="F5" s="32">
        <f>SUMPRODUCT(('Initial ballot'!$M$1:'Initial ballot'!$M$835=$A5)*('Initial ballot'!$I$1:'Initial ballot'!$I$835=F$1))</f>
        <v>0</v>
      </c>
      <c r="G5" s="32">
        <f>SUMPRODUCT(('Initial ballot'!$M$1:'Initial ballot'!$M$835=$A5)*('Initial ballot'!$I$1:'Initial ballot'!$I$835=G$1))</f>
        <v>0</v>
      </c>
      <c r="H5" s="32">
        <f>SUMPRODUCT(('Initial ballot'!$M$1:'Initial ballot'!$M$835=$A5)*('Initial ballot'!$I$1:'Initial ballot'!$I$835=""))</f>
        <v>1</v>
      </c>
      <c r="I5" s="33">
        <f t="shared" si="0"/>
        <v>1</v>
      </c>
      <c r="J5" s="34">
        <f t="shared" si="1"/>
        <v>1</v>
      </c>
      <c r="K5" s="34">
        <f>SUMPRODUCT(('Initial ballot'!$M$1:'Initial ballot'!$M$835=$A5)*('Initial ballot'!$P$1:'Initial ballot'!$P$835="Editor Done"))</f>
        <v>0</v>
      </c>
      <c r="L5" s="35"/>
      <c r="M5" s="36" t="s">
        <v>481</v>
      </c>
      <c r="N5" s="30"/>
      <c r="O5" s="37"/>
      <c r="P5" s="30"/>
      <c r="Q5" s="30"/>
      <c r="R5" s="30"/>
      <c r="S5" s="30"/>
      <c r="T5" s="30"/>
      <c r="U5" s="30"/>
      <c r="V5" s="30"/>
      <c r="W5" s="30"/>
      <c r="X5" s="30"/>
      <c r="Y5" s="30"/>
      <c r="Z5" s="30"/>
      <c r="AA5" s="30"/>
      <c r="AB5" s="30"/>
    </row>
    <row r="6" spans="1:28" ht="11.25" customHeight="1">
      <c r="A6" s="31" t="s">
        <v>365</v>
      </c>
      <c r="B6" s="32">
        <f>COUNTIF('Initial ballot'!M$2:'Initial ballot'!M$835,A6)</f>
        <v>1</v>
      </c>
      <c r="C6" s="32">
        <f>SUMPRODUCT(('Initial ballot'!$M$1:'Initial ballot'!$M$835=$A6)*('Initial ballot'!$I$1:'Initial ballot'!$I$835=C$1))</f>
        <v>0</v>
      </c>
      <c r="D6" s="32">
        <f>SUMPRODUCT(('Initial ballot'!$M$1:'Initial ballot'!$M$835=$A6)*('Initial ballot'!$I$1:'Initial ballot'!$I$835=D$1))</f>
        <v>1</v>
      </c>
      <c r="E6" s="32">
        <f>SUMPRODUCT(('Initial ballot'!$M$1:'Initial ballot'!$M$835=$A6)*('Initial ballot'!$I$1:'Initial ballot'!$I$835=E$1))</f>
        <v>0</v>
      </c>
      <c r="F6" s="32">
        <f>SUMPRODUCT(('Initial ballot'!$M$1:'Initial ballot'!$M$835=$A6)*('Initial ballot'!$I$1:'Initial ballot'!$I$835=F$1))</f>
        <v>0</v>
      </c>
      <c r="G6" s="32">
        <f>SUMPRODUCT(('Initial ballot'!$M$1:'Initial ballot'!$M$835=$A6)*('Initial ballot'!$I$1:'Initial ballot'!$I$835=G$1))</f>
        <v>0</v>
      </c>
      <c r="H6" s="32">
        <f>SUMPRODUCT(('Initial ballot'!$M$1:'Initial ballot'!$M$835=$A6)*('Initial ballot'!$I$1:'Initial ballot'!$I$835=""))</f>
        <v>0</v>
      </c>
      <c r="I6" s="33">
        <f t="shared" si="0"/>
        <v>0</v>
      </c>
      <c r="J6" s="34">
        <f t="shared" si="1"/>
        <v>0</v>
      </c>
      <c r="K6" s="34">
        <f>SUMPRODUCT(('Initial ballot'!$M$1:'Initial ballot'!$M$835=$A6)*('Initial ballot'!$P$1:'Initial ballot'!$P$835="Editor Done"))</f>
        <v>0</v>
      </c>
      <c r="L6" s="35"/>
      <c r="M6" s="36" t="s">
        <v>482</v>
      </c>
      <c r="O6" s="38"/>
      <c r="P6" s="39"/>
      <c r="Q6" s="30"/>
      <c r="R6" s="30"/>
      <c r="S6" s="30"/>
      <c r="T6" s="30"/>
      <c r="U6" s="30"/>
      <c r="V6" s="30"/>
      <c r="W6" s="30"/>
      <c r="X6" s="30"/>
      <c r="Y6" s="30"/>
      <c r="Z6" s="30"/>
      <c r="AA6" s="30"/>
      <c r="AB6" s="30"/>
    </row>
    <row r="7" spans="1:28" ht="11.25" customHeight="1">
      <c r="A7" s="31" t="s">
        <v>182</v>
      </c>
      <c r="B7" s="32">
        <f>COUNTIF('Initial ballot'!M$2:'Initial ballot'!M$835,A7)</f>
        <v>7</v>
      </c>
      <c r="C7" s="32">
        <f>SUMPRODUCT(('Initial ballot'!$M$1:'Initial ballot'!$M$835=$A7)*('Initial ballot'!$I$1:'Initial ballot'!$I$835=C$1))</f>
        <v>2</v>
      </c>
      <c r="D7" s="32">
        <f>SUMPRODUCT(('Initial ballot'!$M$1:'Initial ballot'!$M$835=$A7)*('Initial ballot'!$I$1:'Initial ballot'!$I$835=D$1))</f>
        <v>2</v>
      </c>
      <c r="E7" s="32">
        <f>SUMPRODUCT(('Initial ballot'!$M$1:'Initial ballot'!$M$835=$A7)*('Initial ballot'!$I$1:'Initial ballot'!$I$835=E$1))</f>
        <v>0</v>
      </c>
      <c r="F7" s="32">
        <f>SUMPRODUCT(('Initial ballot'!$M$1:'Initial ballot'!$M$835=$A7)*('Initial ballot'!$I$1:'Initial ballot'!$I$835=F$1))</f>
        <v>0</v>
      </c>
      <c r="G7" s="32">
        <f>SUMPRODUCT(('Initial ballot'!$M$1:'Initial ballot'!$M$835=$A7)*('Initial ballot'!$I$1:'Initial ballot'!$I$835=G$1))</f>
        <v>0</v>
      </c>
      <c r="H7" s="32">
        <f>SUMPRODUCT(('Initial ballot'!$M$1:'Initial ballot'!$M$835=$A7)*('Initial ballot'!$I$1:'Initial ballot'!$I$835=""))</f>
        <v>3</v>
      </c>
      <c r="I7" s="33">
        <f t="shared" si="0"/>
        <v>3</v>
      </c>
      <c r="J7" s="34">
        <f t="shared" si="1"/>
        <v>5</v>
      </c>
      <c r="K7" s="34">
        <f>SUMPRODUCT(('Initial ballot'!$M$1:'Initial ballot'!$M$835=$A7)*('Initial ballot'!$P$1:'Initial ballot'!$P$835="Editor Done"))</f>
        <v>2</v>
      </c>
      <c r="L7" s="35"/>
      <c r="M7" s="36" t="s">
        <v>483</v>
      </c>
      <c r="O7" s="38"/>
      <c r="P7" s="39"/>
      <c r="Q7" s="30"/>
      <c r="R7" s="30"/>
      <c r="S7" s="30"/>
      <c r="T7" s="30"/>
      <c r="U7" s="30"/>
      <c r="V7" s="30"/>
      <c r="W7" s="30"/>
      <c r="X7" s="30"/>
      <c r="Y7" s="30"/>
      <c r="Z7" s="30"/>
      <c r="AA7" s="30"/>
      <c r="AB7" s="30"/>
    </row>
    <row r="8" spans="1:28" ht="11.25" customHeight="1">
      <c r="A8" s="31" t="s">
        <v>42</v>
      </c>
      <c r="B8" s="32">
        <f>COUNTIF('Initial ballot'!M$2:'Initial ballot'!M$835,A8)</f>
        <v>23</v>
      </c>
      <c r="C8" s="32">
        <f>SUMPRODUCT(('Initial ballot'!$M$1:'Initial ballot'!$M$835=$A8)*('Initial ballot'!$I$1:'Initial ballot'!$I$835=C$1))</f>
        <v>10</v>
      </c>
      <c r="D8" s="32">
        <f>SUMPRODUCT(('Initial ballot'!$M$1:'Initial ballot'!$M$835=$A8)*('Initial ballot'!$I$1:'Initial ballot'!$I$835=D$1))</f>
        <v>8</v>
      </c>
      <c r="E8" s="32">
        <f>SUMPRODUCT(('Initial ballot'!$M$1:'Initial ballot'!$M$835=$A8)*('Initial ballot'!$I$1:'Initial ballot'!$I$835=E$1))</f>
        <v>3</v>
      </c>
      <c r="F8" s="32">
        <f>SUMPRODUCT(('Initial ballot'!$M$1:'Initial ballot'!$M$835=$A8)*('Initial ballot'!$I$1:'Initial ballot'!$I$835=F$1))</f>
        <v>0</v>
      </c>
      <c r="G8" s="32">
        <f>SUMPRODUCT(('Initial ballot'!$M$1:'Initial ballot'!$M$835=$A8)*('Initial ballot'!$I$1:'Initial ballot'!$I$835=G$1))</f>
        <v>0</v>
      </c>
      <c r="H8" s="32">
        <f>SUMPRODUCT(('Initial ballot'!$M$1:'Initial ballot'!$M$835=$A8)*('Initial ballot'!$I$1:'Initial ballot'!$I$835=""))</f>
        <v>1</v>
      </c>
      <c r="I8" s="33">
        <f t="shared" si="0"/>
        <v>2</v>
      </c>
      <c r="J8" s="34">
        <f t="shared" si="1"/>
        <v>15</v>
      </c>
      <c r="K8" s="34">
        <f>SUMPRODUCT(('Initial ballot'!$M$1:'Initial ballot'!$M$835=$A8)*('Initial ballot'!$P$1:'Initial ballot'!$P$835="Editor Done"))</f>
        <v>13</v>
      </c>
      <c r="L8" s="35"/>
      <c r="M8" s="36" t="s">
        <v>484</v>
      </c>
      <c r="O8" s="38"/>
      <c r="P8" s="39"/>
      <c r="Q8" s="30"/>
      <c r="R8" s="30"/>
      <c r="S8" s="30"/>
      <c r="T8" s="30"/>
      <c r="U8" s="30"/>
      <c r="V8" s="30"/>
      <c r="W8" s="30"/>
      <c r="X8" s="30"/>
      <c r="Y8" s="30"/>
      <c r="Z8" s="30"/>
      <c r="AA8" s="30"/>
      <c r="AB8" s="30"/>
    </row>
    <row r="9" spans="1:28" ht="11.25" customHeight="1">
      <c r="A9" s="31" t="s">
        <v>158</v>
      </c>
      <c r="B9" s="32">
        <f>COUNTIF('Initial ballot'!M$2:'Initial ballot'!M$835,A9)</f>
        <v>10</v>
      </c>
      <c r="C9" s="32">
        <f>SUMPRODUCT(('Initial ballot'!$M$1:'Initial ballot'!$M$835=$A9)*('Initial ballot'!$I$1:'Initial ballot'!$I$835=C$1))</f>
        <v>7</v>
      </c>
      <c r="D9" s="32">
        <f>SUMPRODUCT(('Initial ballot'!$M$1:'Initial ballot'!$M$835=$A9)*('Initial ballot'!$I$1:'Initial ballot'!$I$835=D$1))</f>
        <v>0</v>
      </c>
      <c r="E9" s="32">
        <f>SUMPRODUCT(('Initial ballot'!$M$1:'Initial ballot'!$M$835=$A9)*('Initial ballot'!$I$1:'Initial ballot'!$I$835=E$1))</f>
        <v>2</v>
      </c>
      <c r="F9" s="32">
        <f>SUMPRODUCT(('Initial ballot'!$M$1:'Initial ballot'!$M$835=$A9)*('Initial ballot'!$I$1:'Initial ballot'!$I$835=F$1))</f>
        <v>0</v>
      </c>
      <c r="G9" s="32">
        <f>SUMPRODUCT(('Initial ballot'!$M$1:'Initial ballot'!$M$835=$A9)*('Initial ballot'!$I$1:'Initial ballot'!$I$835=G$1))</f>
        <v>0</v>
      </c>
      <c r="H9" s="32">
        <f>SUMPRODUCT(('Initial ballot'!$M$1:'Initial ballot'!$M$835=$A9)*('Initial ballot'!$I$1:'Initial ballot'!$I$835=""))</f>
        <v>0</v>
      </c>
      <c r="I9" s="33">
        <f t="shared" si="0"/>
        <v>1</v>
      </c>
      <c r="J9" s="34">
        <f t="shared" si="1"/>
        <v>10</v>
      </c>
      <c r="K9" s="34">
        <f>SUMPRODUCT(('Initial ballot'!$M$1:'Initial ballot'!$M$835=$A9)*('Initial ballot'!$P$1:'Initial ballot'!$P$835="Editor Done"))</f>
        <v>9</v>
      </c>
      <c r="L9" s="35"/>
      <c r="M9" s="36" t="s">
        <v>485</v>
      </c>
      <c r="O9" s="38"/>
      <c r="P9" s="39"/>
      <c r="Q9" s="30"/>
      <c r="R9" s="30"/>
      <c r="S9" s="30"/>
      <c r="T9" s="30"/>
      <c r="U9" s="30"/>
      <c r="V9" s="30"/>
      <c r="W9" s="30"/>
      <c r="X9" s="30"/>
      <c r="Y9" s="30"/>
      <c r="Z9" s="30"/>
      <c r="AA9" s="30"/>
      <c r="AB9" s="30"/>
    </row>
    <row r="10" spans="1:28" ht="11.25" customHeight="1">
      <c r="A10" s="31" t="s">
        <v>36</v>
      </c>
      <c r="B10" s="32">
        <f>COUNTIF('Initial ballot'!M$2:'Initial ballot'!M$835,A10)</f>
        <v>11</v>
      </c>
      <c r="C10" s="32">
        <f>SUMPRODUCT(('Initial ballot'!$M$1:'Initial ballot'!$M$835=$A10)*('Initial ballot'!$I$1:'Initial ballot'!$I$835=C$1))</f>
        <v>6</v>
      </c>
      <c r="D10" s="32">
        <f>SUMPRODUCT(('Initial ballot'!$M$1:'Initial ballot'!$M$835=$A10)*('Initial ballot'!$I$1:'Initial ballot'!$I$835=D$1))</f>
        <v>3</v>
      </c>
      <c r="E10" s="32">
        <f>SUMPRODUCT(('Initial ballot'!$M$1:'Initial ballot'!$M$835=$A10)*('Initial ballot'!$I$1:'Initial ballot'!$I$835=E$1))</f>
        <v>2</v>
      </c>
      <c r="F10" s="32">
        <f>SUMPRODUCT(('Initial ballot'!$M$1:'Initial ballot'!$M$835=$A10)*('Initial ballot'!$I$1:'Initial ballot'!$I$835=F$1))</f>
        <v>0</v>
      </c>
      <c r="G10" s="32">
        <f>SUMPRODUCT(('Initial ballot'!$M$1:'Initial ballot'!$M$835=$A10)*('Initial ballot'!$I$1:'Initial ballot'!$I$835=G$1))</f>
        <v>0</v>
      </c>
      <c r="H10" s="32">
        <f>SUMPRODUCT(('Initial ballot'!$M$1:'Initial ballot'!$M$835=$A10)*('Initial ballot'!$I$1:'Initial ballot'!$I$835=""))</f>
        <v>0</v>
      </c>
      <c r="I10" s="33">
        <f>B10-(C10+D10+E10)</f>
        <v>0</v>
      </c>
      <c r="J10" s="34">
        <f>B10-D10</f>
        <v>8</v>
      </c>
      <c r="K10" s="34">
        <f>SUMPRODUCT(('Initial ballot'!$M$1:'Initial ballot'!$M$835=$A10)*('Initial ballot'!$P$1:'Initial ballot'!$P$835="Editor Done"))</f>
        <v>8</v>
      </c>
      <c r="L10" s="35"/>
      <c r="M10" s="36" t="s">
        <v>486</v>
      </c>
      <c r="O10" s="38"/>
      <c r="P10" s="39"/>
      <c r="Q10" s="30"/>
      <c r="R10" s="30"/>
      <c r="S10" s="30"/>
      <c r="T10" s="30"/>
      <c r="U10" s="30"/>
      <c r="V10" s="30"/>
      <c r="W10" s="30"/>
      <c r="X10" s="30"/>
      <c r="Y10" s="30"/>
      <c r="Z10" s="30"/>
      <c r="AA10" s="30"/>
      <c r="AB10" s="30"/>
    </row>
    <row r="11" spans="1:28" ht="11.25" customHeight="1">
      <c r="A11" s="31" t="s">
        <v>273</v>
      </c>
      <c r="B11" s="32">
        <f>COUNTIF('Initial ballot'!M$2:'Initial ballot'!M$835,A11)</f>
        <v>1</v>
      </c>
      <c r="C11" s="32">
        <f>SUMPRODUCT(('Initial ballot'!$M$1:'Initial ballot'!$M$835=$A11)*('Initial ballot'!$I$1:'Initial ballot'!$I$835=C$1))</f>
        <v>0</v>
      </c>
      <c r="D11" s="32">
        <f>SUMPRODUCT(('Initial ballot'!$M$1:'Initial ballot'!$M$835=$A11)*('Initial ballot'!$I$1:'Initial ballot'!$I$835=D$1))</f>
        <v>0</v>
      </c>
      <c r="E11" s="32">
        <f>SUMPRODUCT(('Initial ballot'!$M$1:'Initial ballot'!$M$835=$A11)*('Initial ballot'!$I$1:'Initial ballot'!$I$835=E$1))</f>
        <v>1</v>
      </c>
      <c r="F11" s="32">
        <f>SUMPRODUCT(('Initial ballot'!$M$1:'Initial ballot'!$M$835=$A11)*('Initial ballot'!$I$1:'Initial ballot'!$I$835=F$1))</f>
        <v>0</v>
      </c>
      <c r="G11" s="32">
        <f>SUMPRODUCT(('Initial ballot'!$M$1:'Initial ballot'!$M$835=$A11)*('Initial ballot'!$I$1:'Initial ballot'!$I$835=G$1))</f>
        <v>0</v>
      </c>
      <c r="H11" s="32">
        <f>SUMPRODUCT(('Initial ballot'!$M$1:'Initial ballot'!$M$835=$A11)*('Initial ballot'!$I$1:'Initial ballot'!$I$835=""))</f>
        <v>0</v>
      </c>
      <c r="I11" s="33">
        <f>B11-(C11+D11+E11)</f>
        <v>0</v>
      </c>
      <c r="J11" s="34">
        <f>B11-D11</f>
        <v>1</v>
      </c>
      <c r="K11" s="34">
        <f>SUMPRODUCT(('Initial ballot'!$M$1:'Initial ballot'!$M$835=$A11)*('Initial ballot'!$P$1:'Initial ballot'!$P$835="Editor Done"))</f>
        <v>1</v>
      </c>
      <c r="L11" s="35"/>
      <c r="M11" s="36" t="s">
        <v>487</v>
      </c>
      <c r="O11" s="38"/>
      <c r="P11" s="39"/>
      <c r="Q11" s="30"/>
      <c r="R11" s="30"/>
      <c r="S11" s="30"/>
      <c r="T11" s="30"/>
      <c r="U11" s="30"/>
      <c r="V11" s="30"/>
      <c r="W11" s="30"/>
      <c r="X11" s="30"/>
      <c r="Y11" s="30"/>
      <c r="Z11" s="30"/>
      <c r="AA11" s="30"/>
      <c r="AB11" s="30"/>
    </row>
    <row r="12" spans="1:28" ht="11.25" customHeight="1">
      <c r="A12" s="31" t="s">
        <v>30</v>
      </c>
      <c r="B12" s="32">
        <f>COUNTIF('Initial ballot'!M$2:'Initial ballot'!M$835,A12)</f>
        <v>13</v>
      </c>
      <c r="C12" s="32">
        <f>SUMPRODUCT(('Initial ballot'!$M$1:'Initial ballot'!$M$835=$A12)*('Initial ballot'!$I$1:'Initial ballot'!$I$835=C$1))</f>
        <v>0</v>
      </c>
      <c r="D12" s="32">
        <f>SUMPRODUCT(('Initial ballot'!$M$1:'Initial ballot'!$M$835=$A12)*('Initial ballot'!$I$1:'Initial ballot'!$I$835=D$1))</f>
        <v>2</v>
      </c>
      <c r="E12" s="32">
        <f>SUMPRODUCT(('Initial ballot'!$M$1:'Initial ballot'!$M$835=$A12)*('Initial ballot'!$I$1:'Initial ballot'!$I$835=E$1))</f>
        <v>10</v>
      </c>
      <c r="F12" s="32">
        <f>SUMPRODUCT(('Initial ballot'!$M$1:'Initial ballot'!$M$835=$A12)*('Initial ballot'!$I$1:'Initial ballot'!$I$835=F$1))</f>
        <v>0</v>
      </c>
      <c r="G12" s="32">
        <f>SUMPRODUCT(('Initial ballot'!$M$1:'Initial ballot'!$M$835=$A12)*('Initial ballot'!$I$1:'Initial ballot'!$I$835=G$1))</f>
        <v>0</v>
      </c>
      <c r="H12" s="32">
        <f>SUMPRODUCT(('Initial ballot'!$M$1:'Initial ballot'!$M$835=$A12)*('Initial ballot'!$I$1:'Initial ballot'!$I$835=""))</f>
        <v>0</v>
      </c>
      <c r="I12" s="33">
        <f t="shared" si="0"/>
        <v>1</v>
      </c>
      <c r="J12" s="34">
        <f t="shared" si="1"/>
        <v>11</v>
      </c>
      <c r="K12" s="34">
        <f>SUMPRODUCT(('Initial ballot'!$M$1:'Initial ballot'!$M$835=$A12)*('Initial ballot'!$P$1:'Initial ballot'!$P$835="Editor Done"))</f>
        <v>10</v>
      </c>
      <c r="L12" s="35"/>
      <c r="M12" s="36" t="s">
        <v>488</v>
      </c>
      <c r="O12" s="38"/>
      <c r="P12" s="39"/>
      <c r="Q12" s="30"/>
      <c r="R12" s="30"/>
      <c r="S12" s="30"/>
      <c r="T12" s="30"/>
      <c r="U12" s="30"/>
      <c r="V12" s="30"/>
      <c r="W12" s="30"/>
      <c r="X12" s="30"/>
      <c r="Y12" s="30"/>
      <c r="Z12" s="30"/>
      <c r="AA12" s="30"/>
      <c r="AB12" s="30"/>
    </row>
    <row r="13" spans="1:28" ht="11.25" customHeight="1">
      <c r="A13" s="31" t="s">
        <v>57</v>
      </c>
      <c r="B13" s="32">
        <f>COUNTIF('Initial ballot'!M$2:'Initial ballot'!M$835,A13)</f>
        <v>8</v>
      </c>
      <c r="C13" s="32">
        <f>SUMPRODUCT(('Initial ballot'!$M$1:'Initial ballot'!$M$835=$A13)*('Initial ballot'!$I$1:'Initial ballot'!$I$835=C$1))</f>
        <v>2</v>
      </c>
      <c r="D13" s="32">
        <f>SUMPRODUCT(('Initial ballot'!$M$1:'Initial ballot'!$M$835=$A13)*('Initial ballot'!$I$1:'Initial ballot'!$I$835=D$1))</f>
        <v>3</v>
      </c>
      <c r="E13" s="32">
        <f>SUMPRODUCT(('Initial ballot'!$M$1:'Initial ballot'!$M$835=$A13)*('Initial ballot'!$I$1:'Initial ballot'!$I$835=E$1))</f>
        <v>3</v>
      </c>
      <c r="F13" s="32">
        <f>SUMPRODUCT(('Initial ballot'!$M$1:'Initial ballot'!$M$835=$A13)*('Initial ballot'!$I$1:'Initial ballot'!$I$835=F$1))</f>
        <v>0</v>
      </c>
      <c r="G13" s="32">
        <f>SUMPRODUCT(('Initial ballot'!$M$1:'Initial ballot'!$M$835=$A13)*('Initial ballot'!$I$1:'Initial ballot'!$I$835=G$1))</f>
        <v>0</v>
      </c>
      <c r="H13" s="32">
        <f>SUMPRODUCT(('Initial ballot'!$M$1:'Initial ballot'!$M$835=$A13)*('Initial ballot'!$I$1:'Initial ballot'!$I$835=""))</f>
        <v>0</v>
      </c>
      <c r="I13" s="33">
        <f t="shared" si="0"/>
        <v>0</v>
      </c>
      <c r="J13" s="34">
        <f t="shared" si="1"/>
        <v>5</v>
      </c>
      <c r="K13" s="34">
        <f>SUMPRODUCT(('Initial ballot'!$M$1:'Initial ballot'!$M$835=$A13)*('Initial ballot'!$P$1:'Initial ballot'!$P$835="Editor Done"))</f>
        <v>5</v>
      </c>
      <c r="L13" s="35"/>
      <c r="M13" s="36" t="s">
        <v>489</v>
      </c>
      <c r="O13" s="38"/>
      <c r="P13" s="39"/>
      <c r="Q13" s="30"/>
      <c r="R13" s="30"/>
      <c r="S13" s="30"/>
      <c r="T13" s="30"/>
      <c r="U13" s="30"/>
      <c r="V13" s="30"/>
      <c r="W13" s="30"/>
      <c r="X13" s="30"/>
      <c r="Y13" s="30"/>
      <c r="Z13" s="30"/>
      <c r="AA13" s="30"/>
      <c r="AB13" s="30"/>
    </row>
    <row r="14" spans="1:28" ht="11.25" customHeight="1">
      <c r="A14" s="31" t="s">
        <v>382</v>
      </c>
      <c r="B14" s="32">
        <f>COUNTIF('Initial ballot'!M$2:'Initial ballot'!M$835,A14)</f>
        <v>1</v>
      </c>
      <c r="C14" s="32">
        <f>SUMPRODUCT(('Initial ballot'!$M$1:'Initial ballot'!$M$835=$A14)*('Initial ballot'!$I$1:'Initial ballot'!$I$835=C$1))</f>
        <v>0</v>
      </c>
      <c r="D14" s="32">
        <f>SUMPRODUCT(('Initial ballot'!$M$1:'Initial ballot'!$M$835=$A14)*('Initial ballot'!$I$1:'Initial ballot'!$I$835=D$1))</f>
        <v>0</v>
      </c>
      <c r="E14" s="32">
        <f>SUMPRODUCT(('Initial ballot'!$M$1:'Initial ballot'!$M$835=$A14)*('Initial ballot'!$I$1:'Initial ballot'!$I$835=E$1))</f>
        <v>1</v>
      </c>
      <c r="F14" s="32">
        <f>SUMPRODUCT(('Initial ballot'!$M$1:'Initial ballot'!$M$835=$A14)*('Initial ballot'!$I$1:'Initial ballot'!$I$835=F$1))</f>
        <v>0</v>
      </c>
      <c r="G14" s="32">
        <f>SUMPRODUCT(('Initial ballot'!$M$1:'Initial ballot'!$M$835=$A14)*('Initial ballot'!$I$1:'Initial ballot'!$I$835=G$1))</f>
        <v>0</v>
      </c>
      <c r="H14" s="32">
        <f>SUMPRODUCT(('Initial ballot'!$M$1:'Initial ballot'!$M$835=$A14)*('Initial ballot'!$I$1:'Initial ballot'!$I$835=""))</f>
        <v>0</v>
      </c>
      <c r="I14" s="33">
        <f t="shared" si="0"/>
        <v>0</v>
      </c>
      <c r="J14" s="34">
        <f t="shared" si="1"/>
        <v>1</v>
      </c>
      <c r="K14" s="34">
        <f>SUMPRODUCT(('Initial ballot'!$M$1:'Initial ballot'!$M$835=$A14)*('Initial ballot'!$P$1:'Initial ballot'!$P$835="Editor Done"))</f>
        <v>1</v>
      </c>
      <c r="L14" s="35"/>
      <c r="M14" s="36" t="s">
        <v>490</v>
      </c>
      <c r="O14" s="38"/>
      <c r="P14" s="39"/>
      <c r="Q14" s="30"/>
      <c r="R14" s="30"/>
      <c r="S14" s="30"/>
      <c r="T14" s="30"/>
      <c r="U14" s="30"/>
      <c r="V14" s="30"/>
      <c r="W14" s="30"/>
      <c r="X14" s="30"/>
      <c r="Y14" s="30"/>
      <c r="Z14" s="30"/>
      <c r="AA14" s="30"/>
      <c r="AB14" s="30"/>
    </row>
    <row r="15" spans="1:28" ht="11.25" customHeight="1">
      <c r="A15" s="31" t="s">
        <v>389</v>
      </c>
      <c r="B15" s="32">
        <f>COUNTIF('Initial ballot'!M$2:'Initial ballot'!M$835,A15)</f>
        <v>5</v>
      </c>
      <c r="C15" s="32">
        <f>SUMPRODUCT(('Initial ballot'!$M$1:'Initial ballot'!$M$835=$A15)*('Initial ballot'!$I$1:'Initial ballot'!$I$835=C$1))</f>
        <v>0</v>
      </c>
      <c r="D15" s="32">
        <f>SUMPRODUCT(('Initial ballot'!$M$1:'Initial ballot'!$M$835=$A15)*('Initial ballot'!$I$1:'Initial ballot'!$I$835=D$1))</f>
        <v>5</v>
      </c>
      <c r="E15" s="32">
        <f>SUMPRODUCT(('Initial ballot'!$M$1:'Initial ballot'!$M$835=$A15)*('Initial ballot'!$I$1:'Initial ballot'!$I$835=E$1))</f>
        <v>0</v>
      </c>
      <c r="F15" s="32">
        <f>SUMPRODUCT(('Initial ballot'!$M$1:'Initial ballot'!$M$835=$A15)*('Initial ballot'!$I$1:'Initial ballot'!$I$835=F$1))</f>
        <v>0</v>
      </c>
      <c r="G15" s="32">
        <f>SUMPRODUCT(('Initial ballot'!$M$1:'Initial ballot'!$M$835=$A15)*('Initial ballot'!$I$1:'Initial ballot'!$I$835=G$1))</f>
        <v>0</v>
      </c>
      <c r="H15" s="32">
        <f>SUMPRODUCT(('Initial ballot'!$M$1:'Initial ballot'!$M$835=$A15)*('Initial ballot'!$I$1:'Initial ballot'!$I$835=""))</f>
        <v>0</v>
      </c>
      <c r="I15" s="33">
        <f t="shared" si="0"/>
        <v>0</v>
      </c>
      <c r="J15" s="34">
        <f t="shared" si="1"/>
        <v>0</v>
      </c>
      <c r="K15" s="34">
        <f>SUMPRODUCT(('Initial ballot'!$M$1:'Initial ballot'!$M$835=$A15)*('Initial ballot'!$P$1:'Initial ballot'!$P$835="Editor Done"))</f>
        <v>0</v>
      </c>
      <c r="L15" s="35"/>
      <c r="M15" s="36" t="s">
        <v>491</v>
      </c>
      <c r="O15" s="38"/>
      <c r="P15" s="39"/>
      <c r="Q15" s="30"/>
      <c r="R15" s="30"/>
      <c r="S15" s="30"/>
      <c r="T15" s="30"/>
      <c r="U15" s="30"/>
      <c r="V15" s="30"/>
      <c r="W15" s="30"/>
      <c r="X15" s="30"/>
      <c r="Y15" s="30"/>
      <c r="Z15" s="30"/>
      <c r="AA15" s="30"/>
      <c r="AB15" s="30"/>
    </row>
    <row r="16" spans="1:28" ht="11.25" customHeight="1">
      <c r="A16" s="31" t="s">
        <v>345</v>
      </c>
      <c r="B16" s="32">
        <f>COUNTIF('Initial ballot'!M$2:'Initial ballot'!M$835,A16)</f>
        <v>5</v>
      </c>
      <c r="C16" s="32">
        <f>SUMPRODUCT(('Initial ballot'!$M$1:'Initial ballot'!$M$835=$A16)*('Initial ballot'!$I$1:'Initial ballot'!$I$835=C$1))</f>
        <v>4</v>
      </c>
      <c r="D16" s="32">
        <f>SUMPRODUCT(('Initial ballot'!$M$1:'Initial ballot'!$M$835=$A16)*('Initial ballot'!$I$1:'Initial ballot'!$I$835=D$1))</f>
        <v>0</v>
      </c>
      <c r="E16" s="32">
        <f>SUMPRODUCT(('Initial ballot'!$M$1:'Initial ballot'!$M$835=$A16)*('Initial ballot'!$I$1:'Initial ballot'!$I$835=E$1))</f>
        <v>1</v>
      </c>
      <c r="F16" s="32">
        <f>SUMPRODUCT(('Initial ballot'!$M$1:'Initial ballot'!$M$835=$A16)*('Initial ballot'!$I$1:'Initial ballot'!$I$835=F$1))</f>
        <v>0</v>
      </c>
      <c r="G16" s="32">
        <f>SUMPRODUCT(('Initial ballot'!$M$1:'Initial ballot'!$M$835=$A16)*('Initial ballot'!$I$1:'Initial ballot'!$I$835=G$1))</f>
        <v>0</v>
      </c>
      <c r="H16" s="32">
        <f>SUMPRODUCT(('Initial ballot'!$M$1:'Initial ballot'!$M$835=$A16)*('Initial ballot'!$I$1:'Initial ballot'!$I$835=""))</f>
        <v>0</v>
      </c>
      <c r="I16" s="33">
        <f t="shared" si="0"/>
        <v>0</v>
      </c>
      <c r="J16" s="34">
        <f t="shared" si="1"/>
        <v>5</v>
      </c>
      <c r="K16" s="34">
        <f>SUMPRODUCT(('Initial ballot'!$M$1:'Initial ballot'!$M$835=$A16)*('Initial ballot'!$P$1:'Initial ballot'!$P$835="Editor Done"))</f>
        <v>5</v>
      </c>
      <c r="L16" s="35"/>
      <c r="M16" s="36" t="s">
        <v>492</v>
      </c>
      <c r="O16" s="38"/>
      <c r="P16" s="39"/>
      <c r="Q16" s="30"/>
      <c r="R16" s="30"/>
      <c r="S16" s="30"/>
      <c r="T16" s="30"/>
      <c r="U16" s="30"/>
      <c r="V16" s="30"/>
      <c r="W16" s="30"/>
      <c r="X16" s="30"/>
      <c r="Y16" s="30"/>
      <c r="Z16" s="30"/>
      <c r="AA16" s="30"/>
      <c r="AB16" s="30"/>
    </row>
    <row r="17" spans="1:28" ht="11.25" customHeight="1">
      <c r="A17" s="31" t="s">
        <v>240</v>
      </c>
      <c r="B17" s="32">
        <f>COUNTIF('Initial ballot'!M$2:'Initial ballot'!M$835,A17)</f>
        <v>1</v>
      </c>
      <c r="C17" s="32">
        <f>SUMPRODUCT(('Initial ballot'!$M$1:'Initial ballot'!$M$835=$A17)*('Initial ballot'!$I$1:'Initial ballot'!$I$835=C$1))</f>
        <v>0</v>
      </c>
      <c r="D17" s="32">
        <f>SUMPRODUCT(('Initial ballot'!$M$1:'Initial ballot'!$M$835=$A17)*('Initial ballot'!$I$1:'Initial ballot'!$I$835=D$1))</f>
        <v>1</v>
      </c>
      <c r="E17" s="32">
        <f>SUMPRODUCT(('Initial ballot'!$M$1:'Initial ballot'!$M$835=$A17)*('Initial ballot'!$I$1:'Initial ballot'!$I$835=E$1))</f>
        <v>0</v>
      </c>
      <c r="F17" s="32">
        <f>SUMPRODUCT(('Initial ballot'!$M$1:'Initial ballot'!$M$835=$A17)*('Initial ballot'!$I$1:'Initial ballot'!$I$835=F$1))</f>
        <v>0</v>
      </c>
      <c r="G17" s="32">
        <f>SUMPRODUCT(('Initial ballot'!$M$1:'Initial ballot'!$M$835=$A17)*('Initial ballot'!$I$1:'Initial ballot'!$I$835=G$1))</f>
        <v>0</v>
      </c>
      <c r="H17" s="32">
        <f>SUMPRODUCT(('Initial ballot'!$M$1:'Initial ballot'!$M$835=$A17)*('Initial ballot'!$I$1:'Initial ballot'!$I$835=""))</f>
        <v>0</v>
      </c>
      <c r="I17" s="33">
        <f t="shared" si="0"/>
        <v>0</v>
      </c>
      <c r="J17" s="34">
        <f t="shared" si="1"/>
        <v>0</v>
      </c>
      <c r="K17" s="34">
        <f>SUMPRODUCT(('Initial ballot'!$M$1:'Initial ballot'!$M$835=$A17)*('Initial ballot'!$P$1:'Initial ballot'!$P$835="Editor Done"))</f>
        <v>0</v>
      </c>
      <c r="L17" s="35"/>
      <c r="M17" s="36" t="s">
        <v>493</v>
      </c>
      <c r="N17" s="40"/>
      <c r="O17" s="38"/>
      <c r="P17" s="39"/>
      <c r="Q17" s="30"/>
      <c r="R17" s="30"/>
      <c r="S17" s="30"/>
      <c r="T17" s="30"/>
      <c r="U17" s="30"/>
      <c r="V17" s="30"/>
      <c r="W17" s="30"/>
      <c r="X17" s="30"/>
      <c r="Y17" s="30"/>
      <c r="Z17" s="30"/>
      <c r="AA17" s="30"/>
      <c r="AB17" s="30"/>
    </row>
    <row r="18" spans="1:28" ht="11.25" customHeight="1">
      <c r="A18" s="31" t="s">
        <v>241</v>
      </c>
      <c r="B18" s="32">
        <f>COUNTIF('Initial ballot'!M$2:'Initial ballot'!M$835,A18)</f>
        <v>1</v>
      </c>
      <c r="C18" s="32">
        <f>SUMPRODUCT(('Initial ballot'!$M$1:'Initial ballot'!$M$835=$A18)*('Initial ballot'!$I$1:'Initial ballot'!$I$835=C$1))</f>
        <v>0</v>
      </c>
      <c r="D18" s="32">
        <f>SUMPRODUCT(('Initial ballot'!$M$1:'Initial ballot'!$M$835=$A18)*('Initial ballot'!$I$1:'Initial ballot'!$I$835=D$1))</f>
        <v>0</v>
      </c>
      <c r="E18" s="32">
        <f>SUMPRODUCT(('Initial ballot'!$M$1:'Initial ballot'!$M$835=$A18)*('Initial ballot'!$I$1:'Initial ballot'!$I$835=E$1))</f>
        <v>1</v>
      </c>
      <c r="F18" s="32">
        <f>SUMPRODUCT(('Initial ballot'!$M$1:'Initial ballot'!$M$835=$A18)*('Initial ballot'!$I$1:'Initial ballot'!$I$835=F$1))</f>
        <v>0</v>
      </c>
      <c r="G18" s="32">
        <f>SUMPRODUCT(('Initial ballot'!$M$1:'Initial ballot'!$M$835=$A18)*('Initial ballot'!$I$1:'Initial ballot'!$I$835=G$1))</f>
        <v>0</v>
      </c>
      <c r="H18" s="32">
        <f>SUMPRODUCT(('Initial ballot'!$M$1:'Initial ballot'!$M$835=$A18)*('Initial ballot'!$I$1:'Initial ballot'!$I$835=""))</f>
        <v>0</v>
      </c>
      <c r="I18" s="33">
        <f t="shared" si="0"/>
        <v>0</v>
      </c>
      <c r="J18" s="34">
        <f t="shared" si="1"/>
        <v>1</v>
      </c>
      <c r="K18" s="34">
        <f>SUMPRODUCT(('Initial ballot'!$M$1:'Initial ballot'!$M$835=$A18)*('Initial ballot'!$P$1:'Initial ballot'!$P$835="Editor Done"))</f>
        <v>1</v>
      </c>
      <c r="L18" s="35"/>
      <c r="M18" s="36" t="s">
        <v>494</v>
      </c>
      <c r="P18" s="30"/>
      <c r="Q18" s="30"/>
      <c r="R18" s="30"/>
      <c r="S18" s="30"/>
      <c r="T18" s="30"/>
      <c r="U18" s="30"/>
      <c r="V18" s="30"/>
      <c r="W18" s="30"/>
      <c r="X18" s="30"/>
      <c r="Y18" s="30"/>
      <c r="Z18" s="30"/>
      <c r="AA18" s="30"/>
      <c r="AB18" s="30"/>
    </row>
    <row r="19" spans="1:28" ht="11.25" customHeight="1">
      <c r="A19" s="31" t="s">
        <v>65</v>
      </c>
      <c r="B19" s="32">
        <f>COUNTIF('Initial ballot'!M$2:'Initial ballot'!M$835,A19)</f>
        <v>8</v>
      </c>
      <c r="C19" s="32">
        <f>SUMPRODUCT(('Initial ballot'!$M$1:'Initial ballot'!$M$835=$A19)*('Initial ballot'!$I$1:'Initial ballot'!$I$835=C$1))</f>
        <v>1</v>
      </c>
      <c r="D19" s="32">
        <f>SUMPRODUCT(('Initial ballot'!$M$1:'Initial ballot'!$M$835=$A19)*('Initial ballot'!$I$1:'Initial ballot'!$I$835=D$1))</f>
        <v>6</v>
      </c>
      <c r="E19" s="32">
        <f>SUMPRODUCT(('Initial ballot'!$M$1:'Initial ballot'!$M$835=$A19)*('Initial ballot'!$I$1:'Initial ballot'!$I$835=E$1))</f>
        <v>1</v>
      </c>
      <c r="F19" s="32">
        <f>SUMPRODUCT(('Initial ballot'!$M$1:'Initial ballot'!$M$835=$A19)*('Initial ballot'!$I$1:'Initial ballot'!$I$835=F$1))</f>
        <v>0</v>
      </c>
      <c r="G19" s="32">
        <f>SUMPRODUCT(('Initial ballot'!$M$1:'Initial ballot'!$M$835=$A19)*('Initial ballot'!$I$1:'Initial ballot'!$I$835=G$1))</f>
        <v>0</v>
      </c>
      <c r="H19" s="32">
        <f>SUMPRODUCT(('Initial ballot'!$M$1:'Initial ballot'!$M$835=$A19)*('Initial ballot'!$I$1:'Initial ballot'!$I$835=""))</f>
        <v>0</v>
      </c>
      <c r="I19" s="33">
        <f t="shared" si="0"/>
        <v>0</v>
      </c>
      <c r="J19" s="34">
        <f t="shared" si="1"/>
        <v>2</v>
      </c>
      <c r="K19" s="34">
        <f>SUMPRODUCT(('Initial ballot'!$M$1:'Initial ballot'!$M$835=$A19)*('Initial ballot'!$P$1:'Initial ballot'!$P$835="Editor Done"))</f>
        <v>2</v>
      </c>
      <c r="L19" s="35"/>
      <c r="M19" s="36" t="s">
        <v>495</v>
      </c>
      <c r="P19" s="30"/>
      <c r="Q19" s="30"/>
      <c r="R19" s="30"/>
      <c r="S19" s="30"/>
      <c r="T19" s="30"/>
      <c r="U19" s="30"/>
      <c r="V19" s="30"/>
      <c r="W19" s="30"/>
      <c r="X19" s="30"/>
      <c r="Y19" s="30"/>
      <c r="Z19" s="30"/>
      <c r="AA19" s="30"/>
      <c r="AB19" s="30"/>
    </row>
    <row r="20" spans="1:28" ht="11.25" customHeight="1">
      <c r="A20" s="31" t="s">
        <v>83</v>
      </c>
      <c r="B20" s="32">
        <f>COUNTIF('Initial ballot'!M$2:'Initial ballot'!M$835,A20)</f>
        <v>23</v>
      </c>
      <c r="C20" s="32">
        <f>SUMPRODUCT(('Initial ballot'!$M$1:'Initial ballot'!$M$835=$A20)*('Initial ballot'!$I$1:'Initial ballot'!$I$835=C$1))</f>
        <v>6</v>
      </c>
      <c r="D20" s="32">
        <f>SUMPRODUCT(('Initial ballot'!$M$1:'Initial ballot'!$M$835=$A20)*('Initial ballot'!$I$1:'Initial ballot'!$I$835=D$1))</f>
        <v>6</v>
      </c>
      <c r="E20" s="32">
        <f>SUMPRODUCT(('Initial ballot'!$M$1:'Initial ballot'!$M$835=$A20)*('Initial ballot'!$I$1:'Initial ballot'!$I$835=E$1))</f>
        <v>10</v>
      </c>
      <c r="F20" s="32">
        <f>SUMPRODUCT(('Initial ballot'!$M$1:'Initial ballot'!$M$835=$A20)*('Initial ballot'!$I$1:'Initial ballot'!$I$835=F$1))</f>
        <v>0</v>
      </c>
      <c r="G20" s="32">
        <f>SUMPRODUCT(('Initial ballot'!$M$1:'Initial ballot'!$M$835=$A20)*('Initial ballot'!$I$1:'Initial ballot'!$I$835=G$1))</f>
        <v>0</v>
      </c>
      <c r="H20" s="32">
        <f>SUMPRODUCT(('Initial ballot'!$M$1:'Initial ballot'!$M$835=$A20)*('Initial ballot'!$I$1:'Initial ballot'!$I$835=""))</f>
        <v>1</v>
      </c>
      <c r="I20" s="33">
        <f t="shared" si="0"/>
        <v>1</v>
      </c>
      <c r="J20" s="34">
        <f t="shared" si="1"/>
        <v>17</v>
      </c>
      <c r="K20" s="34">
        <f>SUMPRODUCT(('Initial ballot'!$M$1:'Initial ballot'!$M$835=$A20)*('Initial ballot'!$P$1:'Initial ballot'!$P$835="Editor Done"))</f>
        <v>16</v>
      </c>
      <c r="L20" s="35"/>
      <c r="M20" s="36" t="s">
        <v>496</v>
      </c>
      <c r="P20" s="30"/>
      <c r="Q20" s="30"/>
      <c r="R20" s="30"/>
      <c r="S20" s="30"/>
      <c r="T20" s="30"/>
      <c r="U20" s="30"/>
      <c r="V20" s="30"/>
      <c r="W20" s="30"/>
      <c r="X20" s="30"/>
      <c r="Y20" s="30"/>
      <c r="Z20" s="30"/>
      <c r="AA20" s="30"/>
      <c r="AB20" s="30"/>
    </row>
    <row r="21" spans="1:28" ht="11.25" customHeight="1">
      <c r="A21" s="31" t="s">
        <v>75</v>
      </c>
      <c r="B21" s="32">
        <f>COUNTIF('Initial ballot'!M$2:'Initial ballot'!M$835,A21)</f>
        <v>14</v>
      </c>
      <c r="C21" s="32">
        <f>SUMPRODUCT(('Initial ballot'!$M$1:'Initial ballot'!$M$835=$A21)*('Initial ballot'!$I$1:'Initial ballot'!$I$835=C$1))</f>
        <v>2</v>
      </c>
      <c r="D21" s="32">
        <f>SUMPRODUCT(('Initial ballot'!$M$1:'Initial ballot'!$M$835=$A21)*('Initial ballot'!$I$1:'Initial ballot'!$I$835=D$1))</f>
        <v>4</v>
      </c>
      <c r="E21" s="32">
        <f>SUMPRODUCT(('Initial ballot'!$M$1:'Initial ballot'!$M$835=$A21)*('Initial ballot'!$I$1:'Initial ballot'!$I$835=E$1))</f>
        <v>3</v>
      </c>
      <c r="F21" s="32">
        <f>SUMPRODUCT(('Initial ballot'!$M$1:'Initial ballot'!$M$835=$A21)*('Initial ballot'!$I$1:'Initial ballot'!$I$835=F$1))</f>
        <v>0</v>
      </c>
      <c r="G21" s="32">
        <f>SUMPRODUCT(('Initial ballot'!$M$1:'Initial ballot'!$M$835=$A21)*('Initial ballot'!$I$1:'Initial ballot'!$I$835=G$1))</f>
        <v>0</v>
      </c>
      <c r="H21" s="32">
        <f>SUMPRODUCT(('Initial ballot'!$M$1:'Initial ballot'!$M$835=$A21)*('Initial ballot'!$I$1:'Initial ballot'!$I$835=""))</f>
        <v>4</v>
      </c>
      <c r="I21" s="33">
        <f t="shared" si="0"/>
        <v>5</v>
      </c>
      <c r="J21" s="34">
        <f t="shared" si="1"/>
        <v>10</v>
      </c>
      <c r="K21" s="34">
        <f>SUMPRODUCT(('Initial ballot'!$M$1:'Initial ballot'!$M$835=$A21)*('Initial ballot'!$P$1:'Initial ballot'!$P$835="Editor Done"))</f>
        <v>5</v>
      </c>
      <c r="L21" s="35"/>
      <c r="M21" s="36" t="s">
        <v>497</v>
      </c>
      <c r="Q21" s="30"/>
      <c r="R21" s="30"/>
      <c r="S21" s="30"/>
      <c r="T21" s="30"/>
      <c r="U21" s="30"/>
      <c r="V21" s="30"/>
      <c r="W21" s="30"/>
      <c r="X21" s="30"/>
      <c r="Y21" s="30"/>
      <c r="Z21" s="30"/>
      <c r="AA21" s="30"/>
      <c r="AB21" s="30"/>
    </row>
    <row r="22" spans="1:13" ht="11.25" customHeight="1">
      <c r="A22" s="42" t="s">
        <v>498</v>
      </c>
      <c r="B22" s="43">
        <f aca="true" t="shared" si="2" ref="B22:K22">SUM(B2:B21)</f>
        <v>150</v>
      </c>
      <c r="C22" s="43">
        <f t="shared" si="2"/>
        <v>43</v>
      </c>
      <c r="D22" s="43">
        <f t="shared" si="2"/>
        <v>52</v>
      </c>
      <c r="E22" s="43">
        <f t="shared" si="2"/>
        <v>41</v>
      </c>
      <c r="F22" s="43">
        <f t="shared" si="2"/>
        <v>0</v>
      </c>
      <c r="G22" s="43">
        <f t="shared" si="2"/>
        <v>0</v>
      </c>
      <c r="H22" s="43">
        <f t="shared" si="2"/>
        <v>10</v>
      </c>
      <c r="I22" s="44">
        <f t="shared" si="2"/>
        <v>14</v>
      </c>
      <c r="J22" s="45">
        <f t="shared" si="2"/>
        <v>98</v>
      </c>
      <c r="K22" s="44">
        <f t="shared" si="2"/>
        <v>84</v>
      </c>
      <c r="L22" s="46"/>
      <c r="M22" s="47"/>
    </row>
    <row r="24" spans="1:15" ht="12.75">
      <c r="A24" s="48" t="s">
        <v>499</v>
      </c>
      <c r="B24" s="49" t="s">
        <v>500</v>
      </c>
      <c r="C24" s="41" t="s">
        <v>501</v>
      </c>
      <c r="D24" s="41"/>
      <c r="E24" s="41"/>
      <c r="F24" s="50"/>
      <c r="G24" s="50"/>
      <c r="H24" s="51" t="s">
        <v>502</v>
      </c>
      <c r="I24" s="49" t="s">
        <v>468</v>
      </c>
      <c r="J24" s="49" t="s">
        <v>503</v>
      </c>
      <c r="L24" s="48" t="s">
        <v>504</v>
      </c>
      <c r="M24" s="52" t="s">
        <v>505</v>
      </c>
      <c r="N24" s="53"/>
      <c r="O24"/>
    </row>
    <row r="25" spans="1:15" ht="12.75">
      <c r="A25" s="54" t="s">
        <v>506</v>
      </c>
      <c r="B25" s="55" t="e">
        <f>COUNTIF('Initial ballot'!#REF!:'Initial ballot'!#REF!,"Yes")</f>
        <v>#REF!</v>
      </c>
      <c r="D25" s="41"/>
      <c r="E25" s="41"/>
      <c r="F25" s="50"/>
      <c r="G25" s="50"/>
      <c r="H25" s="54" t="s">
        <v>478</v>
      </c>
      <c r="I25" s="55">
        <f aca="true" t="shared" si="3" ref="I25:I35">SUMIF(L$2:L$21,H25,B$2:B$21)</f>
        <v>1</v>
      </c>
      <c r="J25" s="55">
        <f aca="true" t="shared" si="4" ref="J25:J35">SUMIF(L$2:L$21,H25,I$2:I$21)</f>
        <v>0</v>
      </c>
      <c r="L25" s="56"/>
      <c r="M25" s="57" t="s">
        <v>507</v>
      </c>
      <c r="N25" s="58"/>
      <c r="O25"/>
    </row>
    <row r="26" spans="1:15" ht="12.75">
      <c r="A26" s="54" t="s">
        <v>18</v>
      </c>
      <c r="B26" s="55">
        <f>COUNTIF('Initial ballot'!F$2:'Initial ballot'!F$835,A26)+COUNTIF('Initial ballot'!J$2:'Initial ballot'!J$835,"ER")+COUNTIF('Initial ballot'!J$2:'Initial ballot'!J$835,"GR")</f>
        <v>124</v>
      </c>
      <c r="D26" s="41"/>
      <c r="E26" s="41"/>
      <c r="F26" s="50"/>
      <c r="G26" s="50"/>
      <c r="H26" s="54"/>
      <c r="I26" s="55">
        <f t="shared" si="3"/>
        <v>0</v>
      </c>
      <c r="J26" s="55">
        <f t="shared" si="4"/>
        <v>0</v>
      </c>
      <c r="L26" s="59"/>
      <c r="M26" s="57" t="s">
        <v>508</v>
      </c>
      <c r="N26" s="58"/>
      <c r="O26"/>
    </row>
    <row r="27" spans="1:15" ht="12.75">
      <c r="A27" s="54" t="s">
        <v>93</v>
      </c>
      <c r="B27" s="55">
        <f>COUNTIF('Initial ballot'!F$2:'Initial ballot'!F$835,A27)+COUNTIF('Initial ballot'!J$2:'Initial ballot'!J$835,"ER")+COUNTIF('Initial ballot'!J$2:'Initial ballot'!J$835,"GR")</f>
        <v>26</v>
      </c>
      <c r="D27" s="41"/>
      <c r="E27" s="41"/>
      <c r="F27" s="50"/>
      <c r="G27" s="50"/>
      <c r="H27" s="54"/>
      <c r="I27" s="55">
        <f t="shared" si="3"/>
        <v>0</v>
      </c>
      <c r="J27" s="55">
        <f t="shared" si="4"/>
        <v>0</v>
      </c>
      <c r="L27" s="60"/>
      <c r="M27" s="57" t="s">
        <v>509</v>
      </c>
      <c r="N27" s="58"/>
      <c r="O27"/>
    </row>
    <row r="28" spans="1:15" ht="12.75">
      <c r="A28" s="54" t="s">
        <v>96</v>
      </c>
      <c r="B28" s="55">
        <f>COUNTIF('Initial ballot'!I$2:'Initial ballot'!I$835,A28)</f>
        <v>43</v>
      </c>
      <c r="C28" s="55">
        <f>COUNTIF('Initial ballot'!W$2:'Initial ballot'!W$835,"A")</f>
        <v>0</v>
      </c>
      <c r="D28" s="41"/>
      <c r="E28" s="41"/>
      <c r="H28" s="54"/>
      <c r="I28" s="55">
        <f t="shared" si="3"/>
        <v>0</v>
      </c>
      <c r="J28" s="55">
        <f t="shared" si="4"/>
        <v>0</v>
      </c>
      <c r="L28" s="61"/>
      <c r="M28" s="57" t="s">
        <v>510</v>
      </c>
      <c r="N28" s="58"/>
      <c r="O28"/>
    </row>
    <row r="29" spans="1:15" ht="12.75">
      <c r="A29" s="54" t="s">
        <v>469</v>
      </c>
      <c r="B29" s="55">
        <f>COUNTIF('Initial ballot'!I$2:'Initial ballot'!I$835,A29)</f>
        <v>41</v>
      </c>
      <c r="C29" s="55">
        <f>COUNTIF('Initial ballot'!W$2:'Initial ballot'!W$835,"A")</f>
        <v>0</v>
      </c>
      <c r="D29" s="41"/>
      <c r="E29" s="41"/>
      <c r="H29" s="54"/>
      <c r="I29" s="55">
        <f t="shared" si="3"/>
        <v>0</v>
      </c>
      <c r="J29" s="55">
        <f t="shared" si="4"/>
        <v>0</v>
      </c>
      <c r="L29" s="62"/>
      <c r="M29" s="63" t="s">
        <v>511</v>
      </c>
      <c r="N29" s="64"/>
      <c r="O29"/>
    </row>
    <row r="30" spans="1:15" ht="12.75">
      <c r="A30" s="54" t="s">
        <v>110</v>
      </c>
      <c r="B30" s="55">
        <f>COUNTIF('Initial ballot'!I$2:'Initial ballot'!I$835,A30)</f>
        <v>52</v>
      </c>
      <c r="C30" s="55">
        <f>COUNTIF('Initial ballot'!W$2:'Initial ballot'!W$835,"A")</f>
        <v>0</v>
      </c>
      <c r="D30" s="50"/>
      <c r="E30" s="41"/>
      <c r="G30" s="50"/>
      <c r="H30" s="54"/>
      <c r="I30" s="55">
        <f t="shared" si="3"/>
        <v>0</v>
      </c>
      <c r="J30" s="55">
        <f t="shared" si="4"/>
        <v>0</v>
      </c>
      <c r="L30" s="55"/>
      <c r="M30" s="57" t="s">
        <v>512</v>
      </c>
      <c r="N30" s="58"/>
      <c r="O30"/>
    </row>
    <row r="31" spans="1:15" ht="12.75">
      <c r="A31" s="54" t="s">
        <v>471</v>
      </c>
      <c r="B31" s="55">
        <f>COUNTIF('Initial ballot'!I$2:'Initial ballot'!I$835,A31)</f>
        <v>0</v>
      </c>
      <c r="C31" s="55">
        <f>COUNTIF('Initial ballot'!W$2:'Initial ballot'!W$835,"A")</f>
        <v>0</v>
      </c>
      <c r="D31" s="41"/>
      <c r="H31" s="54"/>
      <c r="I31" s="55">
        <f t="shared" si="3"/>
        <v>0</v>
      </c>
      <c r="J31" s="55">
        <f t="shared" si="4"/>
        <v>0</v>
      </c>
      <c r="L31" s="65"/>
      <c r="M31" s="57" t="s">
        <v>468</v>
      </c>
      <c r="N31" s="58"/>
      <c r="O31"/>
    </row>
    <row r="32" spans="1:15" ht="12.75">
      <c r="A32" s="54" t="s">
        <v>741</v>
      </c>
      <c r="B32" s="55">
        <f>COUNTIF('Initial ballot'!I$2:'Initial ballot'!I$835,A32)</f>
        <v>4</v>
      </c>
      <c r="C32" s="55">
        <f>COUNTIF('Initial ballot'!W$2:'Initial ballot'!W$835,"A")</f>
        <v>0</v>
      </c>
      <c r="D32" s="41"/>
      <c r="H32" s="54"/>
      <c r="I32" s="55">
        <f t="shared" si="3"/>
        <v>0</v>
      </c>
      <c r="J32" s="55">
        <f t="shared" si="4"/>
        <v>0</v>
      </c>
      <c r="M32" s="41"/>
      <c r="O32"/>
    </row>
    <row r="33" spans="1:15" ht="12.75">
      <c r="A33" s="54" t="s">
        <v>513</v>
      </c>
      <c r="B33" s="55">
        <f>COUNTIF('Initial ballot'!P$2:'Initial ballot'!P$835,A33)</f>
        <v>0</v>
      </c>
      <c r="C33" s="55">
        <f>COUNTIF('Initial ballot'!W$2:'Initial ballot'!W$835,"A")</f>
        <v>0</v>
      </c>
      <c r="D33" s="41"/>
      <c r="H33" s="54"/>
      <c r="I33" s="55">
        <f t="shared" si="3"/>
        <v>0</v>
      </c>
      <c r="J33" s="55">
        <f t="shared" si="4"/>
        <v>0</v>
      </c>
      <c r="M33" s="41"/>
      <c r="O33"/>
    </row>
    <row r="34" spans="1:15" ht="12.75">
      <c r="A34" s="66" t="s">
        <v>49</v>
      </c>
      <c r="B34" s="55">
        <f>COUNTIF('Initial ballot'!L$2:'Initial ballot'!L$835,A34)</f>
        <v>20</v>
      </c>
      <c r="C34" s="55">
        <f>COUNTIF('Initial ballot'!W$2:'Initial ballot'!W$835,"A")</f>
        <v>0</v>
      </c>
      <c r="D34" s="41"/>
      <c r="H34" s="54"/>
      <c r="I34" s="55">
        <f t="shared" si="3"/>
        <v>0</v>
      </c>
      <c r="J34" s="55">
        <f t="shared" si="4"/>
        <v>0</v>
      </c>
      <c r="M34" s="41"/>
      <c r="O34"/>
    </row>
    <row r="35" spans="1:15" ht="12.75">
      <c r="A35" s="116" t="s">
        <v>514</v>
      </c>
      <c r="B35" s="55">
        <f>COUNTIF('Initial ballot'!P$2:'Initial ballot'!P$835,A35)</f>
        <v>84</v>
      </c>
      <c r="C35" s="55">
        <f>COUNTIF('Initial ballot'!W$2:'Initial ballot'!W$835,"A")</f>
        <v>0</v>
      </c>
      <c r="D35" s="41"/>
      <c r="H35" s="54"/>
      <c r="I35" s="55">
        <f t="shared" si="3"/>
        <v>0</v>
      </c>
      <c r="J35" s="55">
        <f t="shared" si="4"/>
        <v>0</v>
      </c>
      <c r="M35" s="41"/>
      <c r="O35"/>
    </row>
    <row r="36" spans="1:15" ht="12.75">
      <c r="A36" s="54" t="s">
        <v>472</v>
      </c>
      <c r="B36" s="55">
        <f>COUNTIF('Initial ballot'!I$2:'Initial ballot'!I$835,A36)</f>
        <v>0</v>
      </c>
      <c r="C36" s="55">
        <f>COUNTIF('Initial ballot'!W$2:'Initial ballot'!W$835,"A")</f>
        <v>0</v>
      </c>
      <c r="H36" s="67" t="s">
        <v>498</v>
      </c>
      <c r="I36" s="65">
        <f>SUM(I25:I35)</f>
        <v>1</v>
      </c>
      <c r="J36" s="65">
        <f>SUM(J25:J35)</f>
        <v>0</v>
      </c>
      <c r="O36"/>
    </row>
    <row r="37" spans="7:9" ht="12.75">
      <c r="G37" s="68"/>
      <c r="H37" s="69"/>
      <c r="I37" s="69"/>
    </row>
    <row r="42" ht="13.5" thickBot="1"/>
    <row r="43" ht="12.75">
      <c r="M43" s="70" t="s">
        <v>515</v>
      </c>
    </row>
    <row r="44" ht="12.75">
      <c r="M44" s="71" t="s">
        <v>514</v>
      </c>
    </row>
    <row r="45" ht="13.5" thickBot="1">
      <c r="M45" s="72">
        <f>(B35+B34+B31)/J22</f>
        <v>1.0612244897959184</v>
      </c>
    </row>
    <row r="48" ht="12.75">
      <c r="M48" s="73" t="s">
        <v>516</v>
      </c>
    </row>
    <row r="49" ht="12.75">
      <c r="M49" s="73" t="s">
        <v>517</v>
      </c>
    </row>
    <row r="69" spans="1:15" ht="12.75">
      <c r="A69" s="74"/>
      <c r="O69"/>
    </row>
    <row r="70" spans="1:15" ht="12.75">
      <c r="A70" s="75" t="s">
        <v>518</v>
      </c>
      <c r="B70" s="76"/>
      <c r="C70" s="76"/>
      <c r="D70" s="77"/>
      <c r="E70" s="77"/>
      <c r="F70" s="77"/>
      <c r="G70" s="78"/>
      <c r="O70"/>
    </row>
    <row r="71" spans="1:15" ht="12.75">
      <c r="A71" s="79" t="s">
        <v>519</v>
      </c>
      <c r="B71" s="80"/>
      <c r="C71" s="80"/>
      <c r="D71" s="81"/>
      <c r="E71" s="81"/>
      <c r="F71" s="81"/>
      <c r="G71" s="82"/>
      <c r="O71"/>
    </row>
    <row r="72" spans="1:15" ht="12.75">
      <c r="A72" s="79" t="s">
        <v>520</v>
      </c>
      <c r="B72" s="80"/>
      <c r="C72" s="80"/>
      <c r="D72" s="81"/>
      <c r="E72" s="81"/>
      <c r="F72" s="81"/>
      <c r="G72" s="82"/>
      <c r="O72"/>
    </row>
    <row r="73" spans="1:15" ht="12.75">
      <c r="A73" s="83" t="s">
        <v>521</v>
      </c>
      <c r="B73" s="80"/>
      <c r="C73" s="80"/>
      <c r="D73" s="81"/>
      <c r="E73" s="81"/>
      <c r="F73" s="81"/>
      <c r="G73" s="82"/>
      <c r="O73"/>
    </row>
    <row r="74" spans="1:15" ht="12.75">
      <c r="A74" s="83" t="s">
        <v>522</v>
      </c>
      <c r="B74" s="80"/>
      <c r="C74" s="80"/>
      <c r="D74" s="81"/>
      <c r="E74" s="81"/>
      <c r="F74" s="81"/>
      <c r="G74" s="82"/>
      <c r="O74"/>
    </row>
    <row r="75" spans="1:15" ht="12.75">
      <c r="A75" s="83" t="s">
        <v>523</v>
      </c>
      <c r="B75" s="80"/>
      <c r="C75" s="80"/>
      <c r="D75" s="81"/>
      <c r="E75" s="81"/>
      <c r="F75" s="81"/>
      <c r="G75" s="82"/>
      <c r="O75"/>
    </row>
    <row r="76" spans="1:15" ht="12.75">
      <c r="A76" s="79" t="s">
        <v>524</v>
      </c>
      <c r="B76" s="80"/>
      <c r="C76" s="80"/>
      <c r="D76" s="81"/>
      <c r="E76" s="81"/>
      <c r="F76" s="81"/>
      <c r="G76" s="82"/>
      <c r="O76"/>
    </row>
    <row r="77" spans="1:15" ht="12.75">
      <c r="A77" s="79" t="s">
        <v>525</v>
      </c>
      <c r="B77" s="80"/>
      <c r="C77" s="80"/>
      <c r="D77" s="81"/>
      <c r="E77" s="81"/>
      <c r="F77" s="81"/>
      <c r="G77" s="82"/>
      <c r="O77"/>
    </row>
    <row r="78" spans="1:15" ht="12.75">
      <c r="A78" s="83" t="s">
        <v>526</v>
      </c>
      <c r="B78" s="80"/>
      <c r="C78" s="80"/>
      <c r="D78" s="81"/>
      <c r="E78" s="81"/>
      <c r="F78" s="81"/>
      <c r="G78" s="82"/>
      <c r="O78"/>
    </row>
    <row r="79" spans="1:15" ht="12.75">
      <c r="A79" s="83" t="s">
        <v>527</v>
      </c>
      <c r="B79" s="80"/>
      <c r="C79" s="80"/>
      <c r="D79" s="81"/>
      <c r="E79" s="81"/>
      <c r="F79" s="81"/>
      <c r="G79" s="82"/>
      <c r="O79"/>
    </row>
    <row r="80" spans="1:15" ht="12.75">
      <c r="A80" s="83" t="s">
        <v>528</v>
      </c>
      <c r="B80" s="80"/>
      <c r="C80" s="80"/>
      <c r="D80" s="81"/>
      <c r="E80" s="81"/>
      <c r="F80" s="81"/>
      <c r="G80" s="82"/>
      <c r="O80"/>
    </row>
    <row r="81" spans="1:7" ht="12.75">
      <c r="A81" s="83" t="s">
        <v>529</v>
      </c>
      <c r="B81" s="80"/>
      <c r="C81" s="80"/>
      <c r="D81" s="81"/>
      <c r="E81" s="81"/>
      <c r="F81" s="81"/>
      <c r="G81" s="82"/>
    </row>
    <row r="82" spans="1:7" ht="12.75">
      <c r="A82" s="84" t="s">
        <v>530</v>
      </c>
      <c r="B82" s="85"/>
      <c r="C82" s="85"/>
      <c r="D82" s="86"/>
      <c r="E82" s="86"/>
      <c r="F82" s="86"/>
      <c r="G82" s="87"/>
    </row>
  </sheetData>
  <sheetProtection/>
  <printOptions/>
  <pageMargins left="0.75" right="0.75" top="1" bottom="1"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4.xml><?xml version="1.0" encoding="utf-8"?>
<worksheet xmlns="http://schemas.openxmlformats.org/spreadsheetml/2006/main" xmlns:r="http://schemas.openxmlformats.org/officeDocument/2006/relationships">
  <sheetPr codeName="Sheet5"/>
  <dimension ref="A1:D156"/>
  <sheetViews>
    <sheetView zoomScalePageLayoutView="0" workbookViewId="0" topLeftCell="A1">
      <selection activeCell="A1" sqref="A1:IV16384"/>
    </sheetView>
  </sheetViews>
  <sheetFormatPr defaultColWidth="9.140625" defaultRowHeight="12.75"/>
  <cols>
    <col min="3" max="3" width="137.28125" style="0" customWidth="1"/>
  </cols>
  <sheetData>
    <row r="1" spans="1:4" ht="20.25">
      <c r="A1" s="88" t="s">
        <v>531</v>
      </c>
      <c r="B1" s="89"/>
      <c r="C1" s="17"/>
      <c r="D1" s="90"/>
    </row>
    <row r="2" spans="1:4" ht="51">
      <c r="A2" s="91" t="s">
        <v>532</v>
      </c>
      <c r="B2" s="89"/>
      <c r="C2" s="17" t="s">
        <v>533</v>
      </c>
      <c r="D2" s="92"/>
    </row>
    <row r="3" spans="1:3" ht="22.5">
      <c r="A3" s="93"/>
      <c r="B3" s="94" t="s">
        <v>534</v>
      </c>
      <c r="C3" s="95" t="s">
        <v>535</v>
      </c>
    </row>
    <row r="4" spans="1:3" ht="12.75">
      <c r="A4" s="93"/>
      <c r="B4" s="94" t="s">
        <v>536</v>
      </c>
      <c r="C4" s="95" t="s">
        <v>537</v>
      </c>
    </row>
    <row r="5" spans="1:3" ht="12.75">
      <c r="A5" s="93"/>
      <c r="B5" s="94" t="s">
        <v>538</v>
      </c>
      <c r="C5" s="95" t="s">
        <v>539</v>
      </c>
    </row>
    <row r="6" spans="1:3" ht="12.75">
      <c r="A6" s="93"/>
      <c r="B6" s="94" t="s">
        <v>540</v>
      </c>
      <c r="C6" s="95" t="s">
        <v>541</v>
      </c>
    </row>
    <row r="7" spans="1:3" ht="12.75">
      <c r="A7" s="93"/>
      <c r="B7" s="94" t="s">
        <v>93</v>
      </c>
      <c r="C7" s="95" t="s">
        <v>542</v>
      </c>
    </row>
    <row r="8" spans="1:3" ht="12.75">
      <c r="A8" s="93"/>
      <c r="B8" s="94" t="s">
        <v>543</v>
      </c>
      <c r="C8" s="95" t="s">
        <v>544</v>
      </c>
    </row>
    <row r="9" spans="1:3" ht="12.75">
      <c r="A9" s="93"/>
      <c r="B9" s="94" t="s">
        <v>545</v>
      </c>
      <c r="C9" s="95" t="s">
        <v>546</v>
      </c>
    </row>
    <row r="10" spans="1:3" ht="12.75">
      <c r="A10" s="93"/>
      <c r="B10" s="94" t="s">
        <v>547</v>
      </c>
      <c r="C10" s="95" t="s">
        <v>548</v>
      </c>
    </row>
    <row r="11" spans="1:3" ht="12.75">
      <c r="A11" s="93"/>
      <c r="B11" s="94" t="s">
        <v>549</v>
      </c>
      <c r="C11" s="95" t="s">
        <v>550</v>
      </c>
    </row>
    <row r="12" spans="1:3" ht="12.75">
      <c r="A12" s="93"/>
      <c r="B12" s="94" t="s">
        <v>551</v>
      </c>
      <c r="C12" s="95" t="s">
        <v>552</v>
      </c>
    </row>
    <row r="13" spans="1:3" ht="12.75">
      <c r="A13" s="93"/>
      <c r="B13" s="94" t="s">
        <v>553</v>
      </c>
      <c r="C13" s="95" t="s">
        <v>554</v>
      </c>
    </row>
    <row r="14" spans="1:3" ht="12.75">
      <c r="A14" s="93"/>
      <c r="B14" s="94" t="s">
        <v>555</v>
      </c>
      <c r="C14" s="95" t="s">
        <v>556</v>
      </c>
    </row>
    <row r="15" spans="1:3" ht="12.75">
      <c r="A15" s="93"/>
      <c r="B15" s="94" t="s">
        <v>557</v>
      </c>
      <c r="C15" s="95" t="s">
        <v>558</v>
      </c>
    </row>
    <row r="16" spans="1:3" ht="12.75">
      <c r="A16" s="93"/>
      <c r="B16" s="94" t="s">
        <v>559</v>
      </c>
      <c r="C16" s="95" t="s">
        <v>560</v>
      </c>
    </row>
    <row r="17" spans="1:3" ht="12.75">
      <c r="A17" s="93"/>
      <c r="B17" s="94" t="s">
        <v>561</v>
      </c>
      <c r="C17" s="95" t="s">
        <v>562</v>
      </c>
    </row>
    <row r="18" spans="1:3" ht="15.75">
      <c r="A18" s="91" t="s">
        <v>563</v>
      </c>
      <c r="B18" s="89"/>
      <c r="C18" s="17" t="s">
        <v>564</v>
      </c>
    </row>
    <row r="19" spans="1:3" ht="12.75">
      <c r="A19" s="93"/>
      <c r="B19" s="94" t="s">
        <v>534</v>
      </c>
      <c r="C19" s="95" t="s">
        <v>565</v>
      </c>
    </row>
    <row r="20" spans="1:3" ht="12.75">
      <c r="A20" s="93"/>
      <c r="B20" s="94" t="s">
        <v>536</v>
      </c>
      <c r="C20" s="95" t="s">
        <v>566</v>
      </c>
    </row>
    <row r="21" spans="1:3" ht="12.75">
      <c r="A21" s="93"/>
      <c r="B21" s="94" t="s">
        <v>538</v>
      </c>
      <c r="C21" s="95" t="s">
        <v>567</v>
      </c>
    </row>
    <row r="22" spans="1:3" ht="12.75">
      <c r="A22" s="93"/>
      <c r="B22" s="94" t="s">
        <v>540</v>
      </c>
      <c r="C22" s="95" t="s">
        <v>568</v>
      </c>
    </row>
    <row r="23" spans="1:3" ht="12.75">
      <c r="A23" s="93"/>
      <c r="B23" s="94" t="s">
        <v>93</v>
      </c>
      <c r="C23" s="95" t="s">
        <v>569</v>
      </c>
    </row>
    <row r="24" spans="1:3" ht="12.75">
      <c r="A24" s="93"/>
      <c r="B24" s="94" t="s">
        <v>543</v>
      </c>
      <c r="C24" s="95" t="s">
        <v>570</v>
      </c>
    </row>
    <row r="25" spans="1:3" ht="12.75">
      <c r="A25" s="93"/>
      <c r="B25" s="94"/>
      <c r="C25" s="95"/>
    </row>
    <row r="26" spans="1:3" ht="25.5">
      <c r="A26" s="126" t="s">
        <v>471</v>
      </c>
      <c r="B26" s="126"/>
      <c r="C26" s="18" t="s">
        <v>571</v>
      </c>
    </row>
    <row r="27" spans="1:3" ht="12.75">
      <c r="A27" s="93"/>
      <c r="B27" s="94" t="s">
        <v>572</v>
      </c>
      <c r="C27" s="95" t="s">
        <v>573</v>
      </c>
    </row>
    <row r="28" spans="1:3" ht="12.75">
      <c r="A28" s="93"/>
      <c r="B28" s="94"/>
      <c r="C28" s="95"/>
    </row>
    <row r="29" spans="1:3" ht="25.5">
      <c r="A29" s="91" t="s">
        <v>574</v>
      </c>
      <c r="B29" s="89"/>
      <c r="C29" s="17" t="s">
        <v>575</v>
      </c>
    </row>
    <row r="30" spans="1:3" ht="12.75">
      <c r="A30" s="93"/>
      <c r="B30" s="94" t="s">
        <v>534</v>
      </c>
      <c r="C30" s="95" t="s">
        <v>576</v>
      </c>
    </row>
    <row r="31" spans="1:3" ht="12.75">
      <c r="A31" s="93"/>
      <c r="B31" s="94" t="s">
        <v>536</v>
      </c>
      <c r="C31" s="95" t="s">
        <v>577</v>
      </c>
    </row>
    <row r="32" spans="1:3" ht="12.75">
      <c r="A32" s="93"/>
      <c r="B32" s="94" t="s">
        <v>578</v>
      </c>
      <c r="C32" s="95" t="s">
        <v>579</v>
      </c>
    </row>
    <row r="33" spans="1:3" ht="12.75">
      <c r="A33" s="93"/>
      <c r="B33" s="94" t="s">
        <v>580</v>
      </c>
      <c r="C33" s="95" t="s">
        <v>581</v>
      </c>
    </row>
    <row r="34" spans="1:3" ht="12.75">
      <c r="A34" s="93"/>
      <c r="B34" s="94" t="s">
        <v>582</v>
      </c>
      <c r="C34" s="95" t="s">
        <v>583</v>
      </c>
    </row>
    <row r="35" spans="1:3" ht="12.75">
      <c r="A35" s="93"/>
      <c r="B35" s="94" t="s">
        <v>584</v>
      </c>
      <c r="C35" s="95" t="s">
        <v>585</v>
      </c>
    </row>
    <row r="36" spans="1:3" ht="12.75">
      <c r="A36" s="93"/>
      <c r="B36" s="94" t="s">
        <v>586</v>
      </c>
      <c r="C36" s="95" t="s">
        <v>587</v>
      </c>
    </row>
    <row r="37" spans="1:3" ht="12.75">
      <c r="A37" s="93"/>
      <c r="B37" s="94" t="s">
        <v>588</v>
      </c>
      <c r="C37" s="95" t="s">
        <v>589</v>
      </c>
    </row>
    <row r="38" spans="1:3" ht="15.75">
      <c r="A38" s="10"/>
      <c r="B38" s="89"/>
      <c r="C38" s="17"/>
    </row>
    <row r="39" spans="1:2" ht="20.25">
      <c r="A39" s="88" t="s">
        <v>590</v>
      </c>
      <c r="B39" s="89"/>
    </row>
    <row r="40" spans="1:3" ht="15.75">
      <c r="A40" s="96" t="s">
        <v>591</v>
      </c>
      <c r="B40" s="97"/>
      <c r="C40" s="13"/>
    </row>
    <row r="41" spans="1:3" ht="33.75">
      <c r="A41" s="98"/>
      <c r="B41" s="99" t="s">
        <v>124</v>
      </c>
      <c r="C41" s="100" t="s">
        <v>592</v>
      </c>
    </row>
    <row r="42" spans="1:3" ht="12.75">
      <c r="A42" s="98"/>
      <c r="B42" s="99" t="s">
        <v>172</v>
      </c>
      <c r="C42" s="100" t="s">
        <v>593</v>
      </c>
    </row>
    <row r="43" spans="1:3" ht="22.5">
      <c r="A43" s="98"/>
      <c r="B43" s="99" t="s">
        <v>123</v>
      </c>
      <c r="C43" s="100" t="s">
        <v>594</v>
      </c>
    </row>
    <row r="44" spans="1:3" ht="12.75">
      <c r="A44" s="98"/>
      <c r="B44" s="99" t="s">
        <v>45</v>
      </c>
      <c r="C44" s="100" t="s">
        <v>595</v>
      </c>
    </row>
    <row r="45" spans="1:3" ht="22.5">
      <c r="A45" s="98"/>
      <c r="B45" s="99" t="s">
        <v>32</v>
      </c>
      <c r="C45" s="100" t="s">
        <v>596</v>
      </c>
    </row>
    <row r="46" spans="1:3" ht="33.75">
      <c r="A46" s="98"/>
      <c r="B46" s="99" t="s">
        <v>300</v>
      </c>
      <c r="C46" s="100" t="s">
        <v>597</v>
      </c>
    </row>
    <row r="47" spans="1:4" ht="12.75">
      <c r="A47" s="98"/>
      <c r="B47" s="99" t="s">
        <v>171</v>
      </c>
      <c r="C47" s="100" t="s">
        <v>598</v>
      </c>
      <c r="D47" s="92"/>
    </row>
    <row r="48" spans="1:3" ht="22.5">
      <c r="A48" s="98"/>
      <c r="B48" s="99" t="s">
        <v>25</v>
      </c>
      <c r="C48" s="100" t="s">
        <v>599</v>
      </c>
    </row>
    <row r="49" spans="1:3" ht="22.5">
      <c r="A49" s="98"/>
      <c r="B49" s="99" t="s">
        <v>379</v>
      </c>
      <c r="C49" s="100" t="s">
        <v>600</v>
      </c>
    </row>
    <row r="50" spans="1:3" ht="12.75">
      <c r="A50" s="98"/>
      <c r="B50" s="98"/>
      <c r="C50" s="100"/>
    </row>
    <row r="51" spans="1:3" ht="15.75">
      <c r="A51" s="96" t="s">
        <v>601</v>
      </c>
      <c r="B51" s="97"/>
      <c r="C51" s="13"/>
    </row>
    <row r="52" spans="1:3" ht="22.5">
      <c r="A52" s="98"/>
      <c r="B52" s="99" t="s">
        <v>124</v>
      </c>
      <c r="C52" s="95" t="s">
        <v>602</v>
      </c>
    </row>
    <row r="53" spans="1:3" ht="22.5">
      <c r="A53" s="98"/>
      <c r="B53" s="99" t="s">
        <v>172</v>
      </c>
      <c r="C53" s="95" t="s">
        <v>603</v>
      </c>
    </row>
    <row r="54" spans="1:3" ht="12.75">
      <c r="A54" s="98"/>
      <c r="B54" s="99" t="s">
        <v>123</v>
      </c>
      <c r="C54" s="95" t="s">
        <v>604</v>
      </c>
    </row>
    <row r="55" spans="1:3" ht="12.75">
      <c r="A55" s="98"/>
      <c r="B55" s="99"/>
      <c r="C55" s="95"/>
    </row>
    <row r="56" spans="1:3" ht="15.75">
      <c r="A56" s="96" t="s">
        <v>605</v>
      </c>
      <c r="B56" s="97"/>
      <c r="C56" s="13"/>
    </row>
    <row r="57" spans="1:3" ht="33.75">
      <c r="A57" s="98"/>
      <c r="B57" s="99" t="s">
        <v>124</v>
      </c>
      <c r="C57" s="100" t="s">
        <v>606</v>
      </c>
    </row>
    <row r="58" spans="1:3" ht="33.75">
      <c r="A58" s="98"/>
      <c r="B58" s="99" t="s">
        <v>172</v>
      </c>
      <c r="C58" s="100" t="s">
        <v>607</v>
      </c>
    </row>
    <row r="59" spans="1:3" ht="33.75">
      <c r="A59" s="98"/>
      <c r="B59" s="99" t="s">
        <v>123</v>
      </c>
      <c r="C59" s="100" t="s">
        <v>608</v>
      </c>
    </row>
    <row r="60" spans="1:3" ht="22.5">
      <c r="A60" s="98"/>
      <c r="B60" s="99" t="s">
        <v>45</v>
      </c>
      <c r="C60" s="100" t="s">
        <v>609</v>
      </c>
    </row>
    <row r="61" spans="1:3" ht="22.5">
      <c r="A61" s="98"/>
      <c r="B61" s="99" t="s">
        <v>32</v>
      </c>
      <c r="C61" s="100" t="s">
        <v>610</v>
      </c>
    </row>
    <row r="62" spans="1:3" ht="12.75">
      <c r="A62" s="98"/>
      <c r="B62" s="99"/>
      <c r="C62" s="100"/>
    </row>
    <row r="63" spans="1:3" ht="15.75">
      <c r="A63" s="96" t="s">
        <v>611</v>
      </c>
      <c r="B63" s="97"/>
      <c r="C63" s="13"/>
    </row>
    <row r="64" spans="1:3" ht="12.75" customHeight="1">
      <c r="A64" s="96"/>
      <c r="B64" s="99" t="s">
        <v>124</v>
      </c>
      <c r="C64" s="100" t="s">
        <v>612</v>
      </c>
    </row>
    <row r="65" spans="1:3" ht="22.5">
      <c r="A65" s="96"/>
      <c r="B65" s="99" t="s">
        <v>172</v>
      </c>
      <c r="C65" s="100" t="s">
        <v>613</v>
      </c>
    </row>
    <row r="66" spans="1:3" ht="12.75" customHeight="1">
      <c r="A66" s="96"/>
      <c r="B66" s="99"/>
      <c r="C66" s="100"/>
    </row>
    <row r="67" spans="1:3" ht="15.75">
      <c r="A67" s="96" t="s">
        <v>614</v>
      </c>
      <c r="B67" s="99"/>
      <c r="C67" s="95"/>
    </row>
    <row r="68" spans="1:3" ht="12.75" customHeight="1">
      <c r="A68" s="98"/>
      <c r="B68" s="99" t="s">
        <v>124</v>
      </c>
      <c r="C68" s="95" t="s">
        <v>615</v>
      </c>
    </row>
    <row r="69" spans="1:3" ht="12.75" customHeight="1">
      <c r="A69" s="98"/>
      <c r="B69" s="99" t="s">
        <v>172</v>
      </c>
      <c r="C69" s="95" t="s">
        <v>616</v>
      </c>
    </row>
    <row r="70" spans="1:3" ht="12.75">
      <c r="A70" s="98"/>
      <c r="B70" s="99"/>
      <c r="C70" s="100"/>
    </row>
    <row r="71" spans="1:3" ht="15.75">
      <c r="A71" s="96" t="s">
        <v>617</v>
      </c>
      <c r="B71" s="99"/>
      <c r="C71" s="95"/>
    </row>
    <row r="72" spans="1:3" ht="12.75">
      <c r="A72" s="98"/>
      <c r="B72" s="99" t="s">
        <v>124</v>
      </c>
      <c r="C72" s="95" t="s">
        <v>618</v>
      </c>
    </row>
    <row r="73" spans="1:3" ht="12.75">
      <c r="A73" s="98"/>
      <c r="B73" s="99" t="s">
        <v>172</v>
      </c>
      <c r="C73" s="95" t="s">
        <v>619</v>
      </c>
    </row>
    <row r="74" spans="1:3" ht="22.5">
      <c r="A74" s="98"/>
      <c r="B74" s="99" t="s">
        <v>123</v>
      </c>
      <c r="C74" s="95" t="s">
        <v>620</v>
      </c>
    </row>
    <row r="75" spans="1:3" ht="12.75">
      <c r="A75" s="98"/>
      <c r="B75" s="99" t="s">
        <v>45</v>
      </c>
      <c r="C75" s="95" t="s">
        <v>621</v>
      </c>
    </row>
    <row r="76" spans="1:3" ht="12.75">
      <c r="A76" s="98"/>
      <c r="B76" s="99" t="s">
        <v>32</v>
      </c>
      <c r="C76" s="95" t="s">
        <v>622</v>
      </c>
    </row>
    <row r="77" spans="1:3" ht="22.5">
      <c r="A77" s="98"/>
      <c r="B77" s="99" t="s">
        <v>300</v>
      </c>
      <c r="C77" s="95" t="s">
        <v>623</v>
      </c>
    </row>
    <row r="78" spans="1:3" ht="12.75">
      <c r="A78" s="98"/>
      <c r="B78" s="99" t="s">
        <v>171</v>
      </c>
      <c r="C78" s="95" t="s">
        <v>624</v>
      </c>
    </row>
    <row r="79" spans="1:3" ht="12.75">
      <c r="A79" s="98"/>
      <c r="B79" s="99" t="s">
        <v>25</v>
      </c>
      <c r="C79" s="95" t="s">
        <v>625</v>
      </c>
    </row>
    <row r="80" spans="1:3" ht="12.75">
      <c r="A80" s="98"/>
      <c r="B80" s="99"/>
      <c r="C80" s="95"/>
    </row>
    <row r="81" spans="1:3" ht="15.75">
      <c r="A81" s="101" t="s">
        <v>626</v>
      </c>
      <c r="B81" s="102"/>
      <c r="C81" s="95"/>
    </row>
    <row r="82" spans="1:3" ht="22.5">
      <c r="A82" s="11"/>
      <c r="B82" s="102" t="s">
        <v>379</v>
      </c>
      <c r="C82" s="95" t="s">
        <v>623</v>
      </c>
    </row>
    <row r="83" spans="1:3" ht="12.75">
      <c r="A83" s="11"/>
      <c r="B83" s="102" t="s">
        <v>26</v>
      </c>
      <c r="C83" s="95" t="s">
        <v>627</v>
      </c>
    </row>
    <row r="84" spans="1:3" ht="12.75">
      <c r="A84" s="11"/>
      <c r="B84" s="102" t="s">
        <v>236</v>
      </c>
      <c r="C84" s="95" t="s">
        <v>628</v>
      </c>
    </row>
    <row r="85" spans="1:3" ht="12.75">
      <c r="A85" s="11"/>
      <c r="B85" s="103">
        <v>12</v>
      </c>
      <c r="C85" s="95" t="s">
        <v>629</v>
      </c>
    </row>
    <row r="86" spans="1:3" ht="12.75">
      <c r="A86" s="11"/>
      <c r="B86" s="103">
        <v>13</v>
      </c>
      <c r="C86" s="95" t="s">
        <v>630</v>
      </c>
    </row>
    <row r="87" spans="1:3" ht="12.75">
      <c r="A87" s="11"/>
      <c r="B87" s="103">
        <v>14</v>
      </c>
      <c r="C87" s="95" t="s">
        <v>631</v>
      </c>
    </row>
    <row r="88" spans="2:3" ht="12.75">
      <c r="B88" s="103">
        <v>15</v>
      </c>
      <c r="C88" s="95" t="s">
        <v>632</v>
      </c>
    </row>
    <row r="89" spans="2:3" ht="12.75">
      <c r="B89" s="103">
        <v>16</v>
      </c>
      <c r="C89" s="95" t="s">
        <v>633</v>
      </c>
    </row>
    <row r="90" spans="2:3" ht="12.75">
      <c r="B90" s="103">
        <v>17</v>
      </c>
      <c r="C90" s="95" t="s">
        <v>634</v>
      </c>
    </row>
    <row r="91" spans="2:3" ht="12.75">
      <c r="B91" s="103">
        <v>18</v>
      </c>
      <c r="C91" s="95" t="s">
        <v>635</v>
      </c>
    </row>
    <row r="92" spans="2:3" ht="12.75">
      <c r="B92" s="103">
        <v>19</v>
      </c>
      <c r="C92" s="95" t="s">
        <v>636</v>
      </c>
    </row>
    <row r="93" spans="2:3" ht="12.75">
      <c r="B93" s="103">
        <v>20</v>
      </c>
      <c r="C93" s="95" t="s">
        <v>632</v>
      </c>
    </row>
    <row r="94" spans="2:3" ht="12.75">
      <c r="B94" s="103">
        <v>21</v>
      </c>
      <c r="C94" s="95" t="s">
        <v>637</v>
      </c>
    </row>
    <row r="95" spans="2:3" ht="12.75">
      <c r="B95" s="103">
        <v>22</v>
      </c>
      <c r="C95" s="95" t="s">
        <v>638</v>
      </c>
    </row>
    <row r="96" spans="2:3" ht="12.75">
      <c r="B96" s="103">
        <v>23</v>
      </c>
      <c r="C96" s="95" t="s">
        <v>639</v>
      </c>
    </row>
    <row r="97" spans="2:3" ht="12.75">
      <c r="B97" s="103">
        <v>24</v>
      </c>
      <c r="C97" s="95" t="s">
        <v>632</v>
      </c>
    </row>
    <row r="98" spans="2:3" ht="12.75">
      <c r="B98" s="103">
        <v>25</v>
      </c>
      <c r="C98" s="95" t="s">
        <v>640</v>
      </c>
    </row>
    <row r="99" spans="2:3" ht="12.75">
      <c r="B99" s="103">
        <v>26</v>
      </c>
      <c r="C99" s="95" t="s">
        <v>641</v>
      </c>
    </row>
    <row r="100" spans="2:3" ht="12.75">
      <c r="B100" s="103">
        <v>27</v>
      </c>
      <c r="C100" s="95" t="s">
        <v>642</v>
      </c>
    </row>
    <row r="101" spans="2:3" ht="12.75">
      <c r="B101" s="103">
        <v>28</v>
      </c>
      <c r="C101" s="95" t="s">
        <v>643</v>
      </c>
    </row>
    <row r="102" spans="2:3" ht="12.75">
      <c r="B102" s="103">
        <v>29</v>
      </c>
      <c r="C102" s="95" t="s">
        <v>644</v>
      </c>
    </row>
    <row r="103" spans="2:3" ht="12.75">
      <c r="B103" s="103">
        <v>30</v>
      </c>
      <c r="C103" s="95" t="s">
        <v>645</v>
      </c>
    </row>
    <row r="104" spans="2:3" ht="12.75">
      <c r="B104" s="103">
        <v>31</v>
      </c>
      <c r="C104" s="95" t="s">
        <v>646</v>
      </c>
    </row>
    <row r="105" spans="2:3" ht="12.75">
      <c r="B105" s="103">
        <v>32</v>
      </c>
      <c r="C105" s="95" t="s">
        <v>647</v>
      </c>
    </row>
    <row r="106" spans="2:3" ht="33.75">
      <c r="B106" s="103">
        <v>33</v>
      </c>
      <c r="C106" s="95" t="s">
        <v>648</v>
      </c>
    </row>
    <row r="107" spans="2:3" ht="22.5">
      <c r="B107" s="103">
        <v>34</v>
      </c>
      <c r="C107" s="104" t="s">
        <v>649</v>
      </c>
    </row>
    <row r="108" spans="2:3" ht="12.75">
      <c r="B108" s="103">
        <v>35</v>
      </c>
      <c r="C108" s="95" t="s">
        <v>650</v>
      </c>
    </row>
    <row r="109" spans="2:3" ht="12.75">
      <c r="B109" s="103">
        <v>36</v>
      </c>
      <c r="C109" s="95" t="s">
        <v>651</v>
      </c>
    </row>
    <row r="110" spans="2:3" ht="12.75">
      <c r="B110" s="103">
        <v>37</v>
      </c>
      <c r="C110" s="95" t="s">
        <v>652</v>
      </c>
    </row>
    <row r="111" spans="2:3" ht="12.75">
      <c r="B111" s="103"/>
      <c r="C111" s="95"/>
    </row>
    <row r="112" spans="1:3" ht="15.75">
      <c r="A112" s="10" t="s">
        <v>653</v>
      </c>
      <c r="B112" s="103"/>
      <c r="C112" s="95"/>
    </row>
    <row r="113" spans="2:3" ht="12.75">
      <c r="B113" s="103">
        <v>38</v>
      </c>
      <c r="C113" s="95" t="s">
        <v>654</v>
      </c>
    </row>
    <row r="114" spans="2:3" ht="12.75">
      <c r="B114" s="103">
        <v>39</v>
      </c>
      <c r="C114" s="95" t="s">
        <v>655</v>
      </c>
    </row>
    <row r="115" spans="2:3" ht="12.75">
      <c r="B115" s="103">
        <v>40</v>
      </c>
      <c r="C115" s="95" t="s">
        <v>656</v>
      </c>
    </row>
    <row r="116" spans="2:3" ht="12.75">
      <c r="B116" s="103">
        <v>41</v>
      </c>
      <c r="C116" s="95" t="s">
        <v>657</v>
      </c>
    </row>
    <row r="117" spans="2:3" ht="56.25">
      <c r="B117" s="103">
        <v>42</v>
      </c>
      <c r="C117" s="95" t="s">
        <v>658</v>
      </c>
    </row>
    <row r="118" spans="2:3" ht="33.75">
      <c r="B118" s="103">
        <v>43</v>
      </c>
      <c r="C118" s="104" t="s">
        <v>659</v>
      </c>
    </row>
    <row r="119" spans="2:3" ht="12.75">
      <c r="B119" s="103">
        <v>44</v>
      </c>
      <c r="C119" s="95" t="s">
        <v>660</v>
      </c>
    </row>
    <row r="120" spans="2:3" ht="12.75">
      <c r="B120" s="103">
        <v>45</v>
      </c>
      <c r="C120" s="95" t="s">
        <v>661</v>
      </c>
    </row>
    <row r="121" spans="2:3" ht="12.75">
      <c r="B121" s="103">
        <v>46</v>
      </c>
      <c r="C121" s="95" t="s">
        <v>662</v>
      </c>
    </row>
    <row r="122" spans="2:3" ht="12.75">
      <c r="B122" s="103">
        <v>47</v>
      </c>
      <c r="C122" s="95" t="s">
        <v>663</v>
      </c>
    </row>
    <row r="123" spans="2:3" ht="12.75">
      <c r="B123" s="103">
        <v>48</v>
      </c>
      <c r="C123" s="95" t="s">
        <v>664</v>
      </c>
    </row>
    <row r="124" spans="2:3" ht="12.75">
      <c r="B124" s="103">
        <v>49</v>
      </c>
      <c r="C124" s="95" t="s">
        <v>665</v>
      </c>
    </row>
    <row r="125" spans="2:3" ht="12.75">
      <c r="B125" s="103">
        <v>50</v>
      </c>
      <c r="C125" s="95" t="s">
        <v>666</v>
      </c>
    </row>
    <row r="126" spans="2:3" ht="12.75">
      <c r="B126" s="103">
        <v>51</v>
      </c>
      <c r="C126" s="95" t="s">
        <v>667</v>
      </c>
    </row>
    <row r="127" spans="2:3" ht="22.5">
      <c r="B127" s="103">
        <v>52</v>
      </c>
      <c r="C127" s="95" t="s">
        <v>668</v>
      </c>
    </row>
    <row r="128" spans="2:3" ht="12.75">
      <c r="B128" s="103">
        <v>53</v>
      </c>
      <c r="C128" s="95" t="s">
        <v>669</v>
      </c>
    </row>
    <row r="129" spans="2:3" ht="12.75">
      <c r="B129" s="103">
        <v>54</v>
      </c>
      <c r="C129" s="95" t="s">
        <v>670</v>
      </c>
    </row>
    <row r="130" spans="2:3" ht="12.75">
      <c r="B130" s="103">
        <v>55</v>
      </c>
      <c r="C130" s="95" t="s">
        <v>671</v>
      </c>
    </row>
    <row r="131" spans="2:3" ht="12.75">
      <c r="B131" s="103">
        <v>56</v>
      </c>
      <c r="C131" s="95" t="s">
        <v>672</v>
      </c>
    </row>
    <row r="132" spans="2:3" ht="12.75">
      <c r="B132" s="103">
        <v>57</v>
      </c>
      <c r="C132" s="95" t="s">
        <v>629</v>
      </c>
    </row>
    <row r="133" spans="2:3" ht="12.75">
      <c r="B133" s="103">
        <v>58</v>
      </c>
      <c r="C133" s="95" t="s">
        <v>673</v>
      </c>
    </row>
    <row r="134" spans="2:3" ht="12.75">
      <c r="B134" s="103">
        <v>59</v>
      </c>
      <c r="C134" s="95" t="s">
        <v>674</v>
      </c>
    </row>
    <row r="135" spans="2:3" ht="22.5">
      <c r="B135" s="103">
        <v>60</v>
      </c>
      <c r="C135" s="104" t="s">
        <v>675</v>
      </c>
    </row>
    <row r="136" spans="2:3" ht="12.75">
      <c r="B136" s="103">
        <v>61</v>
      </c>
      <c r="C136" s="95" t="s">
        <v>676</v>
      </c>
    </row>
    <row r="137" spans="2:3" ht="12.75">
      <c r="B137" s="103">
        <v>62</v>
      </c>
      <c r="C137" s="104" t="s">
        <v>677</v>
      </c>
    </row>
    <row r="138" spans="2:3" ht="12.75">
      <c r="B138" s="103">
        <v>63</v>
      </c>
      <c r="C138" s="104" t="s">
        <v>678</v>
      </c>
    </row>
    <row r="139" spans="2:3" ht="33.75">
      <c r="B139" s="103">
        <v>64</v>
      </c>
      <c r="C139" s="104" t="s">
        <v>679</v>
      </c>
    </row>
    <row r="140" spans="2:3" ht="22.5">
      <c r="B140" s="103">
        <v>65</v>
      </c>
      <c r="C140" s="104" t="s">
        <v>680</v>
      </c>
    </row>
    <row r="141" spans="2:3" ht="12.75">
      <c r="B141" s="103">
        <v>66</v>
      </c>
      <c r="C141" s="95" t="s">
        <v>681</v>
      </c>
    </row>
    <row r="142" spans="2:3" ht="12.75">
      <c r="B142" s="103">
        <v>67</v>
      </c>
      <c r="C142" s="95" t="s">
        <v>682</v>
      </c>
    </row>
    <row r="143" spans="2:3" ht="12.75">
      <c r="B143" s="103">
        <v>68</v>
      </c>
      <c r="C143" s="95" t="s">
        <v>683</v>
      </c>
    </row>
    <row r="144" spans="2:3" ht="12.75">
      <c r="B144" s="103">
        <v>69</v>
      </c>
      <c r="C144" s="95" t="s">
        <v>684</v>
      </c>
    </row>
    <row r="145" spans="1:3" ht="12.75" customHeight="1">
      <c r="A145" s="10"/>
      <c r="B145" s="103">
        <v>70</v>
      </c>
      <c r="C145" s="95" t="s">
        <v>685</v>
      </c>
    </row>
    <row r="146" spans="1:3" ht="12.75" customHeight="1">
      <c r="A146" s="10"/>
      <c r="B146" s="103">
        <v>71</v>
      </c>
      <c r="C146" s="95" t="s">
        <v>686</v>
      </c>
    </row>
    <row r="147" spans="1:3" ht="12.75" customHeight="1">
      <c r="A147" s="10"/>
      <c r="B147" s="103">
        <v>72</v>
      </c>
      <c r="C147" s="95" t="s">
        <v>687</v>
      </c>
    </row>
    <row r="148" spans="1:3" ht="12.75" customHeight="1">
      <c r="A148" s="10"/>
      <c r="B148" s="103">
        <v>73</v>
      </c>
      <c r="C148" s="95" t="s">
        <v>688</v>
      </c>
    </row>
    <row r="149" spans="1:3" ht="22.5">
      <c r="A149" s="10"/>
      <c r="B149" s="103">
        <v>74</v>
      </c>
      <c r="C149" s="95" t="s">
        <v>689</v>
      </c>
    </row>
    <row r="150" spans="1:3" ht="12.75" customHeight="1">
      <c r="A150" s="10"/>
      <c r="B150" s="103">
        <v>75</v>
      </c>
      <c r="C150" s="95" t="s">
        <v>690</v>
      </c>
    </row>
    <row r="151" spans="2:3" ht="12.75" customHeight="1">
      <c r="B151" s="103">
        <v>76</v>
      </c>
      <c r="C151" s="95" t="s">
        <v>691</v>
      </c>
    </row>
    <row r="152" spans="2:3" ht="12.75">
      <c r="B152" s="103">
        <v>77</v>
      </c>
      <c r="C152" s="95" t="s">
        <v>692</v>
      </c>
    </row>
    <row r="153" spans="2:3" ht="22.5">
      <c r="B153" s="103">
        <v>78</v>
      </c>
      <c r="C153" s="95" t="s">
        <v>693</v>
      </c>
    </row>
    <row r="154" spans="2:3" ht="12.75">
      <c r="B154" s="103">
        <v>79</v>
      </c>
      <c r="C154" s="95" t="s">
        <v>694</v>
      </c>
    </row>
    <row r="155" spans="2:3" ht="12.75">
      <c r="B155" s="103">
        <v>80</v>
      </c>
      <c r="C155" s="95" t="s">
        <v>695</v>
      </c>
    </row>
    <row r="156" spans="2:3" ht="12.75">
      <c r="B156" s="103"/>
      <c r="C156" s="95"/>
    </row>
  </sheetData>
  <sheetProtection/>
  <mergeCells count="1">
    <mergeCell ref="A26:B26"/>
  </mergeCells>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zoomScalePageLayoutView="0" workbookViewId="0" topLeftCell="A1">
      <selection activeCell="A2" sqref="A2"/>
    </sheetView>
  </sheetViews>
  <sheetFormatPr defaultColWidth="9.140625" defaultRowHeight="12.75"/>
  <sheetData>
    <row r="1" ht="15.75">
      <c r="A1" s="10" t="s">
        <v>13</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sheetProtection/>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Some Tech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P802.11af_D0.02/D0.03 comments</dc:title>
  <dc:subject/>
  <dc:creator>Peter Ecclesine, Cisco</dc:creator>
  <cp:keywords/>
  <dc:description/>
  <cp:lastModifiedBy>Petere</cp:lastModifiedBy>
  <cp:lastPrinted>2004-11-19T06:33:11Z</cp:lastPrinted>
  <dcterms:created xsi:type="dcterms:W3CDTF">2004-07-14T16:37:20Z</dcterms:created>
  <dcterms:modified xsi:type="dcterms:W3CDTF">2011-01-18T03:06:24Z</dcterms:modified>
  <cp:category/>
  <cp:version/>
  <cp:contentType/>
  <cp:contentStatus/>
</cp:coreProperties>
</file>