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600" windowHeight="7140" activeTab="1"/>
  </bookViews>
  <sheets>
    <sheet name="Title" sheetId="1" r:id="rId1"/>
    <sheet name="Comments" sheetId="2" r:id="rId2"/>
    <sheet name="Issue Ids" sheetId="3" r:id="rId3"/>
    <sheet name="Rev.  History" sheetId="4" r:id="rId4"/>
  </sheets>
  <definedNames>
    <definedName name="_xlnm._FilterDatabase" localSheetId="1" hidden="1">'Comments'!$A$1:$AB$17</definedName>
  </definedNames>
  <calcPr fullCalcOnLoad="1"/>
</workbook>
</file>

<file path=xl/sharedStrings.xml><?xml version="1.0" encoding="utf-8"?>
<sst xmlns="http://schemas.openxmlformats.org/spreadsheetml/2006/main" count="374" uniqueCount="190">
  <si>
    <t>TGs tries to consume 6 category values. However, Mesh Link Metric category, MeshPath Selection category, and Mesh Interworking category only contains only small number of frames defined. It seems like a waste of category value.</t>
  </si>
  <si>
    <t>Consolidate the action category as following.
Mesh Action frames : contains Mesh Link Metric, Mesh Path Selection, Mesh Interworking, and Mesh Resource Coordination.
Mesh Multihop Action frames: contains Mesh Proxy Forwarding.
Self Protected: contains Self Protected.</t>
  </si>
  <si>
    <t>"... is transmitted in individually addressed frames to each of the intended responders or in a group addressed frame." A frame is either a broadcast or a unicast. If it is a broadcast, it might be possible to perform it by multiple unicasts. But this is not the right place to describe this. Furthermore, one of the important aspects of a broadcast is that it does not need to know all recipients.</t>
  </si>
  <si>
    <t>Instead of using a reserved subtype for the management frames, add a new category of management action frame for 4-address mesh multihop action frames.</t>
  </si>
  <si>
    <t xml:space="preserve">The reserved frame subtype should be used only when absolutely necessary. Instead of using a reserved subtype for the management frames, add a new type of "management action frame" for 4-address mesh multihop action frames. Change the "action" field of the currently defined in multiphop management frames (see 7.4b.2) to "sub-action". Change relevant text throughout the 11s spec.  </t>
  </si>
  <si>
    <t>Multihop Action frame format is poorly described. Need to describe more detailed information.</t>
  </si>
  <si>
    <t>Y</t>
  </si>
  <si>
    <t>Chu, Liewn</t>
  </si>
  <si>
    <t>STMicroelectronics</t>
  </si>
  <si>
    <t>"… or from a mesh STA to which mesh peering is maintained"
This may not be true for a group multi-hop action frames since Address 3 is the destination address.</t>
  </si>
  <si>
    <t>Fix the bug.</t>
  </si>
  <si>
    <t>Add Address 4 for multi-hop action frames.</t>
  </si>
  <si>
    <t>As proposed.</t>
  </si>
  <si>
    <t>initial revision</t>
  </si>
  <si>
    <t>Counter</t>
  </si>
  <si>
    <r>
      <t>x</t>
    </r>
    <r>
      <rPr>
        <sz val="10"/>
        <rFont val="Arial"/>
        <family val="2"/>
      </rPr>
      <t>xx</t>
    </r>
  </si>
  <si>
    <t>xxx</t>
  </si>
  <si>
    <r>
      <t xml:space="preserve">Placeholder:
Through the LB161 comment resolution process, </t>
    </r>
    <r>
      <rPr>
        <sz val="10"/>
        <rFont val="Arial"/>
        <family val="2"/>
      </rPr>
      <t>m</t>
    </r>
    <r>
      <rPr>
        <sz val="10"/>
        <rFont val="Arial"/>
        <family val="2"/>
      </rPr>
      <t>anagement frame definition has been carefully reviewd.</t>
    </r>
  </si>
  <si>
    <r>
      <t xml:space="preserve">Placeholder:
Through the LB161 comment resolution process, </t>
    </r>
    <r>
      <rPr>
        <sz val="10"/>
        <rFont val="Arial"/>
        <family val="2"/>
      </rPr>
      <t>i</t>
    </r>
    <r>
      <rPr>
        <sz val="10"/>
        <rFont val="Arial"/>
        <family val="2"/>
      </rPr>
      <t>nformation element defnition has been carefully reviewed.</t>
    </r>
  </si>
  <si>
    <t>Placeholder:
Through the LB161 comment resolution process, action frame definition has been carefully reviewd.</t>
  </si>
  <si>
    <t>delete from sentence: "in individually addressed frames to each of the intended responders or". A note specifying what has to be done in order to perform a broadcast by multiple unicast might be added at an appropriate place (management frame addressing?)</t>
  </si>
  <si>
    <r>
      <t xml:space="preserve">Clarification:
</t>
    </r>
    <r>
      <rPr>
        <sz val="10"/>
        <rFont val="Arial"/>
        <family val="2"/>
      </rPr>
      <t>R</t>
    </r>
    <r>
      <rPr>
        <sz val="10"/>
        <rFont val="Arial"/>
        <family val="2"/>
      </rPr>
      <t>eplace 
"3) If the STA is a mesh STA, the Address 3 field is set to Address 2." 
with 
"3) If the STA is a mesh STA, the BSSID value is set to the same value as Address 2 (TA)."</t>
    </r>
  </si>
  <si>
    <t>Clarification:
Add the following text as a infomative note at the end of this subclause. "NOTE- Address 4 is included in the Mesh Control field and not defined as a part of MAC header."</t>
  </si>
  <si>
    <t>Reject</t>
  </si>
  <si>
    <r>
      <t>h</t>
    </r>
    <r>
      <rPr>
        <sz val="10"/>
        <rFont val="Arial"/>
        <family val="2"/>
      </rPr>
      <t>eader fields:
As we can see in table 7-4 in the base standard, parsing of the QoS Control field has been dependent on the transmitter even before TGs amendment.
Also, it is believed that the TGs does not change the rationale of the QoS control field parsing. APs or STAs in an IBSS process QoS Control field of the received data frame assuming that the frame is transmitted by non-mesh, non-HC STA. STAs in an infrastructure BSS process QoS Control field of the received data frame assuming that the frame is transmitted by an AP (STA with HC) of the BSS. These legacy STAs do not need to perform additional check routine as they do not communicate with mesh STAs.
Mesh STAs can process the QoS Control field of the received data frame assuming that the frame is transmitted by a mesh STA. as they do not communicate with non-mesh STAs.</t>
    </r>
  </si>
  <si>
    <t>header fields:
As illustrated in the figure in Annex Y.1 (Clarification of Mesh Data frame format), LLC/SNAP header is preceded by the Mesh Control field. Actually, LLC/SNAP header is a part of the MSDU, but Mesh Control field is not. It will become difficult to use Ethertype field in the SNAP header to signal the presence of Mesh Control field. It is believed that the QoS control field can signal it in much simpler fashion.</t>
  </si>
  <si>
    <r>
      <t>Clarification:</t>
    </r>
    <r>
      <rPr>
        <sz val="10"/>
        <rFont val="Arial"/>
        <family val="2"/>
      </rPr>
      <t xml:space="preserve">
R</t>
    </r>
    <r>
      <rPr>
        <sz val="10"/>
        <rFont val="Arial"/>
        <family val="2"/>
      </rPr>
      <t>emove "It is set to 0."
Conventions for the reserved fields are described in subclause 7.1.1 Conventions.
It reads "Reserved fields and subfields are set to 0 upon transmission and are ignored upon reception." in 802.11-mb D3.0.</t>
    </r>
  </si>
  <si>
    <r>
      <t xml:space="preserve">Clarification:
</t>
    </r>
    <r>
      <rPr>
        <sz val="10"/>
        <rFont val="Arial"/>
        <family val="2"/>
      </rPr>
      <t>S</t>
    </r>
    <r>
      <rPr>
        <sz val="10"/>
        <rFont val="Arial"/>
        <family val="2"/>
      </rPr>
      <t>ubclause 7.5 Frame usage was deleted in 11n. Thus, TGs does not need to update this subclauase.</t>
    </r>
  </si>
  <si>
    <r>
      <t>Group address conversion:
Delete "in individually addressed frames to each of the intended responders or" from the sentence in line 44-45, page 51 of D5.0.</t>
    </r>
    <r>
      <rPr>
        <sz val="10"/>
        <rFont val="Arial"/>
        <family val="2"/>
      </rPr>
      <t xml:space="preserve">
A</t>
    </r>
    <r>
      <rPr>
        <sz val="10"/>
        <rFont val="Arial"/>
        <family val="2"/>
      </rPr>
      <t>dd the following text as the last paragraph in 11C.7.4.5.1.
"A mesh STA may convert a group addressed management frame to individually addressed frames and transmit as individually addressed frame to each peer mesh STAs, if the frame is intended to be delivered to its peer mesh STAs only. The circumstances for choosing this method are outside the scope of the standard."</t>
    </r>
  </si>
  <si>
    <r>
      <t>Clarification:</t>
    </r>
    <r>
      <rPr>
        <sz val="10"/>
        <rFont val="Arial"/>
        <family val="2"/>
      </rPr>
      <t xml:space="preserve">
E</t>
    </r>
    <r>
      <rPr>
        <sz val="10"/>
        <rFont val="Arial"/>
        <family val="2"/>
      </rPr>
      <t xml:space="preserve">xclude Multihop action frame from the Address 3 validation.
In line 14, page 24 of the D5.0, Change 
"In the case where the Address 1 </t>
    </r>
    <r>
      <rPr>
        <strike/>
        <sz val="10"/>
        <rFont val="Arial"/>
        <family val="2"/>
      </rPr>
      <t xml:space="preserve">(DA) </t>
    </r>
    <r>
      <rPr>
        <sz val="10"/>
        <rFont val="Arial"/>
        <family val="2"/>
      </rPr>
      <t xml:space="preserve">field contains a group address and the frame subtype is other than Beacon, the </t>
    </r>
    <r>
      <rPr>
        <u val="single"/>
        <sz val="10"/>
        <rFont val="Arial"/>
        <family val="2"/>
      </rPr>
      <t>Address 3 field</t>
    </r>
    <r>
      <rPr>
        <sz val="10"/>
        <rFont val="Arial"/>
        <family val="2"/>
      </rPr>
      <t xml:space="preserve"> </t>
    </r>
    <r>
      <rPr>
        <strike/>
        <sz val="10"/>
        <rFont val="Arial"/>
        <family val="2"/>
      </rPr>
      <t xml:space="preserve">BSSID </t>
    </r>
    <r>
      <rPr>
        <sz val="10"/>
        <rFont val="Arial"/>
        <family val="2"/>
      </rPr>
      <t>also is validated ...</t>
    </r>
    <r>
      <rPr>
        <sz val="10"/>
        <rFont val="Arial"/>
        <family val="2"/>
      </rPr>
      <t xml:space="preserve">" to </t>
    </r>
    <r>
      <rPr>
        <b/>
        <sz val="10"/>
        <rFont val="Arial"/>
        <family val="2"/>
      </rPr>
      <t xml:space="preserve">
</t>
    </r>
    <r>
      <rPr>
        <sz val="10"/>
        <rFont val="Arial"/>
        <family val="2"/>
      </rPr>
      <t xml:space="preserve">"In the case where the Address 1 </t>
    </r>
    <r>
      <rPr>
        <strike/>
        <sz val="10"/>
        <rFont val="Arial"/>
        <family val="2"/>
      </rPr>
      <t>(DA)</t>
    </r>
    <r>
      <rPr>
        <sz val="10"/>
        <rFont val="Arial"/>
        <family val="2"/>
      </rPr>
      <t xml:space="preserve"> field contains a group address and the frame subtype is other than Beacon </t>
    </r>
    <r>
      <rPr>
        <u val="single"/>
        <sz val="10"/>
        <rFont val="Arial"/>
        <family val="2"/>
      </rPr>
      <t>or Multihop Action</t>
    </r>
    <r>
      <rPr>
        <sz val="10"/>
        <rFont val="Arial"/>
        <family val="2"/>
      </rPr>
      <t xml:space="preserve">, the </t>
    </r>
    <r>
      <rPr>
        <u val="single"/>
        <sz val="10"/>
        <rFont val="Arial"/>
        <family val="2"/>
      </rPr>
      <t>Address 3 field</t>
    </r>
    <r>
      <rPr>
        <sz val="10"/>
        <rFont val="Arial"/>
        <family val="2"/>
      </rPr>
      <t xml:space="preserve"> </t>
    </r>
    <r>
      <rPr>
        <strike/>
        <sz val="10"/>
        <rFont val="Arial"/>
        <family val="2"/>
      </rPr>
      <t xml:space="preserve">BSSID </t>
    </r>
    <r>
      <rPr>
        <sz val="10"/>
        <rFont val="Arial"/>
        <family val="2"/>
      </rPr>
      <t xml:space="preserve">also is validated ...".
Attention: Put underline </t>
    </r>
    <r>
      <rPr>
        <sz val="10"/>
        <rFont val="Arial"/>
        <family val="2"/>
      </rPr>
      <t xml:space="preserve">and strikethrough </t>
    </r>
    <r>
      <rPr>
        <sz val="10"/>
        <rFont val="Arial"/>
        <family val="2"/>
      </rPr>
      <t xml:space="preserve">appropriately.
</t>
    </r>
    <r>
      <rPr>
        <sz val="10"/>
        <rFont val="Arial"/>
        <family val="2"/>
      </rPr>
      <t>If the Multihop Action is to be changed, this resolution needs to be changed accordingly.</t>
    </r>
  </si>
  <si>
    <t xml:space="preserve">Check the definition of management frames thoroughly. Consider dependencies between the different subconcepts of 11s. </t>
  </si>
  <si>
    <t>The definition of the management frames of such a complex concept as a WLAN mesh network contains very likely some flaws that will have an impact on the functionality and proper working of the WLAN mesh network.</t>
  </si>
  <si>
    <t>(b) assumes but does not require a Mesh ID in the probe request.</t>
  </si>
  <si>
    <r>
      <t xml:space="preserve">Mesh ID:
</t>
    </r>
    <r>
      <rPr>
        <sz val="10"/>
        <rFont val="Arial"/>
        <family val="2"/>
      </rPr>
      <t>M</t>
    </r>
    <r>
      <rPr>
        <sz val="10"/>
        <rFont val="Arial"/>
        <family val="2"/>
      </rPr>
      <t>esh STA responds with Probe Response only if the received Probe Request contains Mesh ID element. This helps in reducing unnecessay Probe Responses to the Probe Request from legacy STAs looking for AP or IBSS.
Change the second Table 7-14 to read: "The Mesh ID element is present when dot11MeshActivated is true." in 7.2.3.8.</t>
    </r>
  </si>
  <si>
    <t>Adding the proposed mesh entry to the QoS Control field implies that the parsing of the QoS Control field has now become dependent on the MAC addresses earlier in the MAC header. I am not sure if this is a good idea. Also not because future amendments may add other MAC address specific parsing, based on this precedent.</t>
  </si>
  <si>
    <t>iven that the Mesh Control field is part of the frame body anyway, it might as well be preceded by an Ethertype that announces its presence. This way you don't have to announce the field through the QoS Control field.</t>
  </si>
  <si>
    <t>May 2010</t>
  </si>
  <si>
    <t>1. Change the title 7.4b to "7.4b Multihop Action frame format details".
2. Change 7.4b.1 as following. 
"7.4b.1 Introduction
Subclause 7.4b (Multihop Action frame format details) describes the Multihop Action frame formats, including the Action Details field, allowed in some of the action categories defined in Table 7-24 (Category values) in 7.3.1.11 (Action field)."
3. Add a new subclause describing vendor specific action frame format.</t>
  </si>
  <si>
    <t>G-Discovery</t>
  </si>
  <si>
    <t>G-Frame</t>
  </si>
  <si>
    <t>General Frame Format</t>
  </si>
  <si>
    <t>Unification with base standard.</t>
  </si>
  <si>
    <t>Designator:</t>
  </si>
  <si>
    <t>Revisision</t>
  </si>
  <si>
    <t>Date</t>
  </si>
  <si>
    <t>Submission</t>
  </si>
  <si>
    <t>Venue Date:</t>
  </si>
  <si>
    <t>IEEE P802.11 Wireless LANs</t>
  </si>
  <si>
    <t>Abstract:</t>
  </si>
  <si>
    <t>Subject:</t>
  </si>
  <si>
    <t>Author(s):</t>
  </si>
  <si>
    <t>First Author:</t>
  </si>
  <si>
    <t>CID</t>
  </si>
  <si>
    <t>Part of No Vote?</t>
  </si>
  <si>
    <t>Resolution Notes</t>
  </si>
  <si>
    <t>Edit Status</t>
  </si>
  <si>
    <t>Edit Notes</t>
  </si>
  <si>
    <t>Edited in Draft</t>
  </si>
  <si>
    <t>Duplicate of CID</t>
  </si>
  <si>
    <t>TGs Approval Date</t>
  </si>
  <si>
    <t>Resolution Status</t>
  </si>
  <si>
    <t>Orig Page No.</t>
  </si>
  <si>
    <t>Orig Line No.</t>
  </si>
  <si>
    <t>Orig Comment Type</t>
  </si>
  <si>
    <t>Issue IDs are used to identify groups of CIDs that are related to the same issue</t>
  </si>
  <si>
    <t>Notes / Summary of Changes</t>
  </si>
  <si>
    <t>r0</t>
  </si>
  <si>
    <t>G-Architecture</t>
  </si>
  <si>
    <t>Mesh architecture and MBSS concept</t>
  </si>
  <si>
    <t>Issue Ident.</t>
  </si>
  <si>
    <t>Asignee</t>
  </si>
  <si>
    <t>47</t>
  </si>
  <si>
    <t>59</t>
  </si>
  <si>
    <t>7.1.3.6.3</t>
  </si>
  <si>
    <t>7.2.3</t>
  </si>
  <si>
    <t>16</t>
  </si>
  <si>
    <t>52</t>
  </si>
  <si>
    <t>4</t>
  </si>
  <si>
    <t>44</t>
  </si>
  <si>
    <t>32</t>
  </si>
  <si>
    <t>7.3.2.108</t>
  </si>
  <si>
    <t>7.4b</t>
  </si>
  <si>
    <t>G-Frame</t>
  </si>
  <si>
    <t>7.1.3.1.2</t>
  </si>
  <si>
    <t xml:space="preserve">As in comment. </t>
  </si>
  <si>
    <t>7.3.2</t>
  </si>
  <si>
    <t>45</t>
  </si>
  <si>
    <t>12</t>
  </si>
  <si>
    <t>24</t>
  </si>
  <si>
    <t>44-45</t>
  </si>
  <si>
    <t>13</t>
  </si>
  <si>
    <t>r1</t>
  </si>
  <si>
    <t>Counter</t>
  </si>
  <si>
    <t>Reject</t>
  </si>
  <si>
    <r>
      <t>C</t>
    </r>
    <r>
      <rPr>
        <sz val="10"/>
        <rFont val="Arial"/>
        <family val="2"/>
      </rPr>
      <t>ounter</t>
    </r>
  </si>
  <si>
    <t>Counter</t>
  </si>
  <si>
    <t>G-Frame</t>
  </si>
  <si>
    <t>It should be defined somewhere else at a central location what reserved means.</t>
  </si>
  <si>
    <t>Remove "It is set to 0." Check whether the central definition of reserved is true in 802.11-2007</t>
  </si>
  <si>
    <t>General</t>
  </si>
  <si>
    <t>7.3.2.104.1</t>
  </si>
  <si>
    <t>7.1.3.5.10</t>
  </si>
  <si>
    <t>Omori, Youko</t>
  </si>
  <si>
    <t>NEC Corporation</t>
  </si>
  <si>
    <t>Broadcom</t>
  </si>
  <si>
    <t>11.1.3.2.1</t>
  </si>
  <si>
    <t>Sony Corporation</t>
  </si>
  <si>
    <t>7.3.1.11</t>
  </si>
  <si>
    <t>Broadcom Corporation</t>
  </si>
  <si>
    <t>Wentink, Menzo</t>
  </si>
  <si>
    <t>Qualcomm</t>
  </si>
  <si>
    <t>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</si>
  <si>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</si>
  <si>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</si>
  <si>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</si>
  <si>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Table of Frame subtype usage seems to be missed.</t>
  </si>
  <si>
    <t>Please update.</t>
  </si>
  <si>
    <t>As in the comment.</t>
  </si>
  <si>
    <t>Change to “The STA is a mesh STA, the probe request contains a Mesh ID element, and the Mesh ID in the probe request is the wildcard Mesh ID or the specific Mesh ID of the STA.”</t>
  </si>
  <si>
    <t>r2</t>
  </si>
  <si>
    <t>assignee</t>
  </si>
  <si>
    <t>resolved</t>
  </si>
  <si>
    <t>remaining</t>
  </si>
  <si>
    <t>Find a different way to add the newly proposed bits to the MAC header, so that the presence of the bits does not depend on the MAC address. In fact, it would be great if other amendments also got access to the currently useless bits 8-15 of the QoS Control field.</t>
  </si>
  <si>
    <t>In Annex U, define a new Protocol value for the 890d Ethertype and use it to announce any mesh related headers. The convention for the new 890d protocol should be that the original LLC header follows immediately after the mesh information.</t>
  </si>
  <si>
    <t>According to rule 3, the A3 field of mesh frames is set to the BSSID and to A2.</t>
  </si>
  <si>
    <t>Clarify which value is contained in A3.</t>
  </si>
  <si>
    <t>Ptasinski, Henry</t>
  </si>
  <si>
    <t>Sakoda, Kazuyuki</t>
  </si>
  <si>
    <t>Wang, Qi</t>
  </si>
  <si>
    <t>Kazuyuki Sakoda (Sony Corporation)</t>
  </si>
  <si>
    <t>KazuyukiA.Sakoda@jp.sony.com</t>
  </si>
  <si>
    <t>Bahr, Michael</t>
  </si>
  <si>
    <t>Resolution Code</t>
  </si>
  <si>
    <t>G-PICS</t>
  </si>
  <si>
    <t>G-Base</t>
  </si>
  <si>
    <t>total</t>
  </si>
  <si>
    <t>closed</t>
  </si>
  <si>
    <t>Submitter</t>
  </si>
  <si>
    <t>Clause</t>
  </si>
  <si>
    <t>Page</t>
  </si>
  <si>
    <t>Line</t>
  </si>
  <si>
    <t>Type</t>
  </si>
  <si>
    <t>T</t>
  </si>
  <si>
    <t>E</t>
  </si>
  <si>
    <t>General</t>
  </si>
  <si>
    <t>Closed by:</t>
  </si>
  <si>
    <t>Kazuyuki Sakoda</t>
  </si>
  <si>
    <t>Sony Corporation</t>
  </si>
  <si>
    <t>5-1-12 Kitashinagawa, Shinagawa-ku, Tokyo, Japan</t>
  </si>
  <si>
    <t>81-3-5448-4018</t>
  </si>
  <si>
    <t>open</t>
  </si>
  <si>
    <t>G-General</t>
  </si>
  <si>
    <t xml:space="preserve">Original Clause </t>
  </si>
  <si>
    <t>G-Def</t>
  </si>
  <si>
    <t>G-Editor</t>
  </si>
  <si>
    <t>Full Date:</t>
  </si>
  <si>
    <t>Comment / Explanation</t>
  </si>
  <si>
    <t>Recommended Change</t>
  </si>
  <si>
    <t>Topic Category</t>
  </si>
  <si>
    <t>Updated (to assist editor)</t>
  </si>
  <si>
    <t>G-MIB</t>
  </si>
  <si>
    <t>Kazuyuki</t>
  </si>
  <si>
    <t>Rene</t>
  </si>
  <si>
    <t>Kazuyuki</t>
  </si>
  <si>
    <t>20100422G-Editor</t>
  </si>
  <si>
    <t>N</t>
  </si>
  <si>
    <t>Y</t>
  </si>
  <si>
    <t>T</t>
  </si>
  <si>
    <t>General</t>
  </si>
  <si>
    <t>G-Emergency</t>
  </si>
  <si>
    <t>Emergency services</t>
  </si>
  <si>
    <t>Editorial fixes (wording, typo fixing, etc)</t>
  </si>
  <si>
    <t>Terminology</t>
  </si>
  <si>
    <t>Open</t>
  </si>
  <si>
    <t>Submitter Affiliation</t>
  </si>
  <si>
    <t>Siemens AG</t>
  </si>
  <si>
    <t>23-30</t>
  </si>
  <si>
    <t>56-20</t>
  </si>
  <si>
    <t>36-65</t>
  </si>
  <si>
    <t>1-32</t>
  </si>
  <si>
    <t>65-82</t>
  </si>
  <si>
    <t>37-14</t>
  </si>
  <si>
    <t>General frame format comment resolution xls</t>
  </si>
  <si>
    <r>
      <t xml:space="preserve">action frame: </t>
    </r>
    <r>
      <rPr>
        <sz val="10"/>
        <rFont val="Arial"/>
        <family val="2"/>
      </rPr>
      <t>m</t>
    </r>
    <r>
      <rPr>
        <sz val="10"/>
        <rFont val="Arial"/>
        <family val="2"/>
      </rPr>
      <t>esh action frame categorization:
Accept in principle. See the latest version of 11-10/596.</t>
    </r>
  </si>
  <si>
    <r>
      <t xml:space="preserve">action frame: </t>
    </r>
    <r>
      <rPr>
        <sz val="10"/>
        <rFont val="Arial"/>
        <family val="2"/>
      </rPr>
      <t>m</t>
    </r>
    <r>
      <rPr>
        <sz val="10"/>
        <rFont val="Arial"/>
        <family val="2"/>
      </rPr>
      <t>esh multihop action frame:
Resolved by the latest version of 11-10/596.</t>
    </r>
  </si>
  <si>
    <t>doc.: IEEE 802.11-10/0538r2</t>
  </si>
  <si>
    <t>2010-05-19</t>
  </si>
  <si>
    <t>proposes resolutions to all comments</t>
  </si>
  <si>
    <r>
      <t xml:space="preserve">action frame: </t>
    </r>
    <r>
      <rPr>
        <sz val="10"/>
        <rFont val="Arial"/>
        <family val="2"/>
      </rPr>
      <t>m</t>
    </r>
    <r>
      <rPr>
        <sz val="10"/>
        <rFont val="Arial"/>
        <family val="2"/>
      </rPr>
      <t>esh multihop action frame:
Accept in principle. See the latest version of 11-10/596.</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</si>
</sst>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 numFmtId="205" formatCode="0_ "/>
  </numFmts>
  <fonts count="33">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
      <u val="single"/>
      <sz val="10"/>
      <name val="Arial"/>
      <family val="2"/>
    </font>
    <font>
      <strike/>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thick">
        <color indexed="8"/>
      </left>
      <right style="thick">
        <color indexed="8"/>
      </right>
      <top style="thick">
        <color indexed="8"/>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20" borderId="1" applyNumberFormat="0" applyAlignment="0" applyProtection="0"/>
    <xf numFmtId="0" fontId="15" fillId="20" borderId="2" applyNumberFormat="0" applyAlignment="0" applyProtection="0"/>
    <xf numFmtId="0" fontId="16" fillId="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21" borderId="0" applyNumberFormat="0" applyBorder="0" applyAlignment="0" applyProtection="0"/>
    <xf numFmtId="0" fontId="0" fillId="0" borderId="0">
      <alignment/>
      <protection/>
    </xf>
    <xf numFmtId="0" fontId="0" fillId="22" borderId="4" applyNumberFormat="0" applyFont="0" applyAlignment="0" applyProtection="0"/>
    <xf numFmtId="0" fontId="21" fillId="3" borderId="0" applyNumberFormat="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0" borderId="0" applyNumberFormat="0" applyFill="0" applyBorder="0" applyAlignment="0" applyProtection="0"/>
    <xf numFmtId="0" fontId="28"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5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1" fillId="0" borderId="0" xfId="0" applyFont="1" applyAlignment="1">
      <alignment/>
    </xf>
    <xf numFmtId="0" fontId="0" fillId="0" borderId="0" xfId="0" applyAlignment="1">
      <alignment vertical="top" wrapText="1"/>
    </xf>
    <xf numFmtId="0" fontId="7" fillId="0" borderId="11" xfId="0" applyFont="1" applyFill="1" applyBorder="1" applyAlignment="1">
      <alignment vertical="top" wrapText="1"/>
    </xf>
    <xf numFmtId="49" fontId="7" fillId="0" borderId="11" xfId="0" applyNumberFormat="1" applyFont="1" applyFill="1" applyBorder="1" applyAlignment="1" applyProtection="1">
      <alignment horizontal="center" vertical="top" wrapText="1"/>
      <protection/>
    </xf>
    <xf numFmtId="0" fontId="7" fillId="0" borderId="11" xfId="0" applyFont="1" applyFill="1" applyBorder="1" applyAlignment="1" applyProtection="1">
      <alignment horizontal="center" vertical="top" wrapText="1"/>
      <protection/>
    </xf>
    <xf numFmtId="49" fontId="7" fillId="0" borderId="11" xfId="0" applyNumberFormat="1" applyFont="1" applyFill="1" applyBorder="1" applyAlignment="1" applyProtection="1">
      <alignment vertical="top" wrapText="1"/>
      <protection/>
    </xf>
    <xf numFmtId="0" fontId="7" fillId="0" borderId="11" xfId="0" applyFont="1" applyFill="1" applyBorder="1" applyAlignment="1" applyProtection="1">
      <alignment vertical="top" wrapText="1"/>
      <protection/>
    </xf>
    <xf numFmtId="0" fontId="9" fillId="0" borderId="11" xfId="0" applyFont="1" applyFill="1" applyBorder="1" applyAlignment="1">
      <alignment vertical="top" wrapText="1"/>
    </xf>
    <xf numFmtId="0" fontId="7" fillId="0" borderId="11" xfId="0" applyNumberFormat="1" applyFont="1" applyFill="1" applyBorder="1" applyAlignment="1" applyProtection="1">
      <alignment horizontal="left" vertical="top" wrapText="1"/>
      <protection/>
    </xf>
    <xf numFmtId="203" fontId="7" fillId="0" borderId="11"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1"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2" xfId="0" applyFont="1" applyFill="1" applyBorder="1" applyAlignment="1">
      <alignment horizontal="justify" vertical="top" wrapText="1"/>
    </xf>
    <xf numFmtId="0" fontId="7" fillId="0" borderId="11"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2" xfId="0" applyFont="1" applyFill="1" applyBorder="1" applyAlignment="1">
      <alignment horizontal="right" vertical="top" wrapText="1"/>
    </xf>
    <xf numFmtId="0" fontId="0" fillId="0" borderId="0" xfId="0" applyFont="1" applyAlignment="1">
      <alignment vertical="top" wrapText="1"/>
    </xf>
    <xf numFmtId="0" fontId="0" fillId="0" borderId="12" xfId="0" applyBorder="1" applyAlignment="1">
      <alignment vertical="top" wrapText="1"/>
    </xf>
    <xf numFmtId="49" fontId="0" fillId="0" borderId="12" xfId="0" applyNumberFormat="1" applyBorder="1" applyAlignment="1">
      <alignment vertical="top" wrapText="1"/>
    </xf>
    <xf numFmtId="0" fontId="0" fillId="0" borderId="12" xfId="0" applyBorder="1" applyAlignment="1">
      <alignment vertical="top" wrapText="1"/>
    </xf>
    <xf numFmtId="49" fontId="7" fillId="0" borderId="11" xfId="0" applyNumberFormat="1" applyFont="1" applyFill="1" applyBorder="1" applyAlignment="1" applyProtection="1">
      <alignment horizontal="left" vertical="top" wrapText="1"/>
      <protection/>
    </xf>
    <xf numFmtId="49" fontId="0" fillId="0" borderId="0" xfId="0" applyNumberFormat="1" applyAlignment="1">
      <alignment horizontal="left" vertical="top" wrapText="1"/>
    </xf>
    <xf numFmtId="0" fontId="0" fillId="0" borderId="0" xfId="0" applyFont="1" applyAlignment="1">
      <alignment/>
    </xf>
    <xf numFmtId="0" fontId="0" fillId="0" borderId="12" xfId="0"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comment resolution on G-frame category comment.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17</xdr:row>
      <xdr:rowOff>0</xdr:rowOff>
    </xdr:from>
    <xdr:ext cx="0" cy="0"/>
    <xdr:sp>
      <xdr:nvSpPr>
        <xdr:cNvPr id="1" name="Picture 1"/>
        <xdr:cNvSpPr>
          <a:spLocks noChangeAspect="1"/>
        </xdr:cNvSpPr>
      </xdr:nvSpPr>
      <xdr:spPr>
        <a:xfrm>
          <a:off x="15840075" y="267271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17</xdr:row>
      <xdr:rowOff>0</xdr:rowOff>
    </xdr:from>
    <xdr:ext cx="0" cy="0"/>
    <xdr:sp>
      <xdr:nvSpPr>
        <xdr:cNvPr id="2" name="Picture 1"/>
        <xdr:cNvSpPr>
          <a:spLocks noChangeAspect="1"/>
        </xdr:cNvSpPr>
      </xdr:nvSpPr>
      <xdr:spPr>
        <a:xfrm>
          <a:off x="15840075" y="267271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9" sqref="B9"/>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47</v>
      </c>
    </row>
    <row r="2" ht="18.75">
      <c r="B2" s="1" t="s">
        <v>45</v>
      </c>
    </row>
    <row r="3" spans="1:2" ht="18.75">
      <c r="A3" s="2" t="s">
        <v>42</v>
      </c>
      <c r="B3" s="1" t="s">
        <v>186</v>
      </c>
    </row>
    <row r="4" spans="1:6" ht="18.75">
      <c r="A4" s="2" t="s">
        <v>46</v>
      </c>
      <c r="B4" s="11" t="s">
        <v>36</v>
      </c>
      <c r="F4" s="7"/>
    </row>
    <row r="5" spans="1:2" ht="15.75">
      <c r="A5" s="2" t="s">
        <v>51</v>
      </c>
      <c r="B5" s="8" t="s">
        <v>130</v>
      </c>
    </row>
    <row r="6" s="3" customFormat="1" ht="16.5" thickBot="1"/>
    <row r="7" spans="1:2" s="4" customFormat="1" ht="18.75">
      <c r="A7" s="4" t="s">
        <v>49</v>
      </c>
      <c r="B7" s="9" t="s">
        <v>183</v>
      </c>
    </row>
    <row r="8" spans="1:2" ht="15.75">
      <c r="A8" s="2" t="s">
        <v>156</v>
      </c>
      <c r="B8" s="8" t="s">
        <v>187</v>
      </c>
    </row>
    <row r="9" spans="1:9" ht="15.75">
      <c r="A9" s="2" t="s">
        <v>50</v>
      </c>
      <c r="B9" s="2" t="s">
        <v>147</v>
      </c>
      <c r="C9" s="8"/>
      <c r="E9" s="8"/>
      <c r="F9" s="8"/>
      <c r="G9" s="8"/>
      <c r="H9" s="8"/>
      <c r="I9" s="8"/>
    </row>
    <row r="10" spans="2:9" ht="15.75">
      <c r="B10" s="2" t="s">
        <v>148</v>
      </c>
      <c r="C10" s="8"/>
      <c r="E10" s="8"/>
      <c r="F10" s="8"/>
      <c r="G10" s="8"/>
      <c r="H10" s="8"/>
      <c r="I10" s="8"/>
    </row>
    <row r="11" spans="2:9" ht="15.75">
      <c r="B11" s="2" t="s">
        <v>149</v>
      </c>
      <c r="C11" s="8"/>
      <c r="E11" s="8"/>
      <c r="F11" s="8"/>
      <c r="G11" s="8"/>
      <c r="H11" s="8"/>
      <c r="I11" s="8"/>
    </row>
    <row r="12" spans="2:9" ht="15.75">
      <c r="B12" s="2" t="s">
        <v>150</v>
      </c>
      <c r="C12" s="8"/>
      <c r="E12" s="8"/>
      <c r="F12" s="8"/>
      <c r="G12" s="8"/>
      <c r="H12" s="8"/>
      <c r="I12" s="8"/>
    </row>
    <row r="13" spans="2:9" ht="15.75">
      <c r="B13" s="31" t="s">
        <v>131</v>
      </c>
      <c r="C13" s="10"/>
      <c r="E13" s="8"/>
      <c r="F13" s="8"/>
      <c r="G13" s="8"/>
      <c r="H13" s="8"/>
      <c r="I13" s="8"/>
    </row>
    <row r="14" spans="3:9" ht="15.75">
      <c r="C14" s="8"/>
      <c r="D14" s="8"/>
      <c r="E14" s="8"/>
      <c r="F14" s="8"/>
      <c r="G14" s="8"/>
      <c r="H14" s="8"/>
      <c r="I14" s="8"/>
    </row>
    <row r="15" ht="15.75">
      <c r="A15" s="2" t="s">
        <v>48</v>
      </c>
    </row>
    <row r="27" spans="1:5" ht="15.75" customHeight="1">
      <c r="A27" s="6"/>
      <c r="B27" s="51"/>
      <c r="C27" s="51"/>
      <c r="D27" s="51"/>
      <c r="E27" s="51"/>
    </row>
    <row r="28" spans="1:5" ht="15.75" customHeight="1">
      <c r="A28" s="4"/>
      <c r="B28" s="5"/>
      <c r="C28" s="5"/>
      <c r="D28" s="5"/>
      <c r="E28" s="5"/>
    </row>
    <row r="29" spans="1:5" ht="15.75" customHeight="1">
      <c r="A29" s="4"/>
      <c r="B29" s="50"/>
      <c r="C29" s="50"/>
      <c r="D29" s="50"/>
      <c r="E29" s="50"/>
    </row>
    <row r="30" spans="1:5" ht="15.75" customHeight="1">
      <c r="A30" s="4"/>
      <c r="B30" s="5"/>
      <c r="C30" s="5"/>
      <c r="D30" s="5"/>
      <c r="E30" s="5"/>
    </row>
    <row r="31" spans="1:5" ht="15.75" customHeight="1">
      <c r="A31" s="4"/>
      <c r="B31" s="50"/>
      <c r="C31" s="50"/>
      <c r="D31" s="50"/>
      <c r="E31" s="50"/>
    </row>
    <row r="32" spans="2:5" ht="15.75" customHeight="1">
      <c r="B32" s="50"/>
      <c r="C32" s="50"/>
      <c r="D32" s="50"/>
      <c r="E32" s="50"/>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17"/>
  <sheetViews>
    <sheetView tabSelected="1" zoomScale="85" zoomScaleNormal="85" zoomScalePageLayoutView="0" workbookViewId="0" topLeftCell="A1">
      <pane xSplit="8" ySplit="1" topLeftCell="S2" activePane="bottomRight" state="frozen"/>
      <selection pane="topLeft" activeCell="A1" sqref="A1"/>
      <selection pane="topRight" activeCell="H1" sqref="H1"/>
      <selection pane="bottomLeft" activeCell="A2" sqref="A2"/>
      <selection pane="bottomRight" activeCell="U3" sqref="U3"/>
    </sheetView>
  </sheetViews>
  <sheetFormatPr defaultColWidth="9.140625" defaultRowHeight="12.75"/>
  <cols>
    <col min="1" max="1" width="6.421875" style="33" customWidth="1"/>
    <col min="2" max="2" width="12.57421875" style="20" customWidth="1"/>
    <col min="3" max="3" width="12.57421875" style="20" hidden="1" customWidth="1"/>
    <col min="4" max="4" width="11.28125" style="36" hidden="1" customWidth="1"/>
    <col min="5" max="5" width="11.00390625" style="47" hidden="1" customWidth="1"/>
    <col min="6" max="6" width="8.7109375" style="47" hidden="1" customWidth="1"/>
    <col min="7" max="7" width="9.28125" style="20" hidden="1" customWidth="1"/>
    <col min="8" max="8" width="6.421875" style="20" hidden="1" customWidth="1"/>
    <col min="9" max="9" width="6.57421875" style="40" customWidth="1"/>
    <col min="10" max="10" width="6.8515625" style="34" customWidth="1"/>
    <col min="11" max="11" width="5.421875" style="20" customWidth="1"/>
    <col min="12" max="12" width="10.7109375" style="36" customWidth="1"/>
    <col min="13" max="13" width="8.00390625" style="20" customWidth="1"/>
    <col min="14" max="14" width="12.00390625" style="35" bestFit="1" customWidth="1"/>
    <col min="15" max="15" width="9.28125" style="35" customWidth="1"/>
    <col min="16" max="16" width="12.28125" style="35" customWidth="1"/>
    <col min="17" max="17" width="11.421875" style="20" customWidth="1"/>
    <col min="18" max="18" width="8.421875" style="29" customWidth="1"/>
    <col min="19" max="19" width="10.00390625" style="37" customWidth="1"/>
    <col min="20" max="20" width="35.7109375" style="42" customWidth="1"/>
    <col min="21" max="21" width="36.28125" style="42" customWidth="1"/>
    <col min="22" max="22" width="9.8515625" style="20" customWidth="1"/>
    <col min="23" max="23" width="35.7109375" style="20" customWidth="1"/>
    <col min="24" max="24" width="10.28125" style="12" customWidth="1"/>
    <col min="25" max="25" width="9.140625" style="12" customWidth="1"/>
    <col min="26" max="26" width="42.8515625" style="12" customWidth="1"/>
    <col min="27" max="27" width="9.140625" style="12" customWidth="1"/>
    <col min="28" max="28" width="11.00390625" style="20" hidden="1" customWidth="1"/>
    <col min="29" max="16384" width="9.140625" style="12" customWidth="1"/>
  </cols>
  <sheetData>
    <row r="1" spans="1:28" s="20" customFormat="1" ht="39" thickTop="1">
      <c r="A1" s="21" t="s">
        <v>52</v>
      </c>
      <c r="B1" s="21" t="s">
        <v>138</v>
      </c>
      <c r="C1" s="21" t="s">
        <v>175</v>
      </c>
      <c r="D1" s="22" t="s">
        <v>153</v>
      </c>
      <c r="E1" s="22" t="s">
        <v>61</v>
      </c>
      <c r="F1" s="46" t="s">
        <v>62</v>
      </c>
      <c r="G1" s="23" t="s">
        <v>63</v>
      </c>
      <c r="H1" s="23" t="s">
        <v>53</v>
      </c>
      <c r="I1" s="39" t="s">
        <v>140</v>
      </c>
      <c r="J1" s="27" t="s">
        <v>141</v>
      </c>
      <c r="K1" s="24" t="s">
        <v>142</v>
      </c>
      <c r="L1" s="24" t="s">
        <v>139</v>
      </c>
      <c r="M1" s="23" t="s">
        <v>159</v>
      </c>
      <c r="N1" s="21" t="s">
        <v>69</v>
      </c>
      <c r="O1" s="21" t="s">
        <v>58</v>
      </c>
      <c r="P1" s="25" t="s">
        <v>70</v>
      </c>
      <c r="Q1" s="25" t="s">
        <v>45</v>
      </c>
      <c r="R1" s="28" t="s">
        <v>59</v>
      </c>
      <c r="S1" s="23" t="s">
        <v>60</v>
      </c>
      <c r="T1" s="23" t="s">
        <v>157</v>
      </c>
      <c r="U1" s="23" t="s">
        <v>158</v>
      </c>
      <c r="V1" s="21" t="s">
        <v>133</v>
      </c>
      <c r="W1" s="21" t="s">
        <v>54</v>
      </c>
      <c r="X1" s="26" t="s">
        <v>160</v>
      </c>
      <c r="Y1" s="25" t="s">
        <v>55</v>
      </c>
      <c r="Z1" s="25" t="s">
        <v>56</v>
      </c>
      <c r="AA1" s="25" t="s">
        <v>57</v>
      </c>
      <c r="AB1" s="21" t="s">
        <v>146</v>
      </c>
    </row>
    <row r="2" spans="1:27" ht="76.5">
      <c r="A2" s="41">
        <v>3001</v>
      </c>
      <c r="B2" s="43" t="s">
        <v>132</v>
      </c>
      <c r="C2" s="43" t="s">
        <v>176</v>
      </c>
      <c r="D2" s="44" t="s">
        <v>74</v>
      </c>
      <c r="E2" s="44" t="s">
        <v>177</v>
      </c>
      <c r="F2" s="44" t="s">
        <v>178</v>
      </c>
      <c r="G2" s="43" t="s">
        <v>143</v>
      </c>
      <c r="H2" s="43" t="s">
        <v>166</v>
      </c>
      <c r="I2" s="44" t="s">
        <v>177</v>
      </c>
      <c r="J2" s="44" t="s">
        <v>178</v>
      </c>
      <c r="K2" s="43" t="s">
        <v>143</v>
      </c>
      <c r="L2" s="44" t="s">
        <v>74</v>
      </c>
      <c r="M2" s="43" t="s">
        <v>169</v>
      </c>
      <c r="N2" s="44" t="s">
        <v>82</v>
      </c>
      <c r="O2" s="44"/>
      <c r="P2" s="44" t="s">
        <v>164</v>
      </c>
      <c r="Q2" s="44"/>
      <c r="R2" s="44"/>
      <c r="S2" s="44" t="s">
        <v>174</v>
      </c>
      <c r="T2" s="45" t="s">
        <v>31</v>
      </c>
      <c r="U2" s="45" t="s">
        <v>30</v>
      </c>
      <c r="V2" s="38" t="s">
        <v>14</v>
      </c>
      <c r="W2" s="49" t="s">
        <v>17</v>
      </c>
      <c r="X2" s="38" t="s">
        <v>15</v>
      </c>
      <c r="Y2" s="38"/>
      <c r="Z2" s="38"/>
      <c r="AA2" s="38"/>
    </row>
    <row r="3" spans="1:27" ht="89.25">
      <c r="A3" s="41">
        <v>3002</v>
      </c>
      <c r="B3" s="43" t="s">
        <v>132</v>
      </c>
      <c r="C3" s="43" t="s">
        <v>176</v>
      </c>
      <c r="D3" s="44" t="s">
        <v>85</v>
      </c>
      <c r="E3" s="44" t="s">
        <v>179</v>
      </c>
      <c r="F3" s="44" t="s">
        <v>180</v>
      </c>
      <c r="G3" s="43" t="s">
        <v>143</v>
      </c>
      <c r="H3" s="43" t="s">
        <v>166</v>
      </c>
      <c r="I3" s="44" t="s">
        <v>179</v>
      </c>
      <c r="J3" s="44" t="s">
        <v>180</v>
      </c>
      <c r="K3" s="43" t="s">
        <v>143</v>
      </c>
      <c r="L3" s="44" t="s">
        <v>85</v>
      </c>
      <c r="M3" s="43" t="s">
        <v>169</v>
      </c>
      <c r="N3" s="44" t="s">
        <v>82</v>
      </c>
      <c r="O3" s="44"/>
      <c r="P3" s="44" t="s">
        <v>164</v>
      </c>
      <c r="Q3" s="44"/>
      <c r="R3" s="44"/>
      <c r="S3" s="44" t="s">
        <v>174</v>
      </c>
      <c r="T3" s="45" t="s">
        <v>111</v>
      </c>
      <c r="U3" s="45" t="s">
        <v>112</v>
      </c>
      <c r="V3" s="38" t="s">
        <v>14</v>
      </c>
      <c r="W3" s="49" t="s">
        <v>18</v>
      </c>
      <c r="X3" s="38" t="s">
        <v>16</v>
      </c>
      <c r="Y3" s="38"/>
      <c r="Z3" s="38"/>
      <c r="AA3" s="38"/>
    </row>
    <row r="4" spans="1:27" ht="114.75">
      <c r="A4" s="41">
        <v>3003</v>
      </c>
      <c r="B4" s="43" t="s">
        <v>132</v>
      </c>
      <c r="C4" s="43" t="s">
        <v>176</v>
      </c>
      <c r="D4" s="44">
        <v>7.4</v>
      </c>
      <c r="E4" s="44" t="s">
        <v>181</v>
      </c>
      <c r="F4" s="44" t="s">
        <v>182</v>
      </c>
      <c r="G4" s="43" t="s">
        <v>143</v>
      </c>
      <c r="H4" s="43" t="s">
        <v>166</v>
      </c>
      <c r="I4" s="44" t="s">
        <v>181</v>
      </c>
      <c r="J4" s="44" t="s">
        <v>182</v>
      </c>
      <c r="K4" s="43" t="s">
        <v>143</v>
      </c>
      <c r="L4" s="44">
        <v>7.4</v>
      </c>
      <c r="M4" s="43" t="s">
        <v>169</v>
      </c>
      <c r="N4" s="44" t="s">
        <v>82</v>
      </c>
      <c r="O4" s="44"/>
      <c r="P4" s="44" t="s">
        <v>164</v>
      </c>
      <c r="Q4" s="44"/>
      <c r="R4" s="44"/>
      <c r="S4" s="44" t="s">
        <v>174</v>
      </c>
      <c r="T4" s="45" t="s">
        <v>113</v>
      </c>
      <c r="U4" s="45" t="s">
        <v>114</v>
      </c>
      <c r="V4" s="38" t="s">
        <v>14</v>
      </c>
      <c r="W4" s="49" t="s">
        <v>19</v>
      </c>
      <c r="X4" s="38" t="s">
        <v>15</v>
      </c>
      <c r="Y4" s="38"/>
      <c r="Z4" s="38"/>
      <c r="AA4" s="38"/>
    </row>
    <row r="5" spans="1:27" ht="204">
      <c r="A5" s="41">
        <v>3024</v>
      </c>
      <c r="B5" s="43" t="s">
        <v>132</v>
      </c>
      <c r="C5" s="43" t="s">
        <v>176</v>
      </c>
      <c r="D5" s="44" t="s">
        <v>100</v>
      </c>
      <c r="E5" s="44">
        <v>51</v>
      </c>
      <c r="F5" s="44" t="s">
        <v>89</v>
      </c>
      <c r="G5" s="43" t="s">
        <v>143</v>
      </c>
      <c r="H5" s="43" t="s">
        <v>166</v>
      </c>
      <c r="I5" s="44">
        <v>51</v>
      </c>
      <c r="J5" s="44" t="s">
        <v>89</v>
      </c>
      <c r="K5" s="43" t="s">
        <v>143</v>
      </c>
      <c r="L5" s="44" t="s">
        <v>100</v>
      </c>
      <c r="M5" s="43" t="s">
        <v>169</v>
      </c>
      <c r="N5" s="44" t="s">
        <v>82</v>
      </c>
      <c r="O5" s="44"/>
      <c r="P5" s="44" t="s">
        <v>164</v>
      </c>
      <c r="Q5" s="44"/>
      <c r="R5" s="44"/>
      <c r="S5" s="44" t="s">
        <v>174</v>
      </c>
      <c r="T5" s="45" t="s">
        <v>2</v>
      </c>
      <c r="U5" s="45" t="s">
        <v>20</v>
      </c>
      <c r="V5" s="38" t="s">
        <v>14</v>
      </c>
      <c r="W5" s="49" t="s">
        <v>28</v>
      </c>
      <c r="X5" s="38" t="s">
        <v>15</v>
      </c>
      <c r="Y5" s="38"/>
      <c r="Z5" s="38"/>
      <c r="AA5" s="38"/>
    </row>
    <row r="6" spans="1:27" ht="102">
      <c r="A6" s="41">
        <v>3030</v>
      </c>
      <c r="B6" s="43" t="s">
        <v>132</v>
      </c>
      <c r="C6" s="43" t="s">
        <v>176</v>
      </c>
      <c r="D6" s="44" t="s">
        <v>80</v>
      </c>
      <c r="E6" s="44">
        <v>56</v>
      </c>
      <c r="F6" s="44" t="s">
        <v>77</v>
      </c>
      <c r="G6" s="43" t="s">
        <v>143</v>
      </c>
      <c r="H6" s="43" t="s">
        <v>166</v>
      </c>
      <c r="I6" s="44">
        <v>56</v>
      </c>
      <c r="J6" s="44" t="s">
        <v>77</v>
      </c>
      <c r="K6" s="43" t="s">
        <v>143</v>
      </c>
      <c r="L6" s="44" t="s">
        <v>80</v>
      </c>
      <c r="M6" s="43" t="s">
        <v>169</v>
      </c>
      <c r="N6" s="44" t="s">
        <v>96</v>
      </c>
      <c r="O6" s="44"/>
      <c r="P6" s="44" t="s">
        <v>164</v>
      </c>
      <c r="Q6" s="44"/>
      <c r="R6" s="44"/>
      <c r="S6" s="44" t="s">
        <v>174</v>
      </c>
      <c r="T6" s="45" t="s">
        <v>97</v>
      </c>
      <c r="U6" s="45" t="s">
        <v>98</v>
      </c>
      <c r="V6" s="38" t="s">
        <v>95</v>
      </c>
      <c r="W6" s="49" t="s">
        <v>26</v>
      </c>
      <c r="X6" s="38" t="s">
        <v>165</v>
      </c>
      <c r="Y6" s="38"/>
      <c r="Z6" s="38"/>
      <c r="AA6" s="38"/>
    </row>
    <row r="7" spans="1:27" ht="51">
      <c r="A7" s="41">
        <v>3151</v>
      </c>
      <c r="B7" s="43" t="s">
        <v>102</v>
      </c>
      <c r="C7" s="43" t="s">
        <v>103</v>
      </c>
      <c r="D7" s="44">
        <v>7.5</v>
      </c>
      <c r="E7" s="44"/>
      <c r="F7" s="44"/>
      <c r="G7" s="43" t="s">
        <v>168</v>
      </c>
      <c r="H7" s="43" t="s">
        <v>167</v>
      </c>
      <c r="I7" s="44"/>
      <c r="J7" s="44"/>
      <c r="K7" s="43" t="s">
        <v>168</v>
      </c>
      <c r="L7" s="44">
        <v>7.5</v>
      </c>
      <c r="M7" s="43" t="s">
        <v>99</v>
      </c>
      <c r="N7" s="44" t="s">
        <v>82</v>
      </c>
      <c r="O7" s="44"/>
      <c r="P7" s="44" t="s">
        <v>164</v>
      </c>
      <c r="Q7" s="44"/>
      <c r="R7" s="44"/>
      <c r="S7" s="44" t="s">
        <v>174</v>
      </c>
      <c r="T7" s="45" t="s">
        <v>115</v>
      </c>
      <c r="U7" s="45" t="s">
        <v>116</v>
      </c>
      <c r="V7" s="38" t="s">
        <v>93</v>
      </c>
      <c r="W7" s="49" t="s">
        <v>27</v>
      </c>
      <c r="X7" s="38" t="s">
        <v>165</v>
      </c>
      <c r="Y7" s="38"/>
      <c r="Z7" s="38"/>
      <c r="AA7" s="38"/>
    </row>
    <row r="8" spans="1:27" ht="51">
      <c r="A8" s="41">
        <v>3152</v>
      </c>
      <c r="B8" s="43" t="s">
        <v>127</v>
      </c>
      <c r="C8" s="43" t="s">
        <v>104</v>
      </c>
      <c r="D8" s="44" t="s">
        <v>83</v>
      </c>
      <c r="E8" s="44">
        <v>17</v>
      </c>
      <c r="F8" s="44" t="s">
        <v>87</v>
      </c>
      <c r="G8" s="43" t="s">
        <v>168</v>
      </c>
      <c r="H8" s="43" t="s">
        <v>167</v>
      </c>
      <c r="I8" s="44">
        <v>17</v>
      </c>
      <c r="J8" s="44" t="s">
        <v>87</v>
      </c>
      <c r="K8" s="43" t="s">
        <v>168</v>
      </c>
      <c r="L8" s="44" t="s">
        <v>83</v>
      </c>
      <c r="M8" s="43" t="s">
        <v>169</v>
      </c>
      <c r="N8" s="44" t="s">
        <v>82</v>
      </c>
      <c r="O8" s="44"/>
      <c r="P8" s="44" t="s">
        <v>164</v>
      </c>
      <c r="Q8" s="44"/>
      <c r="R8" s="44"/>
      <c r="S8" s="44" t="s">
        <v>174</v>
      </c>
      <c r="T8" s="45" t="s">
        <v>3</v>
      </c>
      <c r="U8" s="45" t="s">
        <v>117</v>
      </c>
      <c r="V8" s="38" t="s">
        <v>14</v>
      </c>
      <c r="W8" s="49" t="s">
        <v>189</v>
      </c>
      <c r="X8" s="38" t="s">
        <v>16</v>
      </c>
      <c r="Y8" s="38"/>
      <c r="Z8" s="38"/>
      <c r="AA8" s="38"/>
    </row>
    <row r="9" spans="1:27" ht="127.5">
      <c r="A9" s="41">
        <v>3153</v>
      </c>
      <c r="B9" s="43" t="s">
        <v>127</v>
      </c>
      <c r="C9" s="43" t="s">
        <v>104</v>
      </c>
      <c r="D9" s="44" t="s">
        <v>105</v>
      </c>
      <c r="E9" s="44">
        <v>162</v>
      </c>
      <c r="F9" s="44" t="s">
        <v>86</v>
      </c>
      <c r="G9" s="43" t="s">
        <v>168</v>
      </c>
      <c r="H9" s="43" t="s">
        <v>167</v>
      </c>
      <c r="I9" s="44">
        <v>162</v>
      </c>
      <c r="J9" s="44" t="s">
        <v>86</v>
      </c>
      <c r="K9" s="43" t="s">
        <v>168</v>
      </c>
      <c r="L9" s="44" t="s">
        <v>105</v>
      </c>
      <c r="M9" s="43" t="s">
        <v>169</v>
      </c>
      <c r="N9" s="44" t="s">
        <v>82</v>
      </c>
      <c r="O9" s="44"/>
      <c r="P9" s="44" t="s">
        <v>164</v>
      </c>
      <c r="Q9" s="44"/>
      <c r="R9" s="44"/>
      <c r="S9" s="44" t="s">
        <v>174</v>
      </c>
      <c r="T9" s="45" t="s">
        <v>32</v>
      </c>
      <c r="U9" s="45" t="s">
        <v>118</v>
      </c>
      <c r="V9" s="38" t="s">
        <v>93</v>
      </c>
      <c r="W9" s="49" t="s">
        <v>33</v>
      </c>
      <c r="X9" s="38" t="s">
        <v>165</v>
      </c>
      <c r="Y9" s="38"/>
      <c r="Z9" s="38"/>
      <c r="AA9" s="38"/>
    </row>
    <row r="10" spans="1:27" ht="114.75">
      <c r="A10" s="41">
        <v>3193</v>
      </c>
      <c r="B10" s="43" t="s">
        <v>128</v>
      </c>
      <c r="C10" s="43" t="s">
        <v>106</v>
      </c>
      <c r="D10" s="44" t="s">
        <v>107</v>
      </c>
      <c r="E10" s="44">
        <v>33</v>
      </c>
      <c r="F10" s="44" t="s">
        <v>90</v>
      </c>
      <c r="G10" s="43" t="s">
        <v>143</v>
      </c>
      <c r="H10" s="43" t="s">
        <v>166</v>
      </c>
      <c r="I10" s="44">
        <v>33</v>
      </c>
      <c r="J10" s="44" t="s">
        <v>90</v>
      </c>
      <c r="K10" s="43" t="s">
        <v>143</v>
      </c>
      <c r="L10" s="44" t="s">
        <v>107</v>
      </c>
      <c r="M10" s="43" t="s">
        <v>169</v>
      </c>
      <c r="N10" s="44" t="s">
        <v>82</v>
      </c>
      <c r="O10" s="44"/>
      <c r="P10" s="44" t="s">
        <v>164</v>
      </c>
      <c r="Q10" s="44"/>
      <c r="R10" s="44"/>
      <c r="S10" s="44" t="s">
        <v>174</v>
      </c>
      <c r="T10" s="45" t="s">
        <v>0</v>
      </c>
      <c r="U10" s="45" t="s">
        <v>1</v>
      </c>
      <c r="V10" s="38" t="s">
        <v>14</v>
      </c>
      <c r="W10" s="49" t="s">
        <v>184</v>
      </c>
      <c r="X10" s="38" t="s">
        <v>16</v>
      </c>
      <c r="Y10" s="38"/>
      <c r="Z10" s="38"/>
      <c r="AA10" s="38"/>
    </row>
    <row r="11" spans="1:27" ht="153">
      <c r="A11" s="41">
        <v>3211</v>
      </c>
      <c r="B11" s="43" t="s">
        <v>128</v>
      </c>
      <c r="C11" s="43" t="s">
        <v>106</v>
      </c>
      <c r="D11" s="44" t="s">
        <v>81</v>
      </c>
      <c r="E11" s="44">
        <v>80</v>
      </c>
      <c r="F11" s="44" t="s">
        <v>71</v>
      </c>
      <c r="G11" s="43" t="s">
        <v>144</v>
      </c>
      <c r="H11" s="43" t="s">
        <v>166</v>
      </c>
      <c r="I11" s="44">
        <v>80</v>
      </c>
      <c r="J11" s="44" t="s">
        <v>71</v>
      </c>
      <c r="K11" s="43" t="s">
        <v>144</v>
      </c>
      <c r="L11" s="44" t="s">
        <v>81</v>
      </c>
      <c r="M11" s="43" t="s">
        <v>169</v>
      </c>
      <c r="N11" s="44" t="s">
        <v>82</v>
      </c>
      <c r="O11" s="44"/>
      <c r="P11" s="44" t="s">
        <v>164</v>
      </c>
      <c r="Q11" s="44"/>
      <c r="R11" s="44"/>
      <c r="S11" s="44" t="s">
        <v>174</v>
      </c>
      <c r="T11" s="45" t="s">
        <v>5</v>
      </c>
      <c r="U11" s="45" t="s">
        <v>37</v>
      </c>
      <c r="V11" s="38" t="s">
        <v>14</v>
      </c>
      <c r="W11" s="49" t="s">
        <v>185</v>
      </c>
      <c r="X11" s="38" t="s">
        <v>16</v>
      </c>
      <c r="Y11" s="38"/>
      <c r="Z11" s="38"/>
      <c r="AA11" s="38"/>
    </row>
    <row r="12" spans="1:27" ht="127.5">
      <c r="A12" s="41">
        <v>3266</v>
      </c>
      <c r="B12" s="43" t="s">
        <v>129</v>
      </c>
      <c r="C12" s="43" t="s">
        <v>108</v>
      </c>
      <c r="D12" s="44" t="s">
        <v>83</v>
      </c>
      <c r="E12" s="44">
        <v>17</v>
      </c>
      <c r="F12" s="44" t="s">
        <v>87</v>
      </c>
      <c r="G12" s="43" t="s">
        <v>168</v>
      </c>
      <c r="H12" s="43" t="s">
        <v>167</v>
      </c>
      <c r="I12" s="44">
        <v>17</v>
      </c>
      <c r="J12" s="44" t="s">
        <v>87</v>
      </c>
      <c r="K12" s="43" t="s">
        <v>168</v>
      </c>
      <c r="L12" s="44" t="s">
        <v>83</v>
      </c>
      <c r="M12" s="43" t="s">
        <v>169</v>
      </c>
      <c r="N12" s="44" t="s">
        <v>82</v>
      </c>
      <c r="O12" s="44"/>
      <c r="P12" s="44" t="s">
        <v>164</v>
      </c>
      <c r="Q12" s="44"/>
      <c r="R12" s="44"/>
      <c r="S12" s="44" t="s">
        <v>174</v>
      </c>
      <c r="T12" s="45" t="s">
        <v>4</v>
      </c>
      <c r="U12" s="45" t="s">
        <v>84</v>
      </c>
      <c r="V12" s="38" t="s">
        <v>14</v>
      </c>
      <c r="W12" s="49" t="s">
        <v>189</v>
      </c>
      <c r="X12" s="38" t="s">
        <v>16</v>
      </c>
      <c r="Y12" s="38"/>
      <c r="Z12" s="38"/>
      <c r="AA12" s="38"/>
    </row>
    <row r="13" spans="1:27" ht="293.25">
      <c r="A13" s="41">
        <v>3276</v>
      </c>
      <c r="B13" s="43" t="s">
        <v>109</v>
      </c>
      <c r="C13" s="43" t="s">
        <v>110</v>
      </c>
      <c r="D13" s="44" t="s">
        <v>101</v>
      </c>
      <c r="E13" s="44">
        <v>19</v>
      </c>
      <c r="F13" s="44" t="s">
        <v>78</v>
      </c>
      <c r="G13" s="43" t="s">
        <v>168</v>
      </c>
      <c r="H13" s="43" t="s">
        <v>167</v>
      </c>
      <c r="I13" s="44">
        <v>19</v>
      </c>
      <c r="J13" s="44" t="s">
        <v>78</v>
      </c>
      <c r="K13" s="43" t="s">
        <v>168</v>
      </c>
      <c r="L13" s="44" t="s">
        <v>101</v>
      </c>
      <c r="M13" s="43" t="s">
        <v>169</v>
      </c>
      <c r="N13" s="44" t="s">
        <v>82</v>
      </c>
      <c r="O13" s="44"/>
      <c r="P13" s="44" t="s">
        <v>164</v>
      </c>
      <c r="Q13" s="44"/>
      <c r="R13" s="44"/>
      <c r="S13" s="44" t="s">
        <v>174</v>
      </c>
      <c r="T13" s="45" t="s">
        <v>34</v>
      </c>
      <c r="U13" s="45" t="s">
        <v>123</v>
      </c>
      <c r="V13" s="38" t="s">
        <v>93</v>
      </c>
      <c r="W13" s="38" t="s">
        <v>24</v>
      </c>
      <c r="X13" s="38" t="s">
        <v>16</v>
      </c>
      <c r="Y13" s="38"/>
      <c r="Z13" s="38"/>
      <c r="AA13" s="38"/>
    </row>
    <row r="14" spans="1:27" ht="140.25">
      <c r="A14" s="41">
        <v>3277</v>
      </c>
      <c r="B14" s="43" t="s">
        <v>109</v>
      </c>
      <c r="C14" s="43" t="s">
        <v>110</v>
      </c>
      <c r="D14" s="44" t="s">
        <v>73</v>
      </c>
      <c r="E14" s="44">
        <v>20</v>
      </c>
      <c r="F14" s="44" t="s">
        <v>79</v>
      </c>
      <c r="G14" s="43" t="s">
        <v>168</v>
      </c>
      <c r="H14" s="43" t="s">
        <v>167</v>
      </c>
      <c r="I14" s="44">
        <v>20</v>
      </c>
      <c r="J14" s="44" t="s">
        <v>79</v>
      </c>
      <c r="K14" s="43" t="s">
        <v>168</v>
      </c>
      <c r="L14" s="44" t="s">
        <v>73</v>
      </c>
      <c r="M14" s="43" t="s">
        <v>169</v>
      </c>
      <c r="N14" s="44" t="s">
        <v>82</v>
      </c>
      <c r="O14" s="44"/>
      <c r="P14" s="44" t="s">
        <v>164</v>
      </c>
      <c r="Q14" s="44"/>
      <c r="R14" s="44"/>
      <c r="S14" s="44" t="s">
        <v>174</v>
      </c>
      <c r="T14" s="45" t="s">
        <v>35</v>
      </c>
      <c r="U14" s="45" t="s">
        <v>124</v>
      </c>
      <c r="V14" s="38" t="s">
        <v>23</v>
      </c>
      <c r="W14" s="49" t="s">
        <v>25</v>
      </c>
      <c r="X14" s="38" t="s">
        <v>16</v>
      </c>
      <c r="Y14" s="38"/>
      <c r="Z14" s="38"/>
      <c r="AA14" s="38"/>
    </row>
    <row r="15" spans="1:27" ht="102">
      <c r="A15" s="41">
        <v>3278</v>
      </c>
      <c r="B15" s="43" t="s">
        <v>109</v>
      </c>
      <c r="C15" s="43" t="s">
        <v>110</v>
      </c>
      <c r="D15" s="44" t="s">
        <v>74</v>
      </c>
      <c r="E15" s="44">
        <v>24</v>
      </c>
      <c r="F15" s="44" t="s">
        <v>76</v>
      </c>
      <c r="G15" s="43" t="s">
        <v>168</v>
      </c>
      <c r="H15" s="43" t="s">
        <v>167</v>
      </c>
      <c r="I15" s="44">
        <v>24</v>
      </c>
      <c r="J15" s="44" t="s">
        <v>76</v>
      </c>
      <c r="K15" s="43" t="s">
        <v>168</v>
      </c>
      <c r="L15" s="44" t="s">
        <v>74</v>
      </c>
      <c r="M15" s="43" t="s">
        <v>169</v>
      </c>
      <c r="N15" s="44" t="s">
        <v>82</v>
      </c>
      <c r="O15" s="44"/>
      <c r="P15" s="44" t="s">
        <v>164</v>
      </c>
      <c r="Q15" s="44"/>
      <c r="R15" s="44"/>
      <c r="S15" s="44" t="s">
        <v>174</v>
      </c>
      <c r="T15" s="45" t="s">
        <v>125</v>
      </c>
      <c r="U15" s="45" t="s">
        <v>126</v>
      </c>
      <c r="V15" s="38" t="s">
        <v>94</v>
      </c>
      <c r="W15" s="49" t="s">
        <v>21</v>
      </c>
      <c r="X15" s="38" t="s">
        <v>165</v>
      </c>
      <c r="Y15" s="38"/>
      <c r="Z15" s="38"/>
      <c r="AA15" s="38"/>
    </row>
    <row r="16" spans="1:27" ht="242.25">
      <c r="A16" s="41">
        <v>3288</v>
      </c>
      <c r="B16" s="43" t="s">
        <v>7</v>
      </c>
      <c r="C16" s="43" t="s">
        <v>8</v>
      </c>
      <c r="D16" s="44" t="s">
        <v>74</v>
      </c>
      <c r="E16" s="44" t="s">
        <v>88</v>
      </c>
      <c r="F16" s="44" t="s">
        <v>75</v>
      </c>
      <c r="G16" s="43" t="s">
        <v>143</v>
      </c>
      <c r="H16" s="43" t="s">
        <v>6</v>
      </c>
      <c r="I16" s="44" t="s">
        <v>88</v>
      </c>
      <c r="J16" s="44" t="s">
        <v>75</v>
      </c>
      <c r="K16" s="43" t="s">
        <v>143</v>
      </c>
      <c r="L16" s="44" t="s">
        <v>74</v>
      </c>
      <c r="M16" s="43" t="s">
        <v>169</v>
      </c>
      <c r="N16" s="44" t="s">
        <v>82</v>
      </c>
      <c r="O16" s="44"/>
      <c r="P16" s="44" t="s">
        <v>164</v>
      </c>
      <c r="Q16" s="44"/>
      <c r="R16" s="44"/>
      <c r="S16" s="44" t="s">
        <v>174</v>
      </c>
      <c r="T16" s="43" t="s">
        <v>9</v>
      </c>
      <c r="U16" s="43" t="s">
        <v>10</v>
      </c>
      <c r="V16" s="38" t="s">
        <v>14</v>
      </c>
      <c r="W16" s="49" t="s">
        <v>29</v>
      </c>
      <c r="X16" s="38" t="s">
        <v>16</v>
      </c>
      <c r="Y16" s="38"/>
      <c r="Z16" s="38"/>
      <c r="AA16" s="38"/>
    </row>
    <row r="17" spans="1:27" ht="76.5">
      <c r="A17" s="41">
        <v>3289</v>
      </c>
      <c r="B17" s="43" t="s">
        <v>7</v>
      </c>
      <c r="C17" s="43" t="s">
        <v>8</v>
      </c>
      <c r="D17" s="44" t="s">
        <v>74</v>
      </c>
      <c r="E17" s="44" t="s">
        <v>88</v>
      </c>
      <c r="F17" s="44" t="s">
        <v>72</v>
      </c>
      <c r="G17" s="43" t="s">
        <v>143</v>
      </c>
      <c r="H17" s="43" t="s">
        <v>6</v>
      </c>
      <c r="I17" s="44" t="s">
        <v>88</v>
      </c>
      <c r="J17" s="44" t="s">
        <v>72</v>
      </c>
      <c r="K17" s="43" t="s">
        <v>143</v>
      </c>
      <c r="L17" s="44" t="s">
        <v>74</v>
      </c>
      <c r="M17" s="43" t="s">
        <v>169</v>
      </c>
      <c r="N17" s="44" t="s">
        <v>82</v>
      </c>
      <c r="O17" s="44"/>
      <c r="P17" s="44" t="s">
        <v>164</v>
      </c>
      <c r="Q17" s="44"/>
      <c r="R17" s="44"/>
      <c r="S17" s="44" t="s">
        <v>174</v>
      </c>
      <c r="T17" s="43" t="s">
        <v>11</v>
      </c>
      <c r="U17" s="43" t="s">
        <v>12</v>
      </c>
      <c r="V17" s="38" t="s">
        <v>92</v>
      </c>
      <c r="W17" s="49" t="s">
        <v>22</v>
      </c>
      <c r="X17" s="38" t="s">
        <v>165</v>
      </c>
      <c r="Y17" s="38"/>
      <c r="Z17" s="38"/>
      <c r="AA17" s="38"/>
    </row>
  </sheetData>
  <sheetProtection/>
  <autoFilter ref="A1:AB17"/>
  <conditionalFormatting sqref="A1:AB1">
    <cfRule type="expression" priority="1" dxfId="1" stopIfTrue="1">
      <formula>AND($S1="Closed",$Y1="Done")</formula>
    </cfRule>
    <cfRule type="expression" priority="2" dxfId="0" stopIfTrue="1">
      <formula>$S1="Closed"</formula>
    </cfRule>
  </conditionalFormatting>
  <conditionalFormatting sqref="A2:AA17">
    <cfRule type="expression" priority="3" dxfId="15" stopIfTrue="1">
      <formula>AND($S2="Closed",$Y2="Done")</formula>
    </cfRule>
    <cfRule type="expression" priority="4" dxfId="16" stopIfTrue="1">
      <formula>$S2="Closed"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14"/>
  <sheetViews>
    <sheetView zoomScalePageLayoutView="0" workbookViewId="0" topLeftCell="A1">
      <selection activeCell="G18" sqref="G18"/>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5.00390625" style="0" customWidth="1"/>
    <col min="8" max="16384" width="11.421875" style="0" customWidth="1"/>
  </cols>
  <sheetData>
    <row r="1" s="18" customFormat="1" ht="23.25">
      <c r="A1" s="18" t="s">
        <v>64</v>
      </c>
    </row>
    <row r="3" spans="1:9" s="19" customFormat="1" ht="18">
      <c r="A3" s="19" t="s">
        <v>145</v>
      </c>
      <c r="D3" s="32" t="s">
        <v>136</v>
      </c>
      <c r="E3" s="32" t="s">
        <v>137</v>
      </c>
      <c r="F3" s="32" t="s">
        <v>151</v>
      </c>
      <c r="G3" s="19" t="s">
        <v>120</v>
      </c>
      <c r="H3" s="19" t="s">
        <v>121</v>
      </c>
      <c r="I3" s="19" t="s">
        <v>122</v>
      </c>
    </row>
    <row r="4" spans="2:9" ht="12.75">
      <c r="B4" t="s">
        <v>135</v>
      </c>
      <c r="C4" t="s">
        <v>41</v>
      </c>
      <c r="D4">
        <f>COUNTIF(Comments!$N$2:$N$17,B4)</f>
        <v>0</v>
      </c>
      <c r="E4" s="30">
        <f>SUMPRODUCT((Comments!$N$2:$N$17=B4)*(Comments!$S$2:$S$17="Closed"))</f>
        <v>0</v>
      </c>
      <c r="F4">
        <f aca="true" t="shared" si="0" ref="F4:F13">D4-E4</f>
        <v>0</v>
      </c>
      <c r="H4" s="30">
        <f>SUMPRODUCT((Comments!$N$2:$N$17=B4)*(Comments!$V$2:$V$17="Accept"))+SUMPRODUCT((Comments!$N$2:$N$17=B4)*(Comments!$V$2:$V$17="Counter"))+SUMPRODUCT((Comments!$N$2:$N$17=B4)*(Comments!$V$2:$V$17="Reject"))</f>
        <v>0</v>
      </c>
      <c r="I4" s="48">
        <f aca="true" t="shared" si="1" ref="I4:I13">D4-H4</f>
        <v>0</v>
      </c>
    </row>
    <row r="5" spans="2:9" ht="12.75">
      <c r="B5" t="s">
        <v>154</v>
      </c>
      <c r="C5" t="s">
        <v>173</v>
      </c>
      <c r="D5">
        <f>COUNTIF(Comments!$N$2:$N$17,B5)</f>
        <v>0</v>
      </c>
      <c r="E5" s="30">
        <f>SUMPRODUCT((Comments!$N$2:$N$17=B5)*(Comments!$S$2:$S$17="Closed"))</f>
        <v>0</v>
      </c>
      <c r="F5">
        <f t="shared" si="0"/>
        <v>0</v>
      </c>
      <c r="H5" s="30">
        <f>SUMPRODUCT((Comments!$N$2:$N$17=B5)*(Comments!$V$2:$V$17="Accept"))+SUMPRODUCT((Comments!$N$2:$N$17=B5)*(Comments!$V$2:$V$17="Counter"))+SUMPRODUCT((Comments!$N$2:$N$17=B5)*(Comments!$V$2:$V$17="Reject"))</f>
        <v>0</v>
      </c>
      <c r="I5" s="48">
        <f t="shared" si="1"/>
        <v>0</v>
      </c>
    </row>
    <row r="6" spans="2:9" ht="12.75">
      <c r="B6" t="s">
        <v>38</v>
      </c>
      <c r="D6">
        <f>COUNTIF(Comments!$N$2:$N$17,B6)</f>
        <v>0</v>
      </c>
      <c r="E6" s="30">
        <f>SUMPRODUCT((Comments!$N$2:$N$17=B6)*(Comments!$S$2:$S$17="Closed"))</f>
        <v>0</v>
      </c>
      <c r="F6">
        <f t="shared" si="0"/>
        <v>0</v>
      </c>
      <c r="H6" s="30">
        <f>SUMPRODUCT((Comments!$N$2:$N$17=B6)*(Comments!$V$2:$V$17="Accept"))+SUMPRODUCT((Comments!$N$2:$N$17=B6)*(Comments!$V$2:$V$17="Counter"))+SUMPRODUCT((Comments!$N$2:$N$17=B6)*(Comments!$V$2:$V$17="Reject"))</f>
        <v>0</v>
      </c>
      <c r="I6" s="48">
        <f t="shared" si="1"/>
        <v>0</v>
      </c>
    </row>
    <row r="7" spans="2:9" ht="12.75">
      <c r="B7" t="s">
        <v>155</v>
      </c>
      <c r="C7" t="s">
        <v>172</v>
      </c>
      <c r="D7">
        <f>COUNTIF(Comments!$N$2:$N$17,B7)</f>
        <v>0</v>
      </c>
      <c r="E7" s="30">
        <f>SUMPRODUCT((Comments!$N$2:$N$17=B7)*(Comments!$S$2:$S$17="Closed"))</f>
        <v>0</v>
      </c>
      <c r="F7">
        <f t="shared" si="0"/>
        <v>0</v>
      </c>
      <c r="G7" t="s">
        <v>162</v>
      </c>
      <c r="H7" s="30">
        <f>SUMPRODUCT((Comments!$N$2:$N$17=B7)*(Comments!$V$2:$V$17="Accept"))+SUMPRODUCT((Comments!$N$2:$N$17=B7)*(Comments!$V$2:$V$17="Counter"))+SUMPRODUCT((Comments!$N$2:$N$17=B7)*(Comments!$V$2:$V$17="Reject"))</f>
        <v>0</v>
      </c>
      <c r="I7" s="48">
        <f t="shared" si="1"/>
        <v>0</v>
      </c>
    </row>
    <row r="8" spans="2:9" ht="12.75">
      <c r="B8" t="s">
        <v>39</v>
      </c>
      <c r="C8" t="s">
        <v>40</v>
      </c>
      <c r="D8">
        <f>COUNTIF(Comments!$N$2:$N$17,B8)</f>
        <v>16</v>
      </c>
      <c r="E8" s="30">
        <f>SUMPRODUCT((Comments!$N$2:$N$17=B8)*(Comments!$S$2:$S$17="Closed"))</f>
        <v>0</v>
      </c>
      <c r="F8">
        <f t="shared" si="0"/>
        <v>16</v>
      </c>
      <c r="G8" t="s">
        <v>162</v>
      </c>
      <c r="H8" s="30">
        <f>SUMPRODUCT((Comments!$N$2:$N$17=B8)*(Comments!$V$2:$V$17="Accept"))+SUMPRODUCT((Comments!$N$2:$N$17=B8)*(Comments!$V$2:$V$17="Counter"))+SUMPRODUCT((Comments!$N$2:$N$17=B8)*(Comments!$V$2:$V$17="Reject"))</f>
        <v>16</v>
      </c>
      <c r="I8" s="48">
        <f t="shared" si="1"/>
        <v>0</v>
      </c>
    </row>
    <row r="9" spans="2:9" ht="12.75">
      <c r="B9" t="s">
        <v>152</v>
      </c>
      <c r="D9">
        <f>COUNTIF(Comments!$N$2:$N$17,B9)</f>
        <v>0</v>
      </c>
      <c r="E9" s="30">
        <f>SUMPRODUCT((Comments!$N$2:$N$17=B9)*(Comments!$S$2:$S$17="Closed"))</f>
        <v>0</v>
      </c>
      <c r="F9">
        <f t="shared" si="0"/>
        <v>0</v>
      </c>
      <c r="H9" s="30">
        <f>SUMPRODUCT((Comments!$N$2:$N$17=B9)*(Comments!$V$2:$V$17="Accept"))+SUMPRODUCT((Comments!$N$2:$N$17=B9)*(Comments!$V$2:$V$17="Counter"))+SUMPRODUCT((Comments!$N$2:$N$17=B9)*(Comments!$V$2:$V$17="Reject"))</f>
        <v>0</v>
      </c>
      <c r="I9" s="48">
        <f t="shared" si="1"/>
        <v>0</v>
      </c>
    </row>
    <row r="10" spans="2:9" ht="12.75">
      <c r="B10" t="s">
        <v>67</v>
      </c>
      <c r="C10" t="s">
        <v>68</v>
      </c>
      <c r="D10">
        <f>COUNTIF(Comments!$N$2:$N$17,B10)</f>
        <v>0</v>
      </c>
      <c r="E10" s="30">
        <f>SUMPRODUCT((Comments!$N$2:$N$17=B10)*(Comments!$S$2:$S$17="Closed"))</f>
        <v>0</v>
      </c>
      <c r="F10">
        <f t="shared" si="0"/>
        <v>0</v>
      </c>
      <c r="H10" s="30">
        <f>SUMPRODUCT((Comments!$N$2:$N$17=B10)*(Comments!$V$2:$V$17="Accept"))+SUMPRODUCT((Comments!$N$2:$N$17=B10)*(Comments!$V$2:$V$17="Counter"))+SUMPRODUCT((Comments!$N$2:$N$17=B10)*(Comments!$V$2:$V$17="Reject"))</f>
        <v>0</v>
      </c>
      <c r="I10" s="48">
        <f t="shared" si="1"/>
        <v>0</v>
      </c>
    </row>
    <row r="11" spans="2:9" ht="12.75">
      <c r="B11" t="s">
        <v>170</v>
      </c>
      <c r="C11" t="s">
        <v>171</v>
      </c>
      <c r="D11">
        <f>COUNTIF(Comments!$N$2:$N$17,B11)</f>
        <v>0</v>
      </c>
      <c r="E11" s="30">
        <f>SUMPRODUCT((Comments!$N$2:$N$17=B11)*(Comments!$S$2:$S$17="Closed"))</f>
        <v>0</v>
      </c>
      <c r="F11">
        <f t="shared" si="0"/>
        <v>0</v>
      </c>
      <c r="G11" t="s">
        <v>163</v>
      </c>
      <c r="H11" s="30">
        <f>SUMPRODUCT((Comments!$N$2:$N$17=B11)*(Comments!$V$2:$V$17="Accept"))+SUMPRODUCT((Comments!$N$2:$N$17=B11)*(Comments!$V$2:$V$17="Counter"))+SUMPRODUCT((Comments!$N$2:$N$17=B11)*(Comments!$V$2:$V$17="Reject"))</f>
        <v>0</v>
      </c>
      <c r="I11" s="48">
        <f t="shared" si="1"/>
        <v>0</v>
      </c>
    </row>
    <row r="12" spans="2:9" ht="12.75">
      <c r="B12" t="s">
        <v>161</v>
      </c>
      <c r="D12">
        <f>COUNTIF(Comments!$N$2:$N$17,B12)</f>
        <v>0</v>
      </c>
      <c r="E12" s="30">
        <f>SUMPRODUCT((Comments!$N$2:$N$17=B12)*(Comments!$S$2:$S$17="Closed"))</f>
        <v>0</v>
      </c>
      <c r="F12">
        <f t="shared" si="0"/>
        <v>0</v>
      </c>
      <c r="H12" s="30">
        <f>SUMPRODUCT((Comments!$N$2:$N$17=B12)*(Comments!$V$2:$V$17="Accept"))+SUMPRODUCT((Comments!$N$2:$N$17=B12)*(Comments!$V$2:$V$17="Counter"))+SUMPRODUCT((Comments!$N$2:$N$17=B12)*(Comments!$V$2:$V$17="Reject"))</f>
        <v>0</v>
      </c>
      <c r="I12" s="48">
        <f t="shared" si="1"/>
        <v>0</v>
      </c>
    </row>
    <row r="13" spans="2:9" ht="12.75">
      <c r="B13" t="s">
        <v>134</v>
      </c>
      <c r="D13">
        <f>COUNTIF(Comments!$N$2:$N$17,B13)</f>
        <v>0</v>
      </c>
      <c r="E13" s="30">
        <f>SUMPRODUCT((Comments!$N$2:$N$17=B13)*(Comments!$S$2:$S$17="Closed"))</f>
        <v>0</v>
      </c>
      <c r="F13">
        <f t="shared" si="0"/>
        <v>0</v>
      </c>
      <c r="H13" s="30">
        <f>SUMPRODUCT((Comments!$N$2:$N$17=B13)*(Comments!$V$2:$V$17="Accept"))+SUMPRODUCT((Comments!$N$2:$N$17=B13)*(Comments!$V$2:$V$17="Counter"))+SUMPRODUCT((Comments!$N$2:$N$17=B13)*(Comments!$V$2:$V$17="Reject"))</f>
        <v>0</v>
      </c>
      <c r="I13" s="48">
        <f t="shared" si="1"/>
        <v>0</v>
      </c>
    </row>
    <row r="14" spans="4:9" ht="12.75">
      <c r="D14">
        <f>SUM(D4:D13)</f>
        <v>16</v>
      </c>
      <c r="E14">
        <f>SUM(E4:E13)</f>
        <v>0</v>
      </c>
      <c r="F14">
        <f>SUM(F4:F13)</f>
        <v>16</v>
      </c>
      <c r="H14">
        <f>SUM(H4:H13)</f>
        <v>16</v>
      </c>
      <c r="I14">
        <f>SUM(I4:I13)</f>
        <v>0</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
  <dimension ref="A1:C5"/>
  <sheetViews>
    <sheetView zoomScalePageLayoutView="0" workbookViewId="0" topLeftCell="A1">
      <pane ySplit="1" topLeftCell="BM2" activePane="bottomLeft" state="frozen"/>
      <selection pane="topLeft" activeCell="A1" sqref="A1"/>
      <selection pane="bottomLeft" activeCell="B6" sqref="B6"/>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43</v>
      </c>
      <c r="B1" s="15" t="s">
        <v>44</v>
      </c>
      <c r="C1" s="16" t="s">
        <v>65</v>
      </c>
    </row>
    <row r="3" spans="1:3" ht="12.75">
      <c r="A3" s="17" t="s">
        <v>66</v>
      </c>
      <c r="B3" s="13">
        <v>40311</v>
      </c>
      <c r="C3" s="12" t="s">
        <v>13</v>
      </c>
    </row>
    <row r="4" ht="12.75">
      <c r="A4" s="17" t="s">
        <v>91</v>
      </c>
    </row>
    <row r="5" spans="1:3" ht="12.75">
      <c r="A5" s="17" t="s">
        <v>119</v>
      </c>
      <c r="B5" s="13">
        <v>40317</v>
      </c>
      <c r="C5" s="12" t="s">
        <v>188</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Kazuyuki Sakoda</cp:lastModifiedBy>
  <cp:lastPrinted>2004-11-19T06:33:11Z</cp:lastPrinted>
  <dcterms:created xsi:type="dcterms:W3CDTF">2004-07-14T16:37:20Z</dcterms:created>
  <dcterms:modified xsi:type="dcterms:W3CDTF">2010-05-19T02:49:41Z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