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3305" yWindow="65521" windowWidth="1995" windowHeight="8895" activeTab="1"/>
  </bookViews>
  <sheets>
    <sheet name="Title" sheetId="1" r:id="rId1"/>
    <sheet name="Comments" sheetId="2" r:id="rId2"/>
    <sheet name="Issue Ids" sheetId="3" r:id="rId3"/>
    <sheet name="Statistics" sheetId="4" r:id="rId4"/>
    <sheet name="Saved Statistics" sheetId="5" r:id="rId5"/>
    <sheet name="Instr. for Subteams" sheetId="6" r:id="rId6"/>
    <sheet name="Schema" sheetId="7" r:id="rId7"/>
    <sheet name="Rev.  History" sheetId="8" r:id="rId8"/>
  </sheets>
  <definedNames>
    <definedName name="_xlnm._FilterDatabase" localSheetId="1" hidden="1">'Comments'!$A$1:$AB$423</definedName>
  </definedNames>
  <calcPr fullCalcOnLoad="1"/>
</workbook>
</file>

<file path=xl/sharedStrings.xml><?xml version="1.0" encoding="utf-8"?>
<sst xmlns="http://schemas.openxmlformats.org/spreadsheetml/2006/main" count="7969" uniqueCount="1717">
  <si>
    <t>Change sentence to read "can be represented by" rather than "can be thought of as". Actually, how the RAV is implemented is beyond the scope of the standard. In fact, also the MAP representation can be used, but at this point in time, I feel that the counter representation is easier to understand. The recommended change lacks specific technical directions and is therefore difficult to implement. Implemented in Contribution 502r2.</t>
  </si>
  <si>
    <t>This is possible, as the RAV is released upon the receipt of a frame by either MCCAOP owner and respnder, after which standard NAV settings take over. However, the wording of the first sentence need be improved (line 29-31) to read "The MAC of a mesh STA with dot11MCCAActivated is true shall provide a Reservation Allocation Vector (RAV) mechanism to indicate a busy medium from the start of the MCCAOPs corresponding to reservations in its interfering times until the receipt of a frame transmitted by either the MCCAOP owner or the MCCAOP responder". Implemented in Contribution 502r2.</t>
  </si>
  <si>
    <t>Added missing information. Implemented in Contribution 502r1.</t>
  </si>
  <si>
    <t>Counter</t>
  </si>
  <si>
    <r>
      <t xml:space="preserve">Placeholder:
Through the LB161 comment resolution process, </t>
    </r>
    <r>
      <rPr>
        <sz val="10"/>
        <rFont val="Arial"/>
        <family val="2"/>
      </rPr>
      <t>m</t>
    </r>
    <r>
      <rPr>
        <sz val="10"/>
        <rFont val="Arial"/>
        <family val="2"/>
      </rPr>
      <t>anagement frame definition has been carefully reviewd.</t>
    </r>
  </si>
  <si>
    <r>
      <t xml:space="preserve">action frame: </t>
    </r>
    <r>
      <rPr>
        <sz val="10"/>
        <rFont val="Arial"/>
        <family val="2"/>
      </rPr>
      <t>m</t>
    </r>
    <r>
      <rPr>
        <sz val="10"/>
        <rFont val="Arial"/>
        <family val="2"/>
      </rPr>
      <t>esh multihop action frame:
Accept in principle. See the latest version of 11-10/596.</t>
    </r>
  </si>
  <si>
    <t>MLME-MeshNeighborOffsetMeasure primitive provides the measurement of TSF offset value only. It must be useful to define a service primitive to specify which neighbor STA to maintain synchronization.</t>
  </si>
  <si>
    <t>Replace MLME-MeshNeighborOffsetMeasure primitive with MLME-MeshNeighborOffsetSync primitie that specifies which neighbor STA to maintain synchronization.</t>
  </si>
  <si>
    <t>MCCA related MLME primitives are still missing. There is only one primitive that activate MCCA. It should be useful to define primitives to set up and teardown reservations.</t>
  </si>
  <si>
    <t>Add appropriate MLME service primitives.</t>
  </si>
  <si>
    <t>When issuing HWMP path selection action frame, Root Announcement, Path Request, Path Reply, Path Error can be aggregated. Some of these elements seem to be handled inside MLME and others are handled by SME. It should not be a good idea to aggregate the elements which are generated by different entitites. In other word, when we allow the aggregation of these element, it is very difficult to describe the definition of the MLME primitive for HWMP path selection frames.</t>
  </si>
  <si>
    <t>Suggest to decouple Root Announcement and Path Error (which should be generated or notified to SME) from other elements (which can be handled within MLME only).</t>
  </si>
  <si>
    <t>It should be spelled out that the mesh STA is a QoS STA in this context as well. (although it might be a little bit redundant.)</t>
  </si>
  <si>
    <t>The description of 11C.3.1 is still redundant and should be shrinked significantly.</t>
  </si>
  <si>
    <t>The description of 11C.3.2 is still redundant and the contents in 11C.3.2.1 and the following subclauses are not aligned.</t>
  </si>
  <si>
    <t>This subclause (11C.4.2 Pre-processing Mesh Peering Management frames) is located under 11C.4 (mesh peering management). However, 11C.4.2 contains many description on AMPE. Also, the information in this sublcuase is duplicated and redundant.</t>
  </si>
  <si>
    <t>The title of subclause under 11C.5 contains unnecessary capitalization. For instence, 11C.5.2 "Security Capabilities Selection" should read "Security capabilities selection". It is necessary to apply these lower/upper case corrections.</t>
  </si>
  <si>
    <t>As commented. Apply the same change in 11C.6.</t>
  </si>
  <si>
    <t>11C.7 describes Mesh path selection and forwarding framework. However, it seems that the forwarding framework belongs to MAC sublayer function rather than MLME. Hence, forwarding framework description should be described under clause 9.</t>
  </si>
  <si>
    <t>Clause 11C.7.2 and 11C.7.3 contain duplicated information</t>
  </si>
  <si>
    <t>Remove unnecessary linefeed after "Figure s54 (Example addressing for a Mesh Data frame)".</t>
  </si>
  <si>
    <t>Make the description more reader friendly. Also do not use MSTA. (it should be mesh STA)</t>
  </si>
  <si>
    <t>How the broadcast loops can be elimnated is not described at all. It should be described somewhere even if it may be beyond the scope of TGs partially.</t>
  </si>
  <si>
    <t>Add the recommended practice kind of text somewhere in Annex.</t>
  </si>
  <si>
    <t>There are 3 methods for the mesh gates discovery. Sounds like too much options.</t>
  </si>
  <si>
    <t>Suggest to reduce the options.</t>
  </si>
  <si>
    <t>"A mesh STA that transmits a GANN element shall include the GANN element into a Beacon frame at least once every dot11MeshGateAnnouncementInterval TUs."
Many information are still missing how to do this.
1. what happens if dot11MeshGateAnnouncementInterval and beacon interval have mismatch.
2. when GANN is transmitted via beacon frame, does GANN frame need to be sent out separately? If not, why do we need GANN frame?
3. how is the GANN seq number is incremented when the element is transmitted over beacon frame?
4. how does the intermediate STAs treat the GANN propagation when GANN element is received thru beacon frames? Do they propagate the element using beacon frame as well? If so, the element propagation requires larger latency as the beacon is transmitted only at beacon interval. Is it acceptable?</t>
  </si>
  <si>
    <t>As in comment. SPECIFY THE RULE. Otherwise, remove GANN element from beacon frames.</t>
  </si>
  <si>
    <t>11C.8.3 (Data forwarding behavior of a proxy mesh STA collocated with amesh gate) should be a part of 11C.7.5 or 11C.7.6. Actually, many description in 11C.8.3 are dupilcation of the 11C.7. Also, as indicated in another comment, data forwarding function should be a part of MAC sublayer function rather than MLME (see 6.1.5). 11C.8.3 should be coupled with 11C.7.5 and/or 11C.7.6 and be relocated to a subclause under clause 9.</t>
  </si>
  <si>
    <t xml:space="preserve">Replace the sentence as in comment. Also, it should be better to describe what the proxy mesh STA's role first before stating this sentence. </t>
  </si>
  <si>
    <r>
      <t>i</t>
    </r>
    <r>
      <rPr>
        <sz val="10"/>
        <rFont val="Arial"/>
        <family val="2"/>
      </rPr>
      <t>t does not need to be.</t>
    </r>
  </si>
  <si>
    <r>
      <t>e</t>
    </r>
    <r>
      <rPr>
        <sz val="10"/>
        <rFont val="Arial"/>
        <family val="2"/>
      </rPr>
      <t>ditor catch</t>
    </r>
  </si>
  <si>
    <r>
      <t xml:space="preserve">Someone who wrote this in the first place needs to clarify this.
Needs submission (for instance, in Tüddelkram)
</t>
    </r>
    <r>
      <rPr>
        <sz val="10"/>
        <rFont val="Arial"/>
        <family val="2"/>
      </rPr>
      <t>The text is clear enough to understand what it is.</t>
    </r>
  </si>
  <si>
    <r>
      <t>I</t>
    </r>
    <r>
      <rPr>
        <sz val="10"/>
        <rFont val="Arial"/>
        <family val="2"/>
      </rPr>
      <t>t is not confusing. It actually bring benefits.</t>
    </r>
  </si>
  <si>
    <r>
      <t>1</t>
    </r>
    <r>
      <rPr>
        <sz val="10"/>
        <rFont val="Arial"/>
        <family val="2"/>
      </rPr>
      <t>1-10/663 (editor catch)</t>
    </r>
  </si>
  <si>
    <t>doc.: IEEE 802.11-10/0478r7</t>
  </si>
  <si>
    <t>r7</t>
  </si>
  <si>
    <t>2 suggested resolutions are added and 1 resolution code is updated.</t>
  </si>
  <si>
    <t>remove the text inserted by 11s. Remove the row local time from 11s draft because there is no change anymore. Remove local time from editorial note above table.</t>
  </si>
  <si>
    <t xml:space="preserve">What is "affordable" jitter? Do you mean "acceptable" jitter? Clarify the behavior and modify the text accordingly. </t>
  </si>
  <si>
    <t>"The mesh STA uses the subfield" - insert EOSP between "the" and "subfield".</t>
  </si>
  <si>
    <t>"in which it operates as the transmitter" - typically both STAs in a service period act as a transmitter, for Data or ACK frames.</t>
  </si>
  <si>
    <t>r5</t>
  </si>
  <si>
    <t>Pointers for suggested resolutions available on the server at PM1 on Wednesday are incorporated.</t>
  </si>
  <si>
    <t>resolved with 11-10/0632</t>
  </si>
  <si>
    <t>discussed this and a submission is needed to possibly rename the category of "self-protected" to something else. However this is not essential at this stage of the draft.</t>
  </si>
  <si>
    <t>this was discussed and a submission is required to retain the functionality the RSNIE provides without using the RSNIE. Since this is not critical at this stage of the draft the comment is rejected in anticipation of it being remade during the next balloting.</t>
  </si>
  <si>
    <t>mention of distribution being out-of-scope will be made in the definiton of a password in clause 3 (similar to that done for PSK). Resolved with 11-10/0632.</t>
  </si>
  <si>
    <t>using an AS can be secure but it is difficult and complicated. This clause specifies that a PMK between mesh STAs is needed but does not specify how that PMK is obtained. It could be from an AS which is beyond the scope of this standard.</t>
  </si>
  <si>
    <t>It is a good idea to have a backup but there is no clear candidate to become the backup.</t>
  </si>
  <si>
    <r>
      <t>1</t>
    </r>
    <r>
      <rPr>
        <sz val="10"/>
        <rFont val="Arial"/>
        <family val="2"/>
      </rPr>
      <t>1-10/639</t>
    </r>
  </si>
  <si>
    <t>Implemented in contribution 502r0</t>
  </si>
  <si>
    <t>Text has been modified to restrict the length  of the DTIM interval, so that the offset now can cover the whole interval. See  Resolution to CID 3224.</t>
  </si>
  <si>
    <t>Replace "… and the Setup Request is transmitted …" with "… and the MCCAOP Setup Request element is transmitted …". Implemented in contribution 502r0</t>
  </si>
  <si>
    <t>Text has been modified to restrict the length  of the DTIM interval, so that the restriction to share a common interval has been removed.See the Resolution to CID 3224.</t>
  </si>
  <si>
    <t>add "of a collocated AP" at the end of sentence (after "HCCA times").</t>
  </si>
  <si>
    <t>These are broadcast transmission, so they should be listed in the broadcast times report.</t>
  </si>
  <si>
    <t>move paragraph a2 to broadcast time report.</t>
  </si>
  <si>
    <t>Transmission is singular in a TBTT</t>
  </si>
  <si>
    <t>Change to "Target Beacon Transmission Times"</t>
  </si>
  <si>
    <t>The resolution of conflicts wrt to MCCAOP reservations does not belong into the clause on MCCAOP reservation teardown. It belongs either into the clause on the MCCAOP setup procedure or into a separate clause.</t>
  </si>
  <si>
    <t>- Make a new clause "MCCAOP reservation conflicts" between 9.9a.3.8 and 9.9a.3.9.
- Move the first paragraph of 9.9a.3.9 except for the first sentence into this new clause.
- improve wording of text in new section
- some specific improvements:
* "TX-RT times" should be "TX-RX times"
* "by overlap" should be "by an overlap"</t>
  </si>
  <si>
    <t>Is assuming a teardown already a teardown?</t>
  </si>
  <si>
    <t>Make the text more specific and more algorithmic. It has to be clear what triggers what and what is the result.</t>
  </si>
  <si>
    <t>The early end of an MCCAOP is an optional feature.</t>
  </si>
  <si>
    <t>Change "shall transmit a QoS Null frame" into "may transmit a QoS Null frame"</t>
  </si>
  <si>
    <t>The access categories is of no importance for the QoS Null frames during an MCCAOP: It is the only frame at the mesh STA and it is the only frame contending for the media, and the access parameters are the same for all ACs during the MCCAOP anyways.</t>
  </si>
  <si>
    <t>Remove "of AC3"</t>
  </si>
  <si>
    <t>The first sentence of this paragraph is identical to the paragraph in lines 5-7.</t>
  </si>
  <si>
    <t>Remove paragraph on lines 5-7. Make the sentence on lines 15-17 a separate paragraph.</t>
  </si>
  <si>
    <t>The early end of an MCCAOP by sending a QoS Null frame is an optional feature.</t>
  </si>
  <si>
    <t>Change "shall transmit an individually addressed QoS Null frame" into "may transmit an individually addressed QoS Null frame"</t>
  </si>
  <si>
    <t>Change "shall transmit a group addressed QoS Null frame" into "may transmit a group addressed QoS Null frame"</t>
  </si>
  <si>
    <t>respects should be aspects</t>
  </si>
  <si>
    <t>Why is the RAV mechanism a number of counters or timers? It's more like a map …</t>
  </si>
  <si>
    <t>Specify a correct and working RAV mechanism.</t>
  </si>
  <si>
    <t xml:space="preserve">According to the description, there will be never the possibility for another mesh STA than the MCCAOP owner to access the medium during the MCCAOP. </t>
  </si>
  <si>
    <t>Make this a clause about the RAV.</t>
  </si>
  <si>
    <t>The virtual CS mechanism should not care about the RAV counters.</t>
  </si>
  <si>
    <t>Change "the virtual CS indication is that" into "the RAV indicates that"</t>
  </si>
  <si>
    <t>The MCCAScanDuration is related to the DTIM interval.</t>
  </si>
  <si>
    <t>The mesh peering for emergency is only known by the peer mesh STA. The other mesh STAs in the emergency service routing path do not aware. An emergency service indicator in the path request allow a receiving mesh STA to forward the path request only to the peer(s) or neighbor(s) that support an emergency service. The originator of the emergency service may not know the local mesh gate that is enabled to support emergency service and the emergency service indicator allow it to reach that mesh gate.</t>
  </si>
  <si>
    <t>Add emergency service indicator in the path request</t>
  </si>
  <si>
    <t>The definition of DSM needs to be amended as well (which is missing in TGs draft D5.0)</t>
  </si>
  <si>
    <t>Add definition for "deep sleep mode"</t>
  </si>
  <si>
    <t>Add definition for "light sleep mode"</t>
  </si>
  <si>
    <t xml:space="preserve">The definition of mesh BSS reads "A basic service set (BSS) that forms a self-contained network of mesh stations (mesh STAs), and which may be used as a distribution system (DS)." This sounds contradication with the drawing shown in figure s1. </t>
  </si>
  <si>
    <t>Replace the definition with "A basic service set (BSS) that forms a self-contained network of mesh stations (mesh STAs) which may have an acess to distribution system (DS). Inside the mesh BSS, STAs can establish peer-to-peer wireless links and transfer messages mutually using multi-hop capability."</t>
  </si>
  <si>
    <t>The definition of mesh gate reads "a mesh STA that has access to the distribution system." However, mesh gate is not a mesh STA but a collocated entity with mesh STA.</t>
  </si>
  <si>
    <t>"The value of this field together with Mesh Power Save Level subfield" - the article "the" is missing between "with" and "Mesh". This happens in many places in this draft.</t>
  </si>
  <si>
    <t>"The values of the retry counters are copied to temporary storage and reset to 0."</t>
  </si>
  <si>
    <t>5.2.13.5.2</t>
  </si>
  <si>
    <t>8.2a.4.2.1</t>
  </si>
  <si>
    <t>8.2a.5.2</t>
  </si>
  <si>
    <t>8.2a.8.5.2</t>
  </si>
  <si>
    <t>96</t>
  </si>
  <si>
    <t>7.3.2.106.2</t>
  </si>
  <si>
    <t>113</t>
  </si>
  <si>
    <t>117</t>
  </si>
  <si>
    <t>211</t>
  </si>
  <si>
    <t>251</t>
  </si>
  <si>
    <t>257</t>
  </si>
  <si>
    <t>11C.12.4.5</t>
  </si>
  <si>
    <t>Y</t>
  </si>
  <si>
    <t>11c.7.5</t>
  </si>
  <si>
    <t>118</t>
  </si>
  <si>
    <t xml:space="preserve">118 </t>
  </si>
  <si>
    <t>Chu, Liewn</t>
  </si>
  <si>
    <t>STMicroelectronics</t>
  </si>
  <si>
    <t>802.11n does not allow an A-MSDU to include management frames and group data frames. So Mesh control header can not be 12.</t>
  </si>
  <si>
    <t xml:space="preserve">Remove possibility of 12 octets for Mesh Control subfield. </t>
  </si>
  <si>
    <t>"… or from a mesh STA to which mesh peering is maintained"
This may not be true for a group multi-hop action frames since Address 3 is the destination address.</t>
  </si>
  <si>
    <t>Fix the bug.</t>
  </si>
  <si>
    <t>Add Address 4 for multi-hop action frames.</t>
  </si>
  <si>
    <t>As proposed.</t>
  </si>
  <si>
    <t>Why do you name the clause as "… data forwarding"? Some people may think this is for data frame forwarding which is not accurate.</t>
  </si>
  <si>
    <t>Change the subclause to "Frame adressing and forwarding in an MBSS"</t>
  </si>
  <si>
    <t xml:space="preserve">In a MBSS, a TXOP may have multiple receivers. For example, MSTA1 is the TXOP owner, MSTA2 and MSTA3 are the TXOP receivers. In the currend CF_End definition, RA is always broadcast address. If MSTA1 sends CF_End, which one will respond a CF-End? </t>
  </si>
  <si>
    <t>Change CF_End definition or change the text here to allow the last TXOP responder to respond CF_End or disallow doule CF-End truncation.</t>
  </si>
  <si>
    <r>
      <t>"</t>
    </r>
    <r>
      <rPr>
        <sz val="10"/>
        <rFont val="Arial"/>
        <family val="2"/>
      </rPr>
      <t>Mesh Path Selection" implies the proper noun "Mesh Path Selection Action frame". So, it should be capitalized.</t>
    </r>
  </si>
  <si>
    <t>The sentence:" starts beaconing and maintening synchronization procedure..". This sentence may be better if written: " starts beaconing and synchronization maintenance procedure as described…"</t>
  </si>
  <si>
    <r>
      <t>C</t>
    </r>
    <r>
      <rPr>
        <sz val="10"/>
        <rFont val="Arial"/>
        <family val="2"/>
      </rPr>
      <t>ounter</t>
    </r>
  </si>
  <si>
    <r>
      <t>R</t>
    </r>
    <r>
      <rPr>
        <sz val="10"/>
        <rFont val="Arial"/>
        <family val="2"/>
      </rPr>
      <t>eplace "maintaining synchronization procedure" with "the synchronization maintenance procedure".
See CID3072 and 3134 as well.</t>
    </r>
  </si>
  <si>
    <t>Replace "maintaining synchronization procedure" with "the synchronization maintenance procedure".
See CID3055 and 3134 as well.</t>
  </si>
  <si>
    <t>Replace "maintaining synchronization procedure" with "the synchronization maintenance procedure".
See CID3055 and 3072 as well.</t>
  </si>
  <si>
    <t>Counter</t>
  </si>
  <si>
    <r>
      <t>i</t>
    </r>
    <r>
      <rPr>
        <sz val="10"/>
        <rFont val="Arial"/>
        <family val="2"/>
      </rPr>
      <t>nsert "a"</t>
    </r>
  </si>
  <si>
    <r>
      <t>r</t>
    </r>
    <r>
      <rPr>
        <sz val="10"/>
        <rFont val="Arial"/>
        <family val="2"/>
      </rPr>
      <t>eplace "offer" with "provide".</t>
    </r>
  </si>
  <si>
    <r>
      <t>a</t>
    </r>
    <r>
      <rPr>
        <sz val="10"/>
        <rFont val="Arial"/>
        <family val="2"/>
      </rPr>
      <t>dd "s".</t>
    </r>
  </si>
  <si>
    <r>
      <t>"</t>
    </r>
    <r>
      <rPr>
        <sz val="10"/>
        <rFont val="Arial"/>
        <family val="2"/>
      </rPr>
      <t>12" is a footnote number in the base standard. Replace "12" to become a footnote pointer in TGs draft as well. The footnote should read:
"12Description of these primitives can be found in 10.3.3 (Synchronization)."</t>
    </r>
  </si>
  <si>
    <r>
      <t>A</t>
    </r>
    <r>
      <rPr>
        <sz val="10"/>
        <rFont val="Arial"/>
        <family val="2"/>
      </rPr>
      <t>pply the suggested change in tables in 7.2.3.</t>
    </r>
  </si>
  <si>
    <t>Reject</t>
  </si>
  <si>
    <r>
      <t>"</t>
    </r>
    <r>
      <rPr>
        <sz val="10"/>
        <rFont val="Arial"/>
        <family val="2"/>
      </rPr>
      <t>i.e.," is the right expression.</t>
    </r>
  </si>
  <si>
    <t>Replace the lettered item d), e), and f) with a), b), and c).</t>
  </si>
  <si>
    <r>
      <t>t</t>
    </r>
    <r>
      <rPr>
        <sz val="10"/>
        <rFont val="Arial"/>
        <family val="2"/>
      </rPr>
      <t>here are two ECC in the paragraph. Replace both of them.</t>
    </r>
  </si>
  <si>
    <r>
      <t>S</t>
    </r>
    <r>
      <rPr>
        <sz val="10"/>
        <rFont val="Arial"/>
        <family val="2"/>
      </rPr>
      <t>can all the HWMP and Interworking related elements.</t>
    </r>
  </si>
  <si>
    <t>Accept</t>
  </si>
  <si>
    <r>
      <t>T</t>
    </r>
    <r>
      <rPr>
        <sz val="10"/>
        <rFont val="Arial"/>
        <family val="2"/>
      </rPr>
      <t>he baseline text from TGu here is slightly old. Need to replace the baseline text with the latest revision of TGu draft.</t>
    </r>
  </si>
  <si>
    <t>Add the following amendment. "3.57 distribution system medium (DSM): The medium or set of media used by a distribution system (DS)
for communications between access points (APs), mesh gates, and portals of an extended service set (ESS)."</t>
  </si>
  <si>
    <t>MAC</t>
  </si>
  <si>
    <t>M-MCCA</t>
  </si>
  <si>
    <t>G-Frame</t>
  </si>
  <si>
    <r>
      <t>R</t>
    </r>
    <r>
      <rPr>
        <sz val="10"/>
        <rFont val="Arial"/>
        <family val="2"/>
      </rPr>
      <t>emove the presence of "MPDU" in Figure s2.</t>
    </r>
  </si>
  <si>
    <t>M-PM</t>
  </si>
  <si>
    <t>"Note—A protocol instance in Nothing state will never receive a Confirm Message sue to state machine behavior of the parent process."  Say what?</t>
  </si>
  <si>
    <t>"If a mesh STA detects the need to switch the channel, the mesh STA should inform channel switch decision to peer mesh STAs to which a mesh link has been established" I cannot understand what this sentence is trying to say.</t>
  </si>
  <si>
    <t>"peering with the neighbor mesh STA.A discovered neighbor mesh STA shall"</t>
  </si>
  <si>
    <t>"peering with the neighbor mesh STA. A discovered neighbor mesh STA shall"</t>
  </si>
  <si>
    <t>"(see 8.2a (Authentication using a password)" missing close paren.</t>
  </si>
  <si>
    <t>"(see 8.2a (Authentication using a password))"</t>
  </si>
  <si>
    <t>"TOC event occurs, the mesh peering instance shall be closed"</t>
  </si>
  <si>
    <t>"When TOC event occurs, the mesh peering instance shall be closed"</t>
  </si>
  <si>
    <t>"(see 11C.8.3.3 (Handling of MSDUs that enter the MBSS)" missing close paren</t>
  </si>
  <si>
    <t>"(see 11C.8.3.3 (Handling of MSDUs that enter the MBSS)"</t>
  </si>
  <si>
    <t>"If the proactive PREQ is sent with the “Proactive PREP” bit set to 0, the recipient mesh STA may send a proactive PREP. A proactive PREP is necessary, for example, if the mesh STA has data to send to the root mesh STA, thus requiring the establishment of a forward path from the root mesh STA)." Close paren without matching open paren</t>
  </si>
  <si>
    <t>"(RANN metric metric to the transmitter of the RANN)" There is a weird symbol between the two "metric" that I do not understand</t>
  </si>
  <si>
    <t>"primitives12" is not a word.</t>
  </si>
  <si>
    <t xml:space="preserve">"Periodicity" should be "periodicity" in the caption. </t>
  </si>
  <si>
    <t>"TX-RT" should be "TX-RX"</t>
  </si>
  <si>
    <t>"... the type of authentication protocol..." should read "... the type of mesh peering protocol...".</t>
  </si>
  <si>
    <t>"A Gate Role bit equal to 1 indicates that the Root Mesh STA Address is a mesh gate." should read "A Gate Role bit equal to 1 indicates that the root mesh STA is collocated with a mesh gate."</t>
  </si>
  <si>
    <t>"Add/Delete", "Originator Proxy", and "Proxy Information Lifetime" field name should be "Add/Delete Flag", "Originator Proxy Flag", and "Proxy Information Lifetime Flag".</t>
  </si>
  <si>
    <t>"... appears prior to the Authenticated Mesh Peering Exchange ..." should read "... appears prior to the Authenticated Mesh Peering Exchange element ..."</t>
  </si>
  <si>
    <t>"... using the HWMP protocol ..." should read "... using the HWMP ..."</t>
  </si>
  <si>
    <t>"... in the Report Control field." should read "...  in the Report Control field of the Beacon Timing element."</t>
  </si>
  <si>
    <t>"... no character set representation shall be assumed." should read "... no character set representation is assumed."</t>
  </si>
  <si>
    <t>"FCC" should be "FFC"</t>
  </si>
  <si>
    <t>"When set, the t0 (retransmission) timer shall be set to the value of dot11SAERetransPeriod. When set, the t1(key expiry) timer shall be set to the value of dot11RSNAConfigPMKLifetime." It does not sound like a normative text.</t>
  </si>
  <si>
    <t>"Authenticator, or peer, MAC address" should read "Authenticator's or peer's MAC address</t>
  </si>
  <si>
    <t>"00:0F-AC:3" should read "00-0F-AC:3".</t>
  </si>
  <si>
    <t>"e1-3)", "e4", or "e5" should be spelled out precisely.</t>
  </si>
  <si>
    <t>"Otherwise, it need not initiate a teardown." This should be written in normative fashion.</t>
  </si>
  <si>
    <t>"If the mesh STA is not able to determine an intra-MBSS path to the destination MAC address of the proxy MSTA for an external destination MAC address," it is not clear what is meant by this.</t>
  </si>
  <si>
    <t>"Forwarding of MSDUs from the non-IEEE 802.11 network into the MBSS" should read "Forwarding of MSDUs from the non-MBSS network into the MBSS"</t>
  </si>
  <si>
    <t>"Forwarding of MSDUs from the MBSS into the non-IEEE 802.11 network" should read "Forwarding of MSDUs from the MBSS to the non-MBSS network"</t>
  </si>
  <si>
    <t>change to: "The mesh STA transmitting the MCCA Setup Request element is the MCCAOP owner of the MCCAOPs that will be scheduled with this reservation setup request."</t>
  </si>
  <si>
    <t>delete from sentence: "in individually addressed frames to each of the intended responders or". A note specifying what has to be done in order to perform a broadcast by multiple unicast might be added at an appropriate place (management frame addressing?)</t>
  </si>
  <si>
    <t>Value 255 is not reserved.</t>
  </si>
  <si>
    <t>Remove from sentence: "is reserved and"</t>
  </si>
  <si>
    <t>2010-05-20</t>
  </si>
  <si>
    <t>r6</t>
  </si>
  <si>
    <t>In document 802.11s/D5.0 change the sentence in line 34 - 35 on page 76 from: "The Congestion Control Notification frame is used to indicate its congestion status to its neighbor peer mesh STA(s)." to "A mesh STA uses the Congestion Control Notification frame to indicate its congestion status to its neighbor peer mesh STA(s)."</t>
  </si>
  <si>
    <t>Clause 10.3.2.1 of 802.11-2007 describes the  MLME-SCAN.request. The latter includes a set of information elements. 802.11k provides another example. 802.11k extends the MLME-SCAN.request and adds further elements.  Also, an SME passes elements not total information elements. Accordingly, there is no need to specify each single field that the SME indicates to the MLME.</t>
  </si>
  <si>
    <r>
      <t xml:space="preserve">Replace figure s1 with the figure </t>
    </r>
    <r>
      <rPr>
        <sz val="10"/>
        <rFont val="Arial"/>
        <family val="2"/>
      </rPr>
      <t>in 11-10/609</t>
    </r>
  </si>
  <si>
    <r>
      <t>Replace figure s</t>
    </r>
    <r>
      <rPr>
        <sz val="10"/>
        <rFont val="Arial"/>
        <family val="2"/>
      </rPr>
      <t>2</t>
    </r>
    <r>
      <rPr>
        <sz val="10"/>
        <rFont val="Arial"/>
        <family val="2"/>
      </rPr>
      <t xml:space="preserve"> with the figure in 11-10/609</t>
    </r>
  </si>
  <si>
    <t>802.11u/D8.0 provides a similar announcement for APs. The decision when to set this bit is out of scope of this document. To announce Internet connectivity may be based on administrative settings.</t>
  </si>
  <si>
    <t>Replace 3.s7 with the following: “Mesh gate: A mesh STA that has access to one or more distribution systems.”  By definition the term “mesh gate” already includes the mesh station. Consequently, occurrences of the statements like “mesh station collocated with mesh gate” are incorrect and shall be simply replaced by “mesh gate.” However, the group admits that an intelligent, global search and replace for the term “mesh gate” is needed.   Submission 11-10-0652-00-000s includes the intelligent, global search and replace.</t>
  </si>
  <si>
    <t>See CID 3028</t>
  </si>
  <si>
    <t>Replace the definition of the MBSS with “mesh basic service set (MBSS): A basic service set (BSS) that forms a self-contained network of mesh stations (mesh STAs). An MBSS contains zero or more mesh gates.”</t>
  </si>
  <si>
    <t>The current text borrows language from the 802.11-2007 standard. To address the commenter's concern we replace the first paragraph with the following:  
“Example mesh and infrastructure BSSs are illustrated in Figure s1 (Example MBSS containing mesh STAs, mesh gates, APs, and portals). Only mesh STAs participate in mesh functionalities such as formation of the mesh BSS, path selection and forwarding. A mesh BSS may also access the Distribution System (DS).  To integrate the MBSS with the DS, a logical architectural component is introduced — a mesh gate. A mesh gate is the logical point at which MSDUs from an MBSS enter the IEEE 802.11 DS. For example, a mesh gate is shown in Figure s1 connecting different MBSSs to the DS.”</t>
  </si>
  <si>
    <t>Replace the second paragraph in 11C.8.1 with the following:  “An MBSS may contain two or more mesh gates. In this case, the MBSS has more than one “port” (in the sense of IEEE Std 802.1D-2004, for example) through which it accesses the DS. Accordingly, broadcast loops may occur. Therefore, mesh gates should implement a loop preventing protocol in the DS.  Note: In the DS, a typical implementation may use the Rapid Spanning Tree Protocol (RTSP) as specified in IEEE 802.1D-2004. With RTSP, the resulting active DS topology forms a tree. Then, even if multiple mesh gates connect with the same DS, the MBSS will access the DS through a single mesh gate only.”</t>
  </si>
  <si>
    <t>We did so. Draft has been improved because of several submissions.</t>
  </si>
  <si>
    <r>
      <t>1</t>
    </r>
    <r>
      <rPr>
        <sz val="10"/>
        <rFont val="Arial"/>
        <family val="2"/>
      </rPr>
      <t>1-10/609</t>
    </r>
  </si>
  <si>
    <t xml:space="preserve">Due to the acceptance of CID 3124 a mesh station has the following definition:  "3.s16 mesh station (mesh STA): A quality of service (QoS) station (STA) that implements the mesh facility. …“ Since the paragraph that the commenter refers to reads as follows “When dot11MeshActivated is true, the STA is a mesh STA […]” there is nothing to change. As the commenter remarks, anything else would be redundant.
</t>
  </si>
  <si>
    <t>The topological constraints refer to classical AP centered set-ups. There, only star topologies exist. Although an IBSS has special topology, all participating STAs may exchange frames only if a full mesh topology exists. Together with its multi-hop capability, 802.11s, however, allows for any kind of topology.  However, we agree with the commenter that the accused statement does not fit here and leaves the reader without any additional information. Therefore, the statement is to be deleted.</t>
  </si>
  <si>
    <t>Comment lacks normative text.</t>
  </si>
  <si>
    <t>The emergency service has been modified. The accused sentence does not exist any longer.</t>
  </si>
  <si>
    <t>The EDCA parameters may be present when the mesh STA uses non-default EDCA values. 
Delete  the sentence: " This element is not present if dot11MeshActivated is true."</t>
  </si>
  <si>
    <t>The QoS Capability field may be present. 
Delete  the sentence: "This element is not present if dot11MeshActivated is true."</t>
  </si>
  <si>
    <t xml:space="preserve">make the changes as shown in document 11-10-642r1 and insert modified descriptions for clauses 7.3.1.17 and 7.3.2.29. As described in CIDs 3128 and 3129, the EDCA parameter may be present in the Beacon frame. The whole EDCA parameter set is inserted to provide flexibility for implementations. </t>
  </si>
  <si>
    <t>The EDCA parameters are inserted to probe.response frmae as it typically contains the same information elements as the Beacons. The changes to EDCA Parameter Set element are described in 11-10-642r1.</t>
  </si>
  <si>
    <t>Similar to CID 3128.  Delete  the sentence: " This element is not present if dot11MeshActivated is true."</t>
  </si>
  <si>
    <t>Similar to CID 3129. Delete  the sentence: "This element is not present if dot11MeshActivated is true."</t>
  </si>
  <si>
    <t xml:space="preserve">The EDCA Parameter Set element is used by mesh STA to indicate its current EDCA parameter values. The EDCA parameters of the mesh STA provide information of the EDCA values the mesh STA uses. </t>
  </si>
  <si>
    <r>
      <t>1</t>
    </r>
    <r>
      <rPr>
        <sz val="10"/>
        <rFont val="Arial"/>
        <family val="2"/>
      </rPr>
      <t>1-10/641, 642</t>
    </r>
  </si>
  <si>
    <t>11C.2.3 reads: “The mesh profile is a set of parameters that identifies the attribute of the mesh BSS. In a mesh BSS, all mesh STAs use the same mesh profile. Before establishing a mesh BSS or becoming a member of a mesh BSS, the mesh STA shall activate one mesh profile.” Accordingly, there shall be only one mesh profile in the whole mesh BSS at any given time. However, the commenter is asking for a fundamental change, which would allow mesh STAs to activate different mesh profiles with different neighbor peer mesh STAs in the same mesh BSS. -&gt; Conflict.</t>
  </si>
  <si>
    <t>Reject</t>
  </si>
  <si>
    <r>
      <t>1</t>
    </r>
    <r>
      <rPr>
        <sz val="10"/>
        <rFont val="Arial"/>
        <family val="2"/>
      </rPr>
      <t>1-10/609</t>
    </r>
  </si>
  <si>
    <t>Split 11C.7 into 2 parts.
1. Describe Mesh path selection frame work as currently described from 11C.7.2 to 11C.7.4.
2. Relocate 11C.7.5 and 11C.7.6 to a new subclause under clause 9.</t>
  </si>
  <si>
    <t>needs some deeper thinking, because there is some timing involved. On a high level, the current text is correct if widely interpreted.</t>
  </si>
  <si>
    <t>Change "Mesh Link Metric Report frame" into "Mesh Link Metric Request frame"</t>
  </si>
  <si>
    <t>The usual naming is:
- in figure on Flags field format only the name (e.g. "Add/Delete", "Originator Proxy", Proxy Information Lifetime")
- in text of description with name + subfield (e.g. "Add/Delete subfield")
Resolution (all text on page 63):
- line 37: replace "Add/Delete flag" with "Add/Delete subfield"
- line 41: replace "Originator Proxy flag" with "Originator Proxy subfield"
- line 48: replace "Proxy Information Lifetime flag" with "Lifetime subfield"
- figure s45: replace "Proxy Information Lifetime" with "Lifetime"</t>
  </si>
  <si>
    <t>Only the first paragraph could be considered as something general, but it is also an introduction to the following paragraphs that deal with proxy information.</t>
  </si>
  <si>
    <t>Right. How about this: Make the first paragraph of 8.4.1 to a clause 8.4.1 Proxy usage, and integrate 8.4.2 in the other paragraphs related to proxy information, which would become the new clause 8.4.2.
needs submission (Tüddelkram?)</t>
  </si>
  <si>
    <t>Might be countered in text submission on PXU.</t>
  </si>
  <si>
    <t>This allows the byte-efficient transmission of different types of proxy information (own proxy information as well as known proxy information about other proxy mesh STAs)</t>
  </si>
  <si>
    <r>
      <t>1</t>
    </r>
    <r>
      <rPr>
        <sz val="10"/>
        <rFont val="Arial"/>
        <family val="2"/>
      </rPr>
      <t>1-10/509</t>
    </r>
  </si>
  <si>
    <t>r2</t>
  </si>
  <si>
    <t>Suggested resolutions marked with "20100422G-Editor" in column X of "Comments" sheet are incorporated. Some of the Topic Category and Issue Identifier are changed.</t>
  </si>
  <si>
    <t>Insert between "as in" the phrase "the processing of the PREQ"</t>
  </si>
  <si>
    <t>remnant closing bracket.</t>
  </si>
  <si>
    <t>Delete closing bracket.</t>
  </si>
  <si>
    <t>This clause improved a lot! Paragraphs 2 and 3 are understandable. Only the first paragraphs gives me headaches in understanding.</t>
  </si>
  <si>
    <t>Delete first paragraph. If you intended something that is different from the content of the second and third paragraph, rephrase the first paragraph and make it understandable and clear.</t>
  </si>
  <si>
    <t>Be consistent</t>
  </si>
  <si>
    <t>Change "PREP conditions" into "PREP cases"</t>
  </si>
  <si>
    <t>Mmmh. There is a lot of usage of the transmitter address as next hop address (e.g. in 11C.10.7, 11C.10.8.4). Is the text of clause 11C.10.5 consistent with this?</t>
  </si>
  <si>
    <t>Check this, and correct if necessary.</t>
  </si>
  <si>
    <t>Is this note still necessary?</t>
  </si>
  <si>
    <t>Delete the note.</t>
  </si>
  <si>
    <t>Extra bullet.</t>
  </si>
  <si>
    <t>delete hyphen.</t>
  </si>
  <si>
    <t>The names of the cases of PERR generation are missing.</t>
  </si>
  <si>
    <t>Add names of the cases for PERR generation similar to PREQ and PREP</t>
  </si>
  <si>
    <t>The addressing for PERR case A and D seem to be the same.</t>
  </si>
  <si>
    <t>Combine cases A and D (PERR).</t>
  </si>
  <si>
    <t>The relevant cases for the RANN are missing.</t>
  </si>
  <si>
    <t>Add cases for RANN</t>
  </si>
  <si>
    <t>The logical order of the HWMP elements is PREQ, PREP, PERR, RANN.</t>
  </si>
  <si>
    <t>Move RANN description after description of PERR.</t>
  </si>
  <si>
    <t>Move row with Route announcement element after row with Path error element in table s20.</t>
  </si>
  <si>
    <t>HWMP elements are sent in HWMP Mesh Path Selection frames. However, we have to make sure that we do not forbid useful combinations of path selection elements, for instance, of different path selection protocols.</t>
  </si>
  <si>
    <t>Change "a Mesh Path Selection Action frame" into "an HWMP Mesh Path Selection frame" throughout the draft where applicable.</t>
  </si>
  <si>
    <t>of the Element TTL</t>
  </si>
  <si>
    <t>We should check the processing of the Element TTL. The correct processing of HWMP elements being propagated through an MBSS is:
- do all processing caused by receiving the HWMP element
- check whether it has to be propagated (includes check of Element TTL)
- propagate
Questions are, how to distinguish between original transmission and propagation.</t>
  </si>
  <si>
    <t>Check the processing of the Element TTL throughout the document. Good test cases are HWMP elements with Element TTL=1 and 2. This might include rewriting the commented lines.</t>
  </si>
  <si>
    <t>remnant mesh</t>
  </si>
  <si>
    <t>change "across a mesh" into "across an MBSS"</t>
  </si>
  <si>
    <t>HWMP sequence numbers are also for the originator mesh STA</t>
  </si>
  <si>
    <t>insert "originator mesh STA," between "that target"</t>
  </si>
  <si>
    <t>For the case of a broken link, the target HWMP sequence number in the PREQ is relevant, not the target HWMP sequence number (that is maintained at the target mesh STA).</t>
  </si>
  <si>
    <t>insert "of the PREQ" between "number is"</t>
  </si>
  <si>
    <t>Make two paragraphs out of this single one. (Inclusion of HWMP SN in HWMP elements, and own HWMP SN at mesh STAs).</t>
  </si>
  <si>
    <t>insert a line feed / carriage return after "destination mesh STA." in line 32.</t>
  </si>
  <si>
    <t>What is a modulo 2^32 comparison? As far as I know, modulo is not a comparison operator.</t>
  </si>
  <si>
    <t>Explain and clarify.</t>
  </si>
  <si>
    <t>change note to read as follows: "NOTE— In this clause, a frame with the RA field set to an individually address is referred to as an individually addressed frame. The DA field of the individually addressed frame in this context may not be set to an individual address, if the frame uses 4 address or 6 address format. Similarly, frames with the RA field set to a group address are referred to as group addressed frames, in this subclause.". Implemented in contribution 502r0.</t>
  </si>
  <si>
    <t>The effect of the ACTIVATE is that the dot11MCCAActivate is set to true; because this field is copied into the MCCA Enabled subfield, thedescribed behavior follows. However, this is not an immediate effect of the ACTIVATE. Modified clause for better clarity. Implemented in 502r2.</t>
  </si>
  <si>
    <t>Modify sentence to  "This series is started after the first DTIM Beacon following the successful completion of the MCCAOP setup procedure and terminated when the MCCAOP Reservation is torn down.". Implemented in contribution 502r0</t>
  </si>
  <si>
    <t>Change sentence to "The value 255 is not used to identify a specific MCCAOP reservation but is reserved for usage in MCCAOP Reservation Teardown elements as described Clause 9.9a.3.9". Implmented in Contribution 502r0.</t>
  </si>
  <si>
    <t>The description of the partial bit has been improved, see Clasue 7.3.2.106.2 and Clause 9.9a.3.8. To do this, we have used the remaining bits in the information field as a counter to idientify up to 8 Advertisement element. Implemented in Contribution 502r1.</t>
  </si>
  <si>
    <t>However, this substitution should not be made when MCCAOP Reservation is part of the name of a field or element.  Implemented in contribution 502r0</t>
  </si>
  <si>
    <t>Replace sentence with "At the start of an MCCAOP, the EDCAF of the MCCAOP owner replaces the AIFSN, CWmin, and CWmax value of its dot11EDCATable with MCCA access parameters. " Implemented in contribution 502r0</t>
  </si>
  <si>
    <t>Additionally change "Neighborhood MCCAOP Times" to "neighborhood MCCAOP times". However, do not make the substitution when the names are part of a field or element. Implemented in Contribution 502r0.</t>
  </si>
  <si>
    <t>Change sentence to "The MCCAOP reservations of a mesh STA and its neighbors form a set of MCCAOPs that are already being used in the mesh neighborhood of a mesh STA" .Implemented in contribution 502r0</t>
  </si>
  <si>
    <t>Change to "the MCCA  Teardown frame". Implemented in Cntribution 502r0.</t>
  </si>
  <si>
    <t>Change "the MCCA CF" to "MCCA". Implemented in Contribution 502r1.</t>
  </si>
  <si>
    <t>Changed to MCCAOP Periodicity. Implemented in contribution 502r0.</t>
  </si>
  <si>
    <t>add condition ".. to a neighbor peer mesh STAs with dot11MCCAActivated equal to true .." Implemented in Contribution 502r1.</t>
  </si>
  <si>
    <t>remove "peer". Implemented in Contribution 502r2.</t>
  </si>
  <si>
    <t xml:space="preserve"> Implemented in Contribution 502r1.</t>
  </si>
  <si>
    <t>Change sentence to "2)  The reservation does not overlap with Beacon transmission times of itself or one of its neighbor mesh STAs. "  Implemented in Contribution 502r1.</t>
  </si>
  <si>
    <t>The peer reservations are reported mandatorily. The non-peer reservations are reported optionally. This was decided because the security relations with non-peers is not explicitly established.</t>
  </si>
  <si>
    <t>Upon receipt of this frame, the NAV will be set at the mesh STA, so that protection of the frame transmission is provided via the NAV and the RAV is no longer needed. Modify lines 58-59 as follows for better clarity "Since the NAV is set upon receipt of such frames, the MCCAOP owner and responder adjust the reservation period of an MCCAOP to their actual traffic needs by the Duartion/ID field in the frame transmissions and obtain protection of the frame transmission via the NAV setting.". Implemented in Contribution 502r2.</t>
  </si>
  <si>
    <t>Modify the text to remove the restriction of a shared DTIM interval, and rather restrict the DTIM intervals to be of length 2^n 100 TU
with n a non-negative integer less than or equal to 5. This still facilitates an easy check for overlapping reservations, but avoids the problems mentioned in this comments. Implemented in 502r2.</t>
  </si>
  <si>
    <t>Clause rewritten as "The MCCA Access Fraction at a mesh STA is the ratio of the time reserved for MCCAOPs in the DTIM interval of this mesh STA to the duration of the DTIM interval" for better clarity  Implemented in Contribution 502r1.</t>
  </si>
  <si>
    <t>Modify the condition in f3 to "3)  If the condition in e4 is satisfied and the condition in e5 is not satisfied" to exactly specify the condition. Implemented in contribution 502r0</t>
  </si>
  <si>
    <t>Replace "need not" by "may". Implemented in Contribution 502r1.</t>
  </si>
  <si>
    <t>The sentence at the end of 9.9.1.7 has been deleted.</t>
  </si>
  <si>
    <t>Add sentence "The TXOP limit shall specify a duration value equal to the MCCAOP Duration" to the end of the first paragraph, p117, lines 53-57: . Implemented in Contribution 502r2.</t>
  </si>
  <si>
    <t>This feature is available via 11n, because we apply standard TXOP rules.We have rewritten Clause 9.9a.3.10.1 to better reflect this fact. Implemented in Contribution 502r2.</t>
  </si>
  <si>
    <t>CF-end resets all NAVs, also of neigboring legacy STAs that are not part of an MBSS and of neigboring mesh STAs. This is not the intended behavior, as this may break down the protection of on-going transmissions other than the one between the MCCAOP owner and the MCCAOP responder. Only the protection for the MCCAOP need be brought down.</t>
  </si>
  <si>
    <t>Add, "described in Clause 7.3.2.106" Implemented in contribution 502r0</t>
  </si>
  <si>
    <t>Change "itself or its peer mesh STAs" to "itself or its neighbor mesh STAs".  Implemented in Contribution 502r1.</t>
  </si>
  <si>
    <t>Change "peer mesh STA" to "all intended MCCAOP responder(s). Implemented in Contribution 502r1.</t>
  </si>
  <si>
    <t>The description of the realization of group addressed transmissions has now been included in Clause 11C.7.4.5.1., as part of the resolution of CID 3024 in 538r1. Implemented in 502r2.</t>
  </si>
  <si>
    <t>Change to "If not all of the the conditions in e) are satisfied" Implemented in contribution 502r0</t>
  </si>
  <si>
    <t>Implemented in contribution 502r1.</t>
  </si>
  <si>
    <t>Implemented in cpntribution 502r1.</t>
  </si>
  <si>
    <t>Wording improved. However, this clause states conditions that trigger a teardown. For this reason, it is approppriately placed in the clause dealing with the tear down. Rewrite Clause by Introducing a subclause to specify the conditions, and another subclause to specify the teardown procedure. Implemented in Contribution 502r2.</t>
  </si>
  <si>
    <t>Replace the phrase "assume a tear down of a reservation" by "delete a reservation". Also have made the text more precise as to what exactly is done, when deleting a reservationImplemented in Contribution 502r1.</t>
  </si>
  <si>
    <t>No new text needs to be included in row "Timestamp" because "received frame from the found BSS" includes also the frames from the found mesh STA if BSS=MESH.</t>
  </si>
  <si>
    <t>remove the text inserted by 11s. Remove the row timestamp from 11s draft because there is no change anymore. Remove timestamp from editorial note above table.</t>
  </si>
  <si>
    <t>Replace 
"The Beacon Timing element is optionally present when dot11MeshActivated is true and dot11MeshBeaconTimingReportInterval is set to non-zero value" with 
"The Beacon Timing element is optionally present when both dot11MeshActivated and dot11MBCAActivated are true"</t>
  </si>
  <si>
    <t>EDCA parameter set element should be present for mesh STA's probe response frame to announce its CWmin/CWmax information.</t>
  </si>
  <si>
    <t>Suggest to put EDCA parameter set element in mesh STA's probe response frame optionally, when mesh STA uses non-default EDCA parameters.
Changes are needed to be made in 7.3.2.29 EDCA Parameter Set element as well.</t>
  </si>
  <si>
    <t>R-FWD</t>
  </si>
  <si>
    <t>R-HWMP</t>
  </si>
  <si>
    <t>R-MeshGate</t>
  </si>
  <si>
    <t>R-MeshGate</t>
  </si>
  <si>
    <t>R-Frame</t>
  </si>
  <si>
    <t>R-Frame</t>
  </si>
  <si>
    <t>R-LM</t>
  </si>
  <si>
    <t>R-Proxy</t>
  </si>
  <si>
    <t>R-PU</t>
  </si>
  <si>
    <t>S-PLM</t>
  </si>
  <si>
    <t>S-Frame</t>
  </si>
  <si>
    <t>S-General</t>
  </si>
  <si>
    <t>S-SAE</t>
  </si>
  <si>
    <t>S-Editorial</t>
  </si>
  <si>
    <t>assignee</t>
  </si>
  <si>
    <t>resolved</t>
  </si>
  <si>
    <t>remaining</t>
  </si>
  <si>
    <t>Adding the proposed mesh entry to the QoS Control field implies that the parsing of the QoS Control field has now become dependent on the MAC addresses earlier in the MAC header. I am not sure if this is a good idea. Also not because future amendments may add other MAC address specific parsing, based on this precedent.</t>
  </si>
  <si>
    <t>Find a different way to add the newly proposed bits to the MAC header, so that the presence of the bits does not depend on the MAC address. In fact, it would be great if other amendments also got access to the currently useless bits 8-15 of the QoS Control field.</t>
  </si>
  <si>
    <t>iven that the Mesh Control field is part of the frame body anyway, it might as well be preceded by an Ethertype that announces its presence. This way you don't have to announce the field through the QoS Control field.</t>
  </si>
  <si>
    <t>In Annex U, define a new Protocol value for the 890d Ethertype and use it to announce any mesh related headers. The convention for the new 890d protocol should be that the original LLC header follows immediately after the mesh information.</t>
  </si>
  <si>
    <t>According to rule 3, the A3 field of mesh frames is set to the BSSID and to A2.</t>
  </si>
  <si>
    <t>Clarify which value is contained in A3.</t>
  </si>
  <si>
    <t>Review the draft and add missing articles wherever needed.</t>
  </si>
  <si>
    <t>If dot11QoSOptionImplemented and dot11MeshActivated are true then the EDCA Parameter Set element is both present and not present.</t>
  </si>
  <si>
    <t>If dot11QoSOptionImplemented and dot11MeshActivated are true then the QoS Capability element is both present and not present.</t>
  </si>
  <si>
    <t>I assume that a mesh STA does not need to include the EDCA Parameter Set element because there will be no STAs associated with the mesh STA. But this does not seem to be explained anywhere, or I may have missed it.</t>
  </si>
  <si>
    <r>
      <t>clarification</t>
    </r>
    <r>
      <rPr>
        <sz val="10"/>
        <rFont val="Arial"/>
        <family val="2"/>
      </rPr>
      <t>:</t>
    </r>
    <r>
      <rPr>
        <sz val="10"/>
        <rFont val="Arial"/>
        <family val="2"/>
      </rPr>
      <t xml:space="preserve">
</t>
    </r>
    <r>
      <rPr>
        <sz val="10"/>
        <rFont val="Arial"/>
        <family val="2"/>
      </rPr>
      <t>The intent of this was to allow mesh STA discover beacon timings of neighbor STAs and use that to define its TBTT and mesh beacon interval when starting (or becoming a member of) mesh. This is inline with MBCA, and in the absence of this, mesh STA would discover only late that its beacon collides with other STA in the vicinity and then it would use MBCA procedures to change its TBTT.</t>
    </r>
  </si>
  <si>
    <t>Add the following amendment in the first sentence in 9.1.3 "The QoS facility includes an additional coordination function called HCF that is only usable in QoS network configurations. The HCF shall be implemented in all QoS STAs except mesh STAs."</t>
  </si>
  <si>
    <t>The sentence reads: "Mesh STAs that use MCCA share a DTIM interval of common duration."
This leads me to some questions. Does mesh STA share the same DTIM interval beyond the MBSS? How does a mesh STA assure the same DTIM interval? How does a mesh STA assure the neighboring STAs in a different MBSS to coordinate each other? What if different mesh STAs use different DTIM interval?</t>
  </si>
  <si>
    <t>Suggest to remove the cited restriction.</t>
  </si>
  <si>
    <t>The sentence reads: "..., in a DTIM interval to the duration of the DTIM interval." What does this mean?</t>
  </si>
  <si>
    <t>There is no MLME service primitive defined for emergency services.</t>
  </si>
  <si>
    <r>
      <t>1</t>
    </r>
    <r>
      <rPr>
        <sz val="10"/>
        <rFont val="Arial"/>
        <family val="2"/>
      </rPr>
      <t>1-10/501, 11-10/502</t>
    </r>
  </si>
  <si>
    <t>Mesh Time to Live is only used 3 times in draft. Mesh TTL (without Mesh Time to Live) is used 11 times.
Resolution: Name this parameter Mesh TTL.
- page 20, line 49: replace "Mesh Time to Live" with "Mesh TTL"
- page 20, figure s3: replace "Mesh Time To Live (Mesh TTL)" with "Mesh TTL"
- page 21, line 48: replace "Mesh Time to Live (Mesh TTL) field" with "Mesh TTL field"</t>
  </si>
  <si>
    <t>needs some work and discussion.
review of text in 11C.8.3 would be useful anyways</t>
  </si>
  <si>
    <t>- Accept recommended Change.
- change heading of clause 11C.7.5.2 into "Addressing and forwarding of individually addressed frames".
- change heading of clause 11C.7.5.3 into "Addressing and forwarding of group addressed frames".
- change heading of clause 11C.7.5.4 into "Addressing and forwarding of Management frames".</t>
  </si>
  <si>
    <t>- Change heading of clause 11C.7.5.3.2 into "At recipient mesh STAs (group addressed)"
- Change heading of clause 11C.7.5.2.1 into "At source mesh STAs (individually addressed)".
- Change heading of clause 11C.7.5.2.2 into "At intermediate and destination mesh STAs (individually addressed)".
- Change heading of clause 11C.7.5.3.1 into "At source mesh STAs (group addressed)".</t>
  </si>
  <si>
    <t>As in recommended change plus:
- delete the word "Action" before frame. Action frames are not called action frame if they are specifically named.
- extend the reference for the beacon to 7.2.3.1 Beacon frame format</t>
  </si>
  <si>
    <t>as in recommended change plus:
- change "for the invalidated destination" into "of the invalidated destination"</t>
  </si>
  <si>
    <t>resolved by CID 3376</t>
  </si>
  <si>
    <t>The "weird symbol" is used to identify an arbitrary operator for aggregation of link metrics. It is described in clause 11C.7.3.</t>
  </si>
  <si>
    <t>r4</t>
  </si>
  <si>
    <t>1. Change the title 7.4b to "7.4b Multihop Action frame format details".
2. Change 7.4b.1 as following. 
"7.4b.1 Introduction
Subclause 7.4b (Multihop Action frame format details) describes the Multihop Action frame formats, including the Action Details field, allowed in some of the action categories defined in Table 7-24 (Category values) in 7.3.1.11 (Action field)."
3. Add a new subclause describing vendor specific action frame format.</t>
  </si>
  <si>
    <t>The title of subclauses under 8.2a contains unnecessary capitalization. For instence, 8.2a.5.5 Processing of a Peer's confirm should read "Processing of a peer's Confirm Message" (Actually it is more precise to read "Processing of a peer's Confirm Message"). It is necessary to apply these lower/upper case corrections.</t>
  </si>
  <si>
    <t>SAE is not reviewed by many real experts yet. (Although I am not eligible to say this...)</t>
  </si>
  <si>
    <t xml:space="preserve">Suggest to pursue the external review. </t>
  </si>
  <si>
    <t>While SAE is an exciting new mutual authentication method offering many technical advantage, it is not a proven technology yet. Hence, it should be safe for TGs to define a backup option for the safety measure. Consider to reuse an exisiting mechnanism such as one defined in IEEE1363-2 (also ratified as ISO/IEC11770-4) for the backup (define as an option for the mutual authentication). ISO/IEC11770-4 Key Agreement Mechanism 1 assumes the peer-to-peer model which can fit with mesh authentication scenario using a shared password.</t>
  </si>
  <si>
    <t>Discuss to define a backup method.</t>
  </si>
  <si>
    <t>This subclause uses "must" or "shall" in inappropriate way. The text needs to be refined to meet the normative text requirement.</t>
  </si>
  <si>
    <t>Refine the text in 8.2a.3.</t>
  </si>
  <si>
    <t>SAE uses either ECC groups or FFC groups for a password element generation. However, there is no negotiation/selection process which groups to be used for the key generation.</t>
  </si>
  <si>
    <t>Describe a method that allows STAs to choose and agree on which group to be used. (It should be better to leave flexibility for its usage.)</t>
  </si>
  <si>
    <t>Add condition so that correct relation to DTIM interval is maintained.</t>
  </si>
  <si>
    <t>The range and the description for MCCAAdvertPeriodMax are missing.</t>
  </si>
  <si>
    <t>Add range and description for MCCAAdvertPeriodMax</t>
  </si>
  <si>
    <t>The heading at this level is normal human language.</t>
  </si>
  <si>
    <t>Insert space between Activate and MCCA.</t>
  </si>
  <si>
    <t>All of the parameters of MLME-SAP interface MLME-ACTIVATEMCCA.request have default values defined for the corresponding MIB parameters. I would read the current definition, that the SAP interface overwrites the MIB parameters with its parameters, and it would be difficult to ever use the default values because I don't know how the SME should know about them.</t>
  </si>
  <si>
    <t>The section on MCCA improved since the last letter ballot. However, since MCCA is a rather complex mechanism, it is still very likely that this section contains errors and flaws that impact proper working and functionality.</t>
  </si>
  <si>
    <t>The term "Next hop MAC address to the Mesh STA" is misleading since there is not necessarily forwarding information to the target. (and mesh should be lower case anyways)</t>
  </si>
  <si>
    <t>make Mesh STA lower case
define RA better.</t>
  </si>
  <si>
    <t>May 2010</t>
  </si>
  <si>
    <t>Check the definition of MCCA thoroughly. Focus is on proper and practical-efficient working of the mechanism in a distributed environment of a wireless mesh network. Also do not forget that MCCA has dependencies on other mechanisms of 11s, especially time synchronization and beaconing. Check MCCA also with respect to this.</t>
  </si>
  <si>
    <t>The MLME SAP interfaces look much more complete than in previous versions. However, the list of MLME SAP interfaces leaves the impression that it is unbalanced and that it is rather likely that something is missing or should be arranged in a better partition.</t>
  </si>
  <si>
    <t>Check the definition of the MLME SAP interfaces. Look at completeness and on reducing to the minimum amount of MLME SAP interfaces. Check whether the description of the MLME SAP interfaces is correct and complete, and that it actually supports the mechanisms of the MLME defined in 11s.</t>
  </si>
  <si>
    <t xml:space="preserve">The channel switching in a WLAN mesh network is not so easy as in an infrastructure network. Therefore, it is very likely that the described mechanism will still have problems in a distributed wireless mesh environment. </t>
  </si>
  <si>
    <t>Check the definition of the channel switch procedures. Look at completeness and proper working and functionality in a WLAN mesh environment. Check against the requirments for the channel switch.</t>
  </si>
  <si>
    <t xml:space="preserve">The clause on the mesh discovery improved a lot compared with previous sections. It is much more formalized and algorithmic now. However, the mesh discovery process is a complex process, especially with checking and matching of all the required and optional capabilities. So, it is rather likely, that this section still contains functional errors and flows that might lead to deadlock or wrong decisions about candidate peer neighbors. </t>
  </si>
  <si>
    <t>Check the clause on mesh discovery thoroughly. Look especially for proper algorithmic processing during the mesh discovery process. There must not be any uncertainties on how to proceed at any point during the mesh discovery process. Furthermore, check thoroughly if all necessary capabilities are considered during the mesh discovery. Check whether they are required or optional or if they are not necessary to be check. Especially, the joining of a mesh BSS should not be forbidden by a non-matching capability if it not really necessary that they are the same.</t>
  </si>
  <si>
    <t>The clauses on mesh peering are very important since they decide whether a mesh STA can successfully connect to a mesh BSS. However, it might be still possible that there are some flaws despite the conscious work on these clauses so far.</t>
  </si>
  <si>
    <t>Check the clauses on mesh peering thoroughly for correct behaviour.</t>
  </si>
  <si>
    <t>The section on the mesh path selection and forwarding received a lot of changes, and it can be doubted that all flaws are removed by this. The clause will have been improved, but a thorough check is needed. Especially the subclauses on addressing have very likely some errors.</t>
  </si>
  <si>
    <t>Check the clause on mesh path selection and addressing thoroughly for correct definitions, descriptions, correct behaviour and completeness. Especially the subclauses on frame addressing need to be checked thoroughly. Furthermore, all the possible cases for addressing have to be covered.</t>
  </si>
  <si>
    <t>The clause on interworking received several changes during the last comment resolution. It has improved, but it has to be checked whether all flaws and inconsistencies have been resolved.</t>
  </si>
  <si>
    <t>Check the clause on interworking thoroughly. Check whether the term "gate" doesn't sound to silly when reading the text.</t>
  </si>
  <si>
    <t>The clause on the hybrid wireless mesh protocol (HWMP) improved a lot compared to version 4.0. However, it is very likely that during the last comment resolutions some improvements have not been done throughout the complete clause, meaning, that the improvement has been done in one place but not all other places dependent on this have been changed as well. Furthermore, it might be the case that some errors, incorrectnesses and flaws have been missed during the last round of comment resolutions.</t>
  </si>
  <si>
    <t>Check the clause on HWMP thoroughly for completeness, consistency and correctness. Also check that the changes from the last round have been implemented consistently and look out for missed changes or necessary follow up changes.</t>
  </si>
  <si>
    <t>The clause on synchronization and beaconing changed a lot. In general, it is an improvement in the description and definition. However, it is very likely that there are still errors and flaws in the definition of the procedures for synchronization and beaconing. The correctness has to be validated with other mechanisms such as MCCA in mind.</t>
  </si>
  <si>
    <t xml:space="preserve">Check the clause on synchronization and beaconing thoroughly for correctness, completeness, and efficient working without any deadlock or wrong results. Do these checks with all the mechanisms in mind that rely on synchronization and beaconing, especially with MCCA and power save. </t>
  </si>
  <si>
    <t>The current procedure for changing the TBTT by adjusting the TSF might not be a good choice in a distributed mesh network.</t>
  </si>
  <si>
    <t>Consider a different mechanism than TSF adjustment for changing the TBTT.</t>
  </si>
  <si>
    <t>The clause on power save received some improvements during the last comment resolution. However, it is still likely that there are some errors or flaws in the specification of the power save mechanisms because it is a rather complex mechanism with dependencies to several other mechanisms of 11s.</t>
  </si>
  <si>
    <t>TGs tries to consume 6 category values. However, Mesh Link Metric category, MeshPath Selection category, and Mesh Interworking category only contains only small number of frames defined. It seems like a waste of category value.</t>
  </si>
  <si>
    <t>Consolidate the action category as following.
Mesh Action frames : contains Mesh Link Metric, Mesh Path Selection, Mesh Interworking, and Mesh Resource Coordination.
Mesh Multihop Action frames: contains Mesh Proxy Forwarding.
Self Protected: contains Self Protected.</t>
  </si>
  <si>
    <t>The field name "Emergency Service Identifier" is something confusing.</t>
  </si>
  <si>
    <t>Rename the field to "Mesh Peering Type" or something similar to make it more self explaining.</t>
  </si>
  <si>
    <t>The sentence "This field is present for all three types of Mesh Peering Management elements." is redundant.</t>
  </si>
  <si>
    <t>Remove the sentence.</t>
  </si>
  <si>
    <t>The sentence "For Mesh Peering Open, neither ..." is redundant.</t>
  </si>
  <si>
    <t>The length of MCCA Information field is 3 octet.</t>
  </si>
  <si>
    <t>Replace 4 with 3.</t>
  </si>
  <si>
    <t>It is unclear how to set Proactive PREP bit.</t>
  </si>
  <si>
    <t>Describe how to set this bit as described for other bits.</t>
  </si>
  <si>
    <t>Dashed list is used in this subclause but not used in other subclause at the similar context. The format should be aligned.</t>
  </si>
  <si>
    <t>Suggest to use dashed list for the descriptions on flags.</t>
  </si>
  <si>
    <t>Replace the name of these fields.</t>
  </si>
  <si>
    <t>Remove "protocol".</t>
  </si>
  <si>
    <t>All “true” and “false” should be lower case, except where they are part of pseudo-code or code. - 11-09/1034r0 802.11 editorial style guide</t>
  </si>
  <si>
    <t>Change "TRUE" to "true". Apply the same changes where appropriate.</t>
  </si>
  <si>
    <t>Multihop Action frame format is poorly described. Need to describe more detailed information.</t>
  </si>
  <si>
    <t>Change "To win an instance of EDCA contention during its MCCAOP, the
EDCAF of the MCCAOP owning mesh STA replaces the AIFSN and CWmin value of its dot11EDCATable
with MCCA access parameters." to "At the start of an MCCAOP, the
EDCAF of the MCCAOP owning mesh STA replaces the AIFSN, CWmin, and CWmax value of its dot11EDCATable
with MCCA access parameters."</t>
  </si>
  <si>
    <t>Change Periodicity to "MCCAOP Periodicity", als in caption of Fig s50</t>
  </si>
  <si>
    <t>Merge paragraph starting at line 40,a s well as Clause 9.9a3.5 with 9.9a3.4</t>
  </si>
  <si>
    <t>Capitalization: change "Broadcast Times" to "broadcast times", "TX-RX Times" to "TX-RX times" and "Interfering Times" to "interfering times"</t>
  </si>
  <si>
    <t>change "In a mesh STA’s mesh neighborhood, all the TX-RX Times and Broadcast Times reported by its neighbors,
as described in 9.9a.3.8 (MCCAOP Advertisements), form a set of MCCAOPs that are already being used in
the neighborhood." to "All the reservations of a mesh STA and its neighbors form a set of time periods that are already being used."</t>
  </si>
  <si>
    <t xml:space="preserve">Change "In effect," to "Thus, </t>
  </si>
  <si>
    <t>Change "A mesh STA shall track at least MaxTrack MCCAOP Reservations, including its own." to "A mesh STA shall track at least dot11MCCAMaxTrackStates" MCCAOP reservations, including its own."</t>
  </si>
  <si>
    <t>Change "dot11MCCAActivated equal to TRUE" to the "MCCA Enabled subfield
of the Mesh Capability field in the Mesh Configuration element equal to 1."</t>
  </si>
  <si>
    <t>Change "The
MCCAOP parameters" to "The
parameters of the reservation"</t>
  </si>
  <si>
    <t>Contemplate splitting the protocol in owner and responder behavior</t>
  </si>
  <si>
    <t>Change "infromation" to "Information"</t>
  </si>
  <si>
    <t>change "e1-3)" to "e1-e3"</t>
  </si>
  <si>
    <t>Change "The transmitter of the MCCAOP Reservation Teardown frame assumes a teardown of the reservation after it
has been successfully transmitted." to "The transmitter of the MCCAOP Reservation Teardown frame assumes a teardown of the reservation after the MCCAOP Reservation Teardown frame 
has been successfully transmitted."</t>
  </si>
  <si>
    <t>There are several clauses and paragraphs in different places of the 11s draft D5.0, that provide adaptions of mesh functionality to 11n (High Throughput STAs). It is not clear how the MBSS (or the mesh functionality) might have access to the 11n-PHY variables or how it can control them if desired.</t>
  </si>
  <si>
    <t>Make it possible that the MBSS (or the mesh functionality) will be able to access the 11n-PHY variables and that it can control them if desired.</t>
  </si>
  <si>
    <t>This sentence is not completely clear: "The mesh STA transmitting the MCCA Setup Request element is the MCCAOP owner of the MCCAOPs scheduled in this reservation setup." It is a request to schedule some reservations, but they are not setup yet.</t>
  </si>
  <si>
    <t>219</t>
  </si>
  <si>
    <t>220</t>
  </si>
  <si>
    <t>5.2.13.3</t>
  </si>
  <si>
    <t>10.3.2.2.2</t>
  </si>
  <si>
    <t>115</t>
  </si>
  <si>
    <t>10.3.78.1.2</t>
  </si>
  <si>
    <t>11C.8.4.3.2</t>
  </si>
  <si>
    <t>11C.8.4.3.4</t>
  </si>
  <si>
    <t>It's not clear how destination or receipient of PXU is chosen.</t>
  </si>
  <si>
    <t>11C.10.9.3</t>
  </si>
  <si>
    <t>5.2.2</t>
  </si>
  <si>
    <t>5.2.13.4</t>
  </si>
  <si>
    <t>5.2.13.5.10</t>
  </si>
  <si>
    <t>As in comment.</t>
  </si>
  <si>
    <t>7.1.3.1.2</t>
  </si>
  <si>
    <t>7.1.3.1.6</t>
  </si>
  <si>
    <t>11C.10.8.3</t>
  </si>
  <si>
    <t xml:space="preserve">As in comment. </t>
  </si>
  <si>
    <t>114</t>
  </si>
  <si>
    <t>10.3.78</t>
  </si>
  <si>
    <t>147</t>
  </si>
  <si>
    <t>11C.7.2</t>
  </si>
  <si>
    <t>Please clarify.</t>
  </si>
  <si>
    <t>11C.7.5.3.1</t>
  </si>
  <si>
    <t>11C.7.5.3.2</t>
  </si>
  <si>
    <t>174</t>
  </si>
  <si>
    <t>11C.8.3.3</t>
  </si>
  <si>
    <t>11C.10.3</t>
  </si>
  <si>
    <t>205</t>
  </si>
  <si>
    <t>7.3.2</t>
  </si>
  <si>
    <t>7.4.14.2.2</t>
  </si>
  <si>
    <t>11C.8.1</t>
  </si>
  <si>
    <t>11C.8.4.1</t>
  </si>
  <si>
    <t>11C.8.4.3.3</t>
  </si>
  <si>
    <t>11C.10.2</t>
  </si>
  <si>
    <t>11C.10.9</t>
  </si>
  <si>
    <t>209</t>
  </si>
  <si>
    <t>11C.8.2.3</t>
  </si>
  <si>
    <t>11C.8.3.2</t>
  </si>
  <si>
    <t>7.2.2.1</t>
  </si>
  <si>
    <t>7.4.16.2</t>
  </si>
  <si>
    <t>7.4.18</t>
  </si>
  <si>
    <t>7.4.18.9</t>
  </si>
  <si>
    <t>45</t>
  </si>
  <si>
    <t>Clarify it.</t>
  </si>
  <si>
    <t>12</t>
  </si>
  <si>
    <t>168</t>
  </si>
  <si>
    <t>34</t>
  </si>
  <si>
    <t>5.2.13.5.3</t>
  </si>
  <si>
    <t>28</t>
  </si>
  <si>
    <t>88</t>
  </si>
  <si>
    <t>34-35</t>
  </si>
  <si>
    <t>11C.2</t>
  </si>
  <si>
    <t>Refine the text.</t>
  </si>
  <si>
    <t>as in comment.</t>
  </si>
  <si>
    <t>7.3.2.112</t>
  </si>
  <si>
    <t>It is very confusing to have optional Proxy MAC address subfield in the Proxy Inforamtion field. If the Proxy MAC address is different, those information should be transmitted via different information elements.</t>
  </si>
  <si>
    <t>Remove Proxy MAC address subfield from Proxy Information field.</t>
  </si>
  <si>
    <t>7.4.14.4.2</t>
  </si>
  <si>
    <t>7.4.18.2</t>
  </si>
  <si>
    <t>85</t>
  </si>
  <si>
    <t>Please clarify</t>
  </si>
  <si>
    <t>43</t>
  </si>
  <si>
    <t>9.9.1.2</t>
  </si>
  <si>
    <t>2</t>
  </si>
  <si>
    <t>35</t>
  </si>
  <si>
    <t>112</t>
  </si>
  <si>
    <t>65-2</t>
  </si>
  <si>
    <t>9.9a.3.9</t>
  </si>
  <si>
    <t>111</t>
  </si>
  <si>
    <t>10</t>
  </si>
  <si>
    <t>24</t>
  </si>
  <si>
    <t>9.9a.3.10.1</t>
  </si>
  <si>
    <t>44-45</t>
  </si>
  <si>
    <t>9.9a.3.10.2</t>
  </si>
  <si>
    <t>61</t>
  </si>
  <si>
    <t>1-65</t>
  </si>
  <si>
    <t>11.9.7.2a</t>
  </si>
  <si>
    <t>224</t>
  </si>
  <si>
    <t>246</t>
  </si>
  <si>
    <t>13</t>
  </si>
  <si>
    <t>5.2.13.2</t>
  </si>
  <si>
    <t>27-28</t>
  </si>
  <si>
    <t>Clarify.</t>
  </si>
  <si>
    <t>87</t>
  </si>
  <si>
    <t>7.4.14.3.2</t>
  </si>
  <si>
    <t>10.3.78.2</t>
  </si>
  <si>
    <t>63</t>
  </si>
  <si>
    <t xml:space="preserve">This clause, the other rules concerning HWMP sequence numbers in other clauses of 11C.10, and the discussions during comment resolutions of previous letter ballots show, that it is not clear whether the HWMP sequence number handling does not have any gaps or does not have any malfunctioning or any deadlocks. </t>
  </si>
  <si>
    <t>r1</t>
  </si>
  <si>
    <r>
      <t>A</t>
    </r>
    <r>
      <rPr>
        <sz val="10"/>
        <rFont val="Arial"/>
        <family val="2"/>
      </rPr>
      <t>ccept</t>
    </r>
  </si>
  <si>
    <t>Accept</t>
  </si>
  <si>
    <r>
      <t>R</t>
    </r>
    <r>
      <rPr>
        <sz val="10"/>
        <rFont val="Arial"/>
        <family val="2"/>
      </rPr>
      <t>eject</t>
    </r>
  </si>
  <si>
    <t>Where is the "*" multiplication defined</t>
  </si>
  <si>
    <t>Fig s49, the events that label the transitions have not been described well in the text, and are close to incomprehensible</t>
  </si>
  <si>
    <t>The partial bit is poorly described, why not make it a counter to indicate the number of advertisement reports, that together five the fill report, or a counte plus index</t>
  </si>
  <si>
    <t>Change "The
mesh STA transmitting an MCCAOP Setup Request frame to initiate an advance reservation is the
MCCAOP owner of the MCCAOP Reservation defined in this setup." to "The
mesh STA transmitting an MCCAOP Setup Request frame to initiate an advance reservation is the
MCCAOP owner of this MCCAOP Reservation."</t>
  </si>
  <si>
    <t>Use consistently "MCCAOP reservation" rather than "MCCAOP Reservation"</t>
  </si>
  <si>
    <t>make the specification of self-protection similar to Public and Robust action frames.
Rename category to Mesh Peering.
I will try to make a strong enough case that a self-protected action frame is a new security level.</t>
  </si>
  <si>
    <t>The Mesh Coordination Function which is used if dot11MeshActivated is set to true, uses EDCA. Just being able to use the standard EDCA parameter set restricts the applicability of 11s: new foci of operation of WLAN such as energy efficiency benefit from a flexible configuration of the EDCA parameters. (The EDCA parameters define how long a device is an states that consume lots of energy or almost nothing.)</t>
  </si>
  <si>
    <t>Remove last sentence from row 23 (the 11s addition).</t>
  </si>
  <si>
    <t>There are several clauses and paragraphs in different places of the 11s draft D5.0, that provide adaptions of mesh functionality to 11n (High Throughput STAs). However, it seems that it is likely that something has been missed, because 11n is an 802.11 amendment much thicker than 11s. And adapting a cellular single hop system with a central access point (many to 1) to a peer to peer system with multiple neighbors (1 to many) sounds easy but it isn't.</t>
  </si>
  <si>
    <t>Check whether the adaption of 11n functionality to 11s mesh functionality is sufficient. Fill gaps if necessary. Just defining one peer as the AP looks intriguing, but only pushes the problem to some other place - the AP selection protocol …</t>
  </si>
  <si>
    <t>Kazuyuki</t>
  </si>
  <si>
    <t>Ashish</t>
  </si>
  <si>
    <t>Rene</t>
  </si>
  <si>
    <t>Jarkko</t>
  </si>
  <si>
    <t>Guido/Dee</t>
  </si>
  <si>
    <t>Dan</t>
  </si>
  <si>
    <t>Dan</t>
  </si>
  <si>
    <t>Ashish</t>
  </si>
  <si>
    <t>Kazuyuki</t>
  </si>
  <si>
    <t>Guido/Dee</t>
  </si>
  <si>
    <t>Jarkko</t>
  </si>
  <si>
    <t>Rene</t>
  </si>
  <si>
    <t>Some of the suggested resolutions marked with "20100422G-Editor" in column X have been updated.
Suggested resolutions on RFI from Michael, MAC power save from Jarkko, MAC MCCA from Dee, and General Emergency from Rene have been incorporated.</t>
  </si>
  <si>
    <t>End to end Emergency Service support is provided by an overlay network and cannot be specified by IEEE 802.11. However, it is advantageous to provide mechanisms within the IEEE 802.11 MAC layer to facilitate the overlay network; specifically network discovery (e.g. support of emergency service upper layer functionality within the mesh), provision of un-authenticated emergency access (for those regulatory domains which require this feature) and provision of emergency routing through the mesh (e.g. routing which enables the most effective path through a mesh to an emergency service point.) 
Amendment 11u provides emergency service support for infrastrucuture networks.  Support within a mesh is equally applicable, especially in the situation where the infrastructure is not available or cannot support all the required traffic (e.g. in an emergency situation) and the mesh network provides the only backbone support. In other case, a STA could not find an AP in it’s vicinity but an MBSS through which it can establish an emergency service if mesh is enabled. Refer to CID 3111</t>
  </si>
  <si>
    <r>
      <rPr>
        <sz val="10"/>
        <color indexed="8"/>
        <rFont val="Arial"/>
        <family val="2"/>
      </rPr>
      <t>See CID 3111.  The 11u draft does not mandate MAC support for upper layer emergency services. It provides them as an option for regulatory domains which require this type of functionality.</t>
    </r>
    <r>
      <rPr>
        <sz val="10"/>
        <color indexed="10"/>
        <rFont val="Arial"/>
        <family val="2"/>
      </rPr>
      <t xml:space="preserve">
</t>
    </r>
    <r>
      <rPr>
        <sz val="10"/>
        <rFont val="Arial"/>
        <family val="2"/>
      </rPr>
      <t xml:space="preserve">While it is true that emergency service applies to an overlay network, this overlay network requires support from the mesh when the overlay network happens to use mesh network, similar to when the overlay network use an infrastructured network. A support from mesh network may include accepting unauthenticated mesh peering for emergency service if the regulation requiring it while a non emergency service requires authentication. Another example is to accept mesh peering initiated for emergency service although the "Accepting Additional Mesh Peerings" subfield is set to 0   </t>
    </r>
  </si>
  <si>
    <t xml:space="preserve">If emergency service overlay network requires support from infra structured 802.11, it also requires support from 802.11 mesh network. See CID 3111  </t>
  </si>
  <si>
    <t>Emergency service identifier is required to let the peer knows that the mesh peering is to support emergency service. This indication can be used, for example to allow unauthenticated mesh peering if the regulation required so, to accept mesh peering even when the "Accepting Additional Mesh Peerings" is set to 0, etc.</t>
  </si>
  <si>
    <t>Please see CID 3112</t>
  </si>
  <si>
    <t>Please see CID 3111</t>
  </si>
  <si>
    <t>In line with 11u amendment (see section 8.1.6, 11.3.2.2, 11.3.2.4 and w.4.4),  provision of un-authenticated emergency access (for those regulatory domains which require this feature) is needed</t>
  </si>
  <si>
    <t>2^16 * 32 µs of offset will leave a "hole" in the DTIM interval, i.e., the offset cannot address every valid MCCAOP reservation. An example would be a reservation right at the end of the longest possible DTIM interval with periodicity of 1.</t>
  </si>
  <si>
    <t>Check the timings and make sure that the offset can cover the whole DTIM interval.</t>
  </si>
  <si>
    <t>Either say "… and the setup request is transmitted …" or "… and the MCCAOP Setup Request is transmitted …"</t>
  </si>
  <si>
    <t>Delete "a mesh STA collocated with". Replace "mesh STA collocated with a mesh gate" with "mesh gate" throughout the whole draft D5.0.</t>
  </si>
  <si>
    <t>The transmission of the GANN in the Beacon is an option only (see also 7.2.3)</t>
  </si>
  <si>
    <t>Change paragraph into: "The GANN element is transmitted in a Mesh Interworking Action frame (see 7.4.17 (Mesh Interworking Action frame details)) or may be transmitted in a Beacon frame (see 7.2.3 (…))."</t>
  </si>
  <si>
    <t>It should be defined somewhere else at a central location what reserved means.</t>
  </si>
  <si>
    <t>Remove "It is set to 0." Check whether the central definition of reserved is true in 802.11-2007</t>
  </si>
  <si>
    <t>The reference is too broad.</t>
  </si>
  <si>
    <t>Change reference to 11C.8.2</t>
  </si>
  <si>
    <t>The transmission of the RANN in the Beacon is an option only (see also 7.2.3)</t>
  </si>
  <si>
    <t>Change paragraph into: "The RANN element is transmitted in a Mesh Path Selection Action frame (see 7.4.16 (...)) or may be transmitted in a Beacon frame (see 7.2.3 (…))."</t>
  </si>
  <si>
    <t>The Interval of the GANN is 2^16 s and the Interval of the RANN is 2^32 TUs. Shouldn't the G/RANN intervals be more alligned?</t>
  </si>
  <si>
    <t>Align the GANN and RANN interval.</t>
  </si>
  <si>
    <t>The case for the optional path maintenance is missing.</t>
  </si>
  <si>
    <t>Add "path maintenance (optional)," before "building" on line 36.</t>
  </si>
  <si>
    <t>Bit 2 needs more explanatory text.</t>
  </si>
  <si>
    <t>Write the explanatory text.</t>
  </si>
  <si>
    <t>missing space in "tor.This"</t>
  </si>
  <si>
    <t>add space</t>
  </si>
  <si>
    <t>Replace "Element Time to Live" with "Element TTL" throughout the draft, and only use this shorter form of "Element TTL".</t>
  </si>
  <si>
    <t>Insert "Destination External Address," after "HWMP Sequence Number,".</t>
  </si>
  <si>
    <t>RC flag should be used to indicate existence of Reason Code field (would save 2 octets in some cases).</t>
  </si>
  <si>
    <t>Change paragraph into "Bit 1 Reason Code (RC): The RC subfield indicates the existence of the Reason Code field. It is set to 1 if the Reason Code field exists, and set to 0 otherwise." Implement concept throughout the draft.</t>
  </si>
  <si>
    <t>Leftover USN bit, which has been deleted.</t>
  </si>
  <si>
    <t>Change paragraph into "The HWMP Sequence Number field is coded as an unsigned integer and indicates the HWMP sequence number for the  invalidated destination, if applicable. Otherwise, the HWMP Sequence Number field is reserved depending on the reason code."</t>
  </si>
  <si>
    <t>mesh path selection</t>
  </si>
  <si>
    <t>… one or more of the elements …</t>
  </si>
  <si>
    <t>remove sentence "Mesh STAs that use MCCA share a DTIM interval of common duration."</t>
  </si>
  <si>
    <t>A frame is dead.</t>
  </si>
  <si>
    <t>change "whose" into "those"</t>
  </si>
  <si>
    <t>change "is set to individually address" into "is set to an individual address"</t>
  </si>
  <si>
    <t>grammar (mixture of the and a)</t>
  </si>
  <si>
    <t>Change "the frame" into "a frame"</t>
  </si>
  <si>
    <t>remove comma</t>
  </si>
  <si>
    <t>needs more flesh</t>
  </si>
  <si>
    <t>provide more flesh</t>
  </si>
  <si>
    <t>belongs to MLME-SAP description (effect of receipt), clause 10.3.78</t>
  </si>
  <si>
    <t>Move paragraph to the end of clause 10.3.78.1.4</t>
  </si>
  <si>
    <t>The schedule defines the reservations but does not signal them. It's only used for the description during signalling.</t>
  </si>
  <si>
    <t>change "is signaled" into "is defined"</t>
  </si>
  <si>
    <t>The starting point of the schedule is wrong. It is after the next DTIM beacon. Tear Down is not complete: What happens if the Responder "disappears"?</t>
  </si>
  <si>
    <t>New last sentence: "This series is started after the next DTIM Beacon after the successful completion of the MCCAOP setup procedure and terminated when the MCCAOP Reservation is torn down."</t>
  </si>
  <si>
    <t>In Figure s50, the division sign is difficult to recognize.</t>
  </si>
  <si>
    <t>Use / instead of ¸, or maybe proper rational expression?</t>
  </si>
  <si>
    <t>Definition of value 255 is not really correct. Reference missing.</t>
  </si>
  <si>
    <t xml:space="preserve">change "to identify an MCCAOP reservation" into "to identify a specific MCCAOP reservation". Add reference pointing to the MCCAOP Reservation Teardown frames. </t>
  </si>
  <si>
    <t>Specify what "its" is.</t>
  </si>
  <si>
    <t>This procedure uses a single octet counter as the seed.  Is it guaranteed that at least one value of the octet counter will cause a valid solution?  What if no value of the octet counter works?</t>
  </si>
  <si>
    <t>Increase the counter to two octets.</t>
  </si>
  <si>
    <t>This procedure uses a single octet counter as the seed.  Is it guaranteed that at least one value of the octet counter will cause a valid PWE?  What if no value of the octet counter works?</t>
  </si>
  <si>
    <t>Clean up this note.</t>
  </si>
  <si>
    <t>Clarify the sentence</t>
  </si>
  <si>
    <t>Add an opening paren or delete the close paren.</t>
  </si>
  <si>
    <t>Explain symbol, or replace with a more approporiate symbol</t>
  </si>
  <si>
    <t>mesh basic services set</t>
  </si>
  <si>
    <t>change to "mesh basic service set"</t>
  </si>
  <si>
    <t>Change "To start a new mesh BSS or to become a member of a mesh BSS, a STA
starts beaconing and maintaining synchronization procedure described in 11C.12 (Synchronization and beaconing
in MBSSs)." to as sugegsted</t>
  </si>
  <si>
    <t>"To start a new mesh BSS or to become a member of a mesh BSS, a STA
starts beaconing and maintaining synchronization by means of the procedure described in 11C.12 (Synchronization and beaconing
in MBSSs)."</t>
  </si>
  <si>
    <t>No new text needs to be included in row "Local time" because "received frame from the found BSS" includes also the frames from the found mesh STA if BSS=MESH.</t>
  </si>
  <si>
    <t>A neighbor mesh STA advertisement that indicates whether it is able to support an emergency call gives a guidance to a mesh STA in selecting which neighbor to peer with.  A mesh STA may not support an emergency service due to various reasons, for example: when its battery is about to deplete, all of its mesh peers do not support emergency service, etc.  When a mesh STA initiates a mesh peering to support emergency service, it will select a neighbor mesh STA that indicate an emergency service support in the advertisement, otherwise it may select another neighbor mesh STA that does not indicate an emergency service support in its advertisement. See also CID 3111</t>
  </si>
  <si>
    <t>The SSID does not provide the UESA. It is provided by the beacon.</t>
  </si>
  <si>
    <t>20100422G-Editor</t>
  </si>
  <si>
    <t>11C.10.11.3</t>
  </si>
  <si>
    <t>10.3.10</t>
  </si>
  <si>
    <t>123-125</t>
  </si>
  <si>
    <t>28-53</t>
  </si>
  <si>
    <t>122</t>
  </si>
  <si>
    <t>41-43</t>
  </si>
  <si>
    <t>1-8</t>
  </si>
  <si>
    <t>226-227</t>
  </si>
  <si>
    <t>20-6</t>
  </si>
  <si>
    <t>11.23</t>
  </si>
  <si>
    <t>168-169</t>
  </si>
  <si>
    <t>46-8</t>
  </si>
  <si>
    <t>56-65</t>
  </si>
  <si>
    <t>55-58</t>
  </si>
  <si>
    <t>7-12</t>
  </si>
  <si>
    <t xml:space="preserve">The Neighborhood MCCAOP times are specific to an MBSS. </t>
  </si>
  <si>
    <t>Remove ", including neighbors from other MBSSs,"</t>
  </si>
  <si>
    <t>The definition and description of the limits for tracking MCCAOP reservations needs improvement.</t>
  </si>
  <si>
    <t>on line 5, insert "be able to" between "shall" and "track"
"MaxTrack" has to be a dot11MCCA… MIB variable
will provide submission for an ultimate resolution</t>
  </si>
  <si>
    <t>line is difficult to read</t>
  </si>
  <si>
    <t>Change line 30 into "Times in a DTIM interval as defined in 9.9a.3.4 (Neighborhood MCCAOP times at a mesh STA) to the dura-"</t>
  </si>
  <si>
    <t>missing reference</t>
  </si>
  <si>
    <t>add reference to MCCAOP Advertisements element at end of paragraph.</t>
  </si>
  <si>
    <t>difficult to read</t>
  </si>
  <si>
    <t>insert "of" before "any of"</t>
  </si>
  <si>
    <t>The input parameters for the determination of the MCCAOP reservation are out of scope of 11s.</t>
  </si>
  <si>
    <t>Delete "Based on traffic characteristics," and make "the" with a capital first letter.</t>
  </si>
  <si>
    <t>Sometimes the word "reservation" in the term "MCCAOP reservation" starts with a capital letter, sometimes not.</t>
  </si>
  <si>
    <t>The capitalization should be consistent. Adopt the following rule throughout the draft:
- if it is an MCCAOP reservation in a general meaning of a reservation similarly to your hotel reservation, do not capitalize
- if it is specifically an MCCAOP reservation represented at this very place as MCCAOP Reservation field, do capitalize</t>
  </si>
  <si>
    <t>Have to be neighbor peer mesh STAs (see also 9.9a.3.6).</t>
  </si>
  <si>
    <t>change to "… for either itself or its neighbor peer mesh STAs."</t>
  </si>
  <si>
    <t>delete "for" after "may request"</t>
  </si>
  <si>
    <t>responders should also cover a single responder</t>
  </si>
  <si>
    <t>delete "responder or"</t>
  </si>
  <si>
    <t>Have to be neighbor peer mesh STAs and more specific to the responder.</t>
  </si>
  <si>
    <t>change to "… received from the neighbor peer mesh STAs that are the responders."</t>
  </si>
  <si>
    <t>The realization of a group addressed transmission by multiple individually addressed frames is an implementation specific optimization. It should not be mentioned here.</t>
  </si>
  <si>
    <t>Remove last sentence from paragraph ("Such MCCAOP … addressed frames.")
Make sure that this possibility of realizing a group addressed transmission by multiple individually addressed frames is described once at an appropriate place (addressing of mesh management frames?). All other places should talk about group addressed transmission only if it can follow this general implementation. Don't forget that there is a difference between a group addressed broadcast (also reaches unknown mesh STAs) and the realization by multiple individually addressed frames (only reaches known mesh STAs)!</t>
  </si>
  <si>
    <t>There is confusion about the use of dot11MCCAMaxTrackStates (see also 9.9a.3.4)</t>
  </si>
  <si>
    <t>will provide submission for an ultimate resolution</t>
  </si>
  <si>
    <t>Change "If the conditions in e) are not all satisfied" into "If not all the conditions in e) are satisfied"</t>
  </si>
  <si>
    <t>Is the condition NAND or NOR?</t>
  </si>
  <si>
    <t>Change "If the conditions in e) are not satisfied" into "If not all the conditions in e) are satisfied"</t>
  </si>
  <si>
    <t>The MCCAOP Reply Code value should also refer to the table s9 where they are defined.</t>
  </si>
  <si>
    <t>MCCAOP Setup Request element has no Reply Code field.</t>
  </si>
  <si>
    <t>Change "MCCAOP Setup Request element" into "the MCCAOP Setup Reply element"</t>
  </si>
  <si>
    <t>add reference to table s9 that defines the reply codes.</t>
  </si>
  <si>
    <t>The information element is called MCCAOP Setup Request/Reply, the corresponding action frame is called MCCA Setup Request/Reply</t>
  </si>
  <si>
    <t>Change to "MCCA Setup Reply frame"</t>
  </si>
  <si>
    <t>MCCAOP Reply element is too short.</t>
  </si>
  <si>
    <t>Change to "MCCAOP Setup Reply element"</t>
  </si>
  <si>
    <t>It's not the MCCAOP Reply Code, but the MCCA Reply Code</t>
  </si>
  <si>
    <t>Change to "MCCA Reply Code"</t>
  </si>
  <si>
    <t>grammar and layout</t>
  </si>
  <si>
    <t>change line 44 into "1) If one of the conditions in e1-e3 is not satisfied and both conditions e4 and e5 are satisfied, the"</t>
  </si>
  <si>
    <t>The MCCAOP Setup Request element, MCCAOP Setup Reply element, and the MCCAOP Reservation Teardown element have a rather simple structure. And they appear in their frames exactly once. Therefore, it might be possible to encode them directly as fields in the corresponding action frames. That would release some information element identifiers.</t>
  </si>
  <si>
    <t>Encode MCCAOP Setup Request element, MCCAOP Setup Reply element, MCCAOP Reservation Teardown element directly in the corresponding frames as fields. Change all references to the above information elements to references to the corresponding action frames throughout the draft.</t>
  </si>
  <si>
    <t>The reservation in MCCAOP Reservation Teardown element is redundant. The MCCAOP is actually already the reservation. Furthermore, all the other MCCAOP Setup elements do not contain the word reservation.</t>
  </si>
  <si>
    <t>Change to "MCCAOP Teardown element" throughout the draft.</t>
  </si>
  <si>
    <t>The name of the MCCAOP Reservation Teardown frame should follow the same principles as the names for the setup of the MCCAOPs.</t>
  </si>
  <si>
    <t>Change to "MCCA Teardown frame" throughout the draft.</t>
  </si>
  <si>
    <t>The handling of the max track states is more complicated than specified here.</t>
  </si>
  <si>
    <t>Not clear what "It" is.</t>
  </si>
  <si>
    <t>Change "It" into "The mesh STA"</t>
  </si>
  <si>
    <t>Change "These advertisements" into "The MCCAOP advertisements"</t>
  </si>
  <si>
    <t>Beacon or HCCA times of which device?</t>
  </si>
  <si>
    <r>
      <t>b</t>
    </r>
    <r>
      <rPr>
        <sz val="10"/>
        <rFont val="Arial"/>
        <family val="2"/>
      </rPr>
      <t>eacon timing status number:
Assuming that the commenter is questioning about the status number, the status number is not a "number of Beacon Timing element". The status number is managed and announced to tell its neighbor STAs that the "beacon timing information set is updated". The number itself does not carry any information, but the change of the number tell the fact that the "beacon timing information set is updated". This information can be used for 2 purposes.
1. As written in the NOTE in 11C.12.4.2.4 Receiver's procedure, the receiver of the beacon timing element can determine if the beacon timing information set is changed or not, even if the beacon timing element does not contain all the beacon timing information (i.e., the number of beacon timing information is larger than dot11MeshBeaconTimingReportMaxNum). If the status number remains the same as previously received, the mesh STA does not need to retrieve all the beacon timing information or even do not need to parse the content of beacon timing information, since they are identical to the previous report.
2. As written in NOTE2 in 11C.12.4.4.3, mesh STA in deep sleep mode may interpret the neighbor's TBTT adjustment as a large clock jitter, when the mesh STA in deep sleep mode did not listen to the neighbor's beacon frames during the TBTT adjustment. The Report Status subfield (copied from the status number) can be used to avoid this misunderstanding. When the mesh STA in deep sleep mode observes that the number contained in the Report Status subfield is changed, it is possible that the neighbor STA has operated TBTT adjustment and the mesh STA in deep sleep mode shall not try to operate the clock jitter compensation.</t>
    </r>
  </si>
  <si>
    <r>
      <t>b</t>
    </r>
    <r>
      <rPr>
        <sz val="10"/>
        <rFont val="Arial"/>
        <family val="2"/>
      </rPr>
      <t>eacon timing status number:
"STA-A starts maintaining synchronization with STA-B" means that the STA-A starts to keep track of TSF offset with STA-B and operates the clock jitter compensation." For instance, if the STA-A finds a new STA-C and establish mesh peering, STA-A starts maintaining synchronization with STA-C. Similarly, "STA-A stops maintaining synchroniation with STA-B" means that the STA-A stops to keep track of TSF offset with STA-B". For instance, if the STA-A sees that its neighbor peer mesh STA-C is disappeared, it may close mesh peering with STA-C and stops maintaining synchronization with STA-C. 
As for the rationale regarding the synchronization, 11C.12.2.2 Neighbor Offset Protocol provides sufficient information.
Why is the status number updated upon start/stop of synchronization? The main reason why the Status Number is announced in the beacon timing element is to announce that there is a change in the beacon timing information. When a mesh STA starts or stops sync with a particular neighbor STA, there will be a change in the beacon timing information. In such case, the mesh STA shall announce that there is a change in the beacon timing information.</t>
    </r>
  </si>
  <si>
    <t>The Beacon Timing element does not provide necessary or useful information to the scanning mesh STA. (The information in the beacon timing element requires additional knowledge which is only available after joining the MBSS).</t>
  </si>
  <si>
    <t>remove the Beacon Timing element from the BSSDescription parameter table.</t>
  </si>
  <si>
    <t>"is set to TRUE" is not right</t>
  </si>
  <si>
    <t>"is true" (needs to be change marked since existing text from 11u?</t>
  </si>
  <si>
    <t>The emergency services are an application transparent to the mesh.</t>
  </si>
  <si>
    <t>remove 11.23 from draft and other specifications of emergency services procedures.</t>
  </si>
  <si>
    <t>Are there any intermediate or destination mesh STAs defined for group address frames?</t>
  </si>
  <si>
    <t>Change heading to "At recipient mesh STAs"</t>
  </si>
  <si>
    <t>Mmmh. Interesting. I say I need emergency services, and then I get access to the mesh network. What does emergency services mean? Is it really necessary to have a special section about it?</t>
  </si>
  <si>
    <t>remove 5.2.13.5.12</t>
  </si>
  <si>
    <t>How can a mesh STA determine that a mesh gate that connects the MBSS to the DS is connected to the Internet (something which is exclusively specified by the IETF)?</t>
  </si>
  <si>
    <t>delete the included text.</t>
  </si>
  <si>
    <t>Why is it in the infrastructure case the SSID that provides UESA, and in the mesh case the mesh STA?</t>
  </si>
  <si>
    <t>Change "through the mesh STA" to "through an MBSS using this Mesh ID"</t>
  </si>
  <si>
    <t>Accepting Additional Mesh Peering is also used if the mesh STA is not able to accept additional mesh peering. To initiate a mesh peering regardless of the value of Accepting Additional Mesh Peering is very likely to yield no success, instead, it only uses up resources.</t>
  </si>
  <si>
    <t>Remove last part of sentence, starting with ", regardless of the Accepting …"</t>
  </si>
  <si>
    <t>4-23</t>
  </si>
  <si>
    <t>1-21</t>
  </si>
  <si>
    <t>8-12</t>
  </si>
  <si>
    <t>1-6</t>
  </si>
  <si>
    <t>1-16</t>
  </si>
  <si>
    <t>11-12</t>
  </si>
  <si>
    <t>5-28</t>
  </si>
  <si>
    <t>General</t>
  </si>
  <si>
    <t>MAC</t>
  </si>
  <si>
    <t>Security</t>
  </si>
  <si>
    <t>M-QoS</t>
  </si>
  <si>
    <t>QoS related issues</t>
  </si>
  <si>
    <t>LB 161 Comment Resolutions</t>
  </si>
  <si>
    <t>Compilation of comments gathered through LB161.
Preliminary Topic Category and Issue Identifier are put in column M and column N of "Comments" sheet.</t>
  </si>
  <si>
    <t>"An MSDU sent to the proxy mesh STA by a mesh STA in the MBSS has one of the following possible destinations:" should read "An MSDU sent from a mesh STA in the MBSS and received by the proxy mesh STA has one of the following possible destinations:"</t>
  </si>
  <si>
    <t>"The MSDU is given to the next higher layer" should read "The MA-UNITDATA.indication primitive is passed from the MAC sublayer to the LLC sublayer."</t>
  </si>
  <si>
    <t>"This request may be repeated ..." should read "The PXU transmission may be repeated ...".</t>
  </si>
  <si>
    <t xml:space="preserve">"The destination mesh STA shall update its ..." should read "The destination mesh STA of the Proxy Update frame shall update its ..." OR "The recipient of the PXU shall update its ...". </t>
  </si>
  <si>
    <t>TXOPLimit is not defined. It should the duration value that  specifies a time no later than the MCCAOP start time plus the MCCA OP duration.</t>
  </si>
  <si>
    <t xml:space="preserve">MCCAOP owner may use Null frame to request the MCCAOP responder MSTA to transmit frame through RD if it has no frame for MCCAOP responder. </t>
  </si>
  <si>
    <t>Change the text accordingly.</t>
  </si>
  <si>
    <t>Why CF-End frame is not used to truncate MCCAOP?</t>
  </si>
  <si>
    <t>Chen, Lily</t>
  </si>
  <si>
    <t>NIST</t>
  </si>
  <si>
    <t>8.2a5.4</t>
  </si>
  <si>
    <t>89</t>
  </si>
  <si>
    <t>44-65</t>
  </si>
  <si>
    <t>Here, "k" is not a cryptographic key but a shared secret value.  If it will be used to derive other keys, it shall not be used directly for key confirmation.</t>
  </si>
  <si>
    <t>It may use the two step approach. In the first step, derive a key from "k", called extraction, and then use the derived key as a key derivation key and 802.11 KDF to derive PMK and a key confirmation key.
Or it may use one of NIST SP 800-56A KDF to derive PMK and a key confirmation key.</t>
  </si>
  <si>
    <t>8.2a.5.2</t>
  </si>
  <si>
    <t>2-3</t>
  </si>
  <si>
    <t>The use of the word "between" should be replaced by the use of inequalities whenever possible, to clarify restrictions. To say that mask and rand are chosen (randomly) "between" 1 and r could mean different things to different people. I suppose that the intent is to exclude the values 1 and r (i.e., 1 &lt; mask, rand &lt; r) --  that is, mask and rand are required to be "_strictly_ between 1 and r" or "between 1 and r (_exclusive_)" -- but that's not the only way to interpret the use of the unadorned word "between".</t>
  </si>
  <si>
    <t>use "such that 1 &lt; mask, rand &lt; r".</t>
  </si>
  <si>
    <t>general</t>
  </si>
  <si>
    <t>It's not a great idea to use "*" to indicate both the scalar operation in the ECC case (see section 8.2a.4.1.1, page 86) AND the group operation in the FFC case (see section  8.2a.4.2.1, page 87).
What is one to make of the notation N = m * PWE in section 8.2a.5.2 (page 88)? Since the definition of N is supposed to make sense in both ECC and FFC cases, it makes more sense to use the generic notation N = scalar-op(m, PWE).</t>
  </si>
  <si>
    <t>use the generic notation N = scalar-op(m, PWE).</t>
  </si>
  <si>
    <t>8.2a.4.2.1</t>
  </si>
  <si>
    <t>87</t>
  </si>
  <si>
    <t>46</t>
  </si>
  <si>
    <t>When discussing the use of "safe primes" in the FFC case, it should be made clear that one is not just "computing r as (p-1)/2" but that the order of the generator G really is (p-1)/2 and that (p-1)/2 is a prime.</t>
  </si>
  <si>
    <t>Introduce a definition of "safe prime" as a prime p such that p =2q+1 where q is a prime.</t>
  </si>
  <si>
    <t>Petro, John</t>
  </si>
  <si>
    <t>Envieta</t>
  </si>
  <si>
    <t>44-47</t>
  </si>
  <si>
    <t>Wording of this paragraph is not mathematically correct (or at least it is a bit confusing).</t>
  </si>
  <si>
    <t>Replace the paragraph with something like the following:
Some FFC groups in the repository are based on</t>
  </si>
  <si>
    <t>8.2a.4</t>
  </si>
  <si>
    <t>85</t>
  </si>
  <si>
    <t>65</t>
  </si>
  <si>
    <t>Do not treat scalar-op as a mysterious new or distinct group operation, it is not. Provide a simple recursive description of it in terms of elem-op.</t>
  </si>
  <si>
    <t>In addition to a period at the end of the last sentence on page 85, add the following sentence after it: scalar-op(x,Y) is the x-times iteration of elem-op, thus we define scalar-op(1,Y)=Y and for x&gt;1, scalar-op(x,Y) = elem-op(scalar-op(x-1,Y),Y).
For a minor bit of consistency, from a mathematical logic perspective, it would be good to swap the order of presenting scalar-op and elem-op in 8.2a.4.1.1 on p.86 and 8.2a.4.2.1 on p. 87. elem-op should be presented first, since scalar-op is defined in terms of it.</t>
  </si>
  <si>
    <t>5-9</t>
  </si>
  <si>
    <t>6-8</t>
  </si>
  <si>
    <t>44-53</t>
  </si>
  <si>
    <t>36,41,56</t>
  </si>
  <si>
    <t>48,
49/50,52/53</t>
  </si>
  <si>
    <t>46, 49,52</t>
  </si>
  <si>
    <t>75-79</t>
  </si>
  <si>
    <t>59-28</t>
  </si>
  <si>
    <t>10-43</t>
  </si>
  <si>
    <t>78-79</t>
  </si>
  <si>
    <t>61-28</t>
  </si>
  <si>
    <t>116</t>
  </si>
  <si>
    <t>9-19</t>
  </si>
  <si>
    <t>5-15</t>
  </si>
  <si>
    <t>24-46</t>
  </si>
  <si>
    <t>5-7</t>
  </si>
  <si>
    <t>15-17</t>
  </si>
  <si>
    <t>32-65</t>
  </si>
  <si>
    <t>146</t>
  </si>
  <si>
    <t>4-6</t>
  </si>
  <si>
    <t>12-13</t>
  </si>
  <si>
    <t>10.3.78.1</t>
  </si>
  <si>
    <t>145-146</t>
  </si>
  <si>
    <t>42-39</t>
  </si>
  <si>
    <t>10.3.78.1.4</t>
  </si>
  <si>
    <t>146-147</t>
  </si>
  <si>
    <t>42-8</t>
  </si>
  <si>
    <t>10.3.79.1.2</t>
  </si>
  <si>
    <t>48-52</t>
  </si>
  <si>
    <t>295</t>
  </si>
  <si>
    <t>11C.10.1</t>
  </si>
  <si>
    <t>36-41</t>
  </si>
  <si>
    <t>43,45</t>
  </si>
  <si>
    <t>221</t>
  </si>
  <si>
    <t>3-4</t>
  </si>
  <si>
    <t>17-18</t>
  </si>
  <si>
    <t>222</t>
  </si>
  <si>
    <t>18-21</t>
  </si>
  <si>
    <t>11C.10.4.1</t>
  </si>
  <si>
    <t>223</t>
  </si>
  <si>
    <t>11C.10.5</t>
  </si>
  <si>
    <t>35-58</t>
  </si>
  <si>
    <t>11C.10.7</t>
  </si>
  <si>
    <t>225</t>
  </si>
  <si>
    <t>9-43</t>
  </si>
  <si>
    <t>7.3.2.109-112</t>
  </si>
  <si>
    <t>56-62</t>
  </si>
  <si>
    <t>23-28</t>
  </si>
  <si>
    <t>30-46</t>
  </si>
  <si>
    <t>21-28</t>
  </si>
  <si>
    <t>11C.10.8.2</t>
  </si>
  <si>
    <t>226</t>
  </si>
  <si>
    <t>45-47</t>
  </si>
  <si>
    <t>29-35</t>
  </si>
  <si>
    <t>227</t>
  </si>
  <si>
    <t>11C.10.8.4</t>
  </si>
  <si>
    <t>29-45</t>
  </si>
  <si>
    <t>61-65</t>
  </si>
  <si>
    <t>11C.10.8.6</t>
  </si>
  <si>
    <t>228</t>
  </si>
  <si>
    <t>54-65</t>
  </si>
  <si>
    <t>230</t>
  </si>
  <si>
    <t>24-25</t>
  </si>
  <si>
    <t>1-X</t>
  </si>
  <si>
    <t>1-304</t>
  </si>
  <si>
    <t>r3</t>
  </si>
  <si>
    <t>Suggested resolutions on SAE from Dan, General Emergency from Rene, General frameformat from Kaz, and MAC beaconing from Kazu have been incorporated.</t>
  </si>
  <si>
    <r>
      <t xml:space="preserve">Placeholder:
Through the LB161 comment resolution process, </t>
    </r>
    <r>
      <rPr>
        <sz val="10"/>
        <rFont val="Arial"/>
        <family val="2"/>
      </rPr>
      <t>i</t>
    </r>
    <r>
      <rPr>
        <sz val="10"/>
        <rFont val="Arial"/>
        <family val="2"/>
      </rPr>
      <t>nformation element defnition has been carefully reviewed.</t>
    </r>
  </si>
  <si>
    <t>Placeholder:
Through the LB161 comment resolution process, action frame definition has been carefully reviewd.</t>
  </si>
  <si>
    <r>
      <t>Group address conversion:
Delete "in individually addressed frames to each of the intended responders or" from the sentence in line 44-45, page 51 of D5.0.</t>
    </r>
    <r>
      <rPr>
        <sz val="10"/>
        <rFont val="Arial"/>
        <family val="2"/>
      </rPr>
      <t xml:space="preserve">
A</t>
    </r>
    <r>
      <rPr>
        <sz val="10"/>
        <rFont val="Arial"/>
        <family val="2"/>
      </rPr>
      <t>dd the following text as the last paragraph in 11C.7.4.5.1.
"A mesh STA may convert a group addressed management frame to individually addressed frames and transmit as individually addressed frame to each peer mesh STAs, if the frame is intended to be delivered to its peer mesh STAs only. The circumstances for choosing this method are outside the scope of the standard."</t>
    </r>
  </si>
  <si>
    <r>
      <t>Clarification:</t>
    </r>
    <r>
      <rPr>
        <sz val="10"/>
        <rFont val="Arial"/>
        <family val="2"/>
      </rPr>
      <t xml:space="preserve">
R</t>
    </r>
    <r>
      <rPr>
        <sz val="10"/>
        <rFont val="Arial"/>
        <family val="2"/>
      </rPr>
      <t>emove "It is set to 0."
Conventions for the reserved fields are described in subclause 7.1.1 Conventions.
It reads "Reserved fields and subfields are set to 0 upon transmission and are ignored upon reception." in 802.11-mb D3.0.</t>
    </r>
  </si>
  <si>
    <r>
      <t xml:space="preserve">Clarification:
</t>
    </r>
    <r>
      <rPr>
        <sz val="10"/>
        <rFont val="Arial"/>
        <family val="2"/>
      </rPr>
      <t>S</t>
    </r>
    <r>
      <rPr>
        <sz val="10"/>
        <rFont val="Arial"/>
        <family val="2"/>
      </rPr>
      <t>ubclause 7.5 Frame usage was deleted in 11n. Thus, TGs does not need to update this subclauase.</t>
    </r>
  </si>
  <si>
    <r>
      <t xml:space="preserve">Mesh ID:
</t>
    </r>
    <r>
      <rPr>
        <sz val="10"/>
        <rFont val="Arial"/>
        <family val="2"/>
      </rPr>
      <t>M</t>
    </r>
    <r>
      <rPr>
        <sz val="10"/>
        <rFont val="Arial"/>
        <family val="2"/>
      </rPr>
      <t>esh STA responds with Probe Response only if the received Probe Request contains Mesh ID element. This helps in reducing unnecessay Probe Responses to the Probe Request from legacy STAs looking for AP or IBSS.
Change the second Table 7-14 to read: "The Mesh ID element is present when dot11MeshActivated is true." in 7.2.3.8.</t>
    </r>
  </si>
  <si>
    <r>
      <t>h</t>
    </r>
    <r>
      <rPr>
        <sz val="10"/>
        <rFont val="Arial"/>
        <family val="2"/>
      </rPr>
      <t>eader fields:
As we can see in table 7-4 in the base standard, parsing of the QoS Control field has been dependent on the transmitter even before TGs amendment.
Also, it is believed that the TGs does not change the rationale of the QoS control field parsing. APs or STAs in an IBSS process QoS Control field of the received data frame assuming that the frame is transmitted by non-mesh, non-HC STA. STAs in an infrastructure BSS process QoS Control field of the received data frame assuming that the frame is transmitted by an AP (STA with HC) of the BSS. These legacy STAs do not need to perform additional check routine as they do not communicate with mesh STAs.
Mesh STAs can process the QoS Control field of the received data frame assuming that the frame is transmitted by a mesh STA. as they do not communicate with non-mesh STAs.</t>
    </r>
  </si>
  <si>
    <t>header fields:
As illustrated in the figure in Annex Y.1 (Clarification of Mesh Data frame format), LLC/SNAP header is preceded by the Mesh Control field. Actually, LLC/SNAP header is a part of the MSDU, but Mesh Control field is not. It will become difficult to use Ethertype field in the SNAP header to signal the presence of Mesh Control field. It is believed that the QoS control field can signal it in much simpler fashion.</t>
  </si>
  <si>
    <r>
      <t xml:space="preserve">Clarification:
</t>
    </r>
    <r>
      <rPr>
        <sz val="10"/>
        <rFont val="Arial"/>
        <family val="2"/>
      </rPr>
      <t>R</t>
    </r>
    <r>
      <rPr>
        <sz val="10"/>
        <rFont val="Arial"/>
        <family val="2"/>
      </rPr>
      <t>eplace 
"3) If the STA is a mesh STA, the Address 3 field is set to Address 2." 
with 
"3) If the STA is a mesh STA, the BSSID value is set to the same value as Address 2 (TA)."</t>
    </r>
  </si>
  <si>
    <r>
      <t>Clarification:</t>
    </r>
    <r>
      <rPr>
        <sz val="10"/>
        <rFont val="Arial"/>
        <family val="2"/>
      </rPr>
      <t xml:space="preserve">
E</t>
    </r>
    <r>
      <rPr>
        <sz val="10"/>
        <rFont val="Arial"/>
        <family val="2"/>
      </rPr>
      <t xml:space="preserve">xclude Multihop action frame from the Address 3 validation.
In line 14, page 24 of the D5.0, Change 
"In the case where the Address 1 </t>
    </r>
    <r>
      <rPr>
        <strike/>
        <sz val="10"/>
        <rFont val="Arial"/>
        <family val="2"/>
      </rPr>
      <t xml:space="preserve">(DA) </t>
    </r>
    <r>
      <rPr>
        <sz val="10"/>
        <rFont val="Arial"/>
        <family val="2"/>
      </rPr>
      <t xml:space="preserve">field contains a group address and the frame subtype is other than Beacon, the </t>
    </r>
    <r>
      <rPr>
        <u val="single"/>
        <sz val="10"/>
        <rFont val="Arial"/>
        <family val="2"/>
      </rPr>
      <t>Address 3 field</t>
    </r>
    <r>
      <rPr>
        <sz val="10"/>
        <rFont val="Arial"/>
        <family val="2"/>
      </rPr>
      <t xml:space="preserve"> </t>
    </r>
    <r>
      <rPr>
        <strike/>
        <sz val="10"/>
        <rFont val="Arial"/>
        <family val="2"/>
      </rPr>
      <t xml:space="preserve">BSSID </t>
    </r>
    <r>
      <rPr>
        <sz val="10"/>
        <rFont val="Arial"/>
        <family val="2"/>
      </rPr>
      <t>also is validated ...</t>
    </r>
    <r>
      <rPr>
        <sz val="10"/>
        <rFont val="Arial"/>
        <family val="2"/>
      </rPr>
      <t xml:space="preserve">" to </t>
    </r>
    <r>
      <rPr>
        <b/>
        <sz val="10"/>
        <rFont val="Arial"/>
        <family val="2"/>
      </rPr>
      <t xml:space="preserve">
</t>
    </r>
    <r>
      <rPr>
        <sz val="10"/>
        <rFont val="Arial"/>
        <family val="2"/>
      </rPr>
      <t xml:space="preserve">"In the case where the Address 1 </t>
    </r>
    <r>
      <rPr>
        <strike/>
        <sz val="10"/>
        <rFont val="Arial"/>
        <family val="2"/>
      </rPr>
      <t>(DA)</t>
    </r>
    <r>
      <rPr>
        <sz val="10"/>
        <rFont val="Arial"/>
        <family val="2"/>
      </rPr>
      <t xml:space="preserve"> field contains a group address and the frame subtype is other than Beacon </t>
    </r>
    <r>
      <rPr>
        <u val="single"/>
        <sz val="10"/>
        <rFont val="Arial"/>
        <family val="2"/>
      </rPr>
      <t>or Multihop Action</t>
    </r>
    <r>
      <rPr>
        <sz val="10"/>
        <rFont val="Arial"/>
        <family val="2"/>
      </rPr>
      <t xml:space="preserve">, the </t>
    </r>
    <r>
      <rPr>
        <u val="single"/>
        <sz val="10"/>
        <rFont val="Arial"/>
        <family val="2"/>
      </rPr>
      <t>Address 3 field</t>
    </r>
    <r>
      <rPr>
        <sz val="10"/>
        <rFont val="Arial"/>
        <family val="2"/>
      </rPr>
      <t xml:space="preserve"> </t>
    </r>
    <r>
      <rPr>
        <strike/>
        <sz val="10"/>
        <rFont val="Arial"/>
        <family val="2"/>
      </rPr>
      <t xml:space="preserve">BSSID </t>
    </r>
    <r>
      <rPr>
        <sz val="10"/>
        <rFont val="Arial"/>
        <family val="2"/>
      </rPr>
      <t xml:space="preserve">also is validated ...".
Attention: Put underline </t>
    </r>
    <r>
      <rPr>
        <sz val="10"/>
        <rFont val="Arial"/>
        <family val="2"/>
      </rPr>
      <t xml:space="preserve">and strikethrough </t>
    </r>
    <r>
      <rPr>
        <sz val="10"/>
        <rFont val="Arial"/>
        <family val="2"/>
      </rPr>
      <t xml:space="preserve">appropriately.
</t>
    </r>
    <r>
      <rPr>
        <sz val="10"/>
        <rFont val="Arial"/>
        <family val="2"/>
      </rPr>
      <t>If the Multihop Action is to be changed, this resolution needs to be changed accordingly.</t>
    </r>
  </si>
  <si>
    <t>Clarification:
Add the following text as a infomative note at the end of this subclause. "NOTE- Address 4 is included in the Mesh Control field and not defined as a part of MAC header."</t>
  </si>
  <si>
    <r>
      <t>1</t>
    </r>
    <r>
      <rPr>
        <sz val="10"/>
        <rFont val="Arial"/>
        <family val="2"/>
      </rPr>
      <t>1-10/538</t>
    </r>
  </si>
  <si>
    <t>Liwen</t>
  </si>
  <si>
    <t>Liwen</t>
  </si>
  <si>
    <r>
      <t>place holder</t>
    </r>
    <r>
      <rPr>
        <sz val="10"/>
        <rFont val="Arial"/>
        <family val="2"/>
      </rPr>
      <t xml:space="preserve">:
It should be useful and desirable to reuse the relationship between TSF and TBTT as defined for infrastructure BSS and IBSS. The current rule allows STAs to infer the neighbor STA's TBTT from the received beacon or probe response frame, regardless of the frame transmission delay as described in 11C.12.4.2.2 (Calculation of neighbor STA’s TBTT). In order to keep the relationship between TSF and TBTT, TSF adjustment should be the reasonable approach to change its TBTT. </t>
    </r>
  </si>
  <si>
    <t>Why upon receiving frame from the owner or the responder of MCCAOP the mesh STA release the RAV? Will it be possible that the owner or responder will still use the MCCAOP for the whole duration?</t>
  </si>
  <si>
    <t>MCCAMaxTrackStates instead of MCCATrackStates</t>
  </si>
  <si>
    <t>receipt of Mesh Link Metric Report frame instead of Mesh Link Metric Request primitive</t>
  </si>
  <si>
    <t>receipt of Mesh Link Metric Request frame instead of Mesh Link Metric Report frame</t>
  </si>
  <si>
    <t>Probe.Response should be Probe Response</t>
  </si>
  <si>
    <t>a mesh STA may have many mesh profiles and it can activate the one that matches one of the candidate neighbor mesh profile</t>
  </si>
  <si>
    <t>use: '…that the neighbor mesh STA uses a mesh profile that matches one of the mesh profile in the mesh STA'.</t>
  </si>
  <si>
    <t>Following similar behavior TG-u when UESA is set to 1, mesh peering for emergency should be allowed to bypass AMPE</t>
  </si>
  <si>
    <t>Add: 'Mesh peering for emergency service may bypass the AMPE protocol depending on the local regulation' before the last sentence</t>
  </si>
  <si>
    <t>NN</t>
  </si>
  <si>
    <t>The title reads "Finite Field Cryptography (ECC) Groups". "ECC" should be "FFC".</t>
  </si>
  <si>
    <t>In the base standard, there is a sentence saying "The HCF shall be implemented in all QoS STAs.". However, HCF is not used in mesh BSS.</t>
  </si>
  <si>
    <t>two times (lines 43 and 45)</t>
  </si>
  <si>
    <t>see also CID 3359</t>
  </si>
  <si>
    <t>as in comment + insert "mesh" before between "active" and "path"</t>
  </si>
  <si>
    <t>This is in line 45.</t>
  </si>
  <si>
    <t>What happened if a mesh STA with dot11MCCAActivated sets to false and receive MCCA Advertisement Request</t>
  </si>
  <si>
    <t>Table s31: Order 4 to (N_info+3) instead of (N_info+2)</t>
  </si>
  <si>
    <t>ECC groups instead of EEC groups</t>
  </si>
  <si>
    <t>(FFC) instead of (ECC)</t>
  </si>
  <si>
    <t>FFC Groups instead of FCC Groups</t>
  </si>
  <si>
    <t>Should the PMK shows as MPMK in figure 8.22a</t>
  </si>
  <si>
    <t>Should the PMK be called MPMK?</t>
  </si>
  <si>
    <t xml:space="preserve">…MCCA owning mesh STA … </t>
  </si>
  <si>
    <t>just use : '… MCCA owner …..'</t>
  </si>
  <si>
    <t>The interfering times comes from neighbors mesh STA and not just neighbor 'peer' MSTA</t>
  </si>
  <si>
    <t>It should be neighbor mesh STA instead of neighbor 'peer' mesh STA</t>
  </si>
  <si>
    <t>e1-3) should be e1-e3</t>
  </si>
  <si>
    <t>Why is it optional? Non peer mesh STA neighbors creates interference the same as peer mesh STA</t>
  </si>
  <si>
    <t>Replace the definition with "The logical point that has an access to the mesh BSS and distribution system."</t>
  </si>
  <si>
    <t>This paragraph is very unclear. Needs to be rewritten.</t>
  </si>
  <si>
    <t>Replace the pargraph with the following text.
"An example network deployment including mesh BSSs and infrastructure BSSs is illustrated in Figure s1 (Example MBSS containing mesh STAs, mesh gates, APs, and portals). A set of mesh STAs forms mesh BSS and transfer messages mutually. A mesh BSS may have an acess to the distribution system via mesh gate. Mesh gate enables mesh STAs in the mesh BSS to access to the external networks."</t>
  </si>
  <si>
    <t>Access Point should be written in lower case.</t>
  </si>
  <si>
    <t>Replace all "Access Point" with "access point".</t>
  </si>
  <si>
    <t>TGs draft D5.0 does not define any means to use AS (Authentication Server) that provides the authorization upon successful authentication.</t>
  </si>
  <si>
    <t>Discuss if it is a reasonable way to go.</t>
  </si>
  <si>
    <t>Distribution Systems should be written in lower case.</t>
  </si>
  <si>
    <t>Replace "Distribution Systems" with "distribution systems".</t>
  </si>
  <si>
    <t>The editorial instruction and the following text is something strange.</t>
  </si>
  <si>
    <t>Replace line 7-16 in page 23 of D5.0 with the following text.
"Insert the following at the end of thirteenth paragraph as the last lettered item c).
c) If the STA is a member of an MBSS, the BSSID is the address of the transmitter and is equal to TA."</t>
  </si>
  <si>
    <t>What is meant by "A-MSDU subframe is sent as a result of the MA-UINITDATA.indication"? Indication primitive is used to report on the MSDU reception.</t>
  </si>
  <si>
    <t>Remove "and MA-UNITDATA.indication primitives". There are 2 places in this paragraph.</t>
  </si>
  <si>
    <t>EDCA parameter set element should be present for mesh STA's beacon frame to announce its CWmin/CWmax information.</t>
  </si>
  <si>
    <t>Suggest to put EDCA parameter set element in mesh STA's beacon frame optionally, when mesh STA uses non-default EDCA parameters.
Changes are needed to be made in 7.3.2.29 EDCA Parameter Set element as well.</t>
  </si>
  <si>
    <t>Beacon Timing element is optionally present when dot1MBCAActivated is true.</t>
  </si>
  <si>
    <t>11C.13.1</t>
  </si>
  <si>
    <t>N</t>
  </si>
  <si>
    <t>Y</t>
  </si>
  <si>
    <t>T</t>
  </si>
  <si>
    <t>E</t>
  </si>
  <si>
    <t>General</t>
  </si>
  <si>
    <t>Security</t>
  </si>
  <si>
    <t>MAC</t>
  </si>
  <si>
    <t>RFI</t>
  </si>
  <si>
    <t>S-Frame</t>
  </si>
  <si>
    <t>Frame Format</t>
  </si>
  <si>
    <t>G-Emergency</t>
  </si>
  <si>
    <t>Emergency services</t>
  </si>
  <si>
    <t>Editorial fixes (wording, typo fixing, etc)</t>
  </si>
  <si>
    <t>SAE</t>
  </si>
  <si>
    <t>Terminology</t>
  </si>
  <si>
    <t>Topic category of the comment
MAC -- MAC-related comments, e.g. MCCA, congestion control, power save, beaconing, etc.
Security -- Security-related comments, e.g. SAE, peer link establishment, etc.
RFI -- Routing/Interworking/Forwarding-related comments, e.g. HWMP, Forwarding, Airtime metric, etc.
General -- All comments not covered by the other categories</t>
  </si>
  <si>
    <t>Open</t>
  </si>
  <si>
    <t>11C.3.1</t>
  </si>
  <si>
    <t>145</t>
  </si>
  <si>
    <t>Consolidate the 11C.7.2 and 11C.7.3 with a proper wording, or make these subclauses more in appropriate fashion.</t>
  </si>
  <si>
    <t>Submitter Affiliation</t>
  </si>
  <si>
    <t>Siemens AG</t>
  </si>
  <si>
    <t>23-30</t>
  </si>
  <si>
    <t>56-20</t>
  </si>
  <si>
    <t>36-65</t>
  </si>
  <si>
    <t>1-32</t>
  </si>
  <si>
    <t>65-82</t>
  </si>
  <si>
    <t>37-14</t>
  </si>
  <si>
    <t>111-118</t>
  </si>
  <si>
    <t>33-65</t>
  </si>
  <si>
    <t>121-161</t>
  </si>
  <si>
    <t>4-36</t>
  </si>
  <si>
    <t>163-167</t>
  </si>
  <si>
    <t>11.9a</t>
  </si>
  <si>
    <t>1-43</t>
  </si>
  <si>
    <t>172-174</t>
  </si>
  <si>
    <t>19-65</t>
  </si>
  <si>
    <t>11C.3-11C.5</t>
  </si>
  <si>
    <t>175-200</t>
  </si>
  <si>
    <t>11C.7</t>
  </si>
  <si>
    <t>203-211</t>
  </si>
  <si>
    <t>58-16</t>
  </si>
  <si>
    <t>Currently, reservations are initiated by the MAC. Contemplate enabling external events to make a reservation.</t>
  </si>
  <si>
    <t>The phrase "A mesh STA that transmits a GANN element shall include the GANN element into a Beacon frame at least
once every dot11MeshGateAnnouncementInterval TUs." does not make sense to me, also the location is strange,</t>
  </si>
  <si>
    <t xml:space="preserve">Change  "should" to "shall" twice. </t>
  </si>
  <si>
    <t>Change "The mesh STA shall adjust the neighbor STA’s TBTT information (see 11C.12.4.2.2 (Calculation of
neighbor STA’s TBTT)), which are to be contained in the Beacon Timing element, accordingly by
subtracting the delay amount." to "The mesh STA shall adjust the neighbor STA’s TBTT information (see 11C.12.4.2.2 (Calculation of
neighbor STA’s TBTT)), that is contained in the Beacon Timing element, accordingly by
subtracting the delay amount."</t>
  </si>
  <si>
    <t>Change "it shall stay awake state" to "it shall stay in awake state"</t>
  </si>
  <si>
    <t>Change "When dot11MBCAActivated is true, a mesh STA should not extend its transmission other than Beacon
frames across its neighbors’ beacon reception timing that are recognized as neighbor’s essential beacon
reception timing (see 11C.12.4.2.4 (Receiver’s procedure))," to "When dot11MBCAActivated is true, a mesh STA should not extend its transmissions, other than Beacon
frames, across its neighbors’ beacon reception timing  (see 11C.12.4.2.4 (Receiver’s procedure)),"</t>
  </si>
  <si>
    <t>While a lost link is okay, a link does not expire within HWMP. For this situation, the terms broken link or the link is no longer usable / the link is unusable are used.
Furthermore, the important difference is that the HWMP SN is change by receipt of an HWMP element that did not originate at the mesh STA of the HWMP SN.</t>
  </si>
  <si>
    <t>Change "The only circumstance in which a mesh STA may change the HWMP sequence number of another mesh STA independently of the reception of an HWMP element originated by this mesh STA is in response to a broken or no longer usable link to the next hop towards that destination mesh STA."</t>
  </si>
  <si>
    <t>The mesh STA must not update its invalid forwarding information if the HWMP SN of the received information is equal. Sentence on lines 2-5 is difficult to read anyways.</t>
  </si>
  <si>
    <t>Delete "or equal", reword sentence.</t>
  </si>
  <si>
    <t>HWMP sequence number should be abbreviated HWMP SN</t>
  </si>
  <si>
    <t>Change "(SN)" into "(HWMP SN)"</t>
  </si>
  <si>
    <t>I know this is word picking, but shouldn't we have a condition for "if there is no forwarding information for this destination"?</t>
  </si>
  <si>
    <t>in line 31, add new first condition "- Forwarding information to the originator mesh STA does not exist, or" and start the next condition with a lower case The.
in line 40, add new first condition "- Forwarding information to the target mesh STA does not exist, or" and start the next condition with a lower case The.</t>
  </si>
  <si>
    <t>Explaining the use of forwarding information in clause 11C.7.5.2 is not the right place here.</t>
  </si>
  <si>
    <t>Move this sentence to the beginning of 11C.7.5.2 and adapt it as necessary</t>
  </si>
  <si>
    <t xml:space="preserve">It is not clear what the definition and distinction of invalid and inactive forwarding information is. Moreover, I couldn't find the case of sequence numbering mismatch in the referenced clause 11C.10.8.3 and in the whole draft. </t>
  </si>
  <si>
    <t>Clarify the concept of invalid and inactive forwarding information. Remove the example of sequence numbering mismatch from the text.</t>
  </si>
  <si>
    <t>Do we need to review this mechanism, especially its timings?</t>
  </si>
  <si>
    <t>The description of the setting is a littly bit unlucky. The real meaning is whether the target HWMP SN field contains a SN or is reserved (or invalid).</t>
  </si>
  <si>
    <t>Change description accordingly, also in all other settings of PREQ USN bit in other cases.</t>
  </si>
  <si>
    <t>It would be sufficient (and maybe better) to say that this is the MAC address of the path originator / originator mesh STA instead of originator of PREQ. Path originator address would have been also defined.</t>
  </si>
  <si>
    <t>Change to "MAC address of the path originator"</t>
  </si>
  <si>
    <t>It seems that there is some confusion about MSDU and MPDU which was introduced by substituting the mesh data frame by MSDU.</t>
  </si>
  <si>
    <t>Check all occurences of MSDU and MPDU whether they are used appropriately.</t>
  </si>
  <si>
    <t>This section should not be named Overview because it contains lots of specific normative information.</t>
  </si>
  <si>
    <t>Find a better technical heading for this clause, or split it into a real (short) overview clause and a new technical clause dealing with all this addressing stuff.</t>
  </si>
  <si>
    <t>The Element TTL should be greater than 1, equal to 1 is too small (would be 0 after decrement and the PERR would not be propagatet)</t>
  </si>
  <si>
    <t>remove "or equal" check all other occurrences of Element TTL.</t>
  </si>
  <si>
    <t>It is not a good idea to mix the creation of a new BSS with becoming a member of an MBSS. The parameter set of the MLME-SAP interface contains too many parameters that are specific to the first STA of a new BSS.</t>
  </si>
  <si>
    <t>Separate the creation of a new BSS and becoming a member of an MBSS, so that there are two separate MLME-SAP interfaces.</t>
  </si>
  <si>
    <t>make more readible</t>
  </si>
  <si>
    <t>insert "of" between "or the"</t>
  </si>
  <si>
    <r>
      <t>p</t>
    </r>
    <r>
      <rPr>
        <sz val="10"/>
        <rFont val="Arial"/>
        <family val="2"/>
      </rPr>
      <t>lace holder:
Synchronization related mechanisms are carefully reviewed again so that the interaction with MCCA and power save can be workable.</t>
    </r>
  </si>
  <si>
    <r>
      <t>e</t>
    </r>
    <r>
      <rPr>
        <sz val="10"/>
        <rFont val="Arial"/>
        <family val="2"/>
      </rPr>
      <t>ditorial:
Change the sentence to "</t>
    </r>
    <r>
      <rPr>
        <sz val="10"/>
        <rFont val="Arial"/>
        <family val="2"/>
      </rPr>
      <t>A mesh STA should maintain synchronization with up to the dot11MeshNbrOffsetMaxNeighbor neighbor mesh STAs that are in the same the MBSS. Additionally, a mesh STA should maintain synchronization with up to the dot11MeshNbrOffsetMaxNeighbor neighbor STAs that are outside of the MBSS.</t>
    </r>
    <r>
      <rPr>
        <sz val="10"/>
        <rFont val="Arial"/>
        <family val="2"/>
      </rPr>
      <t>"
implemented in the 11-10/540r2 and the later version.</t>
    </r>
  </si>
  <si>
    <r>
      <t>e</t>
    </r>
    <r>
      <rPr>
        <sz val="10"/>
        <rFont val="Arial"/>
        <family val="2"/>
      </rPr>
      <t>ditorial
implemented in the 11-10/540r0 and the later version.</t>
    </r>
  </si>
  <si>
    <r>
      <t>editorial</t>
    </r>
    <r>
      <rPr>
        <sz val="10"/>
        <rFont val="Arial"/>
        <family val="2"/>
      </rPr>
      <t>:
Change "it shall stay awake state" to "it shall stay in the Awake state". Further, change "Active state" to "Awake state" in line 3 page 253, and in line 33 page 257 (2 places).
implemented in the 11-10/540r0 and the later version.</t>
    </r>
  </si>
  <si>
    <r>
      <t>r</t>
    </r>
    <r>
      <rPr>
        <sz val="10"/>
        <rFont val="Arial"/>
        <family val="2"/>
      </rPr>
      <t>eview:
The mesh STA does not need to silence TBTTs in 2 hop ranges if the neighbor STA does not listen to that beacon frame. Hence, "neighbors’ beacon reception timing that are recognized as neighbor’s essential beacon reception timing" should be described here. As for MCCA activated mesh STA, all neighbor's beacon should be treated as essential as it contains MCCAOP Advertisements. So, MCCA activated mesh STA shall silences reported TBTT regardless of the essentiality of the beacon reception timing.
Change the paragraph to 
"When dot11MBCAActivated is true, a mesh STA should not extend its transmissions, other than Beacon frames, across its neighbors’ beacon reception timing that are recognized as neighbor’s essential beacon reception timing (see 11C.12.4.2.4 (Receiver’s procedure)), in order to assist the proper Beacon frame reception at its neighbor mesh STAs. This operation helps in reducing the hidden STA interference with beacon reception at its neighbor mesh STA. When both dot11MBCAActivated and dot11MCCAActivated are true, a mesh STA shall not extend its transmissions, other than Beacon frames, across its neighbors’ beacon reception timing. After silencing for dot11MeshAverageBeaconFrameDuration µs from the reported neighbor’s TBTT, the mesh STA may start transmitting frames again."
implemented in the 11-10/540r2 and the later version.</t>
    </r>
  </si>
  <si>
    <t>clarification:
Discarding of the V_offset,1 means "invalidate the Voffset value obtained from the previous Beacon or Probe Response frame reception". To be precise, add the following text to the end of the cited text.
"(invalidate the V_offset value obtained from the previous Beacon or Probe Response frame reception)".
implemented in the 11-10/540r0 and the later version.</t>
  </si>
  <si>
    <t>P802.11s_Draft 5 alters MBSS Extended Channel Switching, so the scope of the changed text raises the issue of how to operate in Brazil or China or any country whose regulatory classes are not in Annex J. This comment is essentially CID 2113 of LB 160, asking to extend the regulatory class definitions to allow regulatory specific rules and channel specification to be used in all countries where IEEE 802.11 can be used. This comment is  requesting Annex J to be extended to cover all regulatory rules, i.e., some generic mechanism for describing channels (regulatory class,channel number pairs) outside the US/EU/JP. 802.11mb Draft3.0 shows a global table for use in any regulatory domain for 802.11 channel switching and operation.</t>
  </si>
  <si>
    <t>Apply the resolution contained in submission 11-10-210-07 to P802.11s_Draft5.0 for the next draft.</t>
  </si>
  <si>
    <t>emergency services support is not required for a mesh network</t>
  </si>
  <si>
    <t>remove "emergency service support" from the list of mesh functionalities</t>
  </si>
  <si>
    <t>regulations for emergency services apply to an overlay network that may or may not exist. It is inappropriate to mandate support for the underlying protocols that build the mesh network to change to indicate support for something provided by the overlay. Furthermore, if procedures are beyond the scope of the standard then there is no way that interoperability can be achieved. If it is not possible for two independent implementations based solely on the standard to interoperate then this has no place in the standard.</t>
  </si>
  <si>
    <t>remove this section.</t>
  </si>
  <si>
    <r>
      <t>Add the following amendment. "3.57 distribution system medium (DSM): The medium or set of media used by a distribution system (DS)</t>
    </r>
    <r>
      <rPr>
        <sz val="10"/>
        <rFont val="Arial"/>
        <family val="2"/>
      </rPr>
      <t xml:space="preserve"> </t>
    </r>
    <r>
      <rPr>
        <sz val="10"/>
        <rFont val="Arial"/>
        <family val="2"/>
      </rPr>
      <t>for communications between access points (APs)</t>
    </r>
    <r>
      <rPr>
        <u val="single"/>
        <sz val="10"/>
        <rFont val="Arial"/>
        <family val="2"/>
      </rPr>
      <t>, mesh gates,</t>
    </r>
    <r>
      <rPr>
        <sz val="10"/>
        <rFont val="Arial"/>
        <family val="2"/>
      </rPr>
      <t xml:space="preserve"> and portals of an extended service set (ESS)."</t>
    </r>
    <r>
      <rPr>
        <sz val="10"/>
        <rFont val="Arial"/>
        <family val="2"/>
      </rPr>
      <t xml:space="preserve"> Putting underline to ", mesh gates,".</t>
    </r>
  </si>
  <si>
    <r>
      <t>1</t>
    </r>
    <r>
      <rPr>
        <sz val="10"/>
        <rFont val="Arial"/>
        <family val="2"/>
      </rPr>
      <t>1-10/508</t>
    </r>
  </si>
  <si>
    <t xml:space="preserve">The comment does not specify any topic to be changed nor any recommended change. 
</t>
  </si>
  <si>
    <t xml:space="preserve">The possibility to continue group addressed frames transmission at the next beacon interval reduces delays and simplifies the group addressed frames handling. </t>
  </si>
  <si>
    <t>Change the sentence to read: "The mesh STA uses the EOSP subfield to indicate the end of the current peer service period (PSP) in which it operates as the transmitter."</t>
  </si>
  <si>
    <t>Change the sentence to read: "The value of this field together with the Mesh Power Save Level subfield..."</t>
  </si>
  <si>
    <t>See resolution to CID 3044</t>
  </si>
  <si>
    <t>After more thought, I prefer the current formulation to the one suggested.</t>
  </si>
  <si>
    <r>
      <t>b</t>
    </r>
    <r>
      <rPr>
        <sz val="10"/>
        <rFont val="Arial"/>
        <family val="2"/>
      </rPr>
      <t>eacon timing status number:
Upon completion of the TBTT adjustment, status number is incremented (not reset to zero). This enables receivers (neighbors) to detect there is a change in the beacon timing information, even if the receivers (neighbors) did not listen to the mesh STA's beacon frames during the TBTT adjustment. This is helpful especially for mesh STAs in deep sleep mode which does not listen to each of neighbor's beacon frames. As written in NOTE2 in 11C.12.4.4.3, mesh STAs in deep sleep mode will use the status number change in order to detect the clock drift appropriately.
In order to describe the use of status number more clearly, add the following text to the end of 11C.12.4.2.1.
"The Report Status subfield in the Report Control field facilitates the detection of the changes in the beacon timing information set by the receiving mesh STA."
11-10/540r1 and the later version.</t>
    </r>
  </si>
  <si>
    <r>
      <t>c</t>
    </r>
    <r>
      <rPr>
        <sz val="10"/>
        <rFont val="Arial"/>
        <family val="2"/>
      </rPr>
      <t>larification:
Replace 
"When the mesh STA is in light sleep mode or in deep sleep mode, it shall stay awake state at least for its beacon period and assure that the alternative TBTT does not cause beacon collision."
with 
"It shall collect new beacon timing information from its neighbor STAs at least for its beacon period and try to assure that the alternative TBTT does not cause beacon collision."
11-10/540r1 and the later version.</t>
    </r>
  </si>
  <si>
    <r>
      <t>editorial</t>
    </r>
    <r>
      <rPr>
        <sz val="10"/>
        <rFont val="Arial"/>
        <family val="2"/>
      </rPr>
      <t>:
Replace "when it activates MCCA." with "when dot11MCCAActivated is true".</t>
    </r>
  </si>
  <si>
    <r>
      <t>clarification</t>
    </r>
    <r>
      <rPr>
        <sz val="10"/>
        <rFont val="Arial"/>
        <family val="2"/>
      </rPr>
      <t>:
It seems that the delaying of the beacon transmission fits better to 802.11s. Followings are the reasoning.
1. Keep the beacon rational from the base standard:
Historically, the beacon frame in 802.11 is cosidered to be delivered periodically. In the base standard, subclause 11.1.2.1, the beacon frame delay is already taken into consideration. Skipping a beacon transmission may cause some problem for passive scan operation which is used for the discovery service (the STA may not be discovered).
2. Delayed beacon transmission does not harm sync or MBCA:
Delayed beacon transmission does not cause the clock adjustment confusion. Because the beacon frame contains TSF timer value which reflects the exact transmission time of the frame, the receiving STA can obtain the TSF offset value using the equation Voffset = VT - Tr, regardless of the frame transmission delay from the TBTT. Also, neighbor STA's TBTT are calculated using the equation TTBTT = Tr – (VT modulo (VB * 1024)). The calculated TBTT does not contain the delay factor. So, the delayed beacon transmission does not cause confusion for MBCA as well.
3. Skipping of the beacon transmission may harm power save performance:
When the scheduled beacon is not received, the STA (in the light sleep mode) shall remain in awake state at least for The Group Delivery Idle Time from the TBTT (The Group Delivery Idle Time is typically much longer than the beacon transmission delay amount). This will be an additional burden for the neighbor peer mesh STAs. There are some more drawbacks for skipping beacon transmission.
- Skipping a beacon transmission loses the chance to announce TIM. This will impact the frame delivery delay toward the STA in light sleep mode.
- Skipping a beacon transmission loses the initiation of Awake Window. This will cause the lost of chance to transmit frame toward the STA in deep sleep mode.</t>
    </r>
  </si>
  <si>
    <r>
      <t>M</t>
    </r>
    <r>
      <rPr>
        <sz val="10"/>
        <rFont val="Arial"/>
        <family val="2"/>
      </rPr>
      <t>LME definition:
Rather than replacing the existing primitive, MLME-MeshNeighborOffsetStart and MLME-MeshNeighborOffsetStop are added so that SME can explicitly specify which STA to start/stop synchronization. 
implemented in the 11-10/540r1 and the later version.</t>
    </r>
  </si>
  <si>
    <t>clarification:
When you assume T_another for the beacon (or probe response) frame transmision time, T_another is equal to V_T and T_own is equal to T_r. However, the notation T_own or T_another has more generic meaning. The use of T_own or T_another is not restricted to the T_r or V_T. For instence, mesh STA uses this equation to translate the contents of beacon timing element. The beacon timing information is expressed in T_another fashion. Mesh STA that receives the beacon timing element calculate the timing in its own TSF using this equation.
No need to change the text in D5.0.</t>
  </si>
  <si>
    <r>
      <t>c</t>
    </r>
    <r>
      <rPr>
        <sz val="10"/>
        <rFont val="Arial"/>
        <family val="2"/>
      </rPr>
      <t>larification:
As described in 11C.12.2.2.2 (Clock drift adjustment), a mesh STA is requred to operate clock drift adjustment. There are some reasons for this. Keeping track of neighbor's TSF does not resolve clock drifting. If we do not stop clock drift, scheduled transmission will be suffering from collision even if the STAs allocate the scheduled transmissions orthogonally at the beginning (i.e., see slide 3-5 of 11-09/121r0). This causes, at least, beacon collisions and collision of MCCAOPs. These collisions affects poor characteristic of mesh operation and shall be avoided. In order to avoid such problem, the clock drift compensation is mandated. However, due to the distributed nature, maintaining the strict synchronization is very challenging. Thus, TGs has chosen to take a loose synchronization approach, as described in NOTE in 11C.12.2.2.2 (Clock drift adjustment). 
The TSF adjustment frequency requirement is defined in terms of jitter allowance and described in item d) in 11C.12.2.2.2 as "The mesh STA shall suspend its TSF timer frequently enough so that the delay amount within a single beacon period does not exceed 0.08% of its beacon interval."</t>
    </r>
  </si>
  <si>
    <t>clarification:
T_r and V_T are not equal to each other for 2 mesh STAs. V_T is a TSF value of transmitting mesh STA and T_r is a TSF value of the receiving mesh STA. The notation is in line with what is written in 11C.12.2.2.1 (Basic operation). Please note that each mesh STA calculate the value V_offset or T_TBTT independently.</t>
  </si>
  <si>
    <r>
      <t>e</t>
    </r>
    <r>
      <rPr>
        <sz val="10"/>
        <rFont val="Arial"/>
        <family val="2"/>
      </rPr>
      <t>ditorial
Change to "T_r is the frame reception time measured in the receiving mesh STA’s TSF timer,".
implemented in the 11-10/540r0 and the later version.</t>
    </r>
  </si>
  <si>
    <t>Define a way where it is possible to use the default values. Possible concepts could be:
- to leave some parameters empty (similar to C++)
- to have separate interfaces for setting / reading the MIB parameters and activating MCCA. The latter would be simply a request to activate MCCA based on the parameters in the MIB parameters.</t>
  </si>
  <si>
    <t>There happens more in order to activate MCCA, for instance, see first paragraph of clause 9.9a.3.2.</t>
  </si>
  <si>
    <t>More flesh.</t>
  </si>
  <si>
    <t>It might be necessary to provide more information to the SME in case of failure.</t>
  </si>
  <si>
    <t>Add more information for the case of failure.</t>
  </si>
  <si>
    <t>I would doubt that it is (architecturally) possible to pass information elements from the SME to the MLME.</t>
  </si>
  <si>
    <t>Split the parameter "Congestion Notification" into the separate parameters that are necessary to compile the Congestion Notification element.</t>
  </si>
  <si>
    <t>The default value for the RANN interval should be aligned with the interval of the proactive PREQ.</t>
  </si>
  <si>
    <t>Change default value for dot11MeshHWMPrannInterval to 2000. This is the same value as for dot11MeshHWMProotInterval.</t>
  </si>
  <si>
    <t>This sentence is too restrictive and does not reflect properly how the on-demand mechanisms work together with the proactive mechanisms. Anyways, it is a remnant of the deleted hybrid routing mode.</t>
  </si>
  <si>
    <t>The sentence needs to be changed to the proper behaviour of HWMP: on-demand mechanisms are used whenever there is no (proactive) path available. This includes paths to arbitrary mesh STAs (non-root), error recovery on proactively established paths. I will try to find a good replacement for this sentence</t>
  </si>
  <si>
    <t>If I remember correctly, we discussed the example and came to the conclusion to delete it, but I don't know where we documented it :-(</t>
  </si>
  <si>
    <t>Remove remainder of paragraph, starting with "One example of concurrent usage …"</t>
  </si>
  <si>
    <t>metric is not so important to be in italic</t>
  </si>
  <si>
    <t>un-italizise metric</t>
  </si>
  <si>
    <t>path target address has to be one level up</t>
  </si>
  <si>
    <t>The definition of hopcount is not really helpful. It is not used in the specification of the path discovery process.</t>
  </si>
  <si>
    <t>Delete definition of hopcount.</t>
  </si>
  <si>
    <t>The forwarding information is relative to a particular mesh destination of the path. If it would be relative to a target, there would be no reverse path to the originator possible.</t>
  </si>
  <si>
    <t>Change "and a particular target of the path" into "and a particular mesh destination of the path"</t>
  </si>
  <si>
    <t>Either full stop or colon.</t>
  </si>
  <si>
    <t>Remove the full stop.</t>
  </si>
  <si>
    <t>The end station is a mesh station.</t>
  </si>
  <si>
    <t>Change definition of destination mesh STA to: "The end mesh STA of a (forward or reverse) path."</t>
  </si>
  <si>
    <t>There is no path defined in 802.11s, only the mesh path.</t>
  </si>
  <si>
    <t>change "is the path to" into "is the mesh path to"</t>
  </si>
  <si>
    <t>Definition of destination mesh STA address should refer to definition of destination mesh STA.</t>
  </si>
  <si>
    <t>Change definition of destination mesh STA address to: "The MAC address of the destination mesh STA."</t>
  </si>
  <si>
    <t>path should be the mesh path</t>
  </si>
  <si>
    <t>insert "mesh" before "path"</t>
  </si>
  <si>
    <t>The definition of unreachable destination is different from the text written here.</t>
  </si>
  <si>
    <t>Change definition of unreachable destination into: A destination mesh STA is considered unreachable if the link to the next hop of the active path to this destination mesh STA in its forwarding information is no longer usable."</t>
  </si>
  <si>
    <t>inconsistent capitalization. incomplete abbreviation.</t>
  </si>
  <si>
    <t>Change defined term into "HWMP sequence number (HWMP SN)"</t>
  </si>
  <si>
    <t>It's the HWMP sequence number.</t>
  </si>
  <si>
    <t>Change defined term into " target HWMP sequence number"</t>
  </si>
  <si>
    <t>inconsistent capitalization.</t>
  </si>
  <si>
    <t>Change defined term into "element time to live (Element TTL)"</t>
  </si>
  <si>
    <t>It's either proactive PREQs or RANNs</t>
  </si>
  <si>
    <t>Change "and/or" into "or"</t>
  </si>
  <si>
    <t>Change defined term into "lifetime"</t>
  </si>
  <si>
    <t>The target HWMP sequence number is part of the forwarding information.</t>
  </si>
  <si>
    <t>Move definition of HWMP sequence number (HWMP SN) immediately before definition of forwarding information.
Delete definition of target HWMP sequence number.
Create new definition of "destination HWMP sequence number: The HWMP sequence number of the destination mesh STA." immediately after definition of destination mesh STA address inside the forwarding information.</t>
  </si>
  <si>
    <t>The lifetime is part of the forwarding information.</t>
  </si>
  <si>
    <t>Move definition of lifetime immediately after definition of precursor mesh STA address at the same level (part of forwarding information).</t>
  </si>
  <si>
    <t>The path originator does not know yet, whether the path target is a target mesh STA or outside the MBSS.</t>
  </si>
  <si>
    <t>Change "with the target mesh STA specified" into "with the path target specified"</t>
  </si>
  <si>
    <t>Why is it suddenly the target mesh STA?</t>
  </si>
  <si>
    <t>Need some text that introduces the reception of the PREQ by the target mesh STA.</t>
  </si>
  <si>
    <t>The last sentence is a little bit long and confusing.</t>
  </si>
  <si>
    <t>Make the sentence clearer and more understandable.</t>
  </si>
  <si>
    <t>Depending on the setting of the Proactive PREP flag, there might be only paths from all mesh STAs to the root mesh STA.</t>
  </si>
  <si>
    <t>swap "the root mesh STA" and "all mesh STAs"</t>
  </si>
  <si>
    <t>A root mesh STA has no free will.</t>
  </si>
  <si>
    <t>Change "would send" into "sends"</t>
  </si>
  <si>
    <t>The same processing could be more specific.</t>
  </si>
  <si>
    <t>"The Mesh Power Save Level subfield is reserved if the Power Management field is set to 0."</t>
  </si>
  <si>
    <r>
      <t>R</t>
    </r>
    <r>
      <rPr>
        <sz val="10"/>
        <rFont val="Arial"/>
        <family val="2"/>
      </rPr>
      <t>eplace with "The Mesh Power Save Level subfield is reserved if the Power Management field is 0."</t>
    </r>
  </si>
  <si>
    <t>"The length of the Anti-Clogging Token need not be specified because the generation and processing of the Anti-Clogging Token is solely up to one peer."</t>
  </si>
  <si>
    <r>
      <t>R</t>
    </r>
    <r>
      <rPr>
        <sz val="10"/>
        <rFont val="Arial"/>
        <family val="2"/>
      </rPr>
      <t>eplace with "The length of the Anti-Clogging Token needs not be specified because the generation and processing of the Anti-Clogging Token is solely up to one peer."</t>
    </r>
  </si>
  <si>
    <r>
      <t>In editorial instruction, change "Insert" into "Change"</t>
    </r>
    <r>
      <rPr>
        <sz val="10"/>
        <rFont val="Arial"/>
        <family val="2"/>
      </rPr>
      <t>.
Remove unnecessary a) after a).</t>
    </r>
  </si>
  <si>
    <t>Do not use AutoSort when pasting multiple fields from one spreadsheet to another!!!!</t>
  </si>
  <si>
    <t>Overall Summary</t>
  </si>
  <si>
    <t>S-E2E</t>
  </si>
  <si>
    <t>Need end-to-end security?</t>
  </si>
  <si>
    <t>Use these lables in column M. Issue Identifierss should start with G, M, R, or S.</t>
  </si>
  <si>
    <t>G-Discovery</t>
  </si>
  <si>
    <t>G-Frame</t>
  </si>
  <si>
    <t>General Frame Format</t>
  </si>
  <si>
    <t>Unification with base standard.</t>
  </si>
  <si>
    <t>M-CC</t>
  </si>
  <si>
    <t>Congestion Control</t>
  </si>
  <si>
    <t>M-CS</t>
  </si>
  <si>
    <t>R-FWD</t>
  </si>
  <si>
    <t>Forwarding</t>
  </si>
  <si>
    <t>Frame Format</t>
  </si>
  <si>
    <t>Total</t>
  </si>
  <si>
    <t>% Closed</t>
  </si>
  <si>
    <t>Color Codes</t>
  </si>
  <si>
    <t>If non-blank, identifies a document submission brought in resolution of the comment.</t>
  </si>
  <si>
    <t>Proxy Update</t>
  </si>
  <si>
    <t>R-PU</t>
  </si>
  <si>
    <t>Security</t>
  </si>
  <si>
    <t>Peer Link Management</t>
  </si>
  <si>
    <t>S-PLM</t>
  </si>
  <si>
    <t>S-SAE</t>
  </si>
  <si>
    <t>Designator:</t>
  </si>
  <si>
    <t>Saved Statistics</t>
  </si>
  <si>
    <t>Revisision</t>
  </si>
  <si>
    <t>Date</t>
  </si>
  <si>
    <t>Submission</t>
  </si>
  <si>
    <t>Venue Date:</t>
  </si>
  <si>
    <t>IEEE P802.11 Wireless LANs</t>
  </si>
  <si>
    <t>Abstract:</t>
  </si>
  <si>
    <t>Subject:</t>
  </si>
  <si>
    <t>Author(s):</t>
  </si>
  <si>
    <t>First Author:</t>
  </si>
  <si>
    <t>CID</t>
  </si>
  <si>
    <t>Part of No Vote?</t>
  </si>
  <si>
    <t>Resolution</t>
  </si>
  <si>
    <t>Resolution Notes</t>
  </si>
  <si>
    <t>Edit Status</t>
  </si>
  <si>
    <t>Edit Notes</t>
  </si>
  <si>
    <t>Edited in Draft</t>
  </si>
  <si>
    <t>Duplicate of CID</t>
  </si>
  <si>
    <t xml:space="preserve">Resolution Status
</t>
  </si>
  <si>
    <t>Assignee</t>
  </si>
  <si>
    <t>TGs Approval Date</t>
  </si>
  <si>
    <t>Resolution Status</t>
  </si>
  <si>
    <t>Identifier for comments that are related to a particular issue. Issue Identifiers should start with M, S, R, or G depending on the issues Topic Category.</t>
  </si>
  <si>
    <t>Open</t>
  </si>
  <si>
    <t>Closed</t>
  </si>
  <si>
    <t>Orig Page No.</t>
  </si>
  <si>
    <t>Orig Line No.</t>
  </si>
  <si>
    <t>Orig Comment Type</t>
  </si>
  <si>
    <t>Statistics</t>
  </si>
  <si>
    <t>Issue IDs are used to identify groups of CIDs that are related to the same issue</t>
  </si>
  <si>
    <t>Notes / Summary of Changes</t>
  </si>
  <si>
    <t>r0</t>
  </si>
  <si>
    <t>G-Architecture</t>
  </si>
  <si>
    <t>Mesh architecture and MBSS concept</t>
  </si>
  <si>
    <t>Link Metric</t>
  </si>
  <si>
    <t>R-LM</t>
  </si>
  <si>
    <t>R-Proxy</t>
  </si>
  <si>
    <t xml:space="preserve">  RFI</t>
  </si>
  <si>
    <t xml:space="preserve">  Security</t>
  </si>
  <si>
    <t>S-Editorial</t>
  </si>
  <si>
    <t>Issue Ident.</t>
  </si>
  <si>
    <t>Asignee</t>
  </si>
  <si>
    <t>47</t>
  </si>
  <si>
    <t>25</t>
  </si>
  <si>
    <t>50</t>
  </si>
  <si>
    <t>65</t>
  </si>
  <si>
    <t>7.4.18.8</t>
  </si>
  <si>
    <t>123</t>
  </si>
  <si>
    <t>62</t>
  </si>
  <si>
    <t>D</t>
  </si>
  <si>
    <t>5</t>
  </si>
  <si>
    <t>9</t>
  </si>
  <si>
    <t>11C.12.2.2.1</t>
  </si>
  <si>
    <t>59</t>
  </si>
  <si>
    <t>38</t>
  </si>
  <si>
    <t>53</t>
  </si>
  <si>
    <t>11C.12.2.2.2</t>
  </si>
  <si>
    <t>11C.12.3.1</t>
  </si>
  <si>
    <t>11C.12.3.2</t>
  </si>
  <si>
    <t>18-19</t>
  </si>
  <si>
    <t>19</t>
  </si>
  <si>
    <t>27</t>
  </si>
  <si>
    <t>64</t>
  </si>
  <si>
    <t>6-7</t>
  </si>
  <si>
    <t>8</t>
  </si>
  <si>
    <t>1</t>
  </si>
  <si>
    <t>37-38</t>
  </si>
  <si>
    <t>The only thing the RSN IE is being used for is ciphersuite selection and that can be handled by the AMPE IE. Just turn the "selected pairwise cipher suite field" into a list, add a count, and add a "group cipher suite field". The RSN IE has a whole bunch of other cruft that is not being used or defined or referenced here. What happens, for instance, if the PMKID in the RSN IE does not match the "Chosen PMK field"? Or should the PMKID in the RSNIE be zero'd out? What about the AKM? Should it be SAE? What if it isn't but the "Chosen PMK field" indicates a PMK created by SAE? Or should the AKM be zero'd out?</t>
  </si>
  <si>
    <t>3</t>
  </si>
  <si>
    <t>5.2.13.5</t>
  </si>
  <si>
    <t>5.2.13.5.11</t>
  </si>
  <si>
    <t>7.1.3.6.3</t>
  </si>
  <si>
    <t>7.2.2.2</t>
  </si>
  <si>
    <t>10-11</t>
  </si>
  <si>
    <t>7.2.3</t>
  </si>
  <si>
    <t>7.3.2.100</t>
  </si>
  <si>
    <t>5.2.13.5.5</t>
  </si>
  <si>
    <t>7.1.3.1.7</t>
  </si>
  <si>
    <t>56</t>
  </si>
  <si>
    <t>21</t>
  </si>
  <si>
    <t>14</t>
  </si>
  <si>
    <t>article missing</t>
  </si>
  <si>
    <t>16</t>
  </si>
  <si>
    <t>41</t>
  </si>
  <si>
    <t>11C.12.4.3</t>
  </si>
  <si>
    <t>37</t>
  </si>
  <si>
    <t>40</t>
  </si>
  <si>
    <t>48</t>
  </si>
  <si>
    <t>wording</t>
  </si>
  <si>
    <t>52</t>
  </si>
  <si>
    <t>grammar</t>
  </si>
  <si>
    <t>54</t>
  </si>
  <si>
    <t>57</t>
  </si>
  <si>
    <t>58</t>
  </si>
  <si>
    <t>60</t>
  </si>
  <si>
    <t>4</t>
  </si>
  <si>
    <t>11C.12</t>
  </si>
  <si>
    <t>33-34</t>
  </si>
  <si>
    <t>42</t>
  </si>
  <si>
    <t>18</t>
  </si>
  <si>
    <t>49</t>
  </si>
  <si>
    <t>11</t>
  </si>
  <si>
    <t>51</t>
  </si>
  <si>
    <t>46</t>
  </si>
  <si>
    <t>7.4.18.3</t>
  </si>
  <si>
    <t>33</t>
  </si>
  <si>
    <t>31-32</t>
  </si>
  <si>
    <t>7.4.18.5</t>
  </si>
  <si>
    <t>74</t>
  </si>
  <si>
    <t>7.4.18.7</t>
  </si>
  <si>
    <t>1-2</t>
  </si>
  <si>
    <t>9.9a.3.1</t>
  </si>
  <si>
    <t>9.9a.3.2</t>
  </si>
  <si>
    <t>9.9a.3.3</t>
  </si>
  <si>
    <t>9.9a</t>
  </si>
  <si>
    <t>6</t>
  </si>
  <si>
    <t>13-14</t>
  </si>
  <si>
    <t>17</t>
  </si>
  <si>
    <t>16-18</t>
  </si>
  <si>
    <t>9.9a.3.4</t>
  </si>
  <si>
    <t>39</t>
  </si>
  <si>
    <t>44</t>
  </si>
  <si>
    <t>9.9a.3.5</t>
  </si>
  <si>
    <t>52-53</t>
  </si>
  <si>
    <t>58-59</t>
  </si>
  <si>
    <t>9.9a.3.6</t>
  </si>
  <si>
    <t>7</t>
  </si>
  <si>
    <t>9.9a.3.7</t>
  </si>
  <si>
    <t>20</t>
  </si>
  <si>
    <t>22</t>
  </si>
  <si>
    <t>29</t>
  </si>
  <si>
    <t>30</t>
  </si>
  <si>
    <t>32</t>
  </si>
  <si>
    <t>36</t>
  </si>
  <si>
    <t>9.9a.3.8</t>
  </si>
  <si>
    <t>31</t>
  </si>
  <si>
    <t>1-36</t>
  </si>
  <si>
    <t>7.3.2.107</t>
  </si>
  <si>
    <t>7.3.2.108</t>
  </si>
  <si>
    <t>7.3.2.109</t>
  </si>
  <si>
    <t>55</t>
  </si>
  <si>
    <t>7.3.2.110</t>
  </si>
  <si>
    <t>7.3.2.111</t>
  </si>
  <si>
    <t>57-58</t>
  </si>
  <si>
    <t>7.3.2.113</t>
  </si>
  <si>
    <t>7.4.14</t>
  </si>
  <si>
    <t>There is some mismatch between the "security level" of Action frames and the category of action frames. 
Self Protected is defined as a category in 7.4.14, but it is in fact a "security level" that would be between Public Action frames and Robust Action frames. So, the new functionality related to self protection should be defined where Public Action frames and Robust Action frames are defined, so that there is that new level of Self Protected Action frames.
The category of the action frames in clause 7.4.14 should reflect the application space, that is, Mesh Peering.</t>
  </si>
  <si>
    <t>7.4b</t>
  </si>
  <si>
    <t>62-65</t>
  </si>
  <si>
    <t>11C.1</t>
  </si>
  <si>
    <t>11C.10</t>
  </si>
  <si>
    <t>1-47</t>
  </si>
  <si>
    <t>11C.7.5.1</t>
  </si>
  <si>
    <t>11C.7.6</t>
  </si>
  <si>
    <t>7.2.3.1</t>
  </si>
  <si>
    <t>11C.8.3.1</t>
  </si>
  <si>
    <t>11C.8.3</t>
  </si>
  <si>
    <t>11C.10.4</t>
  </si>
  <si>
    <t>G-General</t>
  </si>
  <si>
    <t>G-Discovery</t>
  </si>
  <si>
    <t>G-PICS</t>
  </si>
  <si>
    <t>G-MIB</t>
  </si>
  <si>
    <t>G-Frame</t>
  </si>
  <si>
    <t>G-Editor</t>
  </si>
  <si>
    <t>G-Emergency</t>
  </si>
  <si>
    <t>G-Base</t>
  </si>
  <si>
    <t>G-Def</t>
  </si>
  <si>
    <t>G-Def</t>
  </si>
  <si>
    <t>G-Editor</t>
  </si>
  <si>
    <t>G-Emergency</t>
  </si>
  <si>
    <t>G-General</t>
  </si>
  <si>
    <t>M-MCCA</t>
  </si>
  <si>
    <t>M-CS</t>
  </si>
  <si>
    <t>M-BS</t>
  </si>
  <si>
    <t>M-PM</t>
  </si>
  <si>
    <t>M-QoS</t>
  </si>
  <si>
    <t>M-11n</t>
  </si>
  <si>
    <t>M-PM</t>
  </si>
  <si>
    <t>M-CC</t>
  </si>
  <si>
    <t>M-CS</t>
  </si>
  <si>
    <t>M-BS</t>
  </si>
  <si>
    <t>M-MCCA</t>
  </si>
  <si>
    <t>M-QoS</t>
  </si>
  <si>
    <t>M-11n</t>
  </si>
  <si>
    <t>Change "Instead of existing independently, a mesh BSS may also access
the Distribution System (DS)."</t>
  </si>
  <si>
    <t>Change to "A mesh BSS may also access the Distribution System (DS)."</t>
  </si>
  <si>
    <t>Add extra "," after "via the WM"</t>
  </si>
  <si>
    <t>as suggested</t>
  </si>
  <si>
    <t>Change "may establish mesh peering" to "may establish a mesh peering"</t>
  </si>
  <si>
    <t>In "A mesh STA uses the mesh coordination function (MCF) for channel access. MCF consists of EDCA (contention-
based channel access defined in 9.9a.2 (MCF contention-based channel access)) and MCCA (controlled
channel access defined in 9.9a.3 (MCF coordinated channel access (MCCA))). MCCA is a
reservation based channel access and aims to optimize the efficiency of frame exchanges in a mesh BSS." Change "MCCA (controlled channel access .." to "MCCA (coordinated channel access ..." and add "method" after "reservation based channel access".</t>
  </si>
  <si>
    <t>Change "Intra-mesh congestion control can be used to offer flow control over the multi-hop environment." to "Intra-mesh congestion control can be used to provide flow control over the multi-hop environment."</t>
  </si>
  <si>
    <t>Change "the individually addressed frame" TO "the individually addressed frames"</t>
  </si>
  <si>
    <t>Change "EEC" to "ECC"</t>
  </si>
  <si>
    <t>Change "ECC" to "FFC"</t>
  </si>
  <si>
    <t>Change "modulus" to "modulo"</t>
  </si>
  <si>
    <t>Shouldn't the mapping F map from group element to scalar?, e.g. p89, line 40</t>
  </si>
  <si>
    <t>repair</t>
  </si>
  <si>
    <t>Freudianism? Change to FFC</t>
  </si>
  <si>
    <t>"the order of the group, r.— (p-1)/r — modulo the prime to produce a
candidate PWE." cannot be parsed (by me).</t>
  </si>
  <si>
    <t>11C.8.4.2 contains almost same information as described in 11C.8.4.1. These subclauses should be merged with a proper wording.</t>
  </si>
  <si>
    <t xml:space="preserve">"A PXU element is generated by a mesh STA to inform a destination mesh STA of the external addresses it is a proxy for, and/or of proxy information the mesh STA knows but is not the proxy mesh STA for."
This sounds that multiple mesh STAs may generates PXU element containg the same information, which is very inefficient. </t>
  </si>
  <si>
    <t>Suggest to replace with "A PXU element is generated to inform the external addresses that is reachable via a proxy mesh STA."</t>
  </si>
  <si>
    <t>"The MAC address of the proxy mesh STA is taken from the Proxy MAC address subfield when bit 1 in the Flags subfield is 0, and from the PXU Originator MAC Address field when bit 1 in the Flags subfield is 1."
This is complex and confusing.</t>
  </si>
  <si>
    <t>Remove Proxy MAC address field from the Per Proxy Information.</t>
  </si>
  <si>
    <t>Why the proactive tree building mode has 2 mechanisms? It seems to be redundant.</t>
  </si>
  <si>
    <t>Suggest to consolidate to a single mechanism. OR explicitly states how these mechanisms differ and provides pros and cons of each mechanisms. If there is little differences in their pros and cons. Either of them should be removed to simplify the protocol.</t>
  </si>
  <si>
    <t>The usage of PREQ is too complex. There are too many cases for the use of this element and it is confusing.</t>
  </si>
  <si>
    <t>Suggest to simplify the usage of PREQ. Particularly, suggest to remove case C, and case E3. Consolidat case E1 and E2 as they are very similar.</t>
  </si>
  <si>
    <t>It is not clear how mesh STA use RANN with Gate Roll = 1 and GANN element. Should mesh STA use either of these options? How they can be determined.</t>
  </si>
  <si>
    <t>Specify the rule.</t>
  </si>
  <si>
    <t>"A mesh STA that transmits a RANN element shall include the RANN element into a Beacon frame at least once every dot11MeshHWMPrannInterval TUs."
Many information are still missing how to do this.
1. what happens if dot11MeshHWMPPrannInterval and beacon interval have mismatch.
2. when RANN is transmitted via beacon frame, does RANN frame need to be sent out separately?
3. how is the RANN seq number is incremented when the element is transmitted over beacon frame?
4. how does the intermediate STAs treat the RANN propagation when RANN element is received thru beacon frames? Do they propagate the element using beacon frame as well? If so, the element propagation requires larger latency as the beacon is transmitted only at beacon interval. Is it acceptable?</t>
  </si>
  <si>
    <t>As in comment. SPECIFY THE RULE. Otherwise remove RANN element from beacon frames.</t>
  </si>
  <si>
    <t>Either explain what the constraints are, or remove "without topological constraints."</t>
  </si>
  <si>
    <t xml:space="preserve">The reserved frame subtype should be used only when absolutely necessary. Instead of using a reserved subtype for the management frames, add a new type of "management action frame" for 4-address mesh multihop action frames. Change the "action" field of the currently defined in multiphop management frames (see 7.4b.2) to "sub-action". Change relevant text throughout the 11s spec.  </t>
  </si>
  <si>
    <t xml:space="preserve">Clarify notations and behaviors, and modify the text accordingly. </t>
  </si>
  <si>
    <t xml:space="preserve">With respect to the TSF values of its neighbors, is a mesh STA required to (a) actually adjust its TSF timer, or (b) only maintain (i.e., keep tracking of) the TSF offset values? If (a) is true, why (b) itself is insufficient, and how often is the TSF adjustment performed? </t>
  </si>
  <si>
    <t xml:space="preserve">Clarify the behavior and modify the text accordingly. </t>
  </si>
  <si>
    <t xml:space="preserve">If the two mesh STAs (i.e., the one transmitting the beacon and the one receiving the beacon), then the T_r and V_T are equal to each other when the propagation delay is ignored. So, why both T_r and V_T are introduced? </t>
  </si>
  <si>
    <t xml:space="preserve">Replace "T_r is the frame reception time measured in the mesh STA’s TSF timer," with "T_r is the frame reception time measured using the receiving mesh STA’s TSF timer," to be precise. </t>
  </si>
  <si>
    <t>"At each TBTT, the mesh STA shall schedule a Beacon
frame as the next frame for transmission according to the medium access rules specified in Clause 9."  The wording of "schedule a Beacon frame as the next frame" is confusing and imprecise. Replace the sentence with "Beacon transmission at each TBTT shall follow the medium access rules specified in Clause 9."</t>
  </si>
  <si>
    <t xml:space="preserve">"After collecting these information, the mesh STA shall look for the
appropriate timing of its beacon transmission so that its Beacon frames do not collide with Beacon frames transmitted by other STAs in its 2 hop range."  Suppose STA1 is in the middle of STA2 and STA3, where STA2 and STA3 are at the 2-hop distance from each other. If STA2 and STA3 both adjust their TBTTs independently, their selection of their respective new TBTTs may still collide with each other. How is this avoided (e.g., by introducing some randomness when selecting the new TBTTs)? </t>
  </si>
  <si>
    <t xml:space="preserve">In LB159, I submitted the comment (CID 2800), "What is the expected impact of power save on mesh path selection and maintenance. For example, can a mesh STA listed one (or more) of its peer, who is in doze state, as node on a mesh path? Clarify the behavior." This comment was countered with a resolution note " The power management operation is independent to path maintenance operation, i.e. paths are maintained regardless of the power management mode that the forwarding mesh STAs apply. Annex X.4 and especially X.4.5 describe the power save operation in forwarding." However, I cannot find Annex X.4 in 11s_D5.0. Therefore, I am resubmitting this comment. In particular, my question is about whether/how path information is updated when a forwarding STA (i.e., a STA on the path) enters the PS mode (i.e., it is no long able to forward frames). </t>
  </si>
  <si>
    <r>
      <t>Please see CID 311</t>
    </r>
    <r>
      <rPr>
        <sz val="10"/>
        <color indexed="8"/>
        <rFont val="Arial"/>
        <family val="2"/>
      </rPr>
      <t>0</t>
    </r>
  </si>
  <si>
    <r>
      <t xml:space="preserve">editorial
</t>
    </r>
    <r>
      <rPr>
        <sz val="10"/>
        <rFont val="Arial"/>
        <family val="2"/>
      </rPr>
      <t>The cited text "... shall schedule a Beacon frame as the next frame for transmission according to the medium access rules specified in Clause 9." is copied from the base standard (11.1.2.1 Beacon generation in infrastructure networks). It should be better to keep the same language for mesh STA to keep the consistency within the specification.</t>
    </r>
  </si>
  <si>
    <r>
      <t>editorial</t>
    </r>
    <r>
      <rPr>
        <sz val="10"/>
        <rFont val="Arial"/>
        <family val="2"/>
      </rPr>
      <t>:
Replace the paragraph with the following text in order to align with the description in the base standard.
"Mesh STAs shall use information from the Timestamp field without regard for the BSSID or Mesh ID, if the mesh STA maintains synchronization with the transmitter of the Beacon frame, to obtain information necessary for synchronization.
Mesh STAs may use information from the Beacon interval field, the Beacon Timing element, and the MCCAOP Advertisements element without regard for the BSSID or Mesh ID, if the mesh STA maintains synchronization with the transmitter of the Beacon frame, to obtain information necessary for MBCA or MCCA.
STAs in a mesh BSS shall use information that is not in the CF Parameter Set lement, the Timestamp field, the Beacon interval field, the Beacon Timing element, or the MCCAOP Advertisements element in received Beacon frames only if the mesh STA maintains mesh peerings with the transmitter of the Beacon frame."
implemented in the 11-10/540r1 and the later version.</t>
    </r>
  </si>
  <si>
    <r>
      <t>editorial</t>
    </r>
    <r>
      <rPr>
        <sz val="10"/>
        <rFont val="Arial"/>
        <family val="2"/>
      </rPr>
      <t>:
Yes. "affordable" is intended to express some acceptable jitter here. It is not clear how much is acceptable in general. So, the term "acceptable" should be avoided either. 
Change "affordable jitter" to "some jitter".
implemented in the 11-10/540r1 and the later version.</t>
    </r>
  </si>
  <si>
    <t>clarification:
There are 2 events that triggers the change of TBTT.
1. Proactive adjustment: This is tiggered only when the mesh STA discovers that its TBTT appears later than that of colliding STA, as described in the 2nd paragraph in 11C.12.4.4.1 (Proactive adjustment). This rule assures that only one of the colliding STAs (STA2 or STA3 in your comment) starts changing its TBTT.
2. Reactive adjustment: This is typically triggered by the TBTT Adjustment Request frame transmission by the STA that finds the collision (STA1 in your comment). As described in the first paragraph in 11C.12.4.4.2 (Reactive adjustment) mesh STA transmit a TBTT Adjustment Request frame to the mesh STA whose TBTT appears last at a particular collision timing. This is a same rule as 1. and elimnate the possibility that the differnt STAs initiate the TBTT adjustment procedure.
In either case, the probability of triggering the simultaneous TBTT adjustment at STA2 and STA3 (in your comment situation) is very low and such a corner case is not taken into consideration here.</t>
  </si>
  <si>
    <t>Commenter is encouraged to highlight specific problem he may have with  existing text, accordingly, we can work on resolutions.</t>
  </si>
  <si>
    <t>This sentence is not even needed as all the information is already conveyed later on.
Please remove "If a mesh STA detects the need to switch the channel, the mesh STA should inform channel switch decision to peer mesh STAs to which a mesh link has been established" from this subclause.</t>
  </si>
  <si>
    <r>
      <t>1</t>
    </r>
    <r>
      <rPr>
        <sz val="10"/>
        <rFont val="Arial"/>
        <family val="2"/>
      </rPr>
      <t>1-10/547</t>
    </r>
  </si>
  <si>
    <t>P802.11-rev-mb3.0d has already incorporated the submission 11-10-210-07. Given that 11s may be finished before 11m, please incoporate the submission 11-10-210-08</t>
  </si>
  <si>
    <t>The use of MCCA may imply long interruptions at a mesh STA, due to the self-imposed NAV. This may have a significant impact on the jitter in a mesh network, even though the overall throughput might increase because of it. Is there really not something better to resolve the mesh specific channel access issues?</t>
  </si>
  <si>
    <t>Please clarify why this is needed and whether this will introduce a risk of introducing duplicates. If it is not strictly needed, then remove this requirement.</t>
  </si>
  <si>
    <t>"... is transmitted in individually addressed frames to each of the intended responders or in a group addressed frame." A frame is either a broadcast or a unicast. If it is a broadcast, it might be possible to perform it by multiple unicasts. But this is not the right place to describe this. Furthermore, one of the important aspects of a broadcast is that it does not need to know all recipients.</t>
  </si>
  <si>
    <t>"… and the Setup Request is transmitted …" is either the MCCAOP Setup Request element or just a setup request.</t>
  </si>
  <si>
    <t>"mesh STA collocated with a mesh gate" would require two mesh stations. According to the definition is a mesh gate a mesh station that has access to the distribution system. So, no collocation, and only one mesh STA :-)</t>
  </si>
  <si>
    <t>"Element Time to Live" is a long text.</t>
  </si>
  <si>
    <t>"Destination External Address" is not listed</t>
  </si>
  <si>
    <t>"Mesh Path Selection" should be lower case</t>
  </si>
  <si>
    <t>"share a DTIM interval of common duration" Is this really necessary? If yes, how it is ensured?</t>
  </si>
  <si>
    <t>"active, light sleep and deep sleep mode."</t>
  </si>
  <si>
    <t>"active, light sleep and deep sleep."</t>
  </si>
  <si>
    <t>"maintaining synchronization procedure"</t>
  </si>
  <si>
    <t>"the maintaining synchronization procedure" or "maintaining the synchronization procedure"</t>
  </si>
  <si>
    <t>"A mesh BSS may interface one or more mesh gates"</t>
  </si>
  <si>
    <t>"A mesh BSS may contain one or more mesh gates"</t>
  </si>
  <si>
    <t>"The Mesh Power Save Level subfield is reserved, if the Power Management field is set to 0."</t>
  </si>
  <si>
    <t>"The Congestion Control Notification frame is used to indicate its congestion status to its neighbor peer mesh STA(s)." What is "its" referring to?   The frame?  A STA?</t>
  </si>
  <si>
    <t>"Open System Authentication and Deauthentication shall not be used between mesh STAs." Ambiguous</t>
  </si>
  <si>
    <t>"Open System Authentication and Open System Deauthentication shall not be used between mesh STAs."</t>
  </si>
  <si>
    <t>"The length of the Anti-Clogging Token need not be specified because it’s generation and processing is solely up to one peer." "it's" is ambiguous</t>
  </si>
  <si>
    <t>Check the HWMP sequence number handling throughout the document. Fill any gaps, complete rules and specifications, make sure that no deadlocks or serious malfunctioning will happen.</t>
  </si>
  <si>
    <t>7.2.3.9</t>
  </si>
  <si>
    <t>26</t>
  </si>
  <si>
    <t>23</t>
  </si>
  <si>
    <t>38-39</t>
  </si>
  <si>
    <t>5.2.9</t>
  </si>
  <si>
    <t>A</t>
  </si>
  <si>
    <t>15</t>
  </si>
  <si>
    <t>Chaplin, Clint</t>
  </si>
  <si>
    <t>Ecclesine, Peter</t>
  </si>
  <si>
    <t>Harkins, Dan</t>
  </si>
  <si>
    <t>Ptasinski, Henry</t>
  </si>
  <si>
    <t>Purnadi, Rene</t>
  </si>
  <si>
    <t>Sakoda, Kazuyuki</t>
  </si>
  <si>
    <t>Wang, Qi</t>
  </si>
  <si>
    <t>M-MCCA</t>
  </si>
  <si>
    <t>MCCA</t>
  </si>
  <si>
    <t>M-11n</t>
  </si>
  <si>
    <t>11n compatibility</t>
  </si>
  <si>
    <t>Kazuyuki Sakoda (Sony Corporation)</t>
  </si>
  <si>
    <t>KazuyukiA.Sakoda@jp.sony.com</t>
  </si>
  <si>
    <t>Bahr, Michael</t>
  </si>
  <si>
    <t>Instructions for editing of this spreadsheet by comment resolution subteams</t>
  </si>
  <si>
    <t>Accept</t>
  </si>
  <si>
    <t>Reject</t>
  </si>
  <si>
    <t>Counter</t>
  </si>
  <si>
    <t>Total Comments:</t>
  </si>
  <si>
    <t>Resolution Code</t>
  </si>
  <si>
    <t>Do not change any of columns A-G, R-T, or Y-AA.</t>
  </si>
  <si>
    <t>G-PICS</t>
  </si>
  <si>
    <t xml:space="preserve">  General</t>
  </si>
  <si>
    <t xml:space="preserve">  MAC</t>
  </si>
  <si>
    <t>Only use the following values in column V (Resolution):</t>
  </si>
  <si>
    <t>G-Base</t>
  </si>
  <si>
    <t>total</t>
  </si>
  <si>
    <t>closed</t>
  </si>
  <si>
    <t>Submitter</t>
  </si>
  <si>
    <t>The resolution for the comment (Accept, Reject, Counter, Defer, Transfer)
If the Comment Status is Closed, this is the resolution that was officially adopted by TGs.
If the Comment Status is Open, this is a suggest resolution (e.g. proposed at an ad-hoc) that needs to be voted on by TGs.</t>
  </si>
  <si>
    <t>Notes providing more detail on the resolution.</t>
  </si>
  <si>
    <t>The comment made by the commenter.   Minor fixups may be made to remove embedded objects.</t>
  </si>
  <si>
    <t>Proposed Change by Commenter</t>
  </si>
  <si>
    <t>The proposed change made by the commenter.   Minor fixups may be made to remove embedded objects.</t>
  </si>
  <si>
    <t>Clause</t>
  </si>
  <si>
    <t>Orig Type</t>
  </si>
  <si>
    <t>Orig Clause</t>
  </si>
  <si>
    <t>Page</t>
  </si>
  <si>
    <t>Line</t>
  </si>
  <si>
    <t>Type</t>
  </si>
  <si>
    <t>T</t>
  </si>
  <si>
    <t>E</t>
  </si>
  <si>
    <t>General</t>
  </si>
  <si>
    <t>Closed by:</t>
  </si>
  <si>
    <t>Kazuyuki Sakoda</t>
  </si>
  <si>
    <t>Sony Corporation</t>
  </si>
  <si>
    <t>5-1-12 Kitashinagawa, Shinagawa-ku, Tokyo, Japan</t>
  </si>
  <si>
    <t>81-3-5448-4018</t>
  </si>
  <si>
    <t>The line number indicated by the commenter</t>
  </si>
  <si>
    <t>The type of comment indicated by the commenter</t>
  </si>
  <si>
    <t>Part of No Vote</t>
  </si>
  <si>
    <t>Status of the comment (Open or Closed)</t>
  </si>
  <si>
    <t>open</t>
  </si>
  <si>
    <t>G-General</t>
  </si>
  <si>
    <t xml:space="preserve">  Editorial Comments:</t>
  </si>
  <si>
    <t xml:space="preserve">  Technical Comments:</t>
  </si>
  <si>
    <t xml:space="preserve">Original Clause </t>
  </si>
  <si>
    <t>MAC</t>
  </si>
  <si>
    <t>Defer</t>
  </si>
  <si>
    <t>G-Def</t>
  </si>
  <si>
    <t>G-Editor</t>
  </si>
  <si>
    <t>Channel Selection</t>
  </si>
  <si>
    <t>M-BS</t>
  </si>
  <si>
    <t>Beaconing and Synchronization</t>
  </si>
  <si>
    <t>M-General</t>
  </si>
  <si>
    <t>M-PM</t>
  </si>
  <si>
    <t>Power Management</t>
  </si>
  <si>
    <t>RFI</t>
  </si>
  <si>
    <t>R-HWMP</t>
  </si>
  <si>
    <t>R-General</t>
  </si>
  <si>
    <t>Full Date:</t>
  </si>
  <si>
    <t>Comment / Explanation</t>
  </si>
  <si>
    <t>Recommended Change</t>
  </si>
  <si>
    <t>Done -- resolution has been implemented in the draft
To Be Done -- to be implemented in a future draft revision -- no additional action required by TG
Needs Rework -- insufficient detail provided for editor to implement in the draft.  TG needs to rework this CID.</t>
  </si>
  <si>
    <t xml:space="preserve">A non-blank value indicates that the comment is an exact match  in the clause, comment and recommended change fields with the referenced comment. </t>
  </si>
  <si>
    <t>Topic Category</t>
  </si>
  <si>
    <t>Issue Identifier</t>
  </si>
  <si>
    <t>Insert a unique value identifier (i.e. "RFI-Waikoloa-1") in column X (Updated Resolution) for any row edited</t>
  </si>
  <si>
    <t>Blank</t>
  </si>
  <si>
    <t>Updated (to assist editor)</t>
  </si>
  <si>
    <t>S-General</t>
  </si>
  <si>
    <t>Date of TGs motion approving resolution.</t>
  </si>
  <si>
    <t>Comment</t>
  </si>
  <si>
    <t xml:space="preserve">If an issue identifier is changed, then insert "XFER" in column X (Updated Resolution) for any row edited in this fashion. </t>
  </si>
  <si>
    <t>G-MIB</t>
  </si>
  <si>
    <t xml:space="preserve">Yellow - Closed but not implemented in draft revision
Green - Closed and implemented
Orange - Comment was updated but not voted on in last session. </t>
  </si>
  <si>
    <t>When identifying comments related to the same issue, list unique issue identifiers in the "Issue Identifiers" worksheet..</t>
  </si>
  <si>
    <t>Comment identifier.   This is a unique integer that identifies a comment whereever the need to cross-reference occurs.   There is no significance to the actual values or ordering of values in this field.</t>
  </si>
  <si>
    <t>The name of the commenter</t>
  </si>
  <si>
    <t>The clause number indicated by the commenter</t>
  </si>
  <si>
    <t>The page number indicated by the commenter</t>
  </si>
  <si>
    <t>If non-blank, the person identified by this column has agreed to bring a submission to TGs in resolution of the comment.</t>
  </si>
  <si>
    <t>Description of Fields used on the Comments Tab</t>
  </si>
  <si>
    <t>Field</t>
  </si>
  <si>
    <t>Description</t>
  </si>
  <si>
    <t>Whether the comment forms part of the commenter's "No" vote</t>
  </si>
  <si>
    <t>Replace the sentence as in comment. Also, replace the non-IEEE 802.11 network with non-MBSS network in the same paragraph.</t>
  </si>
  <si>
    <t>It is not clear what this subclause is trying to describe. Does it describe "behavior of a proxy mesh STA"? Or "behavior of a mesh STA collocated with a mesh gate"? Or "behavior of a proxy mesh STA collocated with a mesh gate"?</t>
  </si>
  <si>
    <t>Clarify with proper wording.</t>
  </si>
  <si>
    <t>lettered list a) to e) is duplicated with what is described in 11C.7.5 or 11C.7.6. Conslidate the description.</t>
  </si>
  <si>
    <t>"An address unknown to the proxy mesh STA collocated with a mesh gate: The mesh STA collocated
with the mesh gate forwards the MSDU to the external network" This could generate a lot of wasteful packets and should be avoided.</t>
  </si>
  <si>
    <t>It should be reasonable to do the following:
1. the mesh gate investigate if the destination is really not reachable from this mesh gate via external network (detailed procedure is beyound the scope of the TGs).
2. if the mesh gate concludes that the destination is not reachable, discard the MSDU and send back a PERR notification to the SA (source STA) of the MSDU. Optionally, the mesh gate may forward the MSDU to the external network.</t>
  </si>
  <si>
    <t>The contents of 11C.8.3.3 are almost fully duplicated with what is written in 11C.7.5. It should be removed or merged with 11C.7.5.</t>
  </si>
  <si>
    <t>"An address that is unknown to the mesh STA collocated with the mesh gate: The mesh STA collocated with the mesh gate forwards the MSDU into the MBSS as a group addressed frame according to the procedures for frame addressing and data forwarding of group addressed frames at source mesh STAs in an MBSS (11C.7.5.3.1 (At source mesh STAs))."
This generates a lot of hopeless packets in the MBSS.</t>
  </si>
  <si>
    <t>Remove this operation. When the destination is unknown, the MSDU should be filtered at the mesh gate.</t>
  </si>
  <si>
    <t>Considering the contents of this subclause, the title of 11c.8.4.1 should be "General".</t>
  </si>
  <si>
    <r>
      <t>R</t>
    </r>
    <r>
      <rPr>
        <sz val="10"/>
        <rFont val="Arial"/>
        <family val="2"/>
      </rPr>
      <t>esolved with 11-10/596r4.</t>
    </r>
  </si>
  <si>
    <r>
      <t>1</t>
    </r>
    <r>
      <rPr>
        <sz val="10"/>
        <rFont val="Arial"/>
        <family val="2"/>
      </rPr>
      <t>1-10/596</t>
    </r>
  </si>
  <si>
    <t>The mesh peering to support emergency service should allow unauthenticated MPM (Mesh Peering Management) although the non emergency service support required AMPE. (Authenticated Mesh Peering Exchange). It is agreed that the procedure must be completely define. Amendmend to TG-u draft has been added to define the procedures</t>
  </si>
  <si>
    <t xml:space="preserve">When a mesh STA initiates a path request to support an emergency service, it sends path request to its mesh peers that enabled to support emergency services. The path request may or may not indicate that it is intended to support an emergency service. A voice enabled access may be enough. </t>
  </si>
  <si>
    <t>The procedure is provided through TG-u amendment and TG-u’s ESR (Emergency Service Reachable) field substitute the Emergency Service Identifier</t>
  </si>
  <si>
    <t>It is included in the “Content of Mesh Peering Management frame”</t>
  </si>
  <si>
    <r>
      <t>1</t>
    </r>
    <r>
      <rPr>
        <sz val="10"/>
        <rFont val="Arial"/>
        <family val="2"/>
      </rPr>
      <t>1-10/660</t>
    </r>
  </si>
  <si>
    <r>
      <t xml:space="preserve">accept, s/sue/due.
</t>
    </r>
    <r>
      <rPr>
        <sz val="10"/>
        <rFont val="Arial"/>
        <family val="2"/>
      </rPr>
      <t>See submission 11-10/610r0</t>
    </r>
  </si>
  <si>
    <t>accept
See submission 11-10/610r0</t>
  </si>
  <si>
    <t>accept, s/FCC/FFC
See submission 11-10/610r0</t>
  </si>
  <si>
    <t>accept, change N = m * PWE to N = scalar-op(m, PWE)
See submission 11-10/610r0</t>
  </si>
  <si>
    <t>fix as part of CID 3295
See submission 11-10/610r0</t>
  </si>
  <si>
    <t>duplicate
See submission 11-10/610r0</t>
  </si>
  <si>
    <t>see CID 3298. Potential dupe.
See submission 11-10/610r0</t>
  </si>
  <si>
    <r>
      <t>1</t>
    </r>
    <r>
      <rPr>
        <sz val="10"/>
        <rFont val="Arial"/>
        <family val="2"/>
      </rPr>
      <t>1-10/522r2, 610r0</t>
    </r>
  </si>
  <si>
    <t>20100519</t>
  </si>
  <si>
    <t>Closed</t>
  </si>
  <si>
    <r>
      <t>1</t>
    </r>
    <r>
      <rPr>
        <sz val="10"/>
        <rFont val="Arial"/>
        <family val="2"/>
      </rPr>
      <t>1-10/540r3, 539r2</t>
    </r>
  </si>
  <si>
    <t>20100519</t>
  </si>
  <si>
    <t>The comments provides no directions for technical change.</t>
  </si>
  <si>
    <t>There are insufficient technical arguments for making this change</t>
  </si>
  <si>
    <t>Add MLME primitives to setup and tear down an MCCAOP resrevation. Implemented in Contribution XXXXMLME.</t>
  </si>
  <si>
    <t>Add  MLME primitives to setup and tear down an MCCAOP resrevation. Implemented in Contribution XXXXMLME.</t>
  </si>
  <si>
    <t>The simulations on MCCA, as in 07/356r0,  have shown that MCCA reduces the number of collisions in an MBSS, as is generally the case with reservations mechanisms. This by itself is known to reduce jitter. Also, the more deterministic, predictable, behavior of MCCA gives rise to fixed delays, which again reduces jitter. The second part of the comment does not contain sufficient direction for technical change.</t>
  </si>
  <si>
    <t>Implemented in Contribution 502r3.</t>
  </si>
  <si>
    <t>The neighborhood MCCA times include all reservaions, also from other MBSSs, as it is not important where the interference comes from. However, the reports in the interfring times may optionally include the non-peer neighbors, as security associations with these STAs have not explicitly been established.</t>
  </si>
  <si>
    <t>Although this might save a bit here and there, the current scheme is simple and easy to understand. Therefore we currently do not think it is whorthwhile to make this change. However, should 11s indeed turn out to use too many information identifier elements then this change could be contemplated.</t>
  </si>
  <si>
    <t>Set the default value of this variable to the longest possible DTIM interval for an MCCA enabled mesh STA, which equals 2^5 100 Tus. Implemented in 502r2.</t>
  </si>
  <si>
    <t>Generic GET and SET primitives are available to access the default values in the MIB, see Sec 10.2 of 2007 version. Also, in other circumstances there is no "additional table of default values", see e.g. dot11EDCATableAIFSN.</t>
  </si>
  <si>
    <t>Have added reference to this clause.  Implemented in Contribution XXXXMLME.</t>
  </si>
  <si>
    <t>Have added more failure indicators.</t>
  </si>
  <si>
    <t>Counter</t>
  </si>
  <si>
    <t>The power save terminology has two concepts: modes and states. 
States are Awake state and Doze state. The states declare the current operation mode of the radio, i.e. Awake = radio on, Doze = radio off. 
The mesh power save modes declare the signaled operation mode that the device uses to indicate how it stays available and monitors the media. 
If the mode is deleted form the Awake mode, light sleep mode and deep sleep mode, then the reader may be confused on the concept, i.e. is the concept meaning state or mode. 
The gramatics of the sentence is improved. Changing text to read: "active, light sleep,and deep sleep mode."</t>
  </si>
  <si>
    <t xml:space="preserve">Add the following definition: "A link specific mesh power mode in which the mesh STA operates in the Awake or the Doze state and where the mesh STA is not expected to receive the beacons from the peer mesh STA."
Add also definition for "active mode   A link specific mesh power mode in which the mesh STA operates in the Awake state. </t>
  </si>
  <si>
    <t>Add the following definition for light sleep mode: " A link specific mesh power mode in which the mesh STA operates in the Awake or the Doze state and is expected to receive the beacons from the peer mesh STA."</t>
  </si>
  <si>
    <t xml:space="preserve">"Inside the mesh BSS, all STAs can establish peer-to-peer wireless links and transfer messages mutually without topological constraints." What are the topological constraints exactly? </t>
  </si>
  <si>
    <t xml:space="preserve">"… Where T_own is the translated time in its own TSF, and T_another is the time measured in another mesh STA’s TSF." T_own seems to be equal to T_r. And, T_another seems to be V_T of another STA? Is this correct? </t>
  </si>
  <si>
    <t xml:space="preserve">"A mesh STA may receive the Beacon frames from neighboring STAs with which it synchronize, without regard for the BSSID, SSID, or Mesh ID."  A mesh STA may also receive the Beacon frames from neighboring STAs with which it does not synchronize. Modify the quoted sentence so that it conveys the intended meaning precisely.  </t>
  </si>
  <si>
    <t>"NOTE— This clock drift compensation procedure does not intend to maintain a strict synchronization. It aims to stop TBTT drifting away among neighbor mesh STAs, allowing affordable jitter of TSF timer.</t>
  </si>
  <si>
    <t>11C.8</t>
  </si>
  <si>
    <t>211-217</t>
  </si>
  <si>
    <t>18-57</t>
  </si>
  <si>
    <t>219-250</t>
  </si>
  <si>
    <t>251-257</t>
  </si>
  <si>
    <t>8-65</t>
  </si>
  <si>
    <t>11C.13</t>
  </si>
  <si>
    <t>258-265</t>
  </si>
  <si>
    <t>266-276</t>
  </si>
  <si>
    <t>1-45</t>
  </si>
  <si>
    <t>277-296</t>
  </si>
  <si>
    <t>45-48</t>
  </si>
  <si>
    <t>67-72</t>
  </si>
  <si>
    <t>7-42</t>
  </si>
  <si>
    <t>22-23</t>
  </si>
  <si>
    <t>51-58</t>
  </si>
  <si>
    <t>7.3.2.104.1</t>
  </si>
  <si>
    <t>15-16</t>
  </si>
  <si>
    <t>7.3.2.104.2</t>
  </si>
  <si>
    <t>42, 44</t>
  </si>
  <si>
    <t>48-49</t>
  </si>
  <si>
    <t>23-24</t>
  </si>
  <si>
    <t>36-38</t>
  </si>
  <si>
    <t>7.4.16.1</t>
  </si>
  <si>
    <t>25,27</t>
  </si>
  <si>
    <t>30-45</t>
  </si>
  <si>
    <t>33-37</t>
  </si>
  <si>
    <t>112-113</t>
  </si>
  <si>
    <t>56-57</t>
  </si>
  <si>
    <t>Samsung Electronics</t>
  </si>
  <si>
    <t>3.s13</t>
  </si>
  <si>
    <t>7.1.3.5.10</t>
  </si>
  <si>
    <t>8.2a.4.1.2</t>
  </si>
  <si>
    <t>8.2a.4.2.2</t>
  </si>
  <si>
    <t>8.2a.6</t>
  </si>
  <si>
    <t>8.2a.8.6.2b</t>
  </si>
  <si>
    <t>11.9.7.2a.1</t>
  </si>
  <si>
    <t>11C.2.6</t>
  </si>
  <si>
    <t>11C.4.4.3</t>
  </si>
  <si>
    <t>11C.10.4.2</t>
  </si>
  <si>
    <t>Denteneer, Dee</t>
  </si>
  <si>
    <t>Philips</t>
  </si>
  <si>
    <t>Cisco Systems</t>
  </si>
  <si>
    <t>Aruba Networks</t>
  </si>
  <si>
    <t>5.2.13.5.12</t>
  </si>
  <si>
    <t>59-65</t>
  </si>
  <si>
    <t>7.3.2.89</t>
  </si>
  <si>
    <t>16-22, 34-</t>
  </si>
  <si>
    <t>8.1.6</t>
  </si>
  <si>
    <t>8.2a.5.6</t>
  </si>
  <si>
    <t>11.23.6</t>
  </si>
  <si>
    <t>56-64</t>
  </si>
  <si>
    <t>27-33</t>
  </si>
  <si>
    <t>11C3.1</t>
  </si>
  <si>
    <t>41-50</t>
  </si>
  <si>
    <t>11C.4.2</t>
  </si>
  <si>
    <t>54-59</t>
  </si>
  <si>
    <t>11C.5.5.2</t>
  </si>
  <si>
    <t>15-27</t>
  </si>
  <si>
    <t>Hiertz, Guido</t>
  </si>
  <si>
    <t>45-46</t>
  </si>
  <si>
    <t>3.s16</t>
  </si>
  <si>
    <t>4-53</t>
  </si>
  <si>
    <t>5.2.13.5.9</t>
  </si>
  <si>
    <t>22-24</t>
  </si>
  <si>
    <t>27-29</t>
  </si>
  <si>
    <t>25-26</t>
  </si>
  <si>
    <t>37-65 &amp; 1-</t>
  </si>
  <si>
    <t>7.2.3.8</t>
  </si>
  <si>
    <t xml:space="preserve">7.2.3.9 </t>
  </si>
  <si>
    <t>1-41</t>
  </si>
  <si>
    <t>Kneckt, Jarkko</t>
  </si>
  <si>
    <t>Nokia Corporation</t>
  </si>
  <si>
    <t>3.s7</t>
  </si>
  <si>
    <t>7.3.2.96.6</t>
  </si>
  <si>
    <t>11C.12.4.2.1</t>
  </si>
  <si>
    <t>11C.12.4.2.2</t>
  </si>
  <si>
    <t>11C.12.4.4.3</t>
  </si>
  <si>
    <t>11C.12.4.6</t>
  </si>
  <si>
    <t>Omori, Youko</t>
  </si>
  <si>
    <t>NEC Corporation</t>
  </si>
  <si>
    <t>Broadcom</t>
  </si>
  <si>
    <t>11.1.3.2.1</t>
  </si>
  <si>
    <t>Research In Motion</t>
  </si>
  <si>
    <t>5.4.3.1</t>
  </si>
  <si>
    <t>8.2a.4.1.1</t>
  </si>
  <si>
    <t>8.2a.4.3</t>
  </si>
  <si>
    <t>8.5.1.5.1</t>
  </si>
  <si>
    <t>8.5.1.5.3</t>
  </si>
  <si>
    <t>10.3.82.3.2</t>
  </si>
  <si>
    <t>10.3.82.3.3</t>
  </si>
  <si>
    <t>11C.2.2</t>
  </si>
  <si>
    <t>Sony Corporation</t>
  </si>
  <si>
    <t>7.3.1.11</t>
  </si>
  <si>
    <t>7.3.2.96.7</t>
  </si>
  <si>
    <t>7.3.2.106.1</t>
  </si>
  <si>
    <t>8.2a</t>
  </si>
  <si>
    <t>8.2a.3</t>
  </si>
  <si>
    <t>8.2a.4</t>
  </si>
  <si>
    <t>8.2a.4.2</t>
  </si>
  <si>
    <t>8.4.1.1.1</t>
  </si>
  <si>
    <t>9.1.3</t>
  </si>
  <si>
    <t>10.3.76.1</t>
  </si>
  <si>
    <t>10.3.83</t>
  </si>
  <si>
    <t>11C.3.2</t>
  </si>
  <si>
    <t>11C.5</t>
  </si>
  <si>
    <t>11C.8.4.2</t>
  </si>
  <si>
    <t>11C.8.4.3</t>
  </si>
  <si>
    <t>11C.10.12</t>
  </si>
  <si>
    <t>11C.10.12.3</t>
  </si>
  <si>
    <t>Broadcom Corporation</t>
  </si>
  <si>
    <t>11C.14.2.2.3</t>
  </si>
  <si>
    <t>Wentink, Menzo</t>
  </si>
  <si>
    <t>Qualcomm</t>
  </si>
  <si>
    <t>7.1.3.5.2</t>
  </si>
  <si>
    <t>The definition of the management frames of such a complex concept as a WLAN mesh network contains very likely some flaws that will have an impact on the functionality and proper working of the WLAN mesh network.</t>
  </si>
  <si>
    <t xml:space="preserve">Check the definition of management frames thoroughly. Consider dependencies between the different subconcepts of 11s. </t>
  </si>
  <si>
    <t>The definition of information elements of such a complex concept as a WLAN mesh network contains very likely some flaws that will have an impact on the functionality and proper working of the WLAN mesh network.</t>
  </si>
  <si>
    <t>Check the definition of information elements thoroughly. Consider dependencies between the different subconcepts of 11s. Check for inconsistencies between clause 7.3.2 and the corresponding clauses that contains the procedural description.</t>
  </si>
  <si>
    <t>The definition of action frames of such a complex concept as a WLAN mesh network contains very likely some flaws that will have an impact on the functionality and proper working of the WLAN mesh network.</t>
  </si>
  <si>
    <t>Check the definition of the action frames thoroughly. Consider dependencies between the different subconcepts of 11s. Check for inconsistencies between clause 7.4 and the corresponding clauses, especially 11C. Also make sure that the definition of the different categories of the action frames actually can do the things they are supposed to do.</t>
  </si>
  <si>
    <t>remove mention of mesh STAs in this section.</t>
  </si>
  <si>
    <t>remove emergency services identifier field.</t>
  </si>
  <si>
    <t>remove "or mesh STA"</t>
  </si>
  <si>
    <t>computation of the PMK is unnecessarily complex</t>
  </si>
  <si>
    <t>do PMK=H(k || commit1 || commit2) where the commit1/2 depend on whose MAC address is bigger.</t>
  </si>
  <si>
    <t>remove the entire paragraph describing emergency services support.</t>
  </si>
  <si>
    <t>if procedures are beyond the scope of the standard then it is impossible for two independent implementations to interoperate. Therefore support for a procedure that cannot achieve standard interoperability is inapproprate in a standard!</t>
  </si>
  <si>
    <t>remove the last sentence in this paragraph.</t>
  </si>
  <si>
    <t>definition of the properties of the authentication protocol are made where the authentication protocol is defined.</t>
  </si>
  <si>
    <t>get rid of 41-47 and change the beginning of the sentence on 50 to say, "Upon successful completion of SAE, the mesh STA…."</t>
  </si>
  <si>
    <t>something was lost in the clean-up between 4.0 and 5.0. This text is very confusing and possibly incorrect.</t>
  </si>
  <si>
    <t>Describe this procedure more cleanly. What is a field and what is part of the mesh peering instance? It's hard to follow….</t>
  </si>
  <si>
    <t>get rid of the RSN IE from AMPE.</t>
  </si>
  <si>
    <t>Remove "12" from the word "primitives."</t>
  </si>
  <si>
    <t>Missing "the"</t>
  </si>
  <si>
    <t>Add "the" to read "Represents the activity …"</t>
  </si>
  <si>
    <t>Mesh STAs are QoS STAs as defined in 5.2.13.3. This should be stated already here.</t>
  </si>
  <si>
    <t>Change definition as follows "3.s16 mesh station (mesh STA): A quality of service (QoS) station (STA) that implements the mesh facility. …"</t>
  </si>
  <si>
    <t>Figure s1 misses a bounding box.</t>
  </si>
  <si>
    <t>Add a bounding box to Figure s1 similar to figures Figure 5-6, Figure 5-5 etc.</t>
  </si>
  <si>
    <t>Match style of Figure s1.</t>
  </si>
  <si>
    <t>Redraw Figure s2 to match the style of Figure s1.</t>
  </si>
  <si>
    <t>Diifferent mesh BSSs interconnect via mesh gates that connect to the same DS. Accordingly, the last part of the sentence is redundant.</t>
  </si>
  <si>
    <t>Remove "or one or more other mesh BSSs" from the second sentence in 5.2.13.5.10.</t>
  </si>
  <si>
    <t>Rephrase sentence "When dot11MeshActivated is true, EDCA Parameter Set element is not present."</t>
  </si>
  <si>
    <t>Change "When dot11MeshActivated is true, EDCA Parameter Set element is not present." to "This element is not present if dot11MeshActivated is true."</t>
  </si>
  <si>
    <t>Rephrase sentence "When dot11MeshActivated is true, QoS Capability element is not present."</t>
  </si>
  <si>
    <t>Change "When dot11MeshActivated is true, QoS Capability element is not present." to "This element is not present if dot11MeshActivated is true."</t>
  </si>
  <si>
    <t>There are a lot of conditions. Usually, a conditions is indicated by the term "if." The table should be changed accordingly.</t>
  </si>
  <si>
    <t>Change all occurences of "when" to "if."</t>
  </si>
  <si>
    <t>Use "if" instead of "when."</t>
  </si>
  <si>
    <t>Change "The Mesh ID element is optionally present when dot11MeshActivated is true." to "The Mesh ID element is optionally present if dot11MeshActivated is true."</t>
  </si>
  <si>
    <t>The Mesh gate should be written as mesh gate.</t>
  </si>
  <si>
    <t>Change the capital M to lower case.</t>
  </si>
  <si>
    <t>As commented</t>
  </si>
  <si>
    <t xml:space="preserve">change : "i.e.," to "i.e." </t>
  </si>
  <si>
    <t>change : "MCCA (controlled channel" to MCCA (coordinated channel"</t>
  </si>
  <si>
    <t xml:space="preserve">Currently the more data bit in the group addressed frames indicates will more group addressed frames be transmitted in the transmitter's current beacon interval. 
The more data bit should indicate does the transmitter have more group addressed frames that it desires to transmit.
The coupling of the more data bit with the transmitter beacon interval easily terminates the maximum delivery time to be only a single beacon period. This creates jitter and delay to group addressed frames delivery in the congested network.
The AID 0 and the more data bits should have the same meaning to simplify the implementation and to improve robustness against transmission errors. </t>
  </si>
  <si>
    <t xml:space="preserve">remove the text:"in the transmitter's current beacon interval." at the end of the line 18. </t>
  </si>
  <si>
    <t xml:space="preserve">Mesh Time to Live is written in figure s3 as Mesh Time To Live. Select either notation. Also when the field is introduced as the first time the short notation (Mesh TTL) should also be mentioned. </t>
  </si>
  <si>
    <t>MCCA CF = MCF Coordinated channel access coordination function = Mesh coordination function coordinated channel access coordination function</t>
  </si>
  <si>
    <t>Change MCCA CF to MCCA</t>
  </si>
  <si>
    <t xml:space="preserve">The sentence: " Moreover, it shall reply …" is repetition to the clause 9.9a.3.7. 
The definition of the reply code does not seem to be part of the advertisement procedures. </t>
  </si>
  <si>
    <t>Delete the sentence: "Moreover, it shall…".</t>
  </si>
  <si>
    <t>Is the discarding of the Voffset,1 the same as setting Voffset,1 to zero?</t>
  </si>
  <si>
    <t xml:space="preserve">Why the number of beacon timinig elements since the last updates is calculated? The beacon timing element may be unicasted (or transmitted in probe.response) or transmitted as part of group addressed frame and the recipients are not aware of the amount of transmitted beacon timing elements since they have received the element last time. 
Please justiify why for instance the number of beacons the beacon timing element reporting node has transmitted since the last changed cannot be used. </t>
  </si>
  <si>
    <t xml:space="preserve">Please justify the use of number of Beacon Timing element transmissions and change accordingly. </t>
  </si>
  <si>
    <t>What does it mean if the mesh STA starts or stops the maintaining of the synchronisation with a neighbor? 
Is the device maintaining synchronisation with a neighbor device that has set TBTT Adjusting field? i.e. the neighboring device is adjusting its synchronisation.
Each device may freely decide the amount of neighbor non-peer mesh STAs with whom it maintains synhronisation. Why the synchronisation maintenance with non-peer device is so important knowledge that status number needs to be updated?
For peer mesh STAs the synchronisation maintenance is mandated by the standard.right?</t>
  </si>
  <si>
    <t>Please justify why the a)it starts or stops maintainingsynchronisation with neighbor STA. is needed and change accordingly.</t>
  </si>
  <si>
    <t xml:space="preserve">The completion of the TBTT adjustment procedure zeros the status number. Should the initiatiation of the TBTT adjustment procedure also zero the status field. </t>
  </si>
  <si>
    <t>Please clarify the target of monitoring the end of the TBTT adjustment.</t>
  </si>
  <si>
    <t>The sentence: "Before start beaconing, a mesh STA shall" could be better: " Before a mesh STA starts beaconing, the mesh STA…"</t>
  </si>
  <si>
    <t>The condition that light or deep sleep mode STA shall stay awake at least for its beacon period is impossible to test in WiFi. Also the constant monitoring of the channel may not provide the best understanding of the media allocation. Rather the mesh STA should monitor close to beacon transmission time where it changed its beacon transmission time.
The listening logic should be implementation specific detail.</t>
  </si>
  <si>
    <t xml:space="preserve">Delete the condition to monitor media for the beacon interval duration to assure that alternative TBTTs do not collide with the new TBTT. </t>
  </si>
  <si>
    <t xml:space="preserve">The statemen: " when it activates MCCA." is more correctly written:" when it operates in MCCA enabled state". </t>
  </si>
  <si>
    <t>Why the beacon transmission cannot be skipped? The transmission of the delayed beacon easily complicates the maintenance of the synchronisation and may cause unnecessary clock adjustments and update of the status number in the beacon timing element</t>
  </si>
  <si>
    <t xml:space="preserve">Decide which one is more simple to implement:
a) the skipping of the beacon transmission or 
b) the delaying of the beacon transmission 
And allow only this possiblity. Please clarify why this option is selected. </t>
  </si>
  <si>
    <t>Table of Frame subtype usage seems to be missed.</t>
  </si>
  <si>
    <t>Please update.</t>
  </si>
  <si>
    <t>Instead of using a reserved subtype for the management frames, add a new category of management action frame for 4-address mesh multihop action frames.</t>
  </si>
  <si>
    <t>As in the comment.</t>
  </si>
  <si>
    <t>(b) assumes but does not require a Mesh ID in the probe request.</t>
  </si>
  <si>
    <t>Change to “The STA is a mesh STA, the probe request contains a Mesh ID element, and the Mesh ID in the probe request is the wildcard Mesh ID or the specific Mesh ID of the STA.”</t>
  </si>
  <si>
    <t>Pre-shared password is between two mesh STA or among mesh STAs with the same mesh-ID? How the pre-shared password distributed?</t>
  </si>
  <si>
    <t>Please clarify or just say 'beyond the scope of this specification'</t>
  </si>
  <si>
    <t>It should be ….described in item e) below …. instead of c)</t>
  </si>
  <si>
    <t>Change as recommended</t>
  </si>
  <si>
    <t>Check the specification of power save thoroughly for correctness, completeness and that it works together with the other mechanisms of 11s, especially synchronization and beaconing, MCCA and path selection.</t>
  </si>
  <si>
    <t>It is very likely that the PICS proforma is not complete.</t>
  </si>
  <si>
    <t>Check for completeness.</t>
  </si>
  <si>
    <t>It is very likely that the ASN.1 encoding for MBSS is not complete.</t>
  </si>
  <si>
    <t>The configuration of the Gate Protocol and the inclusion of GANNs into beacons are broken.</t>
  </si>
  <si>
    <t>Needs to be fixed.</t>
  </si>
  <si>
    <t>Reject. We think the HT feature for 11s is enough. If the commenter disagree, the commenter should provide where is missing clearly.</t>
  </si>
  <si>
    <t xml:space="preserve">Reject. The current Mesh MAC can access the 11-n variables and control them if desired. </t>
  </si>
  <si>
    <r>
      <t>L</t>
    </r>
    <r>
      <rPr>
        <sz val="10"/>
        <rFont val="Arial"/>
        <family val="2"/>
      </rPr>
      <t>iwen</t>
    </r>
  </si>
  <si>
    <r>
      <t>L</t>
    </r>
    <r>
      <rPr>
        <sz val="10"/>
        <rFont val="Arial"/>
        <family val="2"/>
      </rPr>
      <t>iwen</t>
    </r>
  </si>
  <si>
    <r>
      <t>Per Table s37, three MAC addresses in a data frame are used for group frames. 802.11n does not allow group A-MSDU. (mesh flag field+mesh TTL+mesh sequence number) + one MAC address  for group address frame whose length is 12 ovtets should not be allowed.</t>
    </r>
    <r>
      <rPr>
        <sz val="10"/>
        <rFont val="Arial"/>
        <family val="2"/>
      </rPr>
      <t xml:space="preserve"> Delete 12 from figure 7-17c.</t>
    </r>
  </si>
  <si>
    <r>
      <t>1</t>
    </r>
    <r>
      <rPr>
        <sz val="10"/>
        <rFont val="Arial"/>
        <family val="2"/>
      </rPr>
      <t>1-10/609</t>
    </r>
  </si>
  <si>
    <t>Counter</t>
  </si>
  <si>
    <t>reject, the probability of finding a point after n tries is 1-1/2^n. For n=254, which would be all possible values of the counter from 1 to 255, that is so close to 1 as to be "guaranteed".</t>
  </si>
  <si>
    <t>there have been some review of SAE  by NIST and universities. More is planned.</t>
  </si>
  <si>
    <t>reject, 8.2a.8.6.2c defines how each side rejects unsupported groups and negotiates supported groups, using BadGrp and DiffGrp, respectively.</t>
  </si>
  <si>
    <t>the clauses on mesh peering have been thoroughly checked.</t>
  </si>
  <si>
    <t>resolved with 11-10/0611/r0</t>
  </si>
  <si>
    <r>
      <t>1</t>
    </r>
    <r>
      <rPr>
        <sz val="10"/>
        <rFont val="Arial"/>
        <family val="2"/>
      </rPr>
      <t>1-10/611, 630</t>
    </r>
  </si>
  <si>
    <t>Pointers for suggested resolutions available on the server at PM2 on Tuesday are incorporated.</t>
  </si>
  <si>
    <r>
      <t xml:space="preserve">action frame: </t>
    </r>
    <r>
      <rPr>
        <sz val="10"/>
        <rFont val="Arial"/>
        <family val="2"/>
      </rPr>
      <t>m</t>
    </r>
    <r>
      <rPr>
        <sz val="10"/>
        <rFont val="Arial"/>
        <family val="2"/>
      </rPr>
      <t>esh action frame categorization:
Accept in principle. See the latest version of 11-10/596.</t>
    </r>
  </si>
  <si>
    <r>
      <t xml:space="preserve">action frame: </t>
    </r>
    <r>
      <rPr>
        <sz val="10"/>
        <rFont val="Arial"/>
        <family val="2"/>
      </rPr>
      <t>m</t>
    </r>
    <r>
      <rPr>
        <sz val="10"/>
        <rFont val="Arial"/>
        <family val="2"/>
      </rPr>
      <t>esh multihop action frame:
Resolved by the latest version of 11-10/596.</t>
    </r>
  </si>
  <si>
    <r>
      <t>C</t>
    </r>
    <r>
      <rPr>
        <sz val="10"/>
        <rFont val="Arial"/>
        <family val="2"/>
      </rPr>
      <t>ounter</t>
    </r>
  </si>
  <si>
    <t xml:space="preserve">The mesh STAs that operate in light sleep or deep sleep mode are available to forward and will not cause frame erasurement for forwarded MPDUs and MMPDUs, i.e. the operation in light or deep sleep mode may increase delays, but not cause failure in the frames forwarding. 
The path updating has its own process that is described in the clause 11C.7. 
The paths are updated when new path setup or maintenance is initiated by source or the sink of the path. The intiation or maintenance is done by transmitting a path.request frame. 
If the path metric of some specific links have changed after the path setup, it is not visible to the path.
The link metric calculation is orthogonal to the mesh power modes in which the mesh STAs operate. The basic formula considers only the air time to transmit the 1000 octet long MPDU. So in fact the link metric should not change due to mesh power mode in use. If mesh STA desires it may consider the influence of the mesh power mode to link metric. It should be noted that there may also be other reasons to change the path metric, i.e. lower PHY rate,etc. Frequent path updates create overhead and should be avoided. 
802.11s D5.0 specifies in Annex Y3.2 the following statement: "The light or deep sleep mode mesh STA should avoid real time traffic (AC3 or AC2) transmissions with EDCA when both mesh STAs in a mesh peering are in light or deep sleep mode. In this case the delays in MSDU forwarding will increase and the forwarded MSDUs have inappropriate QoS." 
The text in Annex may be confusing, because traffic transmission cannot be avoided, rather operation in light or deep sleep mode may be avoided when there is real time traffic to forward. 
Change the cited text to read:" The mesh STA that forwards real time traffic (AC3 or AC2) with EDCA should operate in active mode. 
A mesh STA forwarding real time traffic with EDCA may operate in light or deep sleep mode, if the mesh STA is capable to initiate peer service periods frequently and the other forwarding peer mesh STAs operate in active mode.
Poor handling of the mesh power modes may result to delays and inappropriate QoS of the forwarded MSDUs." </t>
  </si>
  <si>
    <t>It is valid point that the receiver in the service period may send ACK and block ack frames. Change the text that describes the operation of the transmitter and the receiver in the service period.
Change the following text in page 18, line 44: "The mesh STA uses the subfield to indicate the end of the current peer service period (PSP) in which it operates as the transmitter. The mesh STA sets the EOSP subfield" 
to:" The mesh STA uses the subfield to indicate the end of the current peer service period (PSP) in which it operates as the owner." 
Change the following text in page 263, line 61:"One mesh STA operates as transmitter in peer service period, transmits frames and initiates the termination of the peer service period. The other mesh STA operates as receiver in peer service period and receives the frames." 
to:" One mesh STA operates as the owner in the peer service period. It obtains TXOPs in order to transmit MMPDUs or MPDUS to the recipient in the peer service period. Furthermore, the mesh STA initiates the termination of the peer service period. The other mesh STA operates as the recipient in the peer service period and does not obtain TXOPs for transmitting MPDUs or MMPDUs to the owner of the peer service period."
Change in figure s58 the: " Mesh STA is transmitter in the peer service period" 
to:" Mesh STA is the owner in the peer service period"
Change in figure s58 the: " Mesh STA is receiver in the peer service period" 
to:" Mesh STA is the recipient in the peer service period"
Change table s66: " The transmitter of the trigger frame is the transmitter in the peer service period."
to: " The transmitter of the trigger frame is the owner in the peer service period."
Change table s66:"Both mesh STAs are transmitters in a peer service period."
to:" Both mesh STAs are owners in a peer service period."
Change table s66:" The receiver of the trigger frame is the transmitter in the peer service period." 
to: "The receiver of the trigger frame is the owner in the peer service period."
Change p.265 line 20 11C.13.10.3: "During the peer service period, the transmitter of the peer service period and peer mesh STA shall operate in Awake state."
to: " During the peer service period, the owner and the recipient of the peer service period shall operate in the Awake state."
Change p.265 line 25 11C.13.10.3:" Reverse Direction Grant (RDG) shall not be used when the receiver of the TXOP operates in light or deep sleep mode and is not a transmitter in service period toward the transmitter in the TXOP." 
to: " Reverse Direction Grant (RDG) shall not be used when the receiver of the TXOP operates in light or deep sleep mode and is not an owner in the peer service period toward the holder of the TXOP."
Change p.265, line 32 11C.13.10.4: "The peer service period is terminated after a successfully acknowledged QoS Null or Mesh Data frame with the EOSP bit set to 1 from the transmitter of the peer service period."
to: "The peer service period is terminated after a successfully acknowledged QoS Null or Mesh Data frame with the EOSP bit set to 1 from the owner of the peer service period."
Change p.265, line 56 11C.13.11: " The MCCAOP owner is the transmitter during the scheduled peer service period. The MCCAOP responder is the receiver during the scheduled peer service period." 
to:" The MCCAOP owner is the owner during the scheduled peer service period. The MCCAOP responder is the recipient during the scheduled peer service period."
Change p.265, line 56 11C.13.11: " The scheduled peer service period continues until it is successfully terminated by acknowledged QoS Null or Mesh Data frame with set EOSP bit from transmitter to receiver as described in 11C.13.10 (Peer service periods)."
to: " The scheduled peer service period continues until it is successfully terminated by the acknowledged QoS Null or Mesh Data frame with the EOSP bit set to 1 from the owner of the peer service period to the recipient of the peer service period as described in 11C.13.10 (Peer service periods).</t>
  </si>
  <si>
    <t>We think that the commenters concern has been adequately addressed by resolving the RFI comments.</t>
  </si>
  <si>
    <t>done with CID 3104 D5P</t>
  </si>
  <si>
    <t>Tüddelkram submission 11-10/xxxx</t>
  </si>
  <si>
    <t>done in Tüddelkram 11-10/xxxx</t>
  </si>
  <si>
    <t>It works in the existing way, too. D5P</t>
  </si>
  <si>
    <t>This really needs to be repaired. There are more comments that complain about the insufficient specification of the GANN protocol. (e.g. CID 3243)
Furthermore, the GANN may be included in Beacons, and it can be sent in Mesh Interworking frames, too.
Text submission required. see 11-10/xxxx Tüddelkram</t>
  </si>
  <si>
    <t>result of discussions at May 2010 session in Beijing has been that a mesh gate is not a separate entity from a mesh STA, but that a mesh gate includes a mesh ST, see CID 3028</t>
  </si>
  <si>
    <t>see CID 3035 Tüddelkram submission 11-10/xxxx</t>
  </si>
  <si>
    <t>There are two possibilities to coordinate the path discovery:
1. SME is not aware of the path discovery at all and just gives frames to be transmitted to the MLME
2. The SME initiates on purpose the path discovery and controls the path maintenance.
Both of these possibilities could be described in the 802.11s standard, but it needs a lot of detailed language and the description easily becomes complicated.
It is recommended, that SME is not aware of the paths that exist in the MLME and thus, the SME does not get indication of hte path errors either. In this case the path error and root announcement are similar to path request and other messages and the aggregation of the frames does not violate architecture layers.</t>
  </si>
  <si>
    <t>Accept in principle, combination of the two clause will be provided in a text submission (Tüddelkram) see doc 11-10/xxxx</t>
  </si>
  <si>
    <t xml:space="preserve">The options are there in order to decrease the network load substantially. Both the GANN mechanism and the proactive tree mechanisms use the same frame propagation procedure - flooding the whole network. Especially the last two options (the Gate Role bit set in proactive PREQs / RANNs) are there for this purpose. If the Gate Role bit is set, the GANN does not need to be sent.
</t>
  </si>
  <si>
    <t>See CID 3104. D5P</t>
  </si>
  <si>
    <t xml:space="preserve">Prefer separate clause about forwarding across boundaries of MBSS. Thats currently the case.
needs general discussion about mesh and 802.11 standards structure.
</t>
  </si>
  <si>
    <t>line 53: Change "Forwarding of MSDUs from the non-IEEE 802.11 network into the MBSS" into "Forwarding of MSDUs from the DS into the MBSS"</t>
  </si>
  <si>
    <t>Change "Forwarding of MSDUs from the MBSS into the non-IEEE 802.11 network by a proxy mesh STA collocated with a mesh gate follows the procedures that apply for the specific non-IEEE 802.11 network." into "Forwarding of MSDUs from the MBSS into the DS by a proxy mesh STA follows the procedures that apply for the specific collocated network."</t>
  </si>
  <si>
    <t xml:space="preserve">Change heading "Handling of MSDUs sent by a mesh STA in the MBSS" into "Handling of MSDUs received from the MBSS"
</t>
  </si>
  <si>
    <t>The described behaviour is actually the 11s specific realization of the procedure that deals with this kind of situation in non-802.11 networks: packets with unknown destinations are broadcast on all other interfaces in order to learn where this destination is. This knowlegde is actually located in the bridging / switching functionality. D5P</t>
  </si>
  <si>
    <t>For the comment: Reject. The current behaviour mimicks the usual switching behaviour of wired LANs. And if the address exists in some other LAN segment behind the MBSS, this behaviour will occur only a few times.
Recalssified as R-Proxy</t>
  </si>
  <si>
    <t>The choice of destination for the PXU is considered to be out of scope of 11s. D5P</t>
  </si>
  <si>
    <t>This clause needs some rewording and changes. Submission needed. see Tüddelkram 11-10/xxxx</t>
  </si>
  <si>
    <t>change "The destination mesh STA shall update …" into "The destination mesh STA of the PXU shall update …"</t>
  </si>
  <si>
    <t>The cases are derived from the different modes of HWMP. Although they look similar in large parts, there are some differences due to the different situations where they occur. It would be rather unreadable if we would put all the situations / HWMP modi into a single case.
We might review Case E in order to check whether it can be described in a simpler way.</t>
  </si>
  <si>
    <t>This is implementation specific. The only requirement is that the mesh gate is announced.</t>
  </si>
  <si>
    <t>deleted RANN from Beacon frame. see Tüddelkram 11-10/xxxx</t>
  </si>
  <si>
    <t>Michael to provide resolution in Tüddelkram submission. see 11-10/xxxx</t>
  </si>
  <si>
    <t>needs text submission (part of Tüddelkram) doc 11-10/xxxx</t>
  </si>
  <si>
    <t>The procedures for determining the precursors seem to be different (different references).
if comment is applicable, this needs text submission (part of Tüddelkram)</t>
  </si>
  <si>
    <t>made use of HWMP Mesh Path Selection frame consistent. Tüddelkram submission See doc 11-10/xxxx
D5P</t>
  </si>
  <si>
    <t>Some work to be done. Might require text in Tüddelkram
done with resolution to CID 3407</t>
  </si>
  <si>
    <t>needs text submission (part of Tüddelkram) see doc 11-10/xxxx</t>
  </si>
  <si>
    <t>This is word picking. MB</t>
  </si>
  <si>
    <t>It makes some sense to have it here, because the term invalid can be considered HWMP specific.</t>
  </si>
  <si>
    <t>consider inactive as implementation specific and remove the concept of "inactive forwarding information" from the draft.
Removed the example of sequence numbering mismatch from the text.
 (part of Tüddelkram) see doc 11-10/xxxx</t>
  </si>
  <si>
    <t>Probably not.</t>
  </si>
  <si>
    <t>The text makes actually sense, because it is the description of the source of the value. Changed the setting of the Target SN in doc 11-10/xxxx</t>
  </si>
  <si>
    <t>Rename heading from "Overview" into "Frame addressing"</t>
  </si>
  <si>
    <t>done check of all Element TTL. see 11-10/xxxx</t>
  </si>
  <si>
    <r>
      <t>1</t>
    </r>
    <r>
      <rPr>
        <sz val="10"/>
        <rFont val="Arial"/>
        <family val="2"/>
      </rPr>
      <t>1-10/663</t>
    </r>
  </si>
  <si>
    <t>"If the mesh STA is not able to establish a path to the destination MAC address of the mesh STA that is proxy for an external destination MAC address,"</t>
  </si>
  <si>
    <t>Just to be sure, replace "HWMP sequence number (SN) of the destination" with "destination HWMP sequence number) in 11C.10.8.4, just to be consistent</t>
  </si>
  <si>
    <t>Delete first paragraph</t>
  </si>
  <si>
    <t>Checked every instance; they are correct</t>
  </si>
  <si>
    <t>remove capital M on Mesh.
Case E unicast PREQ propagation actually relies on there being forwarding information to the target.  If the device does not have forwarding information, it should not propagate the information element.  In fact, let's make it clear:
in 11C.10.9.4.2 Acceptance criteria, change "if the following is true" to "if any of the following is true"
add bullet: "(Bit 1 of the flags in the PREQ element is equal to 1) AND (there is no valid forwarding information with the destination mesh STA address being the Target Address of the PREQ element)"</t>
  </si>
  <si>
    <t>In 11C.10.7: add "all cases: after the "RANN" entry in the list of addresses for the Mesh Path Selection Action frame (RANN
Address 1: group address
Address 2: Address of the mesh STA sending the RANN
Address 3: Same as Address 2)</t>
  </si>
  <si>
    <t>add "The proactive PREQ mechanism creates paths from the mesh STAs to the root, using only group-addressed comunication.  The  RANN mechanism creates paths between the root and each mesh STA using acknowledged communication." after "using either the proactive PREQ or RANN mechanism".</t>
  </si>
  <si>
    <r>
      <t>1</t>
    </r>
    <r>
      <rPr>
        <sz val="10"/>
        <rFont val="Arial"/>
        <family val="2"/>
      </rPr>
      <t>1-10/665</t>
    </r>
  </si>
  <si>
    <t>Suggested resolutions available on the server at PM1 on Thursday are incorporated.</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</si>
</sst>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 &quot;€&quot;;\-#,##0\ &quot;€&quot;"/>
    <numFmt numFmtId="185" formatCode="#,##0\ &quot;€&quot;;[Red]\-#,##0\ &quot;€&quot;"/>
    <numFmt numFmtId="186" formatCode="#,##0.00\ &quot;€&quot;;\-#,##0.00\ &quot;€&quot;"/>
    <numFmt numFmtId="187" formatCode="#,##0.00\ &quot;€&quot;;[Red]\-#,##0.00\ &quot;€&quot;"/>
    <numFmt numFmtId="188" formatCode="_-* #,##0\ &quot;€&quot;_-;\-* #,##0\ &quot;€&quot;_-;_-* &quot;-&quot;\ &quot;€&quot;_-;_-@_-"/>
    <numFmt numFmtId="189" formatCode="_-* #,##0\ _€_-;\-* #,##0\ _€_-;_-* &quot;-&quot;\ _€_-;_-@_-"/>
    <numFmt numFmtId="190" formatCode="_-* #,##0.00\ &quot;€&quot;_-;\-* #,##0.00\ &quot;€&quot;_-;_-* &quot;-&quot;??\ &quot;€&quot;_-;_-@_-"/>
    <numFmt numFmtId="191" formatCode="_-* #,##0.00\ _€_-;\-* #,##0.00\ _€_-;_-* &quot;-&quot;??\ _€_-;_-@_-"/>
    <numFmt numFmtId="192" formatCode="mm&quot;월&quot;\ dd&quot;일&quot;"/>
    <numFmt numFmtId="193" formatCode="&quot;Yes&quot;;&quot;Yes&quot;;&quot;No&quot;"/>
    <numFmt numFmtId="194" formatCode="&quot;True&quot;;&quot;True&quot;;&quot;False&quot;"/>
    <numFmt numFmtId="195" formatCode="&quot;On&quot;;&quot;On&quot;;&quot;Off&quot;"/>
    <numFmt numFmtId="196" formatCode="[$€-2]\ #,##0.00_);[Red]\([$€-2]\ #,##0.00\)"/>
    <numFmt numFmtId="197" formatCode="[$-409]dddd\,\ mmmm\ dd\,\ yyyy"/>
    <numFmt numFmtId="198" formatCode="yyyy\-mm\-dd;@"/>
    <numFmt numFmtId="199" formatCode="mmm\-yyyy"/>
    <numFmt numFmtId="200" formatCode="mm/dd/yy;@"/>
    <numFmt numFmtId="201" formatCode="m/d/yy;@"/>
    <numFmt numFmtId="202" formatCode="m/d/yyyy"/>
    <numFmt numFmtId="203" formatCode="mm/dd/yy"/>
    <numFmt numFmtId="204" formatCode="0_);[Red]\(0\)"/>
    <numFmt numFmtId="205" formatCode="0_ "/>
  </numFmts>
  <fonts count="37">
    <font>
      <sz val="10"/>
      <name val="Arial"/>
      <family val="2"/>
    </font>
    <font>
      <b/>
      <sz val="14"/>
      <name val="Times New Roman"/>
      <family val="1"/>
    </font>
    <font>
      <sz val="12"/>
      <name val="Times New Roman"/>
      <family val="1"/>
    </font>
    <font>
      <b/>
      <sz val="12"/>
      <color indexed="12"/>
      <name val="Times New Roman"/>
      <family val="1"/>
    </font>
    <font>
      <b/>
      <sz val="12"/>
      <name val="Arial"/>
      <family val="2"/>
    </font>
    <font>
      <u val="single"/>
      <sz val="10"/>
      <color indexed="12"/>
      <name val="Arial"/>
      <family val="2"/>
    </font>
    <font>
      <u val="single"/>
      <sz val="10"/>
      <color indexed="36"/>
      <name val="Arial"/>
      <family val="2"/>
    </font>
    <font>
      <b/>
      <sz val="10"/>
      <name val="Arial"/>
      <family val="2"/>
    </font>
    <font>
      <sz val="8"/>
      <name val="Arial"/>
      <family val="2"/>
    </font>
    <font>
      <b/>
      <sz val="10"/>
      <color indexed="10"/>
      <name val="Arial"/>
      <family val="2"/>
    </font>
    <font>
      <b/>
      <sz val="18"/>
      <name val="Arial"/>
      <family val="2"/>
    </font>
    <font>
      <sz val="18"/>
      <name val="Arial"/>
      <family val="2"/>
    </font>
    <font>
      <sz val="14"/>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1"/>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4"/>
      <color indexed="8"/>
      <name val="Times New Roman"/>
      <family val="1"/>
    </font>
    <font>
      <sz val="9"/>
      <name val="MS UI Gothic"/>
      <family val="3"/>
    </font>
    <font>
      <sz val="10"/>
      <name val="Tahoma"/>
      <family val="2"/>
    </font>
    <font>
      <u val="single"/>
      <sz val="10"/>
      <name val="Arial"/>
      <family val="2"/>
    </font>
    <font>
      <sz val="10"/>
      <color indexed="8"/>
      <name val="Arial"/>
      <family val="2"/>
    </font>
    <font>
      <sz val="10"/>
      <color indexed="10"/>
      <name val="Arial"/>
      <family val="2"/>
    </font>
    <font>
      <strike/>
      <sz val="10"/>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s>
  <borders count="27">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medium"/>
    </border>
    <border>
      <left>
        <color indexed="63"/>
      </left>
      <right>
        <color indexed="63"/>
      </right>
      <top style="thin"/>
      <bottom style="medium"/>
    </border>
    <border>
      <left>
        <color indexed="63"/>
      </left>
      <right style="thin"/>
      <top style="medium"/>
      <bottom style="thin"/>
    </border>
    <border>
      <left style="thin"/>
      <right style="thin"/>
      <top style="medium"/>
      <bottom style="thin"/>
    </border>
    <border>
      <left style="thin"/>
      <right style="thin"/>
      <top style="thin"/>
      <bottom style="thin"/>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color indexed="63"/>
      </left>
      <right>
        <color indexed="63"/>
      </right>
      <top style="thick"/>
      <bottom>
        <color indexed="63"/>
      </bottom>
    </border>
    <border>
      <left>
        <color indexed="63"/>
      </left>
      <right style="thick"/>
      <top style="thick"/>
      <bottom>
        <color indexed="63"/>
      </bottom>
    </border>
    <border>
      <left style="thick">
        <color indexed="8"/>
      </left>
      <right style="thick">
        <color indexed="8"/>
      </right>
      <top style="thick">
        <color indexed="8"/>
      </top>
      <bottom>
        <color indexed="63"/>
      </bottom>
    </border>
    <border>
      <left>
        <color indexed="63"/>
      </left>
      <right style="thin">
        <color indexed="8"/>
      </right>
      <top style="thin">
        <color indexed="8"/>
      </top>
      <bottom style="thin">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20" borderId="1" applyNumberFormat="0" applyAlignment="0" applyProtection="0"/>
    <xf numFmtId="0" fontId="16" fillId="20" borderId="2" applyNumberFormat="0" applyAlignment="0" applyProtection="0"/>
    <xf numFmtId="0" fontId="17" fillId="7" borderId="2" applyNumberFormat="0" applyAlignment="0" applyProtection="0"/>
    <xf numFmtId="0" fontId="18" fillId="0" borderId="3" applyNumberFormat="0" applyFill="0" applyAlignment="0" applyProtection="0"/>
    <xf numFmtId="0" fontId="19" fillId="0" borderId="0" applyNumberFormat="0" applyFill="0" applyBorder="0" applyAlignment="0" applyProtection="0"/>
    <xf numFmtId="0" fontId="20" fillId="4" borderId="0" applyNumberFormat="0" applyBorder="0" applyAlignment="0" applyProtection="0"/>
    <xf numFmtId="0" fontId="21" fillId="21" borderId="0" applyNumberFormat="0" applyBorder="0" applyAlignment="0" applyProtection="0"/>
    <xf numFmtId="0" fontId="0" fillId="0" borderId="0">
      <alignment/>
      <protection/>
    </xf>
    <xf numFmtId="0" fontId="0" fillId="22" borderId="4" applyNumberFormat="0" applyFont="0" applyAlignment="0" applyProtection="0"/>
    <xf numFmtId="0" fontId="22" fillId="3" borderId="0" applyNumberFormat="0" applyBorder="0" applyAlignment="0" applyProtection="0"/>
    <xf numFmtId="0" fontId="23" fillId="0" borderId="0" applyNumberFormat="0" applyFill="0" applyBorder="0" applyAlignment="0" applyProtection="0"/>
    <xf numFmtId="0" fontId="24" fillId="0" borderId="5" applyNumberFormat="0" applyFill="0" applyAlignment="0" applyProtection="0"/>
    <xf numFmtId="0" fontId="25" fillId="0" borderId="6" applyNumberFormat="0" applyFill="0" applyAlignment="0" applyProtection="0"/>
    <xf numFmtId="0" fontId="26" fillId="0" borderId="7" applyNumberFormat="0" applyFill="0" applyAlignment="0" applyProtection="0"/>
    <xf numFmtId="0" fontId="26" fillId="0" borderId="0" applyNumberFormat="0" applyFill="0" applyBorder="0" applyAlignment="0" applyProtection="0"/>
    <xf numFmtId="0" fontId="27" fillId="0" borderId="8" applyNumberFormat="0" applyFill="0" applyAlignment="0" applyProtection="0"/>
    <xf numFmtId="0" fontId="28" fillId="0" borderId="0" applyNumberFormat="0" applyFill="0" applyBorder="0" applyAlignment="0" applyProtection="0"/>
    <xf numFmtId="0" fontId="29" fillId="23" borderId="9" applyNumberFormat="0" applyAlignment="0" applyProtection="0"/>
    <xf numFmtId="9" fontId="0" fillId="0" borderId="0" applyFont="0" applyFill="0" applyBorder="0" applyAlignment="0" applyProtection="0"/>
    <xf numFmtId="0" fontId="5" fillId="0" borderId="0" applyNumberFormat="0" applyFill="0" applyBorder="0" applyAlignment="0" applyProtection="0"/>
    <xf numFmtId="181" fontId="0" fillId="0" borderId="0" applyFont="0" applyFill="0" applyBorder="0" applyAlignment="0" applyProtection="0"/>
    <xf numFmtId="183" fontId="0" fillId="0" borderId="0" applyFont="0" applyFill="0" applyBorder="0" applyAlignment="0" applyProtection="0"/>
    <xf numFmtId="180" fontId="0" fillId="0" borderId="0" applyFont="0" applyFill="0" applyBorder="0" applyAlignment="0" applyProtection="0"/>
    <xf numFmtId="182" fontId="0" fillId="0" borderId="0" applyFont="0" applyFill="0" applyBorder="0" applyAlignment="0" applyProtection="0"/>
    <xf numFmtId="0" fontId="6" fillId="0" borderId="0" applyNumberFormat="0" applyFill="0" applyBorder="0" applyAlignment="0" applyProtection="0"/>
  </cellStyleXfs>
  <cellXfs count="89">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0" xfId="0" applyFont="1" applyBorder="1" applyAlignment="1">
      <alignment/>
    </xf>
    <xf numFmtId="0" fontId="2" fillId="0" borderId="0" xfId="0" applyFont="1" applyBorder="1" applyAlignment="1">
      <alignment/>
    </xf>
    <xf numFmtId="0" fontId="3"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49" fontId="5" fillId="0" borderId="0" xfId="58" applyNumberFormat="1" applyAlignment="1" applyProtection="1">
      <alignment/>
      <protection/>
    </xf>
    <xf numFmtId="49" fontId="1" fillId="0" borderId="0" xfId="0" applyNumberFormat="1" applyFont="1" applyAlignment="1">
      <alignment/>
    </xf>
    <xf numFmtId="0" fontId="0" fillId="0" borderId="0" xfId="0" applyAlignment="1">
      <alignment wrapText="1"/>
    </xf>
    <xf numFmtId="198" fontId="0" fillId="0" borderId="0" xfId="0" applyNumberFormat="1" applyAlignment="1">
      <alignment/>
    </xf>
    <xf numFmtId="0" fontId="4" fillId="0" borderId="0" xfId="0" applyFont="1" applyAlignment="1">
      <alignment horizontal="center"/>
    </xf>
    <xf numFmtId="198" fontId="4" fillId="0" borderId="0" xfId="0" applyNumberFormat="1" applyFont="1" applyAlignment="1">
      <alignment horizontal="center"/>
    </xf>
    <xf numFmtId="0" fontId="4" fillId="0" borderId="0" xfId="0" applyFont="1" applyAlignment="1">
      <alignment horizontal="center" wrapText="1"/>
    </xf>
    <xf numFmtId="0" fontId="0" fillId="0" borderId="0" xfId="0" applyAlignment="1">
      <alignment horizontal="center"/>
    </xf>
    <xf numFmtId="0" fontId="10" fillId="0" borderId="0" xfId="0" applyFont="1" applyAlignment="1">
      <alignment/>
    </xf>
    <xf numFmtId="0" fontId="10" fillId="0" borderId="0" xfId="0" applyFont="1" applyAlignment="1">
      <alignment wrapText="1"/>
    </xf>
    <xf numFmtId="0" fontId="7" fillId="0" borderId="11" xfId="0" applyFont="1" applyBorder="1" applyAlignment="1">
      <alignment/>
    </xf>
    <xf numFmtId="0" fontId="7" fillId="0" borderId="11" xfId="0" applyFont="1" applyBorder="1" applyAlignment="1">
      <alignment wrapText="1"/>
    </xf>
    <xf numFmtId="1" fontId="7" fillId="0" borderId="12" xfId="0" applyNumberFormat="1" applyFont="1" applyBorder="1" applyAlignment="1">
      <alignment horizontal="left" vertical="top" wrapText="1"/>
    </xf>
    <xf numFmtId="0" fontId="0" fillId="0" borderId="13" xfId="0" applyBorder="1" applyAlignment="1">
      <alignment horizontal="left" vertical="top" wrapText="1"/>
    </xf>
    <xf numFmtId="0" fontId="7" fillId="0" borderId="14" xfId="0" applyFont="1" applyBorder="1" applyAlignment="1">
      <alignment horizontal="left" vertical="top" wrapText="1"/>
    </xf>
    <xf numFmtId="0" fontId="0" fillId="0" borderId="14" xfId="0" applyBorder="1" applyAlignment="1">
      <alignment horizontal="left" vertical="top" wrapText="1"/>
    </xf>
    <xf numFmtId="49" fontId="7" fillId="0" borderId="14" xfId="0" applyNumberFormat="1" applyFont="1" applyBorder="1" applyAlignment="1">
      <alignment horizontal="left" vertical="top" wrapText="1"/>
    </xf>
    <xf numFmtId="1" fontId="7" fillId="0" borderId="14" xfId="0" applyNumberFormat="1" applyFont="1" applyBorder="1" applyAlignment="1">
      <alignment horizontal="left" vertical="top" wrapText="1"/>
    </xf>
    <xf numFmtId="0" fontId="7" fillId="0" borderId="0" xfId="0" applyFont="1" applyAlignment="1">
      <alignment horizontal="left" vertical="top" wrapText="1"/>
    </xf>
    <xf numFmtId="0" fontId="0" fillId="0" borderId="0" xfId="0" applyAlignment="1">
      <alignment horizontal="left" vertical="top" wrapText="1"/>
    </xf>
    <xf numFmtId="0" fontId="4" fillId="0" borderId="0" xfId="0" applyFont="1" applyAlignment="1">
      <alignment/>
    </xf>
    <xf numFmtId="0" fontId="7" fillId="0" borderId="0" xfId="0" applyFont="1" applyAlignment="1">
      <alignment/>
    </xf>
    <xf numFmtId="0" fontId="7" fillId="0" borderId="15" xfId="0" applyFont="1" applyBorder="1" applyAlignment="1">
      <alignment/>
    </xf>
    <xf numFmtId="0" fontId="7" fillId="0" borderId="16" xfId="0" applyFont="1" applyBorder="1" applyAlignment="1">
      <alignment horizontal="center"/>
    </xf>
    <xf numFmtId="0" fontId="7" fillId="0" borderId="17" xfId="0" applyFont="1" applyBorder="1" applyAlignment="1">
      <alignment horizontal="center"/>
    </xf>
    <xf numFmtId="0" fontId="0" fillId="0" borderId="18" xfId="0" applyBorder="1" applyAlignment="1">
      <alignment/>
    </xf>
    <xf numFmtId="0" fontId="0" fillId="0" borderId="0" xfId="0" applyBorder="1" applyAlignment="1">
      <alignment/>
    </xf>
    <xf numFmtId="10" fontId="0" fillId="0" borderId="19" xfId="0" applyNumberFormat="1" applyBorder="1" applyAlignment="1">
      <alignment horizontal="center"/>
    </xf>
    <xf numFmtId="0" fontId="0" fillId="0" borderId="20" xfId="0" applyBorder="1" applyAlignment="1">
      <alignment/>
    </xf>
    <xf numFmtId="0" fontId="0" fillId="0" borderId="21" xfId="0" applyBorder="1" applyAlignment="1">
      <alignment/>
    </xf>
    <xf numFmtId="10" fontId="0" fillId="0" borderId="22" xfId="0" applyNumberFormat="1" applyBorder="1" applyAlignment="1">
      <alignment horizontal="center"/>
    </xf>
    <xf numFmtId="0" fontId="0" fillId="0" borderId="0" xfId="0" applyNumberFormat="1" applyAlignment="1">
      <alignment/>
    </xf>
    <xf numFmtId="0" fontId="0" fillId="0" borderId="21" xfId="0" applyNumberFormat="1" applyBorder="1" applyAlignment="1">
      <alignment/>
    </xf>
    <xf numFmtId="0" fontId="11" fillId="0" borderId="0" xfId="0" applyFont="1" applyAlignment="1">
      <alignment/>
    </xf>
    <xf numFmtId="0" fontId="12" fillId="0" borderId="0" xfId="0" applyFont="1" applyAlignment="1">
      <alignment/>
    </xf>
    <xf numFmtId="0" fontId="0" fillId="0" borderId="0" xfId="0" applyAlignment="1">
      <alignment vertical="top" wrapText="1"/>
    </xf>
    <xf numFmtId="0" fontId="0" fillId="0" borderId="23" xfId="0" applyBorder="1" applyAlignment="1">
      <alignment/>
    </xf>
    <xf numFmtId="0" fontId="0" fillId="0" borderId="18" xfId="0" applyFill="1" applyBorder="1" applyAlignment="1">
      <alignment/>
    </xf>
    <xf numFmtId="0" fontId="0" fillId="0" borderId="20" xfId="0" applyFill="1" applyBorder="1" applyAlignment="1">
      <alignment/>
    </xf>
    <xf numFmtId="10" fontId="0" fillId="0" borderId="24" xfId="0" applyNumberFormat="1" applyBorder="1" applyAlignment="1">
      <alignment horizontal="center"/>
    </xf>
    <xf numFmtId="14" fontId="0" fillId="0" borderId="0" xfId="0" applyNumberFormat="1" applyAlignment="1">
      <alignment/>
    </xf>
    <xf numFmtId="0" fontId="7" fillId="0" borderId="25" xfId="0" applyFont="1" applyFill="1" applyBorder="1" applyAlignment="1">
      <alignment vertical="top" wrapText="1"/>
    </xf>
    <xf numFmtId="49" fontId="7" fillId="0" borderId="25" xfId="0" applyNumberFormat="1" applyFont="1" applyFill="1" applyBorder="1" applyAlignment="1" applyProtection="1">
      <alignment horizontal="center" vertical="top" wrapText="1"/>
      <protection/>
    </xf>
    <xf numFmtId="0" fontId="7" fillId="0" borderId="25" xfId="0" applyFont="1" applyFill="1" applyBorder="1" applyAlignment="1" applyProtection="1">
      <alignment horizontal="center" vertical="top" wrapText="1"/>
      <protection/>
    </xf>
    <xf numFmtId="49" fontId="7" fillId="0" borderId="25" xfId="0" applyNumberFormat="1" applyFont="1" applyFill="1" applyBorder="1" applyAlignment="1" applyProtection="1">
      <alignment vertical="top" wrapText="1"/>
      <protection/>
    </xf>
    <xf numFmtId="0" fontId="7" fillId="0" borderId="25" xfId="0" applyFont="1" applyFill="1" applyBorder="1" applyAlignment="1" applyProtection="1">
      <alignment vertical="top" wrapText="1"/>
      <protection/>
    </xf>
    <xf numFmtId="0" fontId="9" fillId="0" borderId="25" xfId="0" applyFont="1" applyFill="1" applyBorder="1" applyAlignment="1">
      <alignment vertical="top" wrapText="1"/>
    </xf>
    <xf numFmtId="0" fontId="7" fillId="0" borderId="25" xfId="0" applyNumberFormat="1" applyFont="1" applyFill="1" applyBorder="1" applyAlignment="1" applyProtection="1">
      <alignment horizontal="left" vertical="top" wrapText="1"/>
      <protection/>
    </xf>
    <xf numFmtId="203" fontId="7" fillId="0" borderId="25" xfId="0" applyNumberFormat="1" applyFont="1" applyFill="1" applyBorder="1" applyAlignment="1" applyProtection="1">
      <alignment vertical="top" wrapText="1"/>
      <protection/>
    </xf>
    <xf numFmtId="203" fontId="0" fillId="0" borderId="0" xfId="0" applyNumberFormat="1" applyAlignment="1">
      <alignment vertical="top" wrapText="1"/>
    </xf>
    <xf numFmtId="0" fontId="0" fillId="0" borderId="0" xfId="0" applyNumberFormat="1" applyBorder="1" applyAlignment="1">
      <alignment/>
    </xf>
    <xf numFmtId="0" fontId="5" fillId="0" borderId="0" xfId="58" applyAlignment="1" applyProtection="1">
      <alignment/>
      <protection/>
    </xf>
    <xf numFmtId="0" fontId="12" fillId="0" borderId="0" xfId="0" applyFont="1" applyAlignment="1">
      <alignment horizontal="right"/>
    </xf>
    <xf numFmtId="0" fontId="0" fillId="0" borderId="0" xfId="0" applyFill="1" applyAlignment="1">
      <alignment vertical="top" wrapText="1"/>
    </xf>
    <xf numFmtId="0" fontId="0" fillId="0" borderId="0" xfId="0" applyNumberFormat="1" applyAlignment="1">
      <alignment horizontal="left" vertical="top" wrapText="1"/>
    </xf>
    <xf numFmtId="0" fontId="0" fillId="0" borderId="0" xfId="0" applyAlignment="1">
      <alignment vertical="top"/>
    </xf>
    <xf numFmtId="49" fontId="0" fillId="0" borderId="0" xfId="0" applyNumberFormat="1" applyAlignment="1">
      <alignment vertical="top" wrapText="1"/>
    </xf>
    <xf numFmtId="0" fontId="0" fillId="0" borderId="0" xfId="0" applyAlignment="1">
      <alignment horizontal="center" vertical="top"/>
    </xf>
    <xf numFmtId="0" fontId="0" fillId="0" borderId="14" xfId="0" applyFont="1" applyFill="1" applyBorder="1" applyAlignment="1">
      <alignment horizontal="justify" vertical="top" wrapText="1"/>
    </xf>
    <xf numFmtId="0" fontId="7" fillId="0" borderId="25" xfId="0" applyNumberFormat="1" applyFont="1" applyFill="1" applyBorder="1" applyAlignment="1" applyProtection="1">
      <alignment vertical="top" wrapText="1"/>
      <protection/>
    </xf>
    <xf numFmtId="0" fontId="0" fillId="0" borderId="0" xfId="0" applyNumberFormat="1" applyAlignment="1">
      <alignment vertical="top" wrapText="1"/>
    </xf>
    <xf numFmtId="0" fontId="0" fillId="0" borderId="14" xfId="0" applyFont="1" applyFill="1" applyBorder="1" applyAlignment="1">
      <alignment horizontal="right" vertical="top" wrapText="1"/>
    </xf>
    <xf numFmtId="0" fontId="0" fillId="0" borderId="0" xfId="0" applyFont="1" applyAlignment="1">
      <alignment vertical="top" wrapText="1"/>
    </xf>
    <xf numFmtId="0" fontId="0" fillId="0" borderId="14" xfId="0" applyBorder="1" applyAlignment="1">
      <alignment vertical="top" wrapText="1"/>
    </xf>
    <xf numFmtId="49" fontId="0" fillId="0" borderId="14" xfId="0" applyNumberFormat="1" applyBorder="1" applyAlignment="1">
      <alignment vertical="top" wrapText="1"/>
    </xf>
    <xf numFmtId="0" fontId="0" fillId="0" borderId="14" xfId="0" applyBorder="1" applyAlignment="1">
      <alignment vertical="top" wrapText="1"/>
    </xf>
    <xf numFmtId="49" fontId="7" fillId="0" borderId="25" xfId="0" applyNumberFormat="1" applyFont="1" applyFill="1" applyBorder="1" applyAlignment="1" applyProtection="1">
      <alignment horizontal="left" vertical="top" wrapText="1"/>
      <protection/>
    </xf>
    <xf numFmtId="49" fontId="0" fillId="0" borderId="0" xfId="0" applyNumberFormat="1" applyAlignment="1">
      <alignment horizontal="left" vertical="top" wrapText="1"/>
    </xf>
    <xf numFmtId="0" fontId="32" fillId="0" borderId="26" xfId="0" applyFont="1" applyFill="1" applyBorder="1" applyAlignment="1" applyProtection="1">
      <alignment horizontal="justify" vertical="top" wrapText="1"/>
      <protection locked="0"/>
    </xf>
    <xf numFmtId="0" fontId="0" fillId="0" borderId="0" xfId="0" applyFont="1" applyAlignment="1">
      <alignment/>
    </xf>
    <xf numFmtId="0" fontId="0" fillId="0" borderId="14" xfId="0" applyFill="1" applyBorder="1" applyAlignment="1">
      <alignment horizontal="justify" vertical="top" wrapText="1"/>
    </xf>
    <xf numFmtId="0" fontId="0" fillId="0" borderId="14" xfId="0" applyFont="1" applyFill="1" applyBorder="1" applyAlignment="1" quotePrefix="1">
      <alignment horizontal="justify" vertical="top" wrapText="1"/>
    </xf>
    <xf numFmtId="0" fontId="34" fillId="0" borderId="14" xfId="0" applyFont="1" applyFill="1" applyBorder="1" applyAlignment="1">
      <alignment horizontal="justify" vertical="top" wrapText="1"/>
    </xf>
    <xf numFmtId="0" fontId="0" fillId="0" borderId="14" xfId="0" applyNumberFormat="1" applyFill="1" applyBorder="1" applyAlignment="1">
      <alignment horizontal="justify" vertical="top" wrapText="1"/>
    </xf>
    <xf numFmtId="0" fontId="0" fillId="11" borderId="14" xfId="0" applyFill="1" applyBorder="1" applyAlignment="1">
      <alignment vertical="top" wrapText="1"/>
    </xf>
    <xf numFmtId="0" fontId="0" fillId="0" borderId="14" xfId="0" applyBorder="1" applyAlignment="1">
      <alignment horizontal="justify" vertical="top" wrapText="1"/>
    </xf>
    <xf numFmtId="0" fontId="3" fillId="0" borderId="0" xfId="0" applyFont="1" applyBorder="1" applyAlignment="1">
      <alignment horizontal="left" vertical="top" wrapText="1"/>
    </xf>
    <xf numFmtId="0" fontId="3" fillId="0" borderId="0" xfId="0" applyFont="1" applyBorder="1" applyAlignment="1">
      <alignment horizontal="justify" vertical="top" wrapText="1"/>
    </xf>
    <xf numFmtId="0" fontId="32" fillId="0" borderId="26" xfId="0" applyFont="1" applyFill="1" applyBorder="1" applyAlignment="1" applyProtection="1" quotePrefix="1">
      <alignment horizontal="justify" vertical="top" wrapText="1"/>
      <protection locked="0"/>
    </xf>
  </cellXfs>
  <cellStyles count="50">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Eingabe" xfId="41"/>
    <cellStyle name="Ergebnis" xfId="42"/>
    <cellStyle name="Erklärender Text" xfId="43"/>
    <cellStyle name="Gut" xfId="44"/>
    <cellStyle name="Neutral" xfId="45"/>
    <cellStyle name="Normal_Comments" xfId="46"/>
    <cellStyle name="Notiz" xfId="47"/>
    <cellStyle name="Schlecht" xfId="48"/>
    <cellStyle name="Überschrift" xfId="49"/>
    <cellStyle name="Überschrift 1" xfId="50"/>
    <cellStyle name="Überschrift 2" xfId="51"/>
    <cellStyle name="Überschrift 3" xfId="52"/>
    <cellStyle name="Überschrift 4" xfId="53"/>
    <cellStyle name="Verknüpfte Zelle" xfId="54"/>
    <cellStyle name="Warnender Text" xfId="55"/>
    <cellStyle name="Zelle überprüfen" xfId="56"/>
    <cellStyle name="Percent" xfId="57"/>
    <cellStyle name="Hyperlink" xfId="58"/>
    <cellStyle name="Comma [0]" xfId="59"/>
    <cellStyle name="Comma" xfId="60"/>
    <cellStyle name="Currency [0]" xfId="61"/>
    <cellStyle name="Currency" xfId="62"/>
    <cellStyle name="Followed Hyperlink" xfId="63"/>
  </cellStyles>
  <dxfs count="18">
    <dxf>
      <fill>
        <patternFill>
          <bgColor rgb="FFFFFF66"/>
        </patternFill>
      </fill>
    </dxf>
    <dxf>
      <font>
        <color theme="1"/>
      </font>
      <fill>
        <patternFill>
          <bgColor rgb="FFC6EFCE"/>
        </patternFill>
      </fill>
    </dxf>
    <dxf>
      <font>
        <color theme="1"/>
      </font>
      <fill>
        <patternFill>
          <bgColor rgb="FFC6EFCE"/>
        </patternFill>
      </fill>
    </dxf>
    <dxf>
      <font>
        <color theme="1"/>
      </font>
      <fill>
        <patternFill>
          <bgColor rgb="FFC6EFCE"/>
        </patternFill>
      </fill>
    </dxf>
    <dxf>
      <font>
        <color theme="1"/>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6" tint="0.3999499976634979"/>
        </patternFill>
      </fill>
    </dxf>
    <dxf>
      <fill>
        <patternFill>
          <bgColor theme="6" tint="0.3999499976634979"/>
        </patternFill>
      </fill>
    </dxf>
    <dxf>
      <fill>
        <patternFill>
          <bgColor rgb="FFCCFFCC"/>
        </patternFill>
      </fill>
      <border/>
    </dxf>
    <dxf>
      <fill>
        <patternFill>
          <bgColor rgb="FFFFFF99"/>
        </patternFill>
      </fill>
      <border/>
    </dxf>
    <dxf>
      <fill>
        <patternFill>
          <bgColor rgb="FFFFCC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9525</xdr:rowOff>
    </xdr:from>
    <xdr:to>
      <xdr:col>8</xdr:col>
      <xdr:colOff>581025</xdr:colOff>
      <xdr:row>24</xdr:row>
      <xdr:rowOff>152400</xdr:rowOff>
    </xdr:to>
    <xdr:sp>
      <xdr:nvSpPr>
        <xdr:cNvPr id="1" name="Text Box 1"/>
        <xdr:cNvSpPr txBox="1">
          <a:spLocks noChangeArrowheads="1"/>
        </xdr:cNvSpPr>
      </xdr:nvSpPr>
      <xdr:spPr>
        <a:xfrm>
          <a:off x="752475" y="3009900"/>
          <a:ext cx="10858500" cy="1838325"/>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400" b="0" i="0" u="none" baseline="0">
              <a:solidFill>
                <a:srgbClr val="000000"/>
              </a:solidFill>
            </a:rPr>
            <a:t>This is a cummulation of the comments submitted by voters for IEEE 802.11 LB 161 on P802.11s Draft D5.0 with resolutions so far.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23</xdr:col>
      <xdr:colOff>0</xdr:colOff>
      <xdr:row>423</xdr:row>
      <xdr:rowOff>0</xdr:rowOff>
    </xdr:from>
    <xdr:ext cx="0" cy="0"/>
    <xdr:sp>
      <xdr:nvSpPr>
        <xdr:cNvPr id="1" name="Picture 1"/>
        <xdr:cNvSpPr>
          <a:spLocks noChangeAspect="1"/>
        </xdr:cNvSpPr>
      </xdr:nvSpPr>
      <xdr:spPr>
        <a:xfrm>
          <a:off x="16268700" y="431911125"/>
          <a:ext cx="0" cy="0"/>
        </a:xfrm>
        <a:prstGeom prst="rect">
          <a:avLst/>
        </a:prstGeom>
        <a:noFill/>
        <a:ln w="9525" cmpd="sng">
          <a:noFill/>
        </a:ln>
      </xdr:spPr>
      <xdr:txBody>
        <a:bodyPr vertOverflow="clip" wrap="square" lIns="18288" tIns="0" rIns="0" bIns="0"/>
        <a:p>
          <a:pPr algn="l">
            <a:defRPr/>
          </a:pPr>
          <a:r>
            <a:rPr lang="en-US" cap="none" u="none" baseline="0">
              <a:latin typeface="Arial"/>
              <a:ea typeface="Arial"/>
              <a:cs typeface="Arial"/>
            </a:rPr>
            <a:t/>
          </a:r>
        </a:p>
      </xdr:txBody>
    </xdr:sp>
    <xdr:clientData/>
  </xdr:oneCellAnchor>
  <xdr:oneCellAnchor>
    <xdr:from>
      <xdr:col>23</xdr:col>
      <xdr:colOff>0</xdr:colOff>
      <xdr:row>423</xdr:row>
      <xdr:rowOff>0</xdr:rowOff>
    </xdr:from>
    <xdr:ext cx="0" cy="0"/>
    <xdr:sp>
      <xdr:nvSpPr>
        <xdr:cNvPr id="2" name="Picture 1"/>
        <xdr:cNvSpPr>
          <a:spLocks noChangeAspect="1"/>
        </xdr:cNvSpPr>
      </xdr:nvSpPr>
      <xdr:spPr>
        <a:xfrm>
          <a:off x="16268700" y="431911125"/>
          <a:ext cx="0" cy="0"/>
        </a:xfrm>
        <a:prstGeom prst="rect">
          <a:avLst/>
        </a:prstGeom>
        <a:noFill/>
        <a:ln w="9525" cmpd="sng">
          <a:noFill/>
        </a:ln>
      </xdr:spPr>
      <xdr:txBody>
        <a:bodyPr vertOverflow="clip" wrap="square" lIns="18288" tIns="0" rIns="0" bIns="0"/>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KazuyukiA.Sakoda@jp.sony.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I32"/>
  <sheetViews>
    <sheetView zoomScalePageLayoutView="0" workbookViewId="0" topLeftCell="A1">
      <selection activeCell="B4" sqref="B4"/>
    </sheetView>
  </sheetViews>
  <sheetFormatPr defaultColWidth="9.140625" defaultRowHeight="12.75"/>
  <cols>
    <col min="1" max="1" width="11.28125" style="2" customWidth="1"/>
    <col min="2" max="2" width="40.421875" style="2" customWidth="1"/>
    <col min="3" max="3" width="40.8515625" style="2" customWidth="1"/>
    <col min="4" max="4" width="36.28125" style="2" customWidth="1"/>
    <col min="5" max="16384" width="9.140625" style="2" customWidth="1"/>
  </cols>
  <sheetData>
    <row r="1" ht="18.75">
      <c r="B1" s="1" t="s">
        <v>1058</v>
      </c>
    </row>
    <row r="2" ht="18.75">
      <c r="B2" s="1" t="s">
        <v>1056</v>
      </c>
    </row>
    <row r="3" spans="1:2" ht="18.75">
      <c r="A3" s="2" t="s">
        <v>1052</v>
      </c>
      <c r="B3" s="1" t="s">
        <v>35</v>
      </c>
    </row>
    <row r="4" spans="1:6" ht="18.75">
      <c r="A4" s="2" t="s">
        <v>1057</v>
      </c>
      <c r="B4" s="11" t="s">
        <v>358</v>
      </c>
      <c r="F4" s="7"/>
    </row>
    <row r="5" spans="1:2" ht="15.75">
      <c r="A5" s="2" t="s">
        <v>1062</v>
      </c>
      <c r="B5" s="8" t="s">
        <v>1323</v>
      </c>
    </row>
    <row r="6" s="3" customFormat="1" ht="16.5" thickBot="1"/>
    <row r="7" spans="1:2" s="4" customFormat="1" ht="18.75">
      <c r="A7" s="4" t="s">
        <v>1060</v>
      </c>
      <c r="B7" s="9" t="s">
        <v>695</v>
      </c>
    </row>
    <row r="8" spans="1:2" ht="15.75">
      <c r="A8" s="2" t="s">
        <v>1382</v>
      </c>
      <c r="B8" s="8" t="s">
        <v>179</v>
      </c>
    </row>
    <row r="9" spans="1:9" ht="15.75">
      <c r="A9" s="2" t="s">
        <v>1061</v>
      </c>
      <c r="B9" s="2" t="s">
        <v>1356</v>
      </c>
      <c r="C9" s="8"/>
      <c r="E9" s="8"/>
      <c r="F9" s="8"/>
      <c r="G9" s="8"/>
      <c r="H9" s="8"/>
      <c r="I9" s="8"/>
    </row>
    <row r="10" spans="2:9" ht="15.75">
      <c r="B10" s="2" t="s">
        <v>1357</v>
      </c>
      <c r="C10" s="8"/>
      <c r="E10" s="8"/>
      <c r="F10" s="8"/>
      <c r="G10" s="8"/>
      <c r="H10" s="8"/>
      <c r="I10" s="8"/>
    </row>
    <row r="11" spans="2:9" ht="15.75">
      <c r="B11" s="2" t="s">
        <v>1358</v>
      </c>
      <c r="C11" s="8"/>
      <c r="E11" s="8"/>
      <c r="F11" s="8"/>
      <c r="G11" s="8"/>
      <c r="H11" s="8"/>
      <c r="I11" s="8"/>
    </row>
    <row r="12" spans="2:9" ht="15.75">
      <c r="B12" s="2" t="s">
        <v>1359</v>
      </c>
      <c r="C12" s="8"/>
      <c r="E12" s="8"/>
      <c r="F12" s="8"/>
      <c r="G12" s="8"/>
      <c r="H12" s="8"/>
      <c r="I12" s="8"/>
    </row>
    <row r="13" spans="2:9" ht="15.75">
      <c r="B13" s="61" t="s">
        <v>1324</v>
      </c>
      <c r="C13" s="10"/>
      <c r="E13" s="8"/>
      <c r="F13" s="8"/>
      <c r="G13" s="8"/>
      <c r="H13" s="8"/>
      <c r="I13" s="8"/>
    </row>
    <row r="14" spans="3:9" ht="15.75">
      <c r="C14" s="8"/>
      <c r="D14" s="8"/>
      <c r="E14" s="8"/>
      <c r="F14" s="8"/>
      <c r="G14" s="8"/>
      <c r="H14" s="8"/>
      <c r="I14" s="8"/>
    </row>
    <row r="15" ht="15.75">
      <c r="A15" s="2" t="s">
        <v>1059</v>
      </c>
    </row>
    <row r="27" spans="1:5" ht="15.75" customHeight="1">
      <c r="A27" s="6"/>
      <c r="B27" s="87"/>
      <c r="C27" s="87"/>
      <c r="D27" s="87"/>
      <c r="E27" s="87"/>
    </row>
    <row r="28" spans="1:5" ht="15.75" customHeight="1">
      <c r="A28" s="4"/>
      <c r="B28" s="5"/>
      <c r="C28" s="5"/>
      <c r="D28" s="5"/>
      <c r="E28" s="5"/>
    </row>
    <row r="29" spans="1:5" ht="15.75" customHeight="1">
      <c r="A29" s="4"/>
      <c r="B29" s="86"/>
      <c r="C29" s="86"/>
      <c r="D29" s="86"/>
      <c r="E29" s="86"/>
    </row>
    <row r="30" spans="1:5" ht="15.75" customHeight="1">
      <c r="A30" s="4"/>
      <c r="B30" s="5"/>
      <c r="C30" s="5"/>
      <c r="D30" s="5"/>
      <c r="E30" s="5"/>
    </row>
    <row r="31" spans="1:5" ht="15.75" customHeight="1">
      <c r="A31" s="4"/>
      <c r="B31" s="86"/>
      <c r="C31" s="86"/>
      <c r="D31" s="86"/>
      <c r="E31" s="86"/>
    </row>
    <row r="32" spans="2:5" ht="15.75" customHeight="1">
      <c r="B32" s="86"/>
      <c r="C32" s="86"/>
      <c r="D32" s="86"/>
      <c r="E32" s="86"/>
    </row>
    <row r="33" ht="15.75" customHeight="1"/>
    <row r="34" ht="15.75" customHeight="1"/>
    <row r="35" ht="15.75" customHeight="1"/>
  </sheetData>
  <sheetProtection/>
  <mergeCells count="3">
    <mergeCell ref="B29:E29"/>
    <mergeCell ref="B27:E27"/>
    <mergeCell ref="B31:E32"/>
  </mergeCells>
  <hyperlinks>
    <hyperlink ref="B13" r:id="rId1" display="KazuyukiA.Sakoda@jp.sony.com"/>
  </hyperlinks>
  <printOptions/>
  <pageMargins left="0.787401575" right="0.787401575" top="0.984251969" bottom="0.984251969" header="0.5" footer="0.5"/>
  <pageSetup horizontalDpi="600" verticalDpi="600" orientation="portrait" r:id="rId3"/>
  <headerFooter alignWithMargins="0">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drawing r:id="rId2"/>
</worksheet>
</file>

<file path=xl/worksheets/sheet2.xml><?xml version="1.0" encoding="utf-8"?>
<worksheet xmlns="http://schemas.openxmlformats.org/spreadsheetml/2006/main" xmlns:r="http://schemas.openxmlformats.org/officeDocument/2006/relationships">
  <sheetPr codeName="Sheet4"/>
  <dimension ref="A1:AB423"/>
  <sheetViews>
    <sheetView tabSelected="1" zoomScale="85" zoomScaleNormal="85" zoomScalePageLayoutView="0" workbookViewId="0" topLeftCell="A1">
      <pane xSplit="8" ySplit="1" topLeftCell="R2" activePane="bottomRight" state="frozen"/>
      <selection pane="topLeft" activeCell="A1" sqref="A1"/>
      <selection pane="topRight" activeCell="H1" sqref="H1"/>
      <selection pane="bottomLeft" activeCell="A2" sqref="A2"/>
      <selection pane="bottomRight" activeCell="T3" sqref="T3"/>
    </sheetView>
  </sheetViews>
  <sheetFormatPr defaultColWidth="9.140625" defaultRowHeight="12.75"/>
  <cols>
    <col min="1" max="1" width="6.421875" style="63" customWidth="1"/>
    <col min="2" max="2" width="12.57421875" style="45" customWidth="1"/>
    <col min="3" max="3" width="12.57421875" style="45" hidden="1" customWidth="1"/>
    <col min="4" max="4" width="11.28125" style="66" hidden="1" customWidth="1"/>
    <col min="5" max="5" width="11.00390625" style="77" hidden="1" customWidth="1"/>
    <col min="6" max="6" width="8.7109375" style="77" hidden="1" customWidth="1"/>
    <col min="7" max="7" width="9.28125" style="45" hidden="1" customWidth="1"/>
    <col min="8" max="8" width="6.421875" style="45" customWidth="1"/>
    <col min="9" max="9" width="6.57421875" style="70" customWidth="1"/>
    <col min="10" max="10" width="6.8515625" style="64" customWidth="1"/>
    <col min="11" max="11" width="5.421875" style="45" customWidth="1"/>
    <col min="12" max="12" width="10.7109375" style="66" customWidth="1"/>
    <col min="13" max="13" width="8.00390625" style="45" customWidth="1"/>
    <col min="14" max="14" width="12.00390625" style="65" bestFit="1" customWidth="1"/>
    <col min="15" max="15" width="9.28125" style="65" customWidth="1"/>
    <col min="16" max="16" width="12.28125" style="65" customWidth="1"/>
    <col min="17" max="17" width="11.421875" style="45" customWidth="1"/>
    <col min="18" max="18" width="8.421875" style="59" customWidth="1"/>
    <col min="19" max="19" width="10.00390625" style="67" customWidth="1"/>
    <col min="20" max="20" width="35.7109375" style="72" customWidth="1"/>
    <col min="21" max="21" width="36.28125" style="72" customWidth="1"/>
    <col min="22" max="22" width="9.8515625" style="45" customWidth="1"/>
    <col min="23" max="23" width="35.7109375" style="45" customWidth="1"/>
    <col min="24" max="24" width="10.28125" style="12" customWidth="1"/>
    <col min="25" max="25" width="9.140625" style="12" customWidth="1"/>
    <col min="26" max="26" width="42.8515625" style="12" customWidth="1"/>
    <col min="27" max="27" width="9.140625" style="12" customWidth="1"/>
    <col min="28" max="28" width="11.00390625" style="45" hidden="1" customWidth="1"/>
    <col min="29" max="16384" width="9.140625" style="12" customWidth="1"/>
  </cols>
  <sheetData>
    <row r="1" spans="1:28" s="45" customFormat="1" ht="39" thickTop="1">
      <c r="A1" s="51" t="s">
        <v>1063</v>
      </c>
      <c r="B1" s="51" t="s">
        <v>1340</v>
      </c>
      <c r="C1" s="51" t="s">
        <v>882</v>
      </c>
      <c r="D1" s="52" t="s">
        <v>1368</v>
      </c>
      <c r="E1" s="52" t="s">
        <v>1078</v>
      </c>
      <c r="F1" s="76" t="s">
        <v>1079</v>
      </c>
      <c r="G1" s="53" t="s">
        <v>1080</v>
      </c>
      <c r="H1" s="53" t="s">
        <v>1064</v>
      </c>
      <c r="I1" s="69" t="s">
        <v>1349</v>
      </c>
      <c r="J1" s="57" t="s">
        <v>1350</v>
      </c>
      <c r="K1" s="54" t="s">
        <v>1351</v>
      </c>
      <c r="L1" s="54" t="s">
        <v>1346</v>
      </c>
      <c r="M1" s="53" t="s">
        <v>1387</v>
      </c>
      <c r="N1" s="51" t="s">
        <v>1093</v>
      </c>
      <c r="O1" s="51" t="s">
        <v>1070</v>
      </c>
      <c r="P1" s="55" t="s">
        <v>1094</v>
      </c>
      <c r="Q1" s="55" t="s">
        <v>1056</v>
      </c>
      <c r="R1" s="58" t="s">
        <v>1073</v>
      </c>
      <c r="S1" s="53" t="s">
        <v>1074</v>
      </c>
      <c r="T1" s="53" t="s">
        <v>1383</v>
      </c>
      <c r="U1" s="53" t="s">
        <v>1384</v>
      </c>
      <c r="V1" s="51" t="s">
        <v>1331</v>
      </c>
      <c r="W1" s="51" t="s">
        <v>1066</v>
      </c>
      <c r="X1" s="56" t="s">
        <v>1391</v>
      </c>
      <c r="Y1" s="55" t="s">
        <v>1067</v>
      </c>
      <c r="Z1" s="55" t="s">
        <v>1068</v>
      </c>
      <c r="AA1" s="55" t="s">
        <v>1069</v>
      </c>
      <c r="AB1" s="51" t="s">
        <v>1355</v>
      </c>
    </row>
    <row r="2" spans="1:27" ht="76.5">
      <c r="A2" s="71">
        <v>3001</v>
      </c>
      <c r="B2" s="73" t="s">
        <v>1325</v>
      </c>
      <c r="C2" s="73" t="s">
        <v>883</v>
      </c>
      <c r="D2" s="74" t="s">
        <v>1127</v>
      </c>
      <c r="E2" s="74" t="s">
        <v>884</v>
      </c>
      <c r="F2" s="74" t="s">
        <v>885</v>
      </c>
      <c r="G2" s="73" t="s">
        <v>1352</v>
      </c>
      <c r="H2" s="73" t="s">
        <v>862</v>
      </c>
      <c r="I2" s="74" t="s">
        <v>884</v>
      </c>
      <c r="J2" s="74" t="s">
        <v>885</v>
      </c>
      <c r="K2" s="73" t="s">
        <v>1352</v>
      </c>
      <c r="L2" s="74" t="s">
        <v>1127</v>
      </c>
      <c r="M2" s="73" t="s">
        <v>866</v>
      </c>
      <c r="N2" s="74" t="s">
        <v>1215</v>
      </c>
      <c r="O2" s="74"/>
      <c r="P2" s="74" t="s">
        <v>524</v>
      </c>
      <c r="Q2" s="74"/>
      <c r="R2" s="74"/>
      <c r="S2" s="74" t="s">
        <v>878</v>
      </c>
      <c r="T2" s="75" t="s">
        <v>1572</v>
      </c>
      <c r="U2" s="75" t="s">
        <v>1573</v>
      </c>
      <c r="V2" s="68" t="s">
        <v>3</v>
      </c>
      <c r="W2" s="80" t="s">
        <v>4</v>
      </c>
      <c r="X2" s="68" t="s">
        <v>812</v>
      </c>
      <c r="Y2" s="68"/>
      <c r="Z2" s="68"/>
      <c r="AA2" s="68"/>
    </row>
    <row r="3" spans="1:27" ht="89.25">
      <c r="A3" s="71">
        <v>3002</v>
      </c>
      <c r="B3" s="73" t="s">
        <v>1325</v>
      </c>
      <c r="C3" s="73" t="s">
        <v>883</v>
      </c>
      <c r="D3" s="74" t="s">
        <v>442</v>
      </c>
      <c r="E3" s="74" t="s">
        <v>886</v>
      </c>
      <c r="F3" s="74" t="s">
        <v>887</v>
      </c>
      <c r="G3" s="73" t="s">
        <v>1352</v>
      </c>
      <c r="H3" s="73" t="s">
        <v>862</v>
      </c>
      <c r="I3" s="74" t="s">
        <v>886</v>
      </c>
      <c r="J3" s="74" t="s">
        <v>887</v>
      </c>
      <c r="K3" s="73" t="s">
        <v>1352</v>
      </c>
      <c r="L3" s="74" t="s">
        <v>442</v>
      </c>
      <c r="M3" s="73" t="s">
        <v>866</v>
      </c>
      <c r="N3" s="74" t="s">
        <v>1215</v>
      </c>
      <c r="O3" s="74"/>
      <c r="P3" s="74" t="s">
        <v>524</v>
      </c>
      <c r="Q3" s="74"/>
      <c r="R3" s="74"/>
      <c r="S3" s="74" t="s">
        <v>878</v>
      </c>
      <c r="T3" s="75" t="s">
        <v>1574</v>
      </c>
      <c r="U3" s="75" t="s">
        <v>1575</v>
      </c>
      <c r="V3" s="68" t="s">
        <v>125</v>
      </c>
      <c r="W3" s="80" t="s">
        <v>801</v>
      </c>
      <c r="X3" s="68" t="s">
        <v>812</v>
      </c>
      <c r="Y3" s="68"/>
      <c r="Z3" s="68"/>
      <c r="AA3" s="68"/>
    </row>
    <row r="4" spans="1:27" ht="114.75">
      <c r="A4" s="71">
        <v>3003</v>
      </c>
      <c r="B4" s="73" t="s">
        <v>1325</v>
      </c>
      <c r="C4" s="73" t="s">
        <v>883</v>
      </c>
      <c r="D4" s="74">
        <v>7.4</v>
      </c>
      <c r="E4" s="74" t="s">
        <v>888</v>
      </c>
      <c r="F4" s="74" t="s">
        <v>889</v>
      </c>
      <c r="G4" s="73" t="s">
        <v>1352</v>
      </c>
      <c r="H4" s="73" t="s">
        <v>862</v>
      </c>
      <c r="I4" s="74" t="s">
        <v>888</v>
      </c>
      <c r="J4" s="74" t="s">
        <v>889</v>
      </c>
      <c r="K4" s="73" t="s">
        <v>1352</v>
      </c>
      <c r="L4" s="74">
        <v>7.4</v>
      </c>
      <c r="M4" s="73" t="s">
        <v>866</v>
      </c>
      <c r="N4" s="74" t="s">
        <v>1215</v>
      </c>
      <c r="O4" s="74"/>
      <c r="P4" s="74" t="s">
        <v>524</v>
      </c>
      <c r="Q4" s="74"/>
      <c r="R4" s="74"/>
      <c r="S4" s="74" t="s">
        <v>878</v>
      </c>
      <c r="T4" s="75" t="s">
        <v>1576</v>
      </c>
      <c r="U4" s="75" t="s">
        <v>1577</v>
      </c>
      <c r="V4" s="68" t="s">
        <v>125</v>
      </c>
      <c r="W4" s="80" t="s">
        <v>802</v>
      </c>
      <c r="X4" s="68" t="s">
        <v>812</v>
      </c>
      <c r="Y4" s="68"/>
      <c r="Z4" s="68"/>
      <c r="AA4" s="68"/>
    </row>
    <row r="5" spans="1:27" ht="114.75">
      <c r="A5" s="71">
        <v>3004</v>
      </c>
      <c r="B5" s="73" t="s">
        <v>1325</v>
      </c>
      <c r="C5" s="73" t="s">
        <v>883</v>
      </c>
      <c r="D5" s="74" t="s">
        <v>1167</v>
      </c>
      <c r="E5" s="74" t="s">
        <v>890</v>
      </c>
      <c r="F5" s="74" t="s">
        <v>891</v>
      </c>
      <c r="G5" s="73" t="s">
        <v>1352</v>
      </c>
      <c r="H5" s="73" t="s">
        <v>862</v>
      </c>
      <c r="I5" s="74" t="s">
        <v>890</v>
      </c>
      <c r="J5" s="74" t="s">
        <v>891</v>
      </c>
      <c r="K5" s="73" t="s">
        <v>1352</v>
      </c>
      <c r="L5" s="74" t="s">
        <v>1167</v>
      </c>
      <c r="M5" s="73" t="s">
        <v>868</v>
      </c>
      <c r="N5" s="74" t="s">
        <v>1224</v>
      </c>
      <c r="O5" s="74"/>
      <c r="P5" s="74" t="s">
        <v>525</v>
      </c>
      <c r="Q5" s="74"/>
      <c r="R5" s="74"/>
      <c r="S5" s="74" t="s">
        <v>878</v>
      </c>
      <c r="T5" s="75" t="s">
        <v>355</v>
      </c>
      <c r="U5" s="75" t="s">
        <v>359</v>
      </c>
      <c r="V5" s="80" t="s">
        <v>131</v>
      </c>
      <c r="W5" s="80" t="s">
        <v>1437</v>
      </c>
      <c r="X5" s="68" t="s">
        <v>329</v>
      </c>
      <c r="Y5" s="68"/>
      <c r="Z5" s="68"/>
      <c r="AA5" s="68"/>
    </row>
    <row r="6" spans="1:27" ht="102">
      <c r="A6" s="71">
        <v>3005</v>
      </c>
      <c r="B6" s="73" t="s">
        <v>1325</v>
      </c>
      <c r="C6" s="73" t="s">
        <v>883</v>
      </c>
      <c r="D6" s="74">
        <v>10.3</v>
      </c>
      <c r="E6" s="74" t="s">
        <v>892</v>
      </c>
      <c r="F6" s="74" t="s">
        <v>893</v>
      </c>
      <c r="G6" s="73" t="s">
        <v>1352</v>
      </c>
      <c r="H6" s="73" t="s">
        <v>862</v>
      </c>
      <c r="I6" s="74" t="s">
        <v>892</v>
      </c>
      <c r="J6" s="74" t="s">
        <v>893</v>
      </c>
      <c r="K6" s="73" t="s">
        <v>1352</v>
      </c>
      <c r="L6" s="74">
        <v>10.3</v>
      </c>
      <c r="M6" s="73" t="s">
        <v>690</v>
      </c>
      <c r="N6" s="74" t="s">
        <v>1211</v>
      </c>
      <c r="O6" s="74"/>
      <c r="P6" s="74"/>
      <c r="Q6" s="74"/>
      <c r="R6" s="74"/>
      <c r="S6" s="74" t="s">
        <v>878</v>
      </c>
      <c r="T6" s="75" t="s">
        <v>360</v>
      </c>
      <c r="U6" s="75" t="s">
        <v>361</v>
      </c>
      <c r="V6" s="68" t="s">
        <v>504</v>
      </c>
      <c r="W6" s="68" t="s">
        <v>191</v>
      </c>
      <c r="X6" s="68" t="s">
        <v>192</v>
      </c>
      <c r="Y6" s="68"/>
      <c r="Z6" s="68"/>
      <c r="AA6" s="68"/>
    </row>
    <row r="7" spans="1:27" ht="76.5">
      <c r="A7" s="71">
        <v>3006</v>
      </c>
      <c r="B7" s="73" t="s">
        <v>1325</v>
      </c>
      <c r="C7" s="73" t="s">
        <v>883</v>
      </c>
      <c r="D7" s="74">
        <v>11.9</v>
      </c>
      <c r="E7" s="74" t="s">
        <v>894</v>
      </c>
      <c r="F7" s="74" t="s">
        <v>1201</v>
      </c>
      <c r="G7" s="73" t="s">
        <v>1352</v>
      </c>
      <c r="H7" s="73" t="s">
        <v>862</v>
      </c>
      <c r="I7" s="74" t="s">
        <v>894</v>
      </c>
      <c r="J7" s="74" t="s">
        <v>1201</v>
      </c>
      <c r="K7" s="73" t="s">
        <v>1352</v>
      </c>
      <c r="L7" s="74">
        <v>11.9</v>
      </c>
      <c r="M7" s="73" t="s">
        <v>691</v>
      </c>
      <c r="N7" s="74" t="s">
        <v>1225</v>
      </c>
      <c r="O7" s="74"/>
      <c r="P7" s="74" t="s">
        <v>523</v>
      </c>
      <c r="Q7" s="74"/>
      <c r="R7" s="74"/>
      <c r="S7" s="74" t="s">
        <v>878</v>
      </c>
      <c r="T7" s="75" t="s">
        <v>362</v>
      </c>
      <c r="U7" s="75" t="s">
        <v>363</v>
      </c>
      <c r="V7" s="68" t="s">
        <v>1328</v>
      </c>
      <c r="W7" s="68" t="s">
        <v>1280</v>
      </c>
      <c r="X7" s="68" t="s">
        <v>1282</v>
      </c>
      <c r="Y7" s="68"/>
      <c r="Z7" s="68"/>
      <c r="AA7" s="68"/>
    </row>
    <row r="8" spans="1:27" ht="76.5">
      <c r="A8" s="71">
        <v>3007</v>
      </c>
      <c r="B8" s="73" t="s">
        <v>1325</v>
      </c>
      <c r="C8" s="73" t="s">
        <v>883</v>
      </c>
      <c r="D8" s="74" t="s">
        <v>895</v>
      </c>
      <c r="E8" s="74">
        <v>168</v>
      </c>
      <c r="F8" s="74" t="s">
        <v>896</v>
      </c>
      <c r="G8" s="73" t="s">
        <v>1352</v>
      </c>
      <c r="H8" s="73" t="s">
        <v>862</v>
      </c>
      <c r="I8" s="74">
        <v>168</v>
      </c>
      <c r="J8" s="74" t="s">
        <v>896</v>
      </c>
      <c r="K8" s="73" t="s">
        <v>1352</v>
      </c>
      <c r="L8" s="74" t="s">
        <v>895</v>
      </c>
      <c r="M8" s="73" t="s">
        <v>868</v>
      </c>
      <c r="N8" s="74" t="s">
        <v>1225</v>
      </c>
      <c r="O8" s="74"/>
      <c r="P8" s="74" t="s">
        <v>523</v>
      </c>
      <c r="Q8" s="74"/>
      <c r="R8" s="74"/>
      <c r="S8" s="74" t="s">
        <v>878</v>
      </c>
      <c r="T8" s="75" t="s">
        <v>362</v>
      </c>
      <c r="U8" s="75" t="s">
        <v>363</v>
      </c>
      <c r="V8" s="68" t="s">
        <v>1328</v>
      </c>
      <c r="W8" s="68" t="s">
        <v>1280</v>
      </c>
      <c r="X8" s="68" t="s">
        <v>1282</v>
      </c>
      <c r="Y8" s="68"/>
      <c r="Z8" s="68"/>
      <c r="AA8" s="68"/>
    </row>
    <row r="9" spans="1:27" ht="191.25">
      <c r="A9" s="71">
        <v>3008</v>
      </c>
      <c r="B9" s="73" t="s">
        <v>1325</v>
      </c>
      <c r="C9" s="73" t="s">
        <v>883</v>
      </c>
      <c r="D9" s="74" t="s">
        <v>465</v>
      </c>
      <c r="E9" s="74" t="s">
        <v>897</v>
      </c>
      <c r="F9" s="74" t="s">
        <v>898</v>
      </c>
      <c r="G9" s="73" t="s">
        <v>1352</v>
      </c>
      <c r="H9" s="73" t="s">
        <v>862</v>
      </c>
      <c r="I9" s="74" t="s">
        <v>897</v>
      </c>
      <c r="J9" s="74" t="s">
        <v>898</v>
      </c>
      <c r="K9" s="73" t="s">
        <v>1352</v>
      </c>
      <c r="L9" s="74" t="s">
        <v>465</v>
      </c>
      <c r="M9" s="73" t="s">
        <v>866</v>
      </c>
      <c r="N9" s="74" t="s">
        <v>1212</v>
      </c>
      <c r="O9" s="74"/>
      <c r="P9" s="74"/>
      <c r="Q9" s="74"/>
      <c r="R9" s="74"/>
      <c r="S9" s="74" t="s">
        <v>878</v>
      </c>
      <c r="T9" s="75" t="s">
        <v>364</v>
      </c>
      <c r="U9" s="75" t="s">
        <v>365</v>
      </c>
      <c r="V9" s="68" t="s">
        <v>504</v>
      </c>
      <c r="W9" s="68" t="s">
        <v>191</v>
      </c>
      <c r="X9" s="68" t="s">
        <v>192</v>
      </c>
      <c r="Y9" s="68"/>
      <c r="Z9" s="68"/>
      <c r="AA9" s="68"/>
    </row>
    <row r="10" spans="1:27" ht="89.25">
      <c r="A10" s="71">
        <v>3009</v>
      </c>
      <c r="B10" s="73" t="s">
        <v>1325</v>
      </c>
      <c r="C10" s="73" t="s">
        <v>883</v>
      </c>
      <c r="D10" s="74" t="s">
        <v>899</v>
      </c>
      <c r="E10" s="74" t="s">
        <v>900</v>
      </c>
      <c r="F10" s="74" t="s">
        <v>1204</v>
      </c>
      <c r="G10" s="73" t="s">
        <v>1352</v>
      </c>
      <c r="H10" s="73" t="s">
        <v>862</v>
      </c>
      <c r="I10" s="74" t="s">
        <v>900</v>
      </c>
      <c r="J10" s="74" t="s">
        <v>1204</v>
      </c>
      <c r="K10" s="73" t="s">
        <v>1352</v>
      </c>
      <c r="L10" s="74" t="s">
        <v>899</v>
      </c>
      <c r="M10" s="73" t="s">
        <v>867</v>
      </c>
      <c r="N10" s="74" t="s">
        <v>305</v>
      </c>
      <c r="O10" s="74"/>
      <c r="P10" s="74" t="s">
        <v>522</v>
      </c>
      <c r="Q10" s="74"/>
      <c r="R10" s="74"/>
      <c r="S10" s="74" t="s">
        <v>878</v>
      </c>
      <c r="T10" s="75" t="s">
        <v>366</v>
      </c>
      <c r="U10" s="75" t="s">
        <v>367</v>
      </c>
      <c r="V10" s="68" t="s">
        <v>1328</v>
      </c>
      <c r="W10" s="68" t="s">
        <v>1661</v>
      </c>
      <c r="X10" s="68" t="s">
        <v>1663</v>
      </c>
      <c r="Y10" s="68"/>
      <c r="Z10" s="68"/>
      <c r="AA10" s="68"/>
    </row>
    <row r="11" spans="1:27" ht="102">
      <c r="A11" s="71">
        <v>3010</v>
      </c>
      <c r="B11" s="73" t="s">
        <v>1325</v>
      </c>
      <c r="C11" s="73" t="s">
        <v>883</v>
      </c>
      <c r="D11" s="74" t="s">
        <v>901</v>
      </c>
      <c r="E11" s="74" t="s">
        <v>902</v>
      </c>
      <c r="F11" s="74" t="s">
        <v>903</v>
      </c>
      <c r="G11" s="73" t="s">
        <v>1352</v>
      </c>
      <c r="H11" s="73" t="s">
        <v>862</v>
      </c>
      <c r="I11" s="74" t="s">
        <v>902</v>
      </c>
      <c r="J11" s="74" t="s">
        <v>903</v>
      </c>
      <c r="K11" s="73" t="s">
        <v>1352</v>
      </c>
      <c r="L11" s="74" t="s">
        <v>901</v>
      </c>
      <c r="M11" s="73" t="s">
        <v>869</v>
      </c>
      <c r="N11" s="74" t="s">
        <v>296</v>
      </c>
      <c r="O11" s="74"/>
      <c r="P11" s="74"/>
      <c r="Q11" s="74"/>
      <c r="R11" s="74"/>
      <c r="S11" s="74" t="s">
        <v>878</v>
      </c>
      <c r="T11" s="75" t="s">
        <v>368</v>
      </c>
      <c r="U11" s="75" t="s">
        <v>369</v>
      </c>
      <c r="V11" s="68" t="s">
        <v>1329</v>
      </c>
      <c r="W11" s="68" t="s">
        <v>1670</v>
      </c>
      <c r="X11" s="68" t="s">
        <v>1707</v>
      </c>
      <c r="Y11" s="68"/>
      <c r="Z11" s="68"/>
      <c r="AA11" s="68"/>
    </row>
    <row r="12" spans="1:27" ht="63.75">
      <c r="A12" s="71">
        <v>3011</v>
      </c>
      <c r="B12" s="73" t="s">
        <v>1325</v>
      </c>
      <c r="C12" s="73" t="s">
        <v>883</v>
      </c>
      <c r="D12" s="74" t="s">
        <v>1457</v>
      </c>
      <c r="E12" s="74" t="s">
        <v>1458</v>
      </c>
      <c r="F12" s="74" t="s">
        <v>1459</v>
      </c>
      <c r="G12" s="73" t="s">
        <v>1352</v>
      </c>
      <c r="H12" s="73" t="s">
        <v>862</v>
      </c>
      <c r="I12" s="74" t="s">
        <v>1458</v>
      </c>
      <c r="J12" s="74" t="s">
        <v>1459</v>
      </c>
      <c r="K12" s="73" t="s">
        <v>1352</v>
      </c>
      <c r="L12" s="74" t="s">
        <v>1457</v>
      </c>
      <c r="M12" s="73" t="s">
        <v>869</v>
      </c>
      <c r="N12" s="74" t="s">
        <v>298</v>
      </c>
      <c r="O12" s="74"/>
      <c r="P12" s="74"/>
      <c r="Q12" s="74"/>
      <c r="R12" s="74"/>
      <c r="S12" s="74" t="s">
        <v>878</v>
      </c>
      <c r="T12" s="75" t="s">
        <v>370</v>
      </c>
      <c r="U12" s="75" t="s">
        <v>371</v>
      </c>
      <c r="V12" s="68" t="s">
        <v>1329</v>
      </c>
      <c r="W12" s="68" t="s">
        <v>1670</v>
      </c>
      <c r="X12" s="68" t="s">
        <v>1707</v>
      </c>
      <c r="Y12" s="68"/>
      <c r="Z12" s="68"/>
      <c r="AA12" s="68"/>
    </row>
    <row r="13" spans="1:27" ht="165.75">
      <c r="A13" s="71">
        <v>3012</v>
      </c>
      <c r="B13" s="73" t="s">
        <v>1325</v>
      </c>
      <c r="C13" s="73" t="s">
        <v>883</v>
      </c>
      <c r="D13" s="74" t="s">
        <v>1203</v>
      </c>
      <c r="E13" s="74" t="s">
        <v>1460</v>
      </c>
      <c r="F13" s="74" t="s">
        <v>683</v>
      </c>
      <c r="G13" s="73" t="s">
        <v>1352</v>
      </c>
      <c r="H13" s="73" t="s">
        <v>862</v>
      </c>
      <c r="I13" s="74" t="s">
        <v>1460</v>
      </c>
      <c r="J13" s="74" t="s">
        <v>683</v>
      </c>
      <c r="K13" s="73" t="s">
        <v>1352</v>
      </c>
      <c r="L13" s="74" t="s">
        <v>1203</v>
      </c>
      <c r="M13" s="73" t="s">
        <v>869</v>
      </c>
      <c r="N13" s="74" t="s">
        <v>297</v>
      </c>
      <c r="O13" s="74"/>
      <c r="P13" s="74"/>
      <c r="Q13" s="74"/>
      <c r="R13" s="74"/>
      <c r="S13" s="74" t="s">
        <v>878</v>
      </c>
      <c r="T13" s="75" t="s">
        <v>372</v>
      </c>
      <c r="U13" s="75" t="s">
        <v>373</v>
      </c>
      <c r="V13" s="68" t="s">
        <v>1329</v>
      </c>
      <c r="W13" s="68" t="s">
        <v>1670</v>
      </c>
      <c r="X13" s="68" t="s">
        <v>1707</v>
      </c>
      <c r="Y13" s="68"/>
      <c r="Z13" s="68"/>
      <c r="AA13" s="68"/>
    </row>
    <row r="14" spans="1:27" ht="114.75">
      <c r="A14" s="71">
        <v>3013</v>
      </c>
      <c r="B14" s="73" t="s">
        <v>1325</v>
      </c>
      <c r="C14" s="73" t="s">
        <v>883</v>
      </c>
      <c r="D14" s="74" t="s">
        <v>1149</v>
      </c>
      <c r="E14" s="74" t="s">
        <v>1461</v>
      </c>
      <c r="F14" s="74" t="s">
        <v>1462</v>
      </c>
      <c r="G14" s="73" t="s">
        <v>1352</v>
      </c>
      <c r="H14" s="73" t="s">
        <v>862</v>
      </c>
      <c r="I14" s="74" t="s">
        <v>1461</v>
      </c>
      <c r="J14" s="74" t="s">
        <v>1462</v>
      </c>
      <c r="K14" s="73" t="s">
        <v>1352</v>
      </c>
      <c r="L14" s="74" t="s">
        <v>1149</v>
      </c>
      <c r="M14" s="73" t="s">
        <v>868</v>
      </c>
      <c r="N14" s="74" t="s">
        <v>1226</v>
      </c>
      <c r="O14" s="74"/>
      <c r="P14" s="74" t="s">
        <v>524</v>
      </c>
      <c r="Q14" s="68" t="s">
        <v>1435</v>
      </c>
      <c r="R14" s="74" t="s">
        <v>1436</v>
      </c>
      <c r="S14" s="74" t="s">
        <v>1434</v>
      </c>
      <c r="T14" s="75" t="s">
        <v>374</v>
      </c>
      <c r="U14" s="75" t="s">
        <v>375</v>
      </c>
      <c r="V14" s="68" t="s">
        <v>1667</v>
      </c>
      <c r="W14" s="68" t="s">
        <v>937</v>
      </c>
      <c r="X14" s="68"/>
      <c r="Y14" s="68"/>
      <c r="Z14" s="68"/>
      <c r="AA14" s="68"/>
    </row>
    <row r="15" spans="1:27" ht="165.75">
      <c r="A15" s="71">
        <v>3014</v>
      </c>
      <c r="B15" s="73" t="s">
        <v>1325</v>
      </c>
      <c r="C15" s="73" t="s">
        <v>883</v>
      </c>
      <c r="D15" s="74" t="s">
        <v>1149</v>
      </c>
      <c r="E15" s="74" t="s">
        <v>1461</v>
      </c>
      <c r="F15" s="74" t="s">
        <v>1462</v>
      </c>
      <c r="G15" s="73" t="s">
        <v>1352</v>
      </c>
      <c r="H15" s="73" t="s">
        <v>862</v>
      </c>
      <c r="I15" s="74" t="s">
        <v>1461</v>
      </c>
      <c r="J15" s="74" t="s">
        <v>1462</v>
      </c>
      <c r="K15" s="73" t="s">
        <v>1352</v>
      </c>
      <c r="L15" s="74" t="s">
        <v>1149</v>
      </c>
      <c r="M15" s="73" t="s">
        <v>868</v>
      </c>
      <c r="N15" s="74" t="s">
        <v>1226</v>
      </c>
      <c r="O15" s="74"/>
      <c r="P15" s="74" t="s">
        <v>524</v>
      </c>
      <c r="Q15" s="68" t="s">
        <v>1435</v>
      </c>
      <c r="R15" s="74" t="s">
        <v>1436</v>
      </c>
      <c r="S15" s="74" t="s">
        <v>1434</v>
      </c>
      <c r="T15" s="75" t="s">
        <v>376</v>
      </c>
      <c r="U15" s="75" t="s">
        <v>377</v>
      </c>
      <c r="V15" s="68" t="s">
        <v>505</v>
      </c>
      <c r="W15" s="68" t="s">
        <v>815</v>
      </c>
      <c r="X15" s="68"/>
      <c r="Y15" s="68"/>
      <c r="Z15" s="68"/>
      <c r="AA15" s="68"/>
    </row>
    <row r="16" spans="1:27" ht="102">
      <c r="A16" s="71">
        <v>3015</v>
      </c>
      <c r="B16" s="73" t="s">
        <v>1325</v>
      </c>
      <c r="C16" s="73" t="s">
        <v>883</v>
      </c>
      <c r="D16" s="74" t="s">
        <v>1463</v>
      </c>
      <c r="E16" s="74" t="s">
        <v>1464</v>
      </c>
      <c r="F16" s="74" t="s">
        <v>489</v>
      </c>
      <c r="G16" s="73" t="s">
        <v>1352</v>
      </c>
      <c r="H16" s="73" t="s">
        <v>862</v>
      </c>
      <c r="I16" s="74" t="s">
        <v>1464</v>
      </c>
      <c r="J16" s="74" t="s">
        <v>489</v>
      </c>
      <c r="K16" s="73" t="s">
        <v>1352</v>
      </c>
      <c r="L16" s="74" t="s">
        <v>1463</v>
      </c>
      <c r="M16" s="73" t="s">
        <v>868</v>
      </c>
      <c r="N16" s="74" t="s">
        <v>1227</v>
      </c>
      <c r="O16" s="74"/>
      <c r="P16" s="74" t="s">
        <v>526</v>
      </c>
      <c r="Q16" s="74"/>
      <c r="R16" s="74"/>
      <c r="S16" s="74" t="s">
        <v>878</v>
      </c>
      <c r="T16" s="75" t="s">
        <v>378</v>
      </c>
      <c r="U16" s="75" t="s">
        <v>1645</v>
      </c>
      <c r="V16" s="68" t="s">
        <v>1328</v>
      </c>
      <c r="W16" s="68" t="s">
        <v>951</v>
      </c>
      <c r="X16" s="68" t="s">
        <v>950</v>
      </c>
      <c r="Y16" s="68"/>
      <c r="Z16" s="68"/>
      <c r="AA16" s="68"/>
    </row>
    <row r="17" spans="1:27" ht="25.5">
      <c r="A17" s="71">
        <v>3016</v>
      </c>
      <c r="B17" s="73" t="s">
        <v>1325</v>
      </c>
      <c r="C17" s="73" t="s">
        <v>883</v>
      </c>
      <c r="D17" s="74" t="s">
        <v>1310</v>
      </c>
      <c r="E17" s="74" t="s">
        <v>1465</v>
      </c>
      <c r="F17" s="74" t="s">
        <v>1466</v>
      </c>
      <c r="G17" s="73" t="s">
        <v>1352</v>
      </c>
      <c r="H17" s="73" t="s">
        <v>862</v>
      </c>
      <c r="I17" s="74" t="s">
        <v>1465</v>
      </c>
      <c r="J17" s="74" t="s">
        <v>1466</v>
      </c>
      <c r="K17" s="73" t="s">
        <v>1352</v>
      </c>
      <c r="L17" s="74" t="s">
        <v>1310</v>
      </c>
      <c r="M17" s="73" t="s">
        <v>866</v>
      </c>
      <c r="N17" s="74" t="s">
        <v>1213</v>
      </c>
      <c r="O17" s="74"/>
      <c r="P17" s="74"/>
      <c r="Q17" s="74"/>
      <c r="R17" s="74"/>
      <c r="S17" s="74" t="s">
        <v>878</v>
      </c>
      <c r="T17" s="75" t="s">
        <v>1646</v>
      </c>
      <c r="U17" s="75" t="s">
        <v>1647</v>
      </c>
      <c r="V17" s="68" t="s">
        <v>504</v>
      </c>
      <c r="W17" s="68" t="s">
        <v>191</v>
      </c>
      <c r="X17" s="68" t="s">
        <v>192</v>
      </c>
      <c r="Y17" s="68"/>
      <c r="Z17" s="68"/>
      <c r="AA17" s="68"/>
    </row>
    <row r="18" spans="1:27" ht="25.5">
      <c r="A18" s="71">
        <v>3017</v>
      </c>
      <c r="B18" s="73" t="s">
        <v>1325</v>
      </c>
      <c r="C18" s="73" t="s">
        <v>883</v>
      </c>
      <c r="D18" s="74" t="s">
        <v>1102</v>
      </c>
      <c r="E18" s="74" t="s">
        <v>1467</v>
      </c>
      <c r="F18" s="74" t="s">
        <v>684</v>
      </c>
      <c r="G18" s="73" t="s">
        <v>1352</v>
      </c>
      <c r="H18" s="73" t="s">
        <v>862</v>
      </c>
      <c r="I18" s="74" t="s">
        <v>1467</v>
      </c>
      <c r="J18" s="74" t="s">
        <v>684</v>
      </c>
      <c r="K18" s="73" t="s">
        <v>1352</v>
      </c>
      <c r="L18" s="74" t="s">
        <v>1102</v>
      </c>
      <c r="M18" s="73" t="s">
        <v>866</v>
      </c>
      <c r="N18" s="74" t="s">
        <v>1214</v>
      </c>
      <c r="O18" s="74"/>
      <c r="P18" s="74"/>
      <c r="Q18" s="74"/>
      <c r="R18" s="74"/>
      <c r="S18" s="74" t="s">
        <v>878</v>
      </c>
      <c r="T18" s="75" t="s">
        <v>1648</v>
      </c>
      <c r="U18" s="75" t="s">
        <v>1647</v>
      </c>
      <c r="V18" s="68" t="s">
        <v>504</v>
      </c>
      <c r="W18" s="68" t="s">
        <v>191</v>
      </c>
      <c r="X18" s="68" t="s">
        <v>192</v>
      </c>
      <c r="Y18" s="68"/>
      <c r="Z18" s="68"/>
      <c r="AA18" s="68"/>
    </row>
    <row r="19" spans="1:27" ht="38.25">
      <c r="A19" s="71">
        <v>3018</v>
      </c>
      <c r="B19" s="73" t="s">
        <v>1325</v>
      </c>
      <c r="C19" s="73" t="s">
        <v>883</v>
      </c>
      <c r="D19" s="74" t="s">
        <v>1207</v>
      </c>
      <c r="E19" s="74">
        <v>25</v>
      </c>
      <c r="F19" s="74" t="s">
        <v>1468</v>
      </c>
      <c r="G19" s="73" t="s">
        <v>1352</v>
      </c>
      <c r="H19" s="73" t="s">
        <v>862</v>
      </c>
      <c r="I19" s="74">
        <v>25</v>
      </c>
      <c r="J19" s="74" t="s">
        <v>1468</v>
      </c>
      <c r="K19" s="73" t="s">
        <v>1352</v>
      </c>
      <c r="L19" s="74" t="s">
        <v>1207</v>
      </c>
      <c r="M19" s="73" t="s">
        <v>869</v>
      </c>
      <c r="N19" s="74" t="s">
        <v>298</v>
      </c>
      <c r="O19" s="74"/>
      <c r="P19" s="74"/>
      <c r="Q19" s="74"/>
      <c r="R19" s="74"/>
      <c r="S19" s="74" t="s">
        <v>878</v>
      </c>
      <c r="T19" s="75" t="s">
        <v>1649</v>
      </c>
      <c r="U19" s="75" t="s">
        <v>1650</v>
      </c>
      <c r="V19" s="68" t="s">
        <v>1329</v>
      </c>
      <c r="W19" s="68" t="s">
        <v>1671</v>
      </c>
      <c r="X19" s="68" t="s">
        <v>1707</v>
      </c>
      <c r="Y19" s="68"/>
      <c r="Z19" s="68"/>
      <c r="AA19" s="68"/>
    </row>
    <row r="20" spans="1:27" ht="191.25">
      <c r="A20" s="71">
        <v>3019</v>
      </c>
      <c r="B20" s="73" t="s">
        <v>1325</v>
      </c>
      <c r="C20" s="73" t="s">
        <v>883</v>
      </c>
      <c r="D20" s="74" t="s">
        <v>1198</v>
      </c>
      <c r="E20" s="74" t="s">
        <v>1469</v>
      </c>
      <c r="F20" s="74" t="s">
        <v>1470</v>
      </c>
      <c r="G20" s="73" t="s">
        <v>1352</v>
      </c>
      <c r="H20" s="73" t="s">
        <v>862</v>
      </c>
      <c r="I20" s="74" t="s">
        <v>1469</v>
      </c>
      <c r="J20" s="74" t="s">
        <v>1470</v>
      </c>
      <c r="K20" s="73" t="s">
        <v>1352</v>
      </c>
      <c r="L20" s="74" t="s">
        <v>1198</v>
      </c>
      <c r="M20" s="73" t="s">
        <v>867</v>
      </c>
      <c r="N20" s="74" t="s">
        <v>306</v>
      </c>
      <c r="O20" s="74"/>
      <c r="P20" s="74" t="s">
        <v>522</v>
      </c>
      <c r="Q20" s="74"/>
      <c r="R20" s="74"/>
      <c r="S20" s="74" t="s">
        <v>878</v>
      </c>
      <c r="T20" s="75" t="s">
        <v>1199</v>
      </c>
      <c r="U20" s="75" t="s">
        <v>511</v>
      </c>
      <c r="V20" s="68" t="s">
        <v>1328</v>
      </c>
      <c r="W20" s="68" t="s">
        <v>45</v>
      </c>
      <c r="X20" s="68" t="s">
        <v>50</v>
      </c>
      <c r="Y20" s="68"/>
      <c r="Z20" s="68"/>
      <c r="AA20" s="68"/>
    </row>
    <row r="21" spans="1:27" ht="140.25">
      <c r="A21" s="71">
        <v>3020</v>
      </c>
      <c r="B21" s="73" t="s">
        <v>1325</v>
      </c>
      <c r="C21" s="73" t="s">
        <v>883</v>
      </c>
      <c r="D21" s="74" t="s">
        <v>1207</v>
      </c>
      <c r="E21" s="74">
        <v>25</v>
      </c>
      <c r="F21" s="74" t="s">
        <v>1471</v>
      </c>
      <c r="G21" s="73" t="s">
        <v>1352</v>
      </c>
      <c r="H21" s="73" t="s">
        <v>862</v>
      </c>
      <c r="I21" s="74">
        <v>25</v>
      </c>
      <c r="J21" s="74" t="s">
        <v>1471</v>
      </c>
      <c r="K21" s="73" t="s">
        <v>1352</v>
      </c>
      <c r="L21" s="74" t="s">
        <v>1207</v>
      </c>
      <c r="M21" s="73" t="s">
        <v>868</v>
      </c>
      <c r="N21" s="74" t="s">
        <v>1228</v>
      </c>
      <c r="O21" s="74"/>
      <c r="P21" s="74" t="s">
        <v>526</v>
      </c>
      <c r="Q21" s="74"/>
      <c r="R21" s="74"/>
      <c r="S21" s="74" t="s">
        <v>878</v>
      </c>
      <c r="T21" s="75" t="s">
        <v>512</v>
      </c>
      <c r="U21" s="75" t="s">
        <v>513</v>
      </c>
      <c r="V21" s="68" t="s">
        <v>1327</v>
      </c>
      <c r="W21" s="68"/>
      <c r="X21" s="68" t="s">
        <v>204</v>
      </c>
      <c r="Y21" s="68"/>
      <c r="Z21" s="68"/>
      <c r="AA21" s="68"/>
    </row>
    <row r="22" spans="1:27" ht="153">
      <c r="A22" s="71">
        <v>3021</v>
      </c>
      <c r="B22" s="73" t="s">
        <v>1325</v>
      </c>
      <c r="C22" s="73" t="s">
        <v>883</v>
      </c>
      <c r="D22" s="74" t="s">
        <v>1309</v>
      </c>
      <c r="E22" s="74">
        <v>6</v>
      </c>
      <c r="F22" s="74" t="s">
        <v>1472</v>
      </c>
      <c r="G22" s="73" t="s">
        <v>1352</v>
      </c>
      <c r="H22" s="73" t="s">
        <v>862</v>
      </c>
      <c r="I22" s="74">
        <v>6</v>
      </c>
      <c r="J22" s="74" t="s">
        <v>1472</v>
      </c>
      <c r="K22" s="73" t="s">
        <v>1352</v>
      </c>
      <c r="L22" s="74" t="s">
        <v>1309</v>
      </c>
      <c r="M22" s="73" t="s">
        <v>868</v>
      </c>
      <c r="N22" s="74" t="s">
        <v>1229</v>
      </c>
      <c r="O22" s="74"/>
      <c r="P22" s="74" t="s">
        <v>814</v>
      </c>
      <c r="Q22" s="74"/>
      <c r="R22" s="74"/>
      <c r="S22" s="74" t="s">
        <v>878</v>
      </c>
      <c r="T22" s="75" t="s">
        <v>514</v>
      </c>
      <c r="U22" s="75" t="s">
        <v>515</v>
      </c>
      <c r="V22" s="68" t="s">
        <v>131</v>
      </c>
      <c r="W22" s="68" t="s">
        <v>1651</v>
      </c>
      <c r="X22" s="68" t="s">
        <v>814</v>
      </c>
      <c r="Y22" s="68"/>
      <c r="Z22" s="68"/>
      <c r="AA22" s="68"/>
    </row>
    <row r="23" spans="1:27" ht="102">
      <c r="A23" s="71">
        <v>3022</v>
      </c>
      <c r="B23" s="73" t="s">
        <v>1325</v>
      </c>
      <c r="C23" s="73" t="s">
        <v>883</v>
      </c>
      <c r="D23" s="74" t="s">
        <v>1309</v>
      </c>
      <c r="E23" s="74">
        <v>6</v>
      </c>
      <c r="F23" s="74" t="s">
        <v>1472</v>
      </c>
      <c r="G23" s="73" t="s">
        <v>1352</v>
      </c>
      <c r="H23" s="73" t="s">
        <v>862</v>
      </c>
      <c r="I23" s="74">
        <v>6</v>
      </c>
      <c r="J23" s="74" t="s">
        <v>1472</v>
      </c>
      <c r="K23" s="73" t="s">
        <v>1352</v>
      </c>
      <c r="L23" s="74" t="s">
        <v>1309</v>
      </c>
      <c r="M23" s="73" t="s">
        <v>868</v>
      </c>
      <c r="N23" s="74" t="s">
        <v>1229</v>
      </c>
      <c r="O23" s="74"/>
      <c r="P23" s="74" t="s">
        <v>814</v>
      </c>
      <c r="Q23" s="74"/>
      <c r="R23" s="74"/>
      <c r="S23" s="74" t="s">
        <v>878</v>
      </c>
      <c r="T23" s="75" t="s">
        <v>410</v>
      </c>
      <c r="U23" s="75" t="s">
        <v>411</v>
      </c>
      <c r="V23" s="68" t="s">
        <v>131</v>
      </c>
      <c r="W23" s="68" t="s">
        <v>1652</v>
      </c>
      <c r="X23" s="68" t="s">
        <v>1653</v>
      </c>
      <c r="Y23" s="68"/>
      <c r="Z23" s="68"/>
      <c r="AA23" s="68"/>
    </row>
    <row r="24" spans="1:27" ht="89.25">
      <c r="A24" s="71">
        <v>3023</v>
      </c>
      <c r="B24" s="73" t="s">
        <v>1325</v>
      </c>
      <c r="C24" s="73" t="s">
        <v>883</v>
      </c>
      <c r="D24" s="74" t="s">
        <v>1473</v>
      </c>
      <c r="E24" s="74">
        <v>51</v>
      </c>
      <c r="F24" s="74" t="s">
        <v>1474</v>
      </c>
      <c r="G24" s="73" t="s">
        <v>1352</v>
      </c>
      <c r="H24" s="73" t="s">
        <v>862</v>
      </c>
      <c r="I24" s="74">
        <v>51</v>
      </c>
      <c r="J24" s="74" t="s">
        <v>1474</v>
      </c>
      <c r="K24" s="73" t="s">
        <v>1352</v>
      </c>
      <c r="L24" s="74" t="s">
        <v>1473</v>
      </c>
      <c r="M24" s="73" t="s">
        <v>868</v>
      </c>
      <c r="N24" s="74" t="s">
        <v>1224</v>
      </c>
      <c r="O24" s="74"/>
      <c r="P24" s="74" t="s">
        <v>525</v>
      </c>
      <c r="Q24" s="74"/>
      <c r="R24" s="74"/>
      <c r="S24" s="74" t="s">
        <v>878</v>
      </c>
      <c r="T24" s="75" t="s">
        <v>412</v>
      </c>
      <c r="U24" s="75" t="s">
        <v>175</v>
      </c>
      <c r="V24" s="80" t="s">
        <v>504</v>
      </c>
      <c r="W24" s="80" t="s">
        <v>51</v>
      </c>
      <c r="X24" s="68" t="s">
        <v>329</v>
      </c>
      <c r="Y24" s="68"/>
      <c r="Z24" s="68"/>
      <c r="AA24" s="68"/>
    </row>
    <row r="25" spans="1:27" ht="204">
      <c r="A25" s="71">
        <v>3024</v>
      </c>
      <c r="B25" s="73" t="s">
        <v>1325</v>
      </c>
      <c r="C25" s="73" t="s">
        <v>883</v>
      </c>
      <c r="D25" s="74" t="s">
        <v>1473</v>
      </c>
      <c r="E25" s="74">
        <v>51</v>
      </c>
      <c r="F25" s="74" t="s">
        <v>486</v>
      </c>
      <c r="G25" s="73" t="s">
        <v>1352</v>
      </c>
      <c r="H25" s="73" t="s">
        <v>862</v>
      </c>
      <c r="I25" s="74">
        <v>51</v>
      </c>
      <c r="J25" s="74" t="s">
        <v>486</v>
      </c>
      <c r="K25" s="73" t="s">
        <v>1352</v>
      </c>
      <c r="L25" s="74" t="s">
        <v>1473</v>
      </c>
      <c r="M25" s="73" t="s">
        <v>866</v>
      </c>
      <c r="N25" s="74" t="s">
        <v>1215</v>
      </c>
      <c r="O25" s="74"/>
      <c r="P25" s="74" t="s">
        <v>524</v>
      </c>
      <c r="Q25" s="74"/>
      <c r="R25" s="74"/>
      <c r="S25" s="74" t="s">
        <v>878</v>
      </c>
      <c r="T25" s="75" t="s">
        <v>1286</v>
      </c>
      <c r="U25" s="75" t="s">
        <v>176</v>
      </c>
      <c r="V25" s="68" t="s">
        <v>125</v>
      </c>
      <c r="W25" s="80" t="s">
        <v>803</v>
      </c>
      <c r="X25" s="68" t="s">
        <v>812</v>
      </c>
      <c r="Y25" s="68"/>
      <c r="Z25" s="68"/>
      <c r="AA25" s="68"/>
    </row>
    <row r="26" spans="1:27" ht="25.5">
      <c r="A26" s="71">
        <v>3025</v>
      </c>
      <c r="B26" s="73" t="s">
        <v>1325</v>
      </c>
      <c r="C26" s="73" t="s">
        <v>883</v>
      </c>
      <c r="D26" s="74" t="s">
        <v>1473</v>
      </c>
      <c r="E26" s="74">
        <v>51</v>
      </c>
      <c r="F26" s="74" t="s">
        <v>456</v>
      </c>
      <c r="G26" s="73" t="s">
        <v>1352</v>
      </c>
      <c r="H26" s="73" t="s">
        <v>862</v>
      </c>
      <c r="I26" s="74">
        <v>51</v>
      </c>
      <c r="J26" s="74" t="s">
        <v>456</v>
      </c>
      <c r="K26" s="73" t="s">
        <v>1352</v>
      </c>
      <c r="L26" s="74" t="s">
        <v>1473</v>
      </c>
      <c r="M26" s="73" t="s">
        <v>139</v>
      </c>
      <c r="N26" s="74" t="s">
        <v>140</v>
      </c>
      <c r="O26" s="74"/>
      <c r="P26" s="74" t="s">
        <v>525</v>
      </c>
      <c r="Q26" s="74"/>
      <c r="R26" s="74"/>
      <c r="S26" s="74" t="s">
        <v>878</v>
      </c>
      <c r="T26" s="75" t="s">
        <v>177</v>
      </c>
      <c r="U26" s="75" t="s">
        <v>178</v>
      </c>
      <c r="V26" s="80" t="s">
        <v>504</v>
      </c>
      <c r="W26" s="68"/>
      <c r="X26" s="68" t="s">
        <v>329</v>
      </c>
      <c r="Y26" s="68"/>
      <c r="Z26" s="68"/>
      <c r="AA26" s="68"/>
    </row>
    <row r="27" spans="1:27" ht="76.5">
      <c r="A27" s="71">
        <v>3026</v>
      </c>
      <c r="B27" s="73" t="s">
        <v>1325</v>
      </c>
      <c r="C27" s="73" t="s">
        <v>883</v>
      </c>
      <c r="D27" s="74" t="s">
        <v>1475</v>
      </c>
      <c r="E27" s="74">
        <v>52</v>
      </c>
      <c r="F27" s="74" t="s">
        <v>685</v>
      </c>
      <c r="G27" s="73" t="s">
        <v>1352</v>
      </c>
      <c r="H27" s="73" t="s">
        <v>862</v>
      </c>
      <c r="I27" s="74">
        <v>52</v>
      </c>
      <c r="J27" s="74" t="s">
        <v>685</v>
      </c>
      <c r="K27" s="73" t="s">
        <v>1352</v>
      </c>
      <c r="L27" s="74" t="s">
        <v>1475</v>
      </c>
      <c r="M27" s="73" t="s">
        <v>868</v>
      </c>
      <c r="N27" s="74" t="s">
        <v>1224</v>
      </c>
      <c r="O27" s="74"/>
      <c r="P27" s="74" t="s">
        <v>525</v>
      </c>
      <c r="Q27" s="74"/>
      <c r="R27" s="74"/>
      <c r="S27" s="74" t="s">
        <v>878</v>
      </c>
      <c r="T27" s="75" t="s">
        <v>536</v>
      </c>
      <c r="U27" s="75" t="s">
        <v>537</v>
      </c>
      <c r="V27" s="80" t="s">
        <v>504</v>
      </c>
      <c r="W27" s="80" t="s">
        <v>52</v>
      </c>
      <c r="X27" s="68" t="s">
        <v>329</v>
      </c>
      <c r="Y27" s="68"/>
      <c r="Z27" s="68"/>
      <c r="AA27" s="68"/>
    </row>
    <row r="28" spans="1:27" ht="51">
      <c r="A28" s="71">
        <v>3027</v>
      </c>
      <c r="B28" s="73" t="s">
        <v>1325</v>
      </c>
      <c r="C28" s="73" t="s">
        <v>883</v>
      </c>
      <c r="D28" s="74" t="s">
        <v>1473</v>
      </c>
      <c r="E28" s="74">
        <v>51</v>
      </c>
      <c r="F28" s="74" t="s">
        <v>1476</v>
      </c>
      <c r="G28" s="73" t="s">
        <v>1352</v>
      </c>
      <c r="H28" s="73" t="s">
        <v>862</v>
      </c>
      <c r="I28" s="74">
        <v>51</v>
      </c>
      <c r="J28" s="74" t="s">
        <v>1476</v>
      </c>
      <c r="K28" s="73" t="s">
        <v>1352</v>
      </c>
      <c r="L28" s="74" t="s">
        <v>1473</v>
      </c>
      <c r="M28" s="73" t="s">
        <v>868</v>
      </c>
      <c r="N28" s="74" t="s">
        <v>1224</v>
      </c>
      <c r="O28" s="74"/>
      <c r="P28" s="74" t="s">
        <v>525</v>
      </c>
      <c r="Q28" s="74"/>
      <c r="R28" s="74"/>
      <c r="S28" s="74" t="s">
        <v>878</v>
      </c>
      <c r="T28" s="75" t="s">
        <v>1287</v>
      </c>
      <c r="U28" s="75" t="s">
        <v>538</v>
      </c>
      <c r="V28" s="80" t="s">
        <v>504</v>
      </c>
      <c r="W28" s="80" t="s">
        <v>53</v>
      </c>
      <c r="X28" s="68" t="s">
        <v>329</v>
      </c>
      <c r="Y28" s="68"/>
      <c r="Z28" s="68"/>
      <c r="AA28" s="68"/>
    </row>
    <row r="29" spans="1:27" ht="178.5">
      <c r="A29" s="71">
        <v>3028</v>
      </c>
      <c r="B29" s="73" t="s">
        <v>1325</v>
      </c>
      <c r="C29" s="73" t="s">
        <v>883</v>
      </c>
      <c r="D29" s="74" t="s">
        <v>1191</v>
      </c>
      <c r="E29" s="74">
        <v>55</v>
      </c>
      <c r="F29" s="74" t="s">
        <v>1477</v>
      </c>
      <c r="G29" s="73" t="s">
        <v>1352</v>
      </c>
      <c r="H29" s="73" t="s">
        <v>862</v>
      </c>
      <c r="I29" s="74">
        <v>55</v>
      </c>
      <c r="J29" s="74" t="s">
        <v>1477</v>
      </c>
      <c r="K29" s="73" t="s">
        <v>1352</v>
      </c>
      <c r="L29" s="74" t="s">
        <v>1191</v>
      </c>
      <c r="M29" s="73" t="s">
        <v>869</v>
      </c>
      <c r="N29" s="74" t="s">
        <v>298</v>
      </c>
      <c r="O29" s="74"/>
      <c r="P29" s="74"/>
      <c r="Q29" s="74"/>
      <c r="R29" s="74"/>
      <c r="S29" s="74" t="s">
        <v>878</v>
      </c>
      <c r="T29" s="75" t="s">
        <v>1288</v>
      </c>
      <c r="U29" s="75" t="s">
        <v>539</v>
      </c>
      <c r="V29" s="68" t="s">
        <v>125</v>
      </c>
      <c r="W29" s="68" t="s">
        <v>186</v>
      </c>
      <c r="X29" s="68" t="s">
        <v>1656</v>
      </c>
      <c r="Y29" s="68"/>
      <c r="Z29" s="68"/>
      <c r="AA29" s="68"/>
    </row>
    <row r="30" spans="1:27" ht="76.5">
      <c r="A30" s="71">
        <v>3029</v>
      </c>
      <c r="B30" s="73" t="s">
        <v>1325</v>
      </c>
      <c r="C30" s="73" t="s">
        <v>883</v>
      </c>
      <c r="D30" s="74" t="s">
        <v>1191</v>
      </c>
      <c r="E30" s="74">
        <v>55</v>
      </c>
      <c r="F30" s="74" t="s">
        <v>1176</v>
      </c>
      <c r="G30" s="73" t="s">
        <v>1352</v>
      </c>
      <c r="H30" s="73" t="s">
        <v>862</v>
      </c>
      <c r="I30" s="74">
        <v>55</v>
      </c>
      <c r="J30" s="74" t="s">
        <v>1176</v>
      </c>
      <c r="K30" s="73" t="s">
        <v>1352</v>
      </c>
      <c r="L30" s="74" t="s">
        <v>1191</v>
      </c>
      <c r="M30" s="73" t="s">
        <v>869</v>
      </c>
      <c r="N30" s="74" t="s">
        <v>298</v>
      </c>
      <c r="O30" s="74"/>
      <c r="P30" s="74"/>
      <c r="Q30" s="74"/>
      <c r="R30" s="74"/>
      <c r="S30" s="74" t="s">
        <v>878</v>
      </c>
      <c r="T30" s="75" t="s">
        <v>540</v>
      </c>
      <c r="U30" s="75" t="s">
        <v>541</v>
      </c>
      <c r="V30" s="68" t="s">
        <v>1329</v>
      </c>
      <c r="W30" s="68" t="s">
        <v>334</v>
      </c>
      <c r="X30" s="68" t="s">
        <v>216</v>
      </c>
      <c r="Y30" s="68"/>
      <c r="Z30" s="68"/>
      <c r="AA30" s="68"/>
    </row>
    <row r="31" spans="1:27" ht="102">
      <c r="A31" s="71">
        <v>3030</v>
      </c>
      <c r="B31" s="73" t="s">
        <v>1325</v>
      </c>
      <c r="C31" s="73" t="s">
        <v>883</v>
      </c>
      <c r="D31" s="74" t="s">
        <v>1191</v>
      </c>
      <c r="E31" s="74">
        <v>56</v>
      </c>
      <c r="F31" s="74" t="s">
        <v>1148</v>
      </c>
      <c r="G31" s="73" t="s">
        <v>1352</v>
      </c>
      <c r="H31" s="73" t="s">
        <v>862</v>
      </c>
      <c r="I31" s="74">
        <v>56</v>
      </c>
      <c r="J31" s="74" t="s">
        <v>1148</v>
      </c>
      <c r="K31" s="73" t="s">
        <v>1352</v>
      </c>
      <c r="L31" s="74" t="s">
        <v>1191</v>
      </c>
      <c r="M31" s="73" t="s">
        <v>866</v>
      </c>
      <c r="N31" s="74" t="s">
        <v>141</v>
      </c>
      <c r="O31" s="74"/>
      <c r="P31" s="74" t="s">
        <v>524</v>
      </c>
      <c r="Q31" s="74"/>
      <c r="R31" s="74"/>
      <c r="S31" s="74" t="s">
        <v>878</v>
      </c>
      <c r="T31" s="75" t="s">
        <v>542</v>
      </c>
      <c r="U31" s="75" t="s">
        <v>543</v>
      </c>
      <c r="V31" s="68" t="s">
        <v>125</v>
      </c>
      <c r="W31" s="80" t="s">
        <v>804</v>
      </c>
      <c r="X31" s="68" t="s">
        <v>812</v>
      </c>
      <c r="Y31" s="68"/>
      <c r="Z31" s="68"/>
      <c r="AA31" s="68"/>
    </row>
    <row r="32" spans="1:27" ht="25.5">
      <c r="A32" s="71">
        <v>3031</v>
      </c>
      <c r="B32" s="73" t="s">
        <v>1325</v>
      </c>
      <c r="C32" s="73" t="s">
        <v>883</v>
      </c>
      <c r="D32" s="74" t="s">
        <v>1191</v>
      </c>
      <c r="E32" s="74">
        <v>56</v>
      </c>
      <c r="F32" s="74" t="s">
        <v>1132</v>
      </c>
      <c r="G32" s="73" t="s">
        <v>1353</v>
      </c>
      <c r="H32" s="73" t="s">
        <v>862</v>
      </c>
      <c r="I32" s="74">
        <v>56</v>
      </c>
      <c r="J32" s="74" t="s">
        <v>1132</v>
      </c>
      <c r="K32" s="73" t="s">
        <v>1353</v>
      </c>
      <c r="L32" s="74" t="s">
        <v>1191</v>
      </c>
      <c r="M32" s="73" t="s">
        <v>866</v>
      </c>
      <c r="N32" s="74" t="s">
        <v>1216</v>
      </c>
      <c r="O32" s="74"/>
      <c r="P32" s="74" t="s">
        <v>524</v>
      </c>
      <c r="Q32" s="74"/>
      <c r="R32" s="74"/>
      <c r="S32" s="74" t="s">
        <v>878</v>
      </c>
      <c r="T32" s="75" t="s">
        <v>544</v>
      </c>
      <c r="U32" s="75" t="s">
        <v>545</v>
      </c>
      <c r="V32" s="68" t="s">
        <v>503</v>
      </c>
      <c r="W32" s="68"/>
      <c r="X32" s="68" t="s">
        <v>598</v>
      </c>
      <c r="Y32" s="68"/>
      <c r="Z32" s="68"/>
      <c r="AA32" s="68"/>
    </row>
    <row r="33" spans="1:27" ht="76.5">
      <c r="A33" s="71">
        <v>3032</v>
      </c>
      <c r="B33" s="73" t="s">
        <v>1325</v>
      </c>
      <c r="C33" s="73" t="s">
        <v>883</v>
      </c>
      <c r="D33" s="74" t="s">
        <v>1192</v>
      </c>
      <c r="E33" s="74">
        <v>56</v>
      </c>
      <c r="F33" s="74" t="s">
        <v>1159</v>
      </c>
      <c r="G33" s="73" t="s">
        <v>1352</v>
      </c>
      <c r="H33" s="73" t="s">
        <v>862</v>
      </c>
      <c r="I33" s="74">
        <v>56</v>
      </c>
      <c r="J33" s="74" t="s">
        <v>1159</v>
      </c>
      <c r="K33" s="73" t="s">
        <v>1352</v>
      </c>
      <c r="L33" s="74" t="s">
        <v>1192</v>
      </c>
      <c r="M33" s="73" t="s">
        <v>869</v>
      </c>
      <c r="N33" s="74" t="s">
        <v>297</v>
      </c>
      <c r="O33" s="74"/>
      <c r="P33" s="74"/>
      <c r="Q33" s="74"/>
      <c r="R33" s="74"/>
      <c r="S33" s="74" t="s">
        <v>878</v>
      </c>
      <c r="T33" s="75" t="s">
        <v>546</v>
      </c>
      <c r="U33" s="75" t="s">
        <v>547</v>
      </c>
      <c r="V33" s="68" t="s">
        <v>1329</v>
      </c>
      <c r="W33" s="68" t="s">
        <v>334</v>
      </c>
      <c r="X33" s="68" t="s">
        <v>216</v>
      </c>
      <c r="Y33" s="68"/>
      <c r="Z33" s="68"/>
      <c r="AA33" s="68"/>
    </row>
    <row r="34" spans="1:27" ht="51">
      <c r="A34" s="71">
        <v>3033</v>
      </c>
      <c r="B34" s="73" t="s">
        <v>1325</v>
      </c>
      <c r="C34" s="73" t="s">
        <v>883</v>
      </c>
      <c r="D34" s="74" t="s">
        <v>1192</v>
      </c>
      <c r="E34" s="74">
        <v>57</v>
      </c>
      <c r="F34" s="74" t="s">
        <v>1478</v>
      </c>
      <c r="G34" s="73" t="s">
        <v>1352</v>
      </c>
      <c r="H34" s="73" t="s">
        <v>862</v>
      </c>
      <c r="I34" s="74">
        <v>57</v>
      </c>
      <c r="J34" s="74" t="s">
        <v>1478</v>
      </c>
      <c r="K34" s="73" t="s">
        <v>1352</v>
      </c>
      <c r="L34" s="74" t="s">
        <v>1192</v>
      </c>
      <c r="M34" s="73" t="s">
        <v>869</v>
      </c>
      <c r="N34" s="74" t="s">
        <v>298</v>
      </c>
      <c r="O34" s="74"/>
      <c r="P34" s="74"/>
      <c r="Q34" s="74"/>
      <c r="R34" s="74"/>
      <c r="S34" s="74" t="s">
        <v>878</v>
      </c>
      <c r="T34" s="75" t="s">
        <v>548</v>
      </c>
      <c r="U34" s="75" t="s">
        <v>549</v>
      </c>
      <c r="V34" s="68" t="s">
        <v>505</v>
      </c>
      <c r="W34" s="68" t="s">
        <v>30</v>
      </c>
      <c r="X34" s="68" t="s">
        <v>31</v>
      </c>
      <c r="Y34" s="68"/>
      <c r="Z34" s="68"/>
      <c r="AA34" s="68"/>
    </row>
    <row r="35" spans="1:27" ht="25.5">
      <c r="A35" s="71">
        <v>3034</v>
      </c>
      <c r="B35" s="73" t="s">
        <v>1325</v>
      </c>
      <c r="C35" s="73" t="s">
        <v>883</v>
      </c>
      <c r="D35" s="74" t="s">
        <v>1194</v>
      </c>
      <c r="E35" s="74">
        <v>57</v>
      </c>
      <c r="F35" s="74" t="s">
        <v>1479</v>
      </c>
      <c r="G35" s="73" t="s">
        <v>1352</v>
      </c>
      <c r="H35" s="73" t="s">
        <v>862</v>
      </c>
      <c r="I35" s="74">
        <v>57</v>
      </c>
      <c r="J35" s="74" t="s">
        <v>1479</v>
      </c>
      <c r="K35" s="73" t="s">
        <v>1352</v>
      </c>
      <c r="L35" s="74" t="s">
        <v>1194</v>
      </c>
      <c r="M35" s="73" t="s">
        <v>869</v>
      </c>
      <c r="N35" s="74" t="s">
        <v>297</v>
      </c>
      <c r="O35" s="74"/>
      <c r="P35" s="74"/>
      <c r="Q35" s="74"/>
      <c r="R35" s="74"/>
      <c r="S35" s="74" t="s">
        <v>878</v>
      </c>
      <c r="T35" s="75" t="s">
        <v>550</v>
      </c>
      <c r="U35" s="75" t="s">
        <v>551</v>
      </c>
      <c r="V35" s="68" t="s">
        <v>1327</v>
      </c>
      <c r="W35" s="68"/>
      <c r="X35" s="68" t="s">
        <v>216</v>
      </c>
      <c r="Y35" s="68"/>
      <c r="Z35" s="68"/>
      <c r="AA35" s="68"/>
    </row>
    <row r="36" spans="1:27" ht="12.75">
      <c r="A36" s="71">
        <v>3035</v>
      </c>
      <c r="B36" s="73" t="s">
        <v>1325</v>
      </c>
      <c r="C36" s="73" t="s">
        <v>883</v>
      </c>
      <c r="D36" s="74" t="s">
        <v>1194</v>
      </c>
      <c r="E36" s="74">
        <v>58</v>
      </c>
      <c r="F36" s="74" t="s">
        <v>1158</v>
      </c>
      <c r="G36" s="73" t="s">
        <v>1352</v>
      </c>
      <c r="H36" s="73" t="s">
        <v>862</v>
      </c>
      <c r="I36" s="74">
        <v>58</v>
      </c>
      <c r="J36" s="74" t="s">
        <v>1158</v>
      </c>
      <c r="K36" s="73" t="s">
        <v>1352</v>
      </c>
      <c r="L36" s="74" t="s">
        <v>1194</v>
      </c>
      <c r="M36" s="73" t="s">
        <v>869</v>
      </c>
      <c r="N36" s="74" t="s">
        <v>297</v>
      </c>
      <c r="O36" s="74"/>
      <c r="P36" s="74"/>
      <c r="Q36" s="74"/>
      <c r="R36" s="74"/>
      <c r="S36" s="74" t="s">
        <v>878</v>
      </c>
      <c r="T36" s="75" t="s">
        <v>552</v>
      </c>
      <c r="U36" s="75" t="s">
        <v>553</v>
      </c>
      <c r="V36" s="68" t="s">
        <v>1329</v>
      </c>
      <c r="W36" s="68" t="s">
        <v>1672</v>
      </c>
      <c r="X36" s="68" t="s">
        <v>1707</v>
      </c>
      <c r="Y36" s="68"/>
      <c r="Z36" s="68"/>
      <c r="AA36" s="68"/>
    </row>
    <row r="37" spans="1:27" ht="25.5">
      <c r="A37" s="71">
        <v>3036</v>
      </c>
      <c r="B37" s="73" t="s">
        <v>1325</v>
      </c>
      <c r="C37" s="73" t="s">
        <v>883</v>
      </c>
      <c r="D37" s="74" t="s">
        <v>1194</v>
      </c>
      <c r="E37" s="74">
        <v>58</v>
      </c>
      <c r="F37" s="74" t="s">
        <v>1098</v>
      </c>
      <c r="G37" s="73" t="s">
        <v>1353</v>
      </c>
      <c r="H37" s="73" t="s">
        <v>862</v>
      </c>
      <c r="I37" s="74">
        <v>58</v>
      </c>
      <c r="J37" s="74" t="s">
        <v>1098</v>
      </c>
      <c r="K37" s="73" t="s">
        <v>1353</v>
      </c>
      <c r="L37" s="74" t="s">
        <v>1194</v>
      </c>
      <c r="M37" s="73" t="s">
        <v>866</v>
      </c>
      <c r="N37" s="74" t="s">
        <v>1216</v>
      </c>
      <c r="O37" s="74"/>
      <c r="P37" s="74" t="s">
        <v>524</v>
      </c>
      <c r="Q37" s="74"/>
      <c r="R37" s="74"/>
      <c r="S37" s="74" t="s">
        <v>878</v>
      </c>
      <c r="T37" s="75" t="s">
        <v>554</v>
      </c>
      <c r="U37" s="75" t="s">
        <v>555</v>
      </c>
      <c r="V37" s="68" t="s">
        <v>504</v>
      </c>
      <c r="W37" s="68"/>
      <c r="X37" s="68" t="s">
        <v>598</v>
      </c>
      <c r="Y37" s="68"/>
      <c r="Z37" s="68"/>
      <c r="AA37" s="68"/>
    </row>
    <row r="38" spans="1:27" ht="51">
      <c r="A38" s="71">
        <v>3037</v>
      </c>
      <c r="B38" s="73" t="s">
        <v>1325</v>
      </c>
      <c r="C38" s="73" t="s">
        <v>883</v>
      </c>
      <c r="D38" s="74" t="s">
        <v>1195</v>
      </c>
      <c r="E38" s="74">
        <v>60</v>
      </c>
      <c r="F38" s="74" t="s">
        <v>686</v>
      </c>
      <c r="G38" s="73" t="s">
        <v>1353</v>
      </c>
      <c r="H38" s="73" t="s">
        <v>862</v>
      </c>
      <c r="I38" s="74">
        <v>60</v>
      </c>
      <c r="J38" s="74" t="s">
        <v>686</v>
      </c>
      <c r="K38" s="73" t="s">
        <v>1353</v>
      </c>
      <c r="L38" s="74" t="s">
        <v>1195</v>
      </c>
      <c r="M38" s="73" t="s">
        <v>869</v>
      </c>
      <c r="N38" s="74" t="s">
        <v>297</v>
      </c>
      <c r="O38" s="74"/>
      <c r="P38" s="74"/>
      <c r="Q38" s="74"/>
      <c r="R38" s="74"/>
      <c r="S38" s="74" t="s">
        <v>878</v>
      </c>
      <c r="T38" s="75" t="s">
        <v>1289</v>
      </c>
      <c r="U38" s="75" t="s">
        <v>556</v>
      </c>
      <c r="V38" s="68" t="s">
        <v>1327</v>
      </c>
      <c r="W38" s="68" t="s">
        <v>1673</v>
      </c>
      <c r="X38" s="68" t="s">
        <v>1707</v>
      </c>
      <c r="Y38" s="68"/>
      <c r="Z38" s="68"/>
      <c r="AA38" s="68"/>
    </row>
    <row r="39" spans="1:27" ht="25.5">
      <c r="A39" s="71">
        <v>3038</v>
      </c>
      <c r="B39" s="73" t="s">
        <v>1325</v>
      </c>
      <c r="C39" s="73" t="s">
        <v>883</v>
      </c>
      <c r="D39" s="74" t="s">
        <v>468</v>
      </c>
      <c r="E39" s="74">
        <v>61</v>
      </c>
      <c r="F39" s="74" t="s">
        <v>1140</v>
      </c>
      <c r="G39" s="73" t="s">
        <v>1352</v>
      </c>
      <c r="H39" s="73" t="s">
        <v>862</v>
      </c>
      <c r="I39" s="74">
        <v>61</v>
      </c>
      <c r="J39" s="74" t="s">
        <v>1140</v>
      </c>
      <c r="K39" s="73" t="s">
        <v>1352</v>
      </c>
      <c r="L39" s="74" t="s">
        <v>468</v>
      </c>
      <c r="M39" s="73" t="s">
        <v>869</v>
      </c>
      <c r="N39" s="74" t="s">
        <v>297</v>
      </c>
      <c r="O39" s="74"/>
      <c r="P39" s="74"/>
      <c r="Q39" s="74"/>
      <c r="R39" s="74"/>
      <c r="S39" s="74" t="s">
        <v>878</v>
      </c>
      <c r="T39" s="75" t="s">
        <v>1290</v>
      </c>
      <c r="U39" s="75" t="s">
        <v>557</v>
      </c>
      <c r="V39" s="68" t="s">
        <v>1327</v>
      </c>
      <c r="W39" s="68"/>
      <c r="X39" s="68" t="s">
        <v>216</v>
      </c>
      <c r="Y39" s="68"/>
      <c r="Z39" s="68"/>
      <c r="AA39" s="68"/>
    </row>
    <row r="40" spans="1:27" ht="76.5">
      <c r="A40" s="71">
        <v>3039</v>
      </c>
      <c r="B40" s="73" t="s">
        <v>1325</v>
      </c>
      <c r="C40" s="73" t="s">
        <v>883</v>
      </c>
      <c r="D40" s="74" t="s">
        <v>468</v>
      </c>
      <c r="E40" s="74">
        <v>62</v>
      </c>
      <c r="F40" s="74" t="s">
        <v>1163</v>
      </c>
      <c r="G40" s="73" t="s">
        <v>1352</v>
      </c>
      <c r="H40" s="73" t="s">
        <v>862</v>
      </c>
      <c r="I40" s="74">
        <v>62</v>
      </c>
      <c r="J40" s="74" t="s">
        <v>1163</v>
      </c>
      <c r="K40" s="73" t="s">
        <v>1352</v>
      </c>
      <c r="L40" s="74" t="s">
        <v>468</v>
      </c>
      <c r="M40" s="73" t="s">
        <v>869</v>
      </c>
      <c r="N40" s="74" t="s">
        <v>297</v>
      </c>
      <c r="O40" s="74"/>
      <c r="P40" s="74"/>
      <c r="Q40" s="74"/>
      <c r="R40" s="74"/>
      <c r="S40" s="74" t="s">
        <v>878</v>
      </c>
      <c r="T40" s="75" t="s">
        <v>558</v>
      </c>
      <c r="U40" s="75" t="s">
        <v>559</v>
      </c>
      <c r="V40" s="68" t="s">
        <v>1328</v>
      </c>
      <c r="W40" s="68" t="s">
        <v>1674</v>
      </c>
      <c r="X40" s="68" t="s">
        <v>1707</v>
      </c>
      <c r="Y40" s="68"/>
      <c r="Z40" s="68"/>
      <c r="AA40" s="68"/>
    </row>
    <row r="41" spans="1:27" ht="89.25">
      <c r="A41" s="71">
        <v>3040</v>
      </c>
      <c r="B41" s="73" t="s">
        <v>1325</v>
      </c>
      <c r="C41" s="73" t="s">
        <v>883</v>
      </c>
      <c r="D41" s="74" t="s">
        <v>468</v>
      </c>
      <c r="E41" s="74">
        <v>62</v>
      </c>
      <c r="F41" s="74" t="s">
        <v>1171</v>
      </c>
      <c r="G41" s="73" t="s">
        <v>1352</v>
      </c>
      <c r="H41" s="73" t="s">
        <v>862</v>
      </c>
      <c r="I41" s="74">
        <v>62</v>
      </c>
      <c r="J41" s="74" t="s">
        <v>1171</v>
      </c>
      <c r="K41" s="73" t="s">
        <v>1352</v>
      </c>
      <c r="L41" s="74" t="s">
        <v>468</v>
      </c>
      <c r="M41" s="73" t="s">
        <v>869</v>
      </c>
      <c r="N41" s="74" t="s">
        <v>297</v>
      </c>
      <c r="O41" s="74"/>
      <c r="P41" s="74"/>
      <c r="Q41" s="74"/>
      <c r="R41" s="74"/>
      <c r="S41" s="74" t="s">
        <v>878</v>
      </c>
      <c r="T41" s="75" t="s">
        <v>560</v>
      </c>
      <c r="U41" s="75" t="s">
        <v>561</v>
      </c>
      <c r="V41" s="68" t="s">
        <v>1329</v>
      </c>
      <c r="W41" s="68" t="s">
        <v>335</v>
      </c>
      <c r="X41" s="68" t="s">
        <v>216</v>
      </c>
      <c r="Y41" s="68"/>
      <c r="Z41" s="68"/>
      <c r="AA41" s="68"/>
    </row>
    <row r="42" spans="1:27" ht="38.25">
      <c r="A42" s="71">
        <v>3041</v>
      </c>
      <c r="B42" s="73" t="s">
        <v>1325</v>
      </c>
      <c r="C42" s="73" t="s">
        <v>883</v>
      </c>
      <c r="D42" s="74" t="s">
        <v>1480</v>
      </c>
      <c r="E42" s="74">
        <v>73</v>
      </c>
      <c r="F42" s="74" t="s">
        <v>1101</v>
      </c>
      <c r="G42" s="73" t="s">
        <v>1353</v>
      </c>
      <c r="H42" s="73" t="s">
        <v>862</v>
      </c>
      <c r="I42" s="74">
        <v>73</v>
      </c>
      <c r="J42" s="74" t="s">
        <v>1101</v>
      </c>
      <c r="K42" s="73" t="s">
        <v>1353</v>
      </c>
      <c r="L42" s="74" t="s">
        <v>1480</v>
      </c>
      <c r="M42" s="73" t="s">
        <v>866</v>
      </c>
      <c r="N42" s="74" t="s">
        <v>1216</v>
      </c>
      <c r="O42" s="74"/>
      <c r="P42" s="74" t="s">
        <v>524</v>
      </c>
      <c r="Q42" s="74"/>
      <c r="R42" s="74"/>
      <c r="S42" s="74" t="s">
        <v>878</v>
      </c>
      <c r="T42" s="75" t="s">
        <v>1291</v>
      </c>
      <c r="U42" s="75" t="s">
        <v>562</v>
      </c>
      <c r="V42" s="68" t="s">
        <v>505</v>
      </c>
      <c r="W42" s="68" t="s">
        <v>119</v>
      </c>
      <c r="X42" s="68" t="s">
        <v>598</v>
      </c>
      <c r="Y42" s="68"/>
      <c r="Z42" s="68"/>
      <c r="AA42" s="68"/>
    </row>
    <row r="43" spans="1:27" ht="25.5">
      <c r="A43" s="71">
        <v>3042</v>
      </c>
      <c r="B43" s="73" t="s">
        <v>1325</v>
      </c>
      <c r="C43" s="73" t="s">
        <v>883</v>
      </c>
      <c r="D43" s="74" t="s">
        <v>453</v>
      </c>
      <c r="E43" s="74">
        <v>74</v>
      </c>
      <c r="F43" s="74" t="s">
        <v>1114</v>
      </c>
      <c r="G43" s="73" t="s">
        <v>1353</v>
      </c>
      <c r="H43" s="73" t="s">
        <v>862</v>
      </c>
      <c r="I43" s="74">
        <v>74</v>
      </c>
      <c r="J43" s="74" t="s">
        <v>1114</v>
      </c>
      <c r="K43" s="73" t="s">
        <v>1353</v>
      </c>
      <c r="L43" s="74" t="s">
        <v>453</v>
      </c>
      <c r="M43" s="73" t="s">
        <v>866</v>
      </c>
      <c r="N43" s="74" t="s">
        <v>1216</v>
      </c>
      <c r="O43" s="74"/>
      <c r="P43" s="74" t="s">
        <v>524</v>
      </c>
      <c r="Q43" s="74"/>
      <c r="R43" s="74"/>
      <c r="S43" s="74" t="s">
        <v>878</v>
      </c>
      <c r="T43" s="75" t="s">
        <v>1134</v>
      </c>
      <c r="U43" s="75" t="s">
        <v>563</v>
      </c>
      <c r="V43" s="68" t="s">
        <v>504</v>
      </c>
      <c r="W43" s="68"/>
      <c r="X43" s="68" t="s">
        <v>598</v>
      </c>
      <c r="Y43" s="68"/>
      <c r="Z43" s="68"/>
      <c r="AA43" s="68"/>
    </row>
    <row r="44" spans="1:27" ht="63.75">
      <c r="A44" s="71">
        <v>3043</v>
      </c>
      <c r="B44" s="73" t="s">
        <v>1325</v>
      </c>
      <c r="C44" s="73" t="s">
        <v>883</v>
      </c>
      <c r="D44" s="74" t="s">
        <v>1164</v>
      </c>
      <c r="E44" s="74">
        <v>112</v>
      </c>
      <c r="F44" s="74" t="s">
        <v>1132</v>
      </c>
      <c r="G44" s="73" t="s">
        <v>1352</v>
      </c>
      <c r="H44" s="73" t="s">
        <v>862</v>
      </c>
      <c r="I44" s="74">
        <v>112</v>
      </c>
      <c r="J44" s="74" t="s">
        <v>1132</v>
      </c>
      <c r="K44" s="73" t="s">
        <v>1352</v>
      </c>
      <c r="L44" s="74" t="s">
        <v>1164</v>
      </c>
      <c r="M44" s="73" t="s">
        <v>868</v>
      </c>
      <c r="N44" s="74" t="s">
        <v>1224</v>
      </c>
      <c r="O44" s="74"/>
      <c r="P44" s="74" t="s">
        <v>525</v>
      </c>
      <c r="Q44" s="74"/>
      <c r="R44" s="74"/>
      <c r="S44" s="74" t="s">
        <v>878</v>
      </c>
      <c r="T44" s="75" t="s">
        <v>1292</v>
      </c>
      <c r="U44" s="75" t="s">
        <v>564</v>
      </c>
      <c r="V44" s="80" t="s">
        <v>125</v>
      </c>
      <c r="W44" s="80" t="s">
        <v>54</v>
      </c>
      <c r="X44" s="68" t="s">
        <v>329</v>
      </c>
      <c r="Y44" s="68"/>
      <c r="Z44" s="68"/>
      <c r="AA44" s="68"/>
    </row>
    <row r="45" spans="1:27" ht="153">
      <c r="A45" s="71">
        <v>3044</v>
      </c>
      <c r="B45" s="73" t="s">
        <v>1325</v>
      </c>
      <c r="C45" s="73" t="s">
        <v>883</v>
      </c>
      <c r="D45" s="74" t="s">
        <v>1164</v>
      </c>
      <c r="E45" s="74">
        <v>112</v>
      </c>
      <c r="F45" s="74" t="s">
        <v>1481</v>
      </c>
      <c r="G45" s="73" t="s">
        <v>1353</v>
      </c>
      <c r="H45" s="73" t="s">
        <v>862</v>
      </c>
      <c r="I45" s="74">
        <v>112</v>
      </c>
      <c r="J45" s="74" t="s">
        <v>1481</v>
      </c>
      <c r="K45" s="73" t="s">
        <v>1353</v>
      </c>
      <c r="L45" s="74" t="s">
        <v>1164</v>
      </c>
      <c r="M45" s="73" t="s">
        <v>868</v>
      </c>
      <c r="N45" s="74" t="s">
        <v>1224</v>
      </c>
      <c r="O45" s="74"/>
      <c r="P45" s="74" t="s">
        <v>525</v>
      </c>
      <c r="Q45" s="74"/>
      <c r="R45" s="74"/>
      <c r="S45" s="74" t="s">
        <v>878</v>
      </c>
      <c r="T45" s="75" t="s">
        <v>565</v>
      </c>
      <c r="U45" s="75" t="s">
        <v>566</v>
      </c>
      <c r="V45" s="80" t="s">
        <v>125</v>
      </c>
      <c r="W45" s="80" t="s">
        <v>256</v>
      </c>
      <c r="X45" s="68" t="s">
        <v>329</v>
      </c>
      <c r="Y45" s="68"/>
      <c r="Z45" s="68"/>
      <c r="AA45" s="68"/>
    </row>
    <row r="46" spans="1:27" ht="25.5">
      <c r="A46" s="71">
        <v>3045</v>
      </c>
      <c r="B46" s="73" t="s">
        <v>1325</v>
      </c>
      <c r="C46" s="73" t="s">
        <v>883</v>
      </c>
      <c r="D46" s="74" t="s">
        <v>1164</v>
      </c>
      <c r="E46" s="74">
        <v>112</v>
      </c>
      <c r="F46" s="74" t="s">
        <v>1096</v>
      </c>
      <c r="G46" s="73" t="s">
        <v>1353</v>
      </c>
      <c r="H46" s="73" t="s">
        <v>862</v>
      </c>
      <c r="I46" s="74">
        <v>112</v>
      </c>
      <c r="J46" s="74" t="s">
        <v>1096</v>
      </c>
      <c r="K46" s="73" t="s">
        <v>1353</v>
      </c>
      <c r="L46" s="74" t="s">
        <v>1164</v>
      </c>
      <c r="M46" s="73" t="s">
        <v>868</v>
      </c>
      <c r="N46" s="74" t="s">
        <v>1224</v>
      </c>
      <c r="O46" s="74"/>
      <c r="P46" s="74" t="s">
        <v>525</v>
      </c>
      <c r="Q46" s="74"/>
      <c r="R46" s="74"/>
      <c r="S46" s="74" t="s">
        <v>878</v>
      </c>
      <c r="T46" s="75" t="s">
        <v>1143</v>
      </c>
      <c r="U46" s="75" t="s">
        <v>567</v>
      </c>
      <c r="V46" s="80" t="s">
        <v>504</v>
      </c>
      <c r="W46" s="80" t="s">
        <v>955</v>
      </c>
      <c r="X46" s="68" t="s">
        <v>329</v>
      </c>
      <c r="Y46" s="68"/>
      <c r="Z46" s="68"/>
      <c r="AA46" s="68"/>
    </row>
    <row r="47" spans="1:27" ht="25.5">
      <c r="A47" s="71">
        <v>3046</v>
      </c>
      <c r="B47" s="73" t="s">
        <v>1325</v>
      </c>
      <c r="C47" s="73" t="s">
        <v>883</v>
      </c>
      <c r="D47" s="74" t="s">
        <v>1164</v>
      </c>
      <c r="E47" s="74">
        <v>112</v>
      </c>
      <c r="F47" s="74" t="s">
        <v>1096</v>
      </c>
      <c r="G47" s="73" t="s">
        <v>1353</v>
      </c>
      <c r="H47" s="73" t="s">
        <v>862</v>
      </c>
      <c r="I47" s="74">
        <v>112</v>
      </c>
      <c r="J47" s="74" t="s">
        <v>1096</v>
      </c>
      <c r="K47" s="73" t="s">
        <v>1353</v>
      </c>
      <c r="L47" s="74" t="s">
        <v>1164</v>
      </c>
      <c r="M47" s="73" t="s">
        <v>868</v>
      </c>
      <c r="N47" s="74" t="s">
        <v>1224</v>
      </c>
      <c r="O47" s="74"/>
      <c r="P47" s="74" t="s">
        <v>525</v>
      </c>
      <c r="Q47" s="74"/>
      <c r="R47" s="74"/>
      <c r="S47" s="74" t="s">
        <v>878</v>
      </c>
      <c r="T47" s="75" t="s">
        <v>568</v>
      </c>
      <c r="U47" s="75" t="s">
        <v>569</v>
      </c>
      <c r="V47" s="80" t="s">
        <v>504</v>
      </c>
      <c r="W47" s="80" t="s">
        <v>955</v>
      </c>
      <c r="X47" s="68" t="s">
        <v>329</v>
      </c>
      <c r="Y47" s="68"/>
      <c r="Z47" s="68"/>
      <c r="AA47" s="68"/>
    </row>
    <row r="48" spans="1:27" ht="25.5">
      <c r="A48" s="71">
        <v>3047</v>
      </c>
      <c r="B48" s="73" t="s">
        <v>1325</v>
      </c>
      <c r="C48" s="73" t="s">
        <v>883</v>
      </c>
      <c r="D48" s="74" t="s">
        <v>1164</v>
      </c>
      <c r="E48" s="74">
        <v>112</v>
      </c>
      <c r="F48" s="74" t="s">
        <v>1183</v>
      </c>
      <c r="G48" s="73" t="s">
        <v>1353</v>
      </c>
      <c r="H48" s="73" t="s">
        <v>862</v>
      </c>
      <c r="I48" s="74">
        <v>112</v>
      </c>
      <c r="J48" s="74" t="s">
        <v>1183</v>
      </c>
      <c r="K48" s="73" t="s">
        <v>1353</v>
      </c>
      <c r="L48" s="74" t="s">
        <v>1164</v>
      </c>
      <c r="M48" s="73" t="s">
        <v>868</v>
      </c>
      <c r="N48" s="74" t="s">
        <v>1224</v>
      </c>
      <c r="O48" s="74"/>
      <c r="P48" s="74" t="s">
        <v>525</v>
      </c>
      <c r="Q48" s="74"/>
      <c r="R48" s="74"/>
      <c r="S48" s="74" t="s">
        <v>878</v>
      </c>
      <c r="T48" s="75" t="s">
        <v>1143</v>
      </c>
      <c r="U48" s="75" t="s">
        <v>570</v>
      </c>
      <c r="V48" s="80" t="s">
        <v>504</v>
      </c>
      <c r="W48" s="80" t="s">
        <v>955</v>
      </c>
      <c r="X48" s="68" t="s">
        <v>329</v>
      </c>
      <c r="Y48" s="68"/>
      <c r="Z48" s="68"/>
      <c r="AA48" s="68"/>
    </row>
    <row r="49" spans="1:27" ht="25.5">
      <c r="A49" s="71">
        <v>3048</v>
      </c>
      <c r="B49" s="73" t="s">
        <v>1325</v>
      </c>
      <c r="C49" s="73" t="s">
        <v>883</v>
      </c>
      <c r="D49" s="74" t="s">
        <v>1165</v>
      </c>
      <c r="E49" s="74">
        <v>112</v>
      </c>
      <c r="F49" s="74" t="s">
        <v>1482</v>
      </c>
      <c r="G49" s="73" t="s">
        <v>1352</v>
      </c>
      <c r="H49" s="73" t="s">
        <v>862</v>
      </c>
      <c r="I49" s="74">
        <v>112</v>
      </c>
      <c r="J49" s="74" t="s">
        <v>1482</v>
      </c>
      <c r="K49" s="73" t="s">
        <v>1352</v>
      </c>
      <c r="L49" s="74" t="s">
        <v>1165</v>
      </c>
      <c r="M49" s="73" t="s">
        <v>868</v>
      </c>
      <c r="N49" s="74" t="s">
        <v>1224</v>
      </c>
      <c r="O49" s="74"/>
      <c r="P49" s="74" t="s">
        <v>525</v>
      </c>
      <c r="Q49" s="74"/>
      <c r="R49" s="74"/>
      <c r="S49" s="74" t="s">
        <v>878</v>
      </c>
      <c r="T49" s="75" t="s">
        <v>571</v>
      </c>
      <c r="U49" s="75" t="s">
        <v>572</v>
      </c>
      <c r="V49" s="80" t="s">
        <v>131</v>
      </c>
      <c r="W49" s="80" t="s">
        <v>1437</v>
      </c>
      <c r="X49" s="68" t="s">
        <v>329</v>
      </c>
      <c r="Y49" s="68"/>
      <c r="Z49" s="68"/>
      <c r="AA49" s="68"/>
    </row>
    <row r="50" spans="1:27" ht="102">
      <c r="A50" s="71">
        <v>3049</v>
      </c>
      <c r="B50" s="73" t="s">
        <v>1325</v>
      </c>
      <c r="C50" s="73" t="s">
        <v>883</v>
      </c>
      <c r="D50" s="74" t="s">
        <v>1165</v>
      </c>
      <c r="E50" s="74">
        <v>112</v>
      </c>
      <c r="F50" s="74" t="s">
        <v>1483</v>
      </c>
      <c r="G50" s="73" t="s">
        <v>1352</v>
      </c>
      <c r="H50" s="73" t="s">
        <v>862</v>
      </c>
      <c r="I50" s="74">
        <v>112</v>
      </c>
      <c r="J50" s="74" t="s">
        <v>1483</v>
      </c>
      <c r="K50" s="73" t="s">
        <v>1352</v>
      </c>
      <c r="L50" s="74" t="s">
        <v>1165</v>
      </c>
      <c r="M50" s="73" t="s">
        <v>868</v>
      </c>
      <c r="N50" s="74" t="s">
        <v>1224</v>
      </c>
      <c r="O50" s="74"/>
      <c r="P50" s="74" t="s">
        <v>525</v>
      </c>
      <c r="Q50" s="74"/>
      <c r="R50" s="74"/>
      <c r="S50" s="74" t="s">
        <v>878</v>
      </c>
      <c r="T50" s="75" t="s">
        <v>573</v>
      </c>
      <c r="U50" s="75" t="s">
        <v>574</v>
      </c>
      <c r="V50" s="80" t="s">
        <v>125</v>
      </c>
      <c r="W50" s="80" t="s">
        <v>257</v>
      </c>
      <c r="X50" s="68" t="s">
        <v>329</v>
      </c>
      <c r="Y50" s="68"/>
      <c r="Z50" s="68"/>
      <c r="AA50" s="68"/>
    </row>
    <row r="51" spans="1:27" ht="38.25">
      <c r="A51" s="71">
        <v>3050</v>
      </c>
      <c r="B51" s="73" t="s">
        <v>1325</v>
      </c>
      <c r="C51" s="73" t="s">
        <v>883</v>
      </c>
      <c r="D51" s="74" t="s">
        <v>1166</v>
      </c>
      <c r="E51" s="74">
        <v>112</v>
      </c>
      <c r="F51" s="74" t="s">
        <v>1101</v>
      </c>
      <c r="G51" s="73" t="s">
        <v>1352</v>
      </c>
      <c r="H51" s="73" t="s">
        <v>862</v>
      </c>
      <c r="I51" s="74">
        <v>112</v>
      </c>
      <c r="J51" s="74" t="s">
        <v>1101</v>
      </c>
      <c r="K51" s="73" t="s">
        <v>1352</v>
      </c>
      <c r="L51" s="74" t="s">
        <v>1166</v>
      </c>
      <c r="M51" s="73" t="s">
        <v>868</v>
      </c>
      <c r="N51" s="74" t="s">
        <v>1224</v>
      </c>
      <c r="O51" s="74"/>
      <c r="P51" s="74" t="s">
        <v>525</v>
      </c>
      <c r="Q51" s="74"/>
      <c r="R51" s="74"/>
      <c r="S51" s="74" t="s">
        <v>878</v>
      </c>
      <c r="T51" s="75" t="s">
        <v>575</v>
      </c>
      <c r="U51" s="75" t="s">
        <v>576</v>
      </c>
      <c r="V51" s="80" t="s">
        <v>504</v>
      </c>
      <c r="W51" s="80" t="s">
        <v>51</v>
      </c>
      <c r="X51" s="68" t="s">
        <v>329</v>
      </c>
      <c r="Y51" s="68"/>
      <c r="Z51" s="68"/>
      <c r="AA51" s="68"/>
    </row>
    <row r="52" spans="1:27" ht="76.5">
      <c r="A52" s="71">
        <v>3051</v>
      </c>
      <c r="B52" s="73" t="s">
        <v>1325</v>
      </c>
      <c r="C52" s="73" t="s">
        <v>883</v>
      </c>
      <c r="D52" s="74" t="s">
        <v>1166</v>
      </c>
      <c r="E52" s="74" t="s">
        <v>1484</v>
      </c>
      <c r="F52" s="74" t="s">
        <v>480</v>
      </c>
      <c r="G52" s="73" t="s">
        <v>1352</v>
      </c>
      <c r="H52" s="73" t="s">
        <v>862</v>
      </c>
      <c r="I52" s="74" t="s">
        <v>1484</v>
      </c>
      <c r="J52" s="74" t="s">
        <v>480</v>
      </c>
      <c r="K52" s="73" t="s">
        <v>1352</v>
      </c>
      <c r="L52" s="74" t="s">
        <v>1166</v>
      </c>
      <c r="M52" s="73" t="s">
        <v>868</v>
      </c>
      <c r="N52" s="74" t="s">
        <v>1224</v>
      </c>
      <c r="O52" s="74"/>
      <c r="P52" s="74" t="s">
        <v>525</v>
      </c>
      <c r="Q52" s="74"/>
      <c r="R52" s="74"/>
      <c r="S52" s="74" t="s">
        <v>878</v>
      </c>
      <c r="T52" s="75" t="s">
        <v>577</v>
      </c>
      <c r="U52" s="75" t="s">
        <v>578</v>
      </c>
      <c r="V52" s="80" t="s">
        <v>125</v>
      </c>
      <c r="W52" s="80" t="s">
        <v>258</v>
      </c>
      <c r="X52" s="68" t="s">
        <v>329</v>
      </c>
      <c r="Y52" s="68"/>
      <c r="Z52" s="68"/>
      <c r="AA52" s="68"/>
    </row>
    <row r="53" spans="1:27" ht="25.5">
      <c r="A53" s="71">
        <v>3052</v>
      </c>
      <c r="B53" s="73" t="s">
        <v>1325</v>
      </c>
      <c r="C53" s="73" t="s">
        <v>883</v>
      </c>
      <c r="D53" s="74" t="s">
        <v>1166</v>
      </c>
      <c r="E53" s="74">
        <v>113</v>
      </c>
      <c r="F53" s="74" t="s">
        <v>484</v>
      </c>
      <c r="G53" s="73" t="s">
        <v>1353</v>
      </c>
      <c r="H53" s="73" t="s">
        <v>862</v>
      </c>
      <c r="I53" s="74">
        <v>113</v>
      </c>
      <c r="J53" s="74" t="s">
        <v>484</v>
      </c>
      <c r="K53" s="73" t="s">
        <v>1353</v>
      </c>
      <c r="L53" s="74" t="s">
        <v>1166</v>
      </c>
      <c r="M53" s="73" t="s">
        <v>868</v>
      </c>
      <c r="N53" s="74" t="s">
        <v>1224</v>
      </c>
      <c r="O53" s="74"/>
      <c r="P53" s="74" t="s">
        <v>525</v>
      </c>
      <c r="Q53" s="74"/>
      <c r="R53" s="74"/>
      <c r="S53" s="74" t="s">
        <v>878</v>
      </c>
      <c r="T53" s="75" t="s">
        <v>579</v>
      </c>
      <c r="U53" s="75" t="s">
        <v>580</v>
      </c>
      <c r="V53" s="80" t="s">
        <v>504</v>
      </c>
      <c r="W53" s="80" t="s">
        <v>51</v>
      </c>
      <c r="X53" s="68" t="s">
        <v>329</v>
      </c>
      <c r="Y53" s="68"/>
      <c r="Z53" s="68"/>
      <c r="AA53" s="68"/>
    </row>
    <row r="54" spans="1:27" ht="76.5">
      <c r="A54" s="71">
        <v>3053</v>
      </c>
      <c r="B54" s="73" t="s">
        <v>1325</v>
      </c>
      <c r="C54" s="73" t="s">
        <v>883</v>
      </c>
      <c r="D54" s="74" t="s">
        <v>1166</v>
      </c>
      <c r="E54" s="74">
        <v>113</v>
      </c>
      <c r="F54" s="74" t="s">
        <v>1485</v>
      </c>
      <c r="G54" s="73" t="s">
        <v>1352</v>
      </c>
      <c r="H54" s="73" t="s">
        <v>862</v>
      </c>
      <c r="I54" s="74">
        <v>113</v>
      </c>
      <c r="J54" s="74" t="s">
        <v>1485</v>
      </c>
      <c r="K54" s="73" t="s">
        <v>1352</v>
      </c>
      <c r="L54" s="74" t="s">
        <v>1166</v>
      </c>
      <c r="M54" s="73" t="s">
        <v>868</v>
      </c>
      <c r="N54" s="74" t="s">
        <v>1224</v>
      </c>
      <c r="O54" s="74"/>
      <c r="P54" s="74" t="s">
        <v>525</v>
      </c>
      <c r="Q54" s="74"/>
      <c r="R54" s="74"/>
      <c r="S54" s="74" t="s">
        <v>878</v>
      </c>
      <c r="T54" s="75" t="s">
        <v>581</v>
      </c>
      <c r="U54" s="75" t="s">
        <v>582</v>
      </c>
      <c r="V54" s="80" t="s">
        <v>504</v>
      </c>
      <c r="W54" s="80" t="s">
        <v>259</v>
      </c>
      <c r="X54" s="68" t="s">
        <v>329</v>
      </c>
      <c r="Y54" s="68"/>
      <c r="Z54" s="68"/>
      <c r="AA54" s="68"/>
    </row>
    <row r="55" spans="1:27" ht="242.25">
      <c r="A55" s="71">
        <v>3054</v>
      </c>
      <c r="B55" s="73" t="s">
        <v>1312</v>
      </c>
      <c r="C55" s="73" t="s">
        <v>1486</v>
      </c>
      <c r="D55" s="74" t="s">
        <v>1487</v>
      </c>
      <c r="E55" s="74">
        <v>3</v>
      </c>
      <c r="F55" s="74" t="s">
        <v>1156</v>
      </c>
      <c r="G55" s="73" t="s">
        <v>865</v>
      </c>
      <c r="H55" s="73" t="s">
        <v>863</v>
      </c>
      <c r="I55" s="74">
        <v>3</v>
      </c>
      <c r="J55" s="74" t="s">
        <v>1156</v>
      </c>
      <c r="K55" s="73" t="s">
        <v>865</v>
      </c>
      <c r="L55" s="74" t="s">
        <v>1487</v>
      </c>
      <c r="M55" s="73" t="s">
        <v>868</v>
      </c>
      <c r="N55" s="74" t="s">
        <v>1230</v>
      </c>
      <c r="O55" s="74"/>
      <c r="P55" s="74" t="s">
        <v>526</v>
      </c>
      <c r="Q55" s="74"/>
      <c r="R55" s="74"/>
      <c r="S55" s="74" t="s">
        <v>878</v>
      </c>
      <c r="T55" s="75" t="s">
        <v>1293</v>
      </c>
      <c r="U55" s="75" t="s">
        <v>1294</v>
      </c>
      <c r="V55" s="68" t="s">
        <v>1329</v>
      </c>
      <c r="W55" s="68" t="s">
        <v>1450</v>
      </c>
      <c r="X55" s="68" t="s">
        <v>950</v>
      </c>
      <c r="Y55" s="68"/>
      <c r="Z55" s="68"/>
      <c r="AA55" s="68"/>
    </row>
    <row r="56" spans="1:27" ht="51">
      <c r="A56" s="71">
        <v>3055</v>
      </c>
      <c r="B56" s="73" t="s">
        <v>1312</v>
      </c>
      <c r="C56" s="73" t="s">
        <v>1486</v>
      </c>
      <c r="D56" s="74" t="s">
        <v>423</v>
      </c>
      <c r="E56" s="74">
        <v>6</v>
      </c>
      <c r="F56" s="74" t="s">
        <v>1170</v>
      </c>
      <c r="G56" s="73" t="s">
        <v>865</v>
      </c>
      <c r="H56" s="73" t="s">
        <v>863</v>
      </c>
      <c r="I56" s="74">
        <v>6</v>
      </c>
      <c r="J56" s="74" t="s">
        <v>1170</v>
      </c>
      <c r="K56" s="73" t="s">
        <v>865</v>
      </c>
      <c r="L56" s="74" t="s">
        <v>423</v>
      </c>
      <c r="M56" s="73" t="s">
        <v>866</v>
      </c>
      <c r="N56" s="74" t="s">
        <v>1216</v>
      </c>
      <c r="O56" s="74"/>
      <c r="P56" s="74" t="s">
        <v>524</v>
      </c>
      <c r="Q56" s="74"/>
      <c r="R56" s="74"/>
      <c r="S56" s="74" t="s">
        <v>878</v>
      </c>
      <c r="T56" s="75" t="s">
        <v>1295</v>
      </c>
      <c r="U56" s="75" t="s">
        <v>1296</v>
      </c>
      <c r="V56" s="68" t="s">
        <v>121</v>
      </c>
      <c r="W56" s="68" t="s">
        <v>122</v>
      </c>
      <c r="X56" s="68" t="s">
        <v>598</v>
      </c>
      <c r="Y56" s="68"/>
      <c r="Z56" s="68"/>
      <c r="AA56" s="68"/>
    </row>
    <row r="57" spans="1:27" ht="25.5">
      <c r="A57" s="71">
        <v>3056</v>
      </c>
      <c r="B57" s="73" t="s">
        <v>1312</v>
      </c>
      <c r="C57" s="73" t="s">
        <v>1486</v>
      </c>
      <c r="D57" s="74" t="s">
        <v>425</v>
      </c>
      <c r="E57" s="74">
        <v>11</v>
      </c>
      <c r="F57" s="74" t="s">
        <v>1186</v>
      </c>
      <c r="G57" s="73" t="s">
        <v>865</v>
      </c>
      <c r="H57" s="73" t="s">
        <v>863</v>
      </c>
      <c r="I57" s="74">
        <v>11</v>
      </c>
      <c r="J57" s="74" t="s">
        <v>1186</v>
      </c>
      <c r="K57" s="73" t="s">
        <v>865</v>
      </c>
      <c r="L57" s="74" t="s">
        <v>425</v>
      </c>
      <c r="M57" s="73" t="s">
        <v>866</v>
      </c>
      <c r="N57" s="74" t="s">
        <v>1216</v>
      </c>
      <c r="O57" s="74"/>
      <c r="P57" s="74" t="s">
        <v>524</v>
      </c>
      <c r="Q57" s="74"/>
      <c r="R57" s="74"/>
      <c r="S57" s="74" t="s">
        <v>878</v>
      </c>
      <c r="T57" s="75" t="s">
        <v>1297</v>
      </c>
      <c r="U57" s="75" t="s">
        <v>1298</v>
      </c>
      <c r="V57" s="68" t="s">
        <v>504</v>
      </c>
      <c r="W57" s="68"/>
      <c r="X57" s="68" t="s">
        <v>598</v>
      </c>
      <c r="Y57" s="68"/>
      <c r="Z57" s="68"/>
      <c r="AA57" s="68"/>
    </row>
    <row r="58" spans="1:27" ht="38.25">
      <c r="A58" s="71">
        <v>3057</v>
      </c>
      <c r="B58" s="73" t="s">
        <v>1312</v>
      </c>
      <c r="C58" s="73" t="s">
        <v>1486</v>
      </c>
      <c r="D58" s="74" t="s">
        <v>1488</v>
      </c>
      <c r="E58" s="74">
        <v>19</v>
      </c>
      <c r="F58" s="74" t="s">
        <v>1155</v>
      </c>
      <c r="G58" s="73" t="s">
        <v>865</v>
      </c>
      <c r="H58" s="73" t="s">
        <v>863</v>
      </c>
      <c r="I58" s="74">
        <v>19</v>
      </c>
      <c r="J58" s="74" t="s">
        <v>1155</v>
      </c>
      <c r="K58" s="73" t="s">
        <v>865</v>
      </c>
      <c r="L58" s="74" t="s">
        <v>1488</v>
      </c>
      <c r="M58" s="73" t="s">
        <v>866</v>
      </c>
      <c r="N58" s="74" t="s">
        <v>1216</v>
      </c>
      <c r="O58" s="74"/>
      <c r="P58" s="74" t="s">
        <v>524</v>
      </c>
      <c r="Q58" s="74"/>
      <c r="R58" s="74"/>
      <c r="S58" s="74" t="s">
        <v>878</v>
      </c>
      <c r="T58" s="75" t="s">
        <v>1299</v>
      </c>
      <c r="U58" s="75" t="s">
        <v>1022</v>
      </c>
      <c r="V58" s="68" t="s">
        <v>125</v>
      </c>
      <c r="W58" s="68" t="s">
        <v>1023</v>
      </c>
      <c r="X58" s="68" t="s">
        <v>598</v>
      </c>
      <c r="Y58" s="68"/>
      <c r="Z58" s="68"/>
      <c r="AA58" s="68"/>
    </row>
    <row r="59" spans="1:27" ht="114.75">
      <c r="A59" s="71">
        <v>3058</v>
      </c>
      <c r="B59" s="73" t="s">
        <v>1312</v>
      </c>
      <c r="C59" s="73" t="s">
        <v>1486</v>
      </c>
      <c r="D59" s="74" t="s">
        <v>472</v>
      </c>
      <c r="E59" s="74">
        <v>76</v>
      </c>
      <c r="F59" s="74" t="s">
        <v>460</v>
      </c>
      <c r="G59" s="73" t="s">
        <v>864</v>
      </c>
      <c r="H59" s="73" t="s">
        <v>863</v>
      </c>
      <c r="I59" s="74">
        <v>76</v>
      </c>
      <c r="J59" s="74" t="s">
        <v>460</v>
      </c>
      <c r="K59" s="73" t="s">
        <v>864</v>
      </c>
      <c r="L59" s="74" t="s">
        <v>472</v>
      </c>
      <c r="M59" s="73" t="s">
        <v>868</v>
      </c>
      <c r="N59" s="74" t="s">
        <v>1231</v>
      </c>
      <c r="O59" s="74"/>
      <c r="P59" s="74"/>
      <c r="Q59" s="74"/>
      <c r="R59" s="74"/>
      <c r="S59" s="74" t="s">
        <v>878</v>
      </c>
      <c r="T59" s="75" t="s">
        <v>1300</v>
      </c>
      <c r="U59" s="75" t="s">
        <v>583</v>
      </c>
      <c r="V59" s="68" t="s">
        <v>125</v>
      </c>
      <c r="W59" s="84" t="s">
        <v>181</v>
      </c>
      <c r="X59" s="68" t="s">
        <v>1656</v>
      </c>
      <c r="Y59" s="68"/>
      <c r="Z59" s="68"/>
      <c r="AA59" s="68"/>
    </row>
    <row r="60" spans="1:27" ht="38.25">
      <c r="A60" s="71">
        <v>3059</v>
      </c>
      <c r="B60" s="73" t="s">
        <v>1312</v>
      </c>
      <c r="C60" s="73" t="s">
        <v>1486</v>
      </c>
      <c r="D60" s="74">
        <v>8.2</v>
      </c>
      <c r="E60" s="74">
        <v>84</v>
      </c>
      <c r="F60" s="74" t="s">
        <v>1311</v>
      </c>
      <c r="G60" s="73" t="s">
        <v>864</v>
      </c>
      <c r="H60" s="73" t="s">
        <v>863</v>
      </c>
      <c r="I60" s="74">
        <v>84</v>
      </c>
      <c r="J60" s="74" t="s">
        <v>1311</v>
      </c>
      <c r="K60" s="73" t="s">
        <v>864</v>
      </c>
      <c r="L60" s="74">
        <v>8.2</v>
      </c>
      <c r="M60" s="73" t="s">
        <v>692</v>
      </c>
      <c r="N60" s="74" t="s">
        <v>307</v>
      </c>
      <c r="O60" s="74"/>
      <c r="P60" s="74" t="s">
        <v>522</v>
      </c>
      <c r="Q60" s="74"/>
      <c r="R60" s="74"/>
      <c r="S60" s="74" t="s">
        <v>878</v>
      </c>
      <c r="T60" s="75" t="s">
        <v>1301</v>
      </c>
      <c r="U60" s="75" t="s">
        <v>1302</v>
      </c>
      <c r="V60" s="68" t="s">
        <v>1327</v>
      </c>
      <c r="W60" s="68" t="s">
        <v>44</v>
      </c>
      <c r="X60" s="68" t="s">
        <v>50</v>
      </c>
      <c r="Y60" s="68"/>
      <c r="Z60" s="68"/>
      <c r="AA60" s="68"/>
    </row>
    <row r="61" spans="1:27" ht="63.75">
      <c r="A61" s="71">
        <v>3060</v>
      </c>
      <c r="B61" s="73" t="s">
        <v>1312</v>
      </c>
      <c r="C61" s="73" t="s">
        <v>1486</v>
      </c>
      <c r="D61" s="74" t="s">
        <v>1489</v>
      </c>
      <c r="E61" s="74">
        <v>86</v>
      </c>
      <c r="F61" s="74" t="s">
        <v>1139</v>
      </c>
      <c r="G61" s="73" t="s">
        <v>864</v>
      </c>
      <c r="H61" s="73" t="s">
        <v>863</v>
      </c>
      <c r="I61" s="74">
        <v>86</v>
      </c>
      <c r="J61" s="74" t="s">
        <v>1139</v>
      </c>
      <c r="K61" s="73" t="s">
        <v>864</v>
      </c>
      <c r="L61" s="74" t="s">
        <v>1489</v>
      </c>
      <c r="M61" s="73" t="s">
        <v>867</v>
      </c>
      <c r="N61" s="74" t="s">
        <v>308</v>
      </c>
      <c r="O61" s="74"/>
      <c r="P61" s="74" t="s">
        <v>522</v>
      </c>
      <c r="Q61" s="68" t="s">
        <v>1432</v>
      </c>
      <c r="R61" s="74" t="s">
        <v>1433</v>
      </c>
      <c r="S61" s="74" t="s">
        <v>1434</v>
      </c>
      <c r="T61" s="75" t="s">
        <v>584</v>
      </c>
      <c r="U61" s="75" t="s">
        <v>585</v>
      </c>
      <c r="V61" s="68" t="s">
        <v>1328</v>
      </c>
      <c r="W61" s="68" t="s">
        <v>1658</v>
      </c>
      <c r="X61" s="68"/>
      <c r="Y61" s="68"/>
      <c r="Z61" s="68"/>
      <c r="AA61" s="68"/>
    </row>
    <row r="62" spans="1:27" ht="63.75">
      <c r="A62" s="71">
        <v>3061</v>
      </c>
      <c r="B62" s="73" t="s">
        <v>1312</v>
      </c>
      <c r="C62" s="73" t="s">
        <v>1486</v>
      </c>
      <c r="D62" s="74" t="s">
        <v>1490</v>
      </c>
      <c r="E62" s="74">
        <v>87</v>
      </c>
      <c r="F62" s="74" t="s">
        <v>1147</v>
      </c>
      <c r="G62" s="73" t="s">
        <v>864</v>
      </c>
      <c r="H62" s="73" t="s">
        <v>863</v>
      </c>
      <c r="I62" s="74">
        <v>87</v>
      </c>
      <c r="J62" s="74" t="s">
        <v>1147</v>
      </c>
      <c r="K62" s="73" t="s">
        <v>864</v>
      </c>
      <c r="L62" s="74" t="s">
        <v>1490</v>
      </c>
      <c r="M62" s="73" t="s">
        <v>867</v>
      </c>
      <c r="N62" s="74" t="s">
        <v>308</v>
      </c>
      <c r="O62" s="74"/>
      <c r="P62" s="74" t="s">
        <v>522</v>
      </c>
      <c r="Q62" s="68" t="s">
        <v>1432</v>
      </c>
      <c r="R62" s="74" t="s">
        <v>1433</v>
      </c>
      <c r="S62" s="74" t="s">
        <v>1434</v>
      </c>
      <c r="T62" s="75" t="s">
        <v>586</v>
      </c>
      <c r="U62" s="75" t="s">
        <v>585</v>
      </c>
      <c r="V62" s="68" t="s">
        <v>1328</v>
      </c>
      <c r="W62" s="68" t="s">
        <v>1658</v>
      </c>
      <c r="X62" s="68"/>
      <c r="Y62" s="68"/>
      <c r="Z62" s="68"/>
      <c r="AA62" s="68"/>
    </row>
    <row r="63" spans="1:27" ht="63.75">
      <c r="A63" s="71">
        <v>3062</v>
      </c>
      <c r="B63" s="73" t="s">
        <v>1312</v>
      </c>
      <c r="C63" s="73" t="s">
        <v>1486</v>
      </c>
      <c r="D63" s="74" t="s">
        <v>1491</v>
      </c>
      <c r="E63" s="74">
        <v>90</v>
      </c>
      <c r="F63" s="74" t="s">
        <v>478</v>
      </c>
      <c r="G63" s="73" t="s">
        <v>865</v>
      </c>
      <c r="H63" s="73" t="s">
        <v>863</v>
      </c>
      <c r="I63" s="74">
        <v>90</v>
      </c>
      <c r="J63" s="74" t="s">
        <v>478</v>
      </c>
      <c r="K63" s="73" t="s">
        <v>865</v>
      </c>
      <c r="L63" s="74" t="s">
        <v>1491</v>
      </c>
      <c r="M63" s="73" t="s">
        <v>866</v>
      </c>
      <c r="N63" s="74" t="s">
        <v>1216</v>
      </c>
      <c r="O63" s="74"/>
      <c r="P63" s="74" t="s">
        <v>524</v>
      </c>
      <c r="Q63" s="74"/>
      <c r="R63" s="74"/>
      <c r="S63" s="74" t="s">
        <v>878</v>
      </c>
      <c r="T63" s="75" t="s">
        <v>1303</v>
      </c>
      <c r="U63" s="75" t="s">
        <v>1024</v>
      </c>
      <c r="V63" s="68" t="s">
        <v>125</v>
      </c>
      <c r="W63" s="68" t="s">
        <v>1025</v>
      </c>
      <c r="X63" s="68" t="s">
        <v>598</v>
      </c>
      <c r="Y63" s="68"/>
      <c r="Z63" s="68"/>
      <c r="AA63" s="68"/>
    </row>
    <row r="64" spans="1:27" ht="51">
      <c r="A64" s="71">
        <v>3063</v>
      </c>
      <c r="B64" s="73" t="s">
        <v>1312</v>
      </c>
      <c r="C64" s="73" t="s">
        <v>1486</v>
      </c>
      <c r="D64" s="74" t="s">
        <v>1492</v>
      </c>
      <c r="E64" s="74">
        <v>98</v>
      </c>
      <c r="F64" s="74" t="s">
        <v>1104</v>
      </c>
      <c r="G64" s="73" t="s">
        <v>864</v>
      </c>
      <c r="H64" s="73" t="s">
        <v>863</v>
      </c>
      <c r="I64" s="74">
        <v>98</v>
      </c>
      <c r="J64" s="74" t="s">
        <v>1104</v>
      </c>
      <c r="K64" s="73" t="s">
        <v>864</v>
      </c>
      <c r="L64" s="74" t="s">
        <v>1492</v>
      </c>
      <c r="M64" s="73" t="s">
        <v>867</v>
      </c>
      <c r="N64" s="74" t="s">
        <v>308</v>
      </c>
      <c r="O64" s="74"/>
      <c r="P64" s="74" t="s">
        <v>522</v>
      </c>
      <c r="Q64" s="68" t="s">
        <v>1432</v>
      </c>
      <c r="R64" s="74" t="s">
        <v>1433</v>
      </c>
      <c r="S64" s="74" t="s">
        <v>1434</v>
      </c>
      <c r="T64" s="75" t="s">
        <v>144</v>
      </c>
      <c r="U64" s="75" t="s">
        <v>587</v>
      </c>
      <c r="V64" s="68" t="s">
        <v>1327</v>
      </c>
      <c r="W64" s="68" t="s">
        <v>1425</v>
      </c>
      <c r="X64" s="68"/>
      <c r="Y64" s="68"/>
      <c r="Z64" s="68"/>
      <c r="AA64" s="68"/>
    </row>
    <row r="65" spans="1:27" ht="114.75">
      <c r="A65" s="71">
        <v>3064</v>
      </c>
      <c r="B65" s="73" t="s">
        <v>1312</v>
      </c>
      <c r="C65" s="73" t="s">
        <v>1486</v>
      </c>
      <c r="D65" s="74" t="s">
        <v>1493</v>
      </c>
      <c r="E65" s="74">
        <v>166</v>
      </c>
      <c r="F65" s="74" t="s">
        <v>1181</v>
      </c>
      <c r="G65" s="73" t="s">
        <v>865</v>
      </c>
      <c r="H65" s="73" t="s">
        <v>863</v>
      </c>
      <c r="I65" s="74">
        <v>166</v>
      </c>
      <c r="J65" s="74" t="s">
        <v>1181</v>
      </c>
      <c r="K65" s="73" t="s">
        <v>865</v>
      </c>
      <c r="L65" s="74" t="s">
        <v>1493</v>
      </c>
      <c r="M65" s="73" t="s">
        <v>868</v>
      </c>
      <c r="N65" s="74" t="s">
        <v>1232</v>
      </c>
      <c r="O65" s="74"/>
      <c r="P65" s="74" t="s">
        <v>523</v>
      </c>
      <c r="Q65" s="74"/>
      <c r="R65" s="74"/>
      <c r="S65" s="74" t="s">
        <v>878</v>
      </c>
      <c r="T65" s="75" t="s">
        <v>145</v>
      </c>
      <c r="U65" s="75" t="s">
        <v>588</v>
      </c>
      <c r="V65" s="68" t="s">
        <v>1329</v>
      </c>
      <c r="W65" s="68" t="s">
        <v>1281</v>
      </c>
      <c r="X65" s="68" t="s">
        <v>1282</v>
      </c>
      <c r="Y65" s="68"/>
      <c r="Z65" s="68"/>
      <c r="AA65" s="68"/>
    </row>
    <row r="66" spans="1:27" ht="25.5">
      <c r="A66" s="71">
        <v>3065</v>
      </c>
      <c r="B66" s="73" t="s">
        <v>1312</v>
      </c>
      <c r="C66" s="73" t="s">
        <v>1486</v>
      </c>
      <c r="D66" s="74" t="s">
        <v>1494</v>
      </c>
      <c r="E66" s="74">
        <v>173</v>
      </c>
      <c r="F66" s="74" t="s">
        <v>1106</v>
      </c>
      <c r="G66" s="73" t="s">
        <v>865</v>
      </c>
      <c r="H66" s="73" t="s">
        <v>863</v>
      </c>
      <c r="I66" s="74">
        <v>173</v>
      </c>
      <c r="J66" s="74" t="s">
        <v>1106</v>
      </c>
      <c r="K66" s="73" t="s">
        <v>865</v>
      </c>
      <c r="L66" s="74" t="s">
        <v>1494</v>
      </c>
      <c r="M66" s="73" t="s">
        <v>866</v>
      </c>
      <c r="N66" s="74" t="s">
        <v>1216</v>
      </c>
      <c r="O66" s="74"/>
      <c r="P66" s="74" t="s">
        <v>524</v>
      </c>
      <c r="Q66" s="74"/>
      <c r="R66" s="74"/>
      <c r="S66" s="74" t="s">
        <v>878</v>
      </c>
      <c r="T66" s="75" t="s">
        <v>146</v>
      </c>
      <c r="U66" s="75" t="s">
        <v>147</v>
      </c>
      <c r="V66" s="68" t="s">
        <v>504</v>
      </c>
      <c r="W66" s="68"/>
      <c r="X66" s="68" t="s">
        <v>598</v>
      </c>
      <c r="Y66" s="68"/>
      <c r="Z66" s="68"/>
      <c r="AA66" s="68"/>
    </row>
    <row r="67" spans="1:27" ht="25.5">
      <c r="A67" s="71">
        <v>3066</v>
      </c>
      <c r="B67" s="73" t="s">
        <v>1312</v>
      </c>
      <c r="C67" s="73" t="s">
        <v>1486</v>
      </c>
      <c r="D67" s="74" t="s">
        <v>879</v>
      </c>
      <c r="E67" s="74">
        <v>176</v>
      </c>
      <c r="F67" s="74" t="s">
        <v>1107</v>
      </c>
      <c r="G67" s="73" t="s">
        <v>865</v>
      </c>
      <c r="H67" s="73" t="s">
        <v>863</v>
      </c>
      <c r="I67" s="74">
        <v>176</v>
      </c>
      <c r="J67" s="74" t="s">
        <v>1107</v>
      </c>
      <c r="K67" s="73" t="s">
        <v>865</v>
      </c>
      <c r="L67" s="74" t="s">
        <v>879</v>
      </c>
      <c r="M67" s="73" t="s">
        <v>866</v>
      </c>
      <c r="N67" s="74" t="s">
        <v>1216</v>
      </c>
      <c r="O67" s="74"/>
      <c r="P67" s="74" t="s">
        <v>524</v>
      </c>
      <c r="Q67" s="74"/>
      <c r="R67" s="74"/>
      <c r="S67" s="74" t="s">
        <v>878</v>
      </c>
      <c r="T67" s="75" t="s">
        <v>148</v>
      </c>
      <c r="U67" s="75" t="s">
        <v>149</v>
      </c>
      <c r="V67" s="68" t="s">
        <v>504</v>
      </c>
      <c r="W67" s="68"/>
      <c r="X67" s="68" t="s">
        <v>598</v>
      </c>
      <c r="Y67" s="68"/>
      <c r="Z67" s="68"/>
      <c r="AA67" s="68"/>
    </row>
    <row r="68" spans="1:27" ht="25.5">
      <c r="A68" s="71">
        <v>3067</v>
      </c>
      <c r="B68" s="73" t="s">
        <v>1312</v>
      </c>
      <c r="C68" s="73" t="s">
        <v>1486</v>
      </c>
      <c r="D68" s="74" t="s">
        <v>1495</v>
      </c>
      <c r="E68" s="74">
        <v>185</v>
      </c>
      <c r="F68" s="74" t="s">
        <v>1182</v>
      </c>
      <c r="G68" s="73" t="s">
        <v>865</v>
      </c>
      <c r="H68" s="73" t="s">
        <v>863</v>
      </c>
      <c r="I68" s="74">
        <v>185</v>
      </c>
      <c r="J68" s="74" t="s">
        <v>1182</v>
      </c>
      <c r="K68" s="73" t="s">
        <v>865</v>
      </c>
      <c r="L68" s="74" t="s">
        <v>1495</v>
      </c>
      <c r="M68" s="73" t="s">
        <v>866</v>
      </c>
      <c r="N68" s="74" t="s">
        <v>1216</v>
      </c>
      <c r="O68" s="74"/>
      <c r="P68" s="74" t="s">
        <v>524</v>
      </c>
      <c r="Q68" s="74"/>
      <c r="R68" s="74"/>
      <c r="S68" s="74" t="s">
        <v>878</v>
      </c>
      <c r="T68" s="75" t="s">
        <v>150</v>
      </c>
      <c r="U68" s="75" t="s">
        <v>151</v>
      </c>
      <c r="V68" s="68" t="s">
        <v>504</v>
      </c>
      <c r="W68" s="68"/>
      <c r="X68" s="68" t="s">
        <v>598</v>
      </c>
      <c r="Y68" s="68"/>
      <c r="Z68" s="68"/>
      <c r="AA68" s="68"/>
    </row>
    <row r="69" spans="1:27" ht="25.5">
      <c r="A69" s="71">
        <v>3068</v>
      </c>
      <c r="B69" s="73" t="s">
        <v>1312</v>
      </c>
      <c r="C69" s="73" t="s">
        <v>1486</v>
      </c>
      <c r="D69" s="74" t="s">
        <v>436</v>
      </c>
      <c r="E69" s="74">
        <v>209</v>
      </c>
      <c r="F69" s="74" t="s">
        <v>1113</v>
      </c>
      <c r="G69" s="73" t="s">
        <v>865</v>
      </c>
      <c r="H69" s="73" t="s">
        <v>863</v>
      </c>
      <c r="I69" s="74">
        <v>209</v>
      </c>
      <c r="J69" s="74" t="s">
        <v>1113</v>
      </c>
      <c r="K69" s="73" t="s">
        <v>865</v>
      </c>
      <c r="L69" s="74" t="s">
        <v>436</v>
      </c>
      <c r="M69" s="73" t="s">
        <v>866</v>
      </c>
      <c r="N69" s="74" t="s">
        <v>1216</v>
      </c>
      <c r="O69" s="74"/>
      <c r="P69" s="74" t="s">
        <v>524</v>
      </c>
      <c r="Q69" s="74"/>
      <c r="R69" s="74"/>
      <c r="S69" s="74" t="s">
        <v>878</v>
      </c>
      <c r="T69" s="75" t="s">
        <v>152</v>
      </c>
      <c r="U69" s="75" t="s">
        <v>153</v>
      </c>
      <c r="V69" s="68" t="s">
        <v>504</v>
      </c>
      <c r="W69" s="68"/>
      <c r="X69" s="68" t="s">
        <v>598</v>
      </c>
      <c r="Y69" s="68"/>
      <c r="Z69" s="68"/>
      <c r="AA69" s="68"/>
    </row>
    <row r="70" spans="1:27" ht="114.75">
      <c r="A70" s="71">
        <v>3069</v>
      </c>
      <c r="B70" s="73" t="s">
        <v>1312</v>
      </c>
      <c r="C70" s="73" t="s">
        <v>1486</v>
      </c>
      <c r="D70" s="74" t="s">
        <v>1496</v>
      </c>
      <c r="E70" s="74">
        <v>223</v>
      </c>
      <c r="F70" s="74" t="s">
        <v>1103</v>
      </c>
      <c r="G70" s="73" t="s">
        <v>865</v>
      </c>
      <c r="H70" s="73" t="s">
        <v>863</v>
      </c>
      <c r="I70" s="74">
        <v>223</v>
      </c>
      <c r="J70" s="74" t="s">
        <v>1103</v>
      </c>
      <c r="K70" s="73" t="s">
        <v>865</v>
      </c>
      <c r="L70" s="74" t="s">
        <v>1496</v>
      </c>
      <c r="M70" s="73" t="s">
        <v>869</v>
      </c>
      <c r="N70" s="74" t="s">
        <v>297</v>
      </c>
      <c r="O70" s="74"/>
      <c r="P70" s="74"/>
      <c r="Q70" s="74"/>
      <c r="R70" s="74"/>
      <c r="S70" s="74" t="s">
        <v>878</v>
      </c>
      <c r="T70" s="75" t="s">
        <v>154</v>
      </c>
      <c r="U70" s="75" t="s">
        <v>589</v>
      </c>
      <c r="V70" s="68" t="s">
        <v>1329</v>
      </c>
      <c r="W70" s="68" t="s">
        <v>336</v>
      </c>
      <c r="X70" s="68" t="s">
        <v>216</v>
      </c>
      <c r="Y70" s="68"/>
      <c r="Z70" s="68"/>
      <c r="AA70" s="68"/>
    </row>
    <row r="71" spans="1:27" ht="51">
      <c r="A71" s="71">
        <v>3070</v>
      </c>
      <c r="B71" s="73" t="s">
        <v>1312</v>
      </c>
      <c r="C71" s="73" t="s">
        <v>1486</v>
      </c>
      <c r="D71" s="74" t="s">
        <v>422</v>
      </c>
      <c r="E71" s="74">
        <v>232</v>
      </c>
      <c r="F71" s="74" t="s">
        <v>1139</v>
      </c>
      <c r="G71" s="73" t="s">
        <v>864</v>
      </c>
      <c r="H71" s="73" t="s">
        <v>863</v>
      </c>
      <c r="I71" s="74">
        <v>232</v>
      </c>
      <c r="J71" s="74" t="s">
        <v>1139</v>
      </c>
      <c r="K71" s="73" t="s">
        <v>864</v>
      </c>
      <c r="L71" s="74" t="s">
        <v>422</v>
      </c>
      <c r="M71" s="73" t="s">
        <v>869</v>
      </c>
      <c r="N71" s="74" t="s">
        <v>297</v>
      </c>
      <c r="O71" s="74"/>
      <c r="P71" s="74"/>
      <c r="Q71" s="74"/>
      <c r="R71" s="74"/>
      <c r="S71" s="74" t="s">
        <v>878</v>
      </c>
      <c r="T71" s="75" t="s">
        <v>155</v>
      </c>
      <c r="U71" s="75" t="s">
        <v>590</v>
      </c>
      <c r="V71" s="68" t="s">
        <v>1328</v>
      </c>
      <c r="W71" s="68" t="s">
        <v>337</v>
      </c>
      <c r="X71" s="68" t="s">
        <v>216</v>
      </c>
      <c r="Y71" s="68"/>
      <c r="Z71" s="68"/>
      <c r="AA71" s="68"/>
    </row>
    <row r="72" spans="1:27" ht="25.5">
      <c r="A72" s="71">
        <v>3071</v>
      </c>
      <c r="B72" s="73" t="s">
        <v>1497</v>
      </c>
      <c r="C72" s="73" t="s">
        <v>1498</v>
      </c>
      <c r="D72" s="74" t="s">
        <v>1121</v>
      </c>
      <c r="E72" s="74" t="s">
        <v>477</v>
      </c>
      <c r="F72" s="74" t="s">
        <v>1140</v>
      </c>
      <c r="G72" s="73" t="s">
        <v>864</v>
      </c>
      <c r="H72" s="73" t="s">
        <v>862</v>
      </c>
      <c r="I72" s="74" t="s">
        <v>477</v>
      </c>
      <c r="J72" s="74" t="s">
        <v>1140</v>
      </c>
      <c r="K72" s="73" t="s">
        <v>864</v>
      </c>
      <c r="L72" s="74" t="s">
        <v>1121</v>
      </c>
      <c r="M72" s="73" t="s">
        <v>866</v>
      </c>
      <c r="N72" s="74" t="s">
        <v>1216</v>
      </c>
      <c r="O72" s="74"/>
      <c r="P72" s="74" t="s">
        <v>524</v>
      </c>
      <c r="Q72" s="74"/>
      <c r="R72" s="74"/>
      <c r="S72" s="74" t="s">
        <v>878</v>
      </c>
      <c r="T72" s="75" t="s">
        <v>591</v>
      </c>
      <c r="U72" s="75" t="s">
        <v>592</v>
      </c>
      <c r="V72" s="68" t="s">
        <v>504</v>
      </c>
      <c r="W72" s="68"/>
      <c r="X72" s="68" t="s">
        <v>598</v>
      </c>
      <c r="Y72" s="68"/>
      <c r="Z72" s="68"/>
      <c r="AA72" s="68"/>
    </row>
    <row r="73" spans="1:27" ht="89.25">
      <c r="A73" s="71">
        <v>3072</v>
      </c>
      <c r="B73" s="73" t="s">
        <v>1497</v>
      </c>
      <c r="C73" s="73" t="s">
        <v>1498</v>
      </c>
      <c r="D73" s="74" t="s">
        <v>423</v>
      </c>
      <c r="E73" s="74" t="s">
        <v>1168</v>
      </c>
      <c r="F73" s="74" t="s">
        <v>1135</v>
      </c>
      <c r="G73" s="73" t="s">
        <v>864</v>
      </c>
      <c r="H73" s="73" t="s">
        <v>862</v>
      </c>
      <c r="I73" s="74" t="s">
        <v>1168</v>
      </c>
      <c r="J73" s="74" t="s">
        <v>1135</v>
      </c>
      <c r="K73" s="73" t="s">
        <v>864</v>
      </c>
      <c r="L73" s="74" t="s">
        <v>423</v>
      </c>
      <c r="M73" s="73" t="s">
        <v>866</v>
      </c>
      <c r="N73" s="74" t="s">
        <v>1216</v>
      </c>
      <c r="O73" s="74"/>
      <c r="P73" s="74" t="s">
        <v>524</v>
      </c>
      <c r="Q73" s="74"/>
      <c r="R73" s="74"/>
      <c r="S73" s="74" t="s">
        <v>878</v>
      </c>
      <c r="T73" s="75" t="s">
        <v>593</v>
      </c>
      <c r="U73" s="75" t="s">
        <v>594</v>
      </c>
      <c r="V73" s="68" t="s">
        <v>125</v>
      </c>
      <c r="W73" s="80" t="s">
        <v>123</v>
      </c>
      <c r="X73" s="68" t="s">
        <v>598</v>
      </c>
      <c r="Y73" s="68"/>
      <c r="Z73" s="68"/>
      <c r="AA73" s="68"/>
    </row>
    <row r="74" spans="1:27" ht="51">
      <c r="A74" s="71">
        <v>3073</v>
      </c>
      <c r="B74" s="73" t="s">
        <v>1497</v>
      </c>
      <c r="C74" s="73" t="s">
        <v>1498</v>
      </c>
      <c r="D74" s="74" t="s">
        <v>424</v>
      </c>
      <c r="E74" s="74" t="s">
        <v>1179</v>
      </c>
      <c r="F74" s="74" t="s">
        <v>1145</v>
      </c>
      <c r="G74" s="73" t="s">
        <v>864</v>
      </c>
      <c r="H74" s="73" t="s">
        <v>862</v>
      </c>
      <c r="I74" s="74" t="s">
        <v>1179</v>
      </c>
      <c r="J74" s="74" t="s">
        <v>1145</v>
      </c>
      <c r="K74" s="73" t="s">
        <v>864</v>
      </c>
      <c r="L74" s="74" t="s">
        <v>424</v>
      </c>
      <c r="M74" s="73" t="s">
        <v>866</v>
      </c>
      <c r="N74" s="74" t="s">
        <v>1216</v>
      </c>
      <c r="O74" s="74"/>
      <c r="P74" s="74" t="s">
        <v>524</v>
      </c>
      <c r="Q74" s="74"/>
      <c r="R74" s="74"/>
      <c r="S74" s="74" t="s">
        <v>878</v>
      </c>
      <c r="T74" s="75" t="s">
        <v>1237</v>
      </c>
      <c r="U74" s="75" t="s">
        <v>1238</v>
      </c>
      <c r="V74" s="68" t="s">
        <v>504</v>
      </c>
      <c r="W74" s="68"/>
      <c r="X74" s="68" t="s">
        <v>598</v>
      </c>
      <c r="Y74" s="68"/>
      <c r="Z74" s="68"/>
      <c r="AA74" s="68"/>
    </row>
    <row r="75" spans="1:27" ht="25.5">
      <c r="A75" s="71">
        <v>3074</v>
      </c>
      <c r="B75" s="73" t="s">
        <v>1497</v>
      </c>
      <c r="C75" s="73" t="s">
        <v>1498</v>
      </c>
      <c r="D75" s="74" t="s">
        <v>424</v>
      </c>
      <c r="E75" s="74" t="s">
        <v>1179</v>
      </c>
      <c r="F75" s="74" t="s">
        <v>1106</v>
      </c>
      <c r="G75" s="73" t="s">
        <v>864</v>
      </c>
      <c r="H75" s="73" t="s">
        <v>862</v>
      </c>
      <c r="I75" s="74" t="s">
        <v>1179</v>
      </c>
      <c r="J75" s="74" t="s">
        <v>1106</v>
      </c>
      <c r="K75" s="73" t="s">
        <v>864</v>
      </c>
      <c r="L75" s="74" t="s">
        <v>424</v>
      </c>
      <c r="M75" s="73" t="s">
        <v>866</v>
      </c>
      <c r="N75" s="74" t="s">
        <v>1216</v>
      </c>
      <c r="O75" s="74"/>
      <c r="P75" s="74" t="s">
        <v>524</v>
      </c>
      <c r="Q75" s="74"/>
      <c r="R75" s="74"/>
      <c r="S75" s="74" t="s">
        <v>878</v>
      </c>
      <c r="T75" s="75" t="s">
        <v>1239</v>
      </c>
      <c r="U75" s="75" t="s">
        <v>1240</v>
      </c>
      <c r="V75" s="68" t="s">
        <v>504</v>
      </c>
      <c r="W75" s="68"/>
      <c r="X75" s="68" t="s">
        <v>598</v>
      </c>
      <c r="Y75" s="68"/>
      <c r="Z75" s="68"/>
      <c r="AA75" s="68"/>
    </row>
    <row r="76" spans="1:27" ht="25.5">
      <c r="A76" s="71">
        <v>3075</v>
      </c>
      <c r="B76" s="73" t="s">
        <v>1497</v>
      </c>
      <c r="C76" s="73" t="s">
        <v>1498</v>
      </c>
      <c r="D76" s="74" t="s">
        <v>91</v>
      </c>
      <c r="E76" s="74" t="s">
        <v>1104</v>
      </c>
      <c r="F76" s="74" t="s">
        <v>1158</v>
      </c>
      <c r="G76" s="73" t="s">
        <v>864</v>
      </c>
      <c r="H76" s="73" t="s">
        <v>862</v>
      </c>
      <c r="I76" s="74" t="s">
        <v>1104</v>
      </c>
      <c r="J76" s="74" t="s">
        <v>1158</v>
      </c>
      <c r="K76" s="73" t="s">
        <v>864</v>
      </c>
      <c r="L76" s="74" t="s">
        <v>91</v>
      </c>
      <c r="M76" s="73" t="s">
        <v>866</v>
      </c>
      <c r="N76" s="74" t="s">
        <v>1216</v>
      </c>
      <c r="O76" s="74"/>
      <c r="P76" s="74" t="s">
        <v>524</v>
      </c>
      <c r="Q76" s="74"/>
      <c r="R76" s="74"/>
      <c r="S76" s="74" t="s">
        <v>878</v>
      </c>
      <c r="T76" s="75" t="s">
        <v>1241</v>
      </c>
      <c r="U76" s="75" t="s">
        <v>1240</v>
      </c>
      <c r="V76" s="68" t="s">
        <v>504</v>
      </c>
      <c r="W76" s="68" t="s">
        <v>126</v>
      </c>
      <c r="X76" s="68" t="s">
        <v>598</v>
      </c>
      <c r="Y76" s="68"/>
      <c r="Z76" s="68"/>
      <c r="AA76" s="68"/>
    </row>
    <row r="77" spans="1:27" ht="216.75">
      <c r="A77" s="71">
        <v>3076</v>
      </c>
      <c r="B77" s="73" t="s">
        <v>1497</v>
      </c>
      <c r="C77" s="73" t="s">
        <v>1498</v>
      </c>
      <c r="D77" s="74" t="s">
        <v>1122</v>
      </c>
      <c r="E77" s="74" t="s">
        <v>1104</v>
      </c>
      <c r="F77" s="74" t="s">
        <v>488</v>
      </c>
      <c r="G77" s="73" t="s">
        <v>864</v>
      </c>
      <c r="H77" s="73" t="s">
        <v>862</v>
      </c>
      <c r="I77" s="74" t="s">
        <v>1104</v>
      </c>
      <c r="J77" s="74" t="s">
        <v>488</v>
      </c>
      <c r="K77" s="73" t="s">
        <v>864</v>
      </c>
      <c r="L77" s="74" t="s">
        <v>1122</v>
      </c>
      <c r="M77" s="73" t="s">
        <v>866</v>
      </c>
      <c r="N77" s="74" t="s">
        <v>1216</v>
      </c>
      <c r="O77" s="74"/>
      <c r="P77" s="74" t="s">
        <v>524</v>
      </c>
      <c r="Q77" s="74"/>
      <c r="R77" s="74"/>
      <c r="S77" s="74" t="s">
        <v>878</v>
      </c>
      <c r="T77" s="75" t="s">
        <v>1242</v>
      </c>
      <c r="U77" s="75" t="s">
        <v>1240</v>
      </c>
      <c r="V77" s="68" t="s">
        <v>504</v>
      </c>
      <c r="W77" s="68"/>
      <c r="X77" s="68" t="s">
        <v>598</v>
      </c>
      <c r="Y77" s="68"/>
      <c r="Z77" s="68"/>
      <c r="AA77" s="68"/>
    </row>
    <row r="78" spans="1:27" ht="76.5">
      <c r="A78" s="71">
        <v>3077</v>
      </c>
      <c r="B78" s="73" t="s">
        <v>1497</v>
      </c>
      <c r="C78" s="73" t="s">
        <v>1498</v>
      </c>
      <c r="D78" s="74" t="s">
        <v>1123</v>
      </c>
      <c r="E78" s="74" t="s">
        <v>1154</v>
      </c>
      <c r="F78" s="74" t="s">
        <v>1140</v>
      </c>
      <c r="G78" s="73" t="s">
        <v>864</v>
      </c>
      <c r="H78" s="73" t="s">
        <v>862</v>
      </c>
      <c r="I78" s="74" t="s">
        <v>1154</v>
      </c>
      <c r="J78" s="74" t="s">
        <v>1140</v>
      </c>
      <c r="K78" s="73" t="s">
        <v>864</v>
      </c>
      <c r="L78" s="74" t="s">
        <v>1123</v>
      </c>
      <c r="M78" s="73" t="s">
        <v>866</v>
      </c>
      <c r="N78" s="74" t="s">
        <v>1216</v>
      </c>
      <c r="O78" s="74"/>
      <c r="P78" s="74" t="s">
        <v>524</v>
      </c>
      <c r="Q78" s="74"/>
      <c r="R78" s="74"/>
      <c r="S78" s="74" t="s">
        <v>878</v>
      </c>
      <c r="T78" s="75" t="s">
        <v>1243</v>
      </c>
      <c r="U78" s="75" t="s">
        <v>1240</v>
      </c>
      <c r="V78" s="68" t="s">
        <v>504</v>
      </c>
      <c r="W78" s="68" t="s">
        <v>127</v>
      </c>
      <c r="X78" s="68" t="s">
        <v>598</v>
      </c>
      <c r="Y78" s="68"/>
      <c r="Z78" s="68"/>
      <c r="AA78" s="68"/>
    </row>
    <row r="79" spans="1:27" ht="25.5">
      <c r="A79" s="71">
        <v>3078</v>
      </c>
      <c r="B79" s="73" t="s">
        <v>1497</v>
      </c>
      <c r="C79" s="73" t="s">
        <v>1498</v>
      </c>
      <c r="D79" s="74" t="s">
        <v>428</v>
      </c>
      <c r="E79" s="74" t="s">
        <v>1152</v>
      </c>
      <c r="F79" s="74" t="s">
        <v>477</v>
      </c>
      <c r="G79" s="73" t="s">
        <v>864</v>
      </c>
      <c r="H79" s="73" t="s">
        <v>862</v>
      </c>
      <c r="I79" s="74" t="s">
        <v>1152</v>
      </c>
      <c r="J79" s="74" t="s">
        <v>477</v>
      </c>
      <c r="K79" s="73" t="s">
        <v>864</v>
      </c>
      <c r="L79" s="74" t="s">
        <v>428</v>
      </c>
      <c r="M79" s="73" t="s">
        <v>866</v>
      </c>
      <c r="N79" s="74" t="s">
        <v>1216</v>
      </c>
      <c r="O79" s="74"/>
      <c r="P79" s="74" t="s">
        <v>524</v>
      </c>
      <c r="Q79" s="74"/>
      <c r="R79" s="74"/>
      <c r="S79" s="74" t="s">
        <v>878</v>
      </c>
      <c r="T79" s="75" t="s">
        <v>1244</v>
      </c>
      <c r="U79" s="75" t="s">
        <v>1240</v>
      </c>
      <c r="V79" s="68" t="s">
        <v>504</v>
      </c>
      <c r="W79" s="68" t="s">
        <v>128</v>
      </c>
      <c r="X79" s="68" t="s">
        <v>598</v>
      </c>
      <c r="Y79" s="68"/>
      <c r="Z79" s="68"/>
      <c r="AA79" s="68"/>
    </row>
    <row r="80" spans="1:27" ht="25.5">
      <c r="A80" s="71">
        <v>3079</v>
      </c>
      <c r="B80" s="73" t="s">
        <v>1497</v>
      </c>
      <c r="C80" s="73" t="s">
        <v>1498</v>
      </c>
      <c r="D80" s="74" t="s">
        <v>1555</v>
      </c>
      <c r="E80" s="74" t="s">
        <v>473</v>
      </c>
      <c r="F80" s="74" t="s">
        <v>1155</v>
      </c>
      <c r="G80" s="73" t="s">
        <v>864</v>
      </c>
      <c r="H80" s="73" t="s">
        <v>862</v>
      </c>
      <c r="I80" s="74" t="s">
        <v>473</v>
      </c>
      <c r="J80" s="74" t="s">
        <v>1155</v>
      </c>
      <c r="K80" s="73" t="s">
        <v>864</v>
      </c>
      <c r="L80" s="74" t="s">
        <v>1555</v>
      </c>
      <c r="M80" s="73" t="s">
        <v>866</v>
      </c>
      <c r="N80" s="74" t="s">
        <v>1216</v>
      </c>
      <c r="O80" s="74"/>
      <c r="P80" s="74" t="s">
        <v>524</v>
      </c>
      <c r="Q80" s="74"/>
      <c r="R80" s="74"/>
      <c r="S80" s="74" t="s">
        <v>878</v>
      </c>
      <c r="T80" s="75" t="s">
        <v>1245</v>
      </c>
      <c r="U80" s="75" t="s">
        <v>1240</v>
      </c>
      <c r="V80" s="68" t="s">
        <v>504</v>
      </c>
      <c r="W80" s="68"/>
      <c r="X80" s="68" t="s">
        <v>598</v>
      </c>
      <c r="Y80" s="68"/>
      <c r="Z80" s="68"/>
      <c r="AA80" s="68"/>
    </row>
    <row r="81" spans="1:27" ht="25.5">
      <c r="A81" s="71">
        <v>3080</v>
      </c>
      <c r="B81" s="73" t="s">
        <v>1497</v>
      </c>
      <c r="C81" s="73" t="s">
        <v>1498</v>
      </c>
      <c r="D81" s="74" t="s">
        <v>1556</v>
      </c>
      <c r="E81" s="74" t="s">
        <v>497</v>
      </c>
      <c r="F81" s="74" t="s">
        <v>484</v>
      </c>
      <c r="G81" s="73" t="s">
        <v>864</v>
      </c>
      <c r="H81" s="73" t="s">
        <v>862</v>
      </c>
      <c r="I81" s="74" t="s">
        <v>497</v>
      </c>
      <c r="J81" s="74" t="s">
        <v>484</v>
      </c>
      <c r="K81" s="73" t="s">
        <v>864</v>
      </c>
      <c r="L81" s="74" t="s">
        <v>1556</v>
      </c>
      <c r="M81" s="73" t="s">
        <v>866</v>
      </c>
      <c r="N81" s="74" t="s">
        <v>1216</v>
      </c>
      <c r="O81" s="74"/>
      <c r="P81" s="74" t="s">
        <v>524</v>
      </c>
      <c r="Q81" s="74"/>
      <c r="R81" s="74"/>
      <c r="S81" s="74" t="s">
        <v>878</v>
      </c>
      <c r="T81" s="75" t="s">
        <v>1246</v>
      </c>
      <c r="U81" s="75" t="s">
        <v>1240</v>
      </c>
      <c r="V81" s="68" t="s">
        <v>504</v>
      </c>
      <c r="W81" s="68"/>
      <c r="X81" s="68" t="s">
        <v>598</v>
      </c>
      <c r="Y81" s="68"/>
      <c r="Z81" s="68"/>
      <c r="AA81" s="68"/>
    </row>
    <row r="82" spans="1:27" ht="25.5">
      <c r="A82" s="71">
        <v>3081</v>
      </c>
      <c r="B82" s="73" t="s">
        <v>1497</v>
      </c>
      <c r="C82" s="73" t="s">
        <v>1498</v>
      </c>
      <c r="D82" s="74" t="s">
        <v>92</v>
      </c>
      <c r="E82" s="74" t="s">
        <v>497</v>
      </c>
      <c r="F82" s="74" t="s">
        <v>460</v>
      </c>
      <c r="G82" s="73" t="s">
        <v>864</v>
      </c>
      <c r="H82" s="73" t="s">
        <v>862</v>
      </c>
      <c r="I82" s="74" t="s">
        <v>497</v>
      </c>
      <c r="J82" s="74" t="s">
        <v>460</v>
      </c>
      <c r="K82" s="73" t="s">
        <v>864</v>
      </c>
      <c r="L82" s="74" t="s">
        <v>92</v>
      </c>
      <c r="M82" s="73" t="s">
        <v>866</v>
      </c>
      <c r="N82" s="74" t="s">
        <v>1216</v>
      </c>
      <c r="O82" s="74"/>
      <c r="P82" s="74" t="s">
        <v>524</v>
      </c>
      <c r="Q82" s="74"/>
      <c r="R82" s="74"/>
      <c r="S82" s="74" t="s">
        <v>878</v>
      </c>
      <c r="T82" s="75" t="s">
        <v>1247</v>
      </c>
      <c r="U82" s="75" t="s">
        <v>1240</v>
      </c>
      <c r="V82" s="68" t="s">
        <v>504</v>
      </c>
      <c r="W82" s="68"/>
      <c r="X82" s="68" t="s">
        <v>598</v>
      </c>
      <c r="Y82" s="68"/>
      <c r="Z82" s="68"/>
      <c r="AA82" s="68"/>
    </row>
    <row r="83" spans="1:27" ht="25.5">
      <c r="A83" s="71">
        <v>3082</v>
      </c>
      <c r="B83" s="73" t="s">
        <v>1497</v>
      </c>
      <c r="C83" s="73" t="s">
        <v>1498</v>
      </c>
      <c r="D83" s="74" t="s">
        <v>92</v>
      </c>
      <c r="E83" s="74" t="s">
        <v>497</v>
      </c>
      <c r="F83" s="74" t="s">
        <v>1193</v>
      </c>
      <c r="G83" s="73" t="s">
        <v>864</v>
      </c>
      <c r="H83" s="73" t="s">
        <v>862</v>
      </c>
      <c r="I83" s="74" t="s">
        <v>497</v>
      </c>
      <c r="J83" s="74" t="s">
        <v>1193</v>
      </c>
      <c r="K83" s="73" t="s">
        <v>864</v>
      </c>
      <c r="L83" s="74" t="s">
        <v>92</v>
      </c>
      <c r="M83" s="73" t="s">
        <v>867</v>
      </c>
      <c r="N83" s="74" t="s">
        <v>308</v>
      </c>
      <c r="O83" s="74"/>
      <c r="P83" s="74" t="s">
        <v>522</v>
      </c>
      <c r="Q83" s="68" t="s">
        <v>1432</v>
      </c>
      <c r="R83" s="74" t="s">
        <v>1433</v>
      </c>
      <c r="S83" s="74" t="s">
        <v>1434</v>
      </c>
      <c r="T83" s="75" t="s">
        <v>1248</v>
      </c>
      <c r="U83" s="75" t="s">
        <v>1249</v>
      </c>
      <c r="V83" s="68" t="s">
        <v>1327</v>
      </c>
      <c r="W83" s="68" t="s">
        <v>1426</v>
      </c>
      <c r="X83" s="68"/>
      <c r="Y83" s="68"/>
      <c r="Z83" s="68"/>
      <c r="AA83" s="68"/>
    </row>
    <row r="84" spans="1:27" ht="25.5">
      <c r="A84" s="71">
        <v>3083</v>
      </c>
      <c r="B84" s="73" t="s">
        <v>1497</v>
      </c>
      <c r="C84" s="73" t="s">
        <v>1498</v>
      </c>
      <c r="D84" s="74" t="s">
        <v>1490</v>
      </c>
      <c r="E84" s="74" t="s">
        <v>497</v>
      </c>
      <c r="F84" s="74" t="s">
        <v>1145</v>
      </c>
      <c r="G84" s="73" t="s">
        <v>864</v>
      </c>
      <c r="H84" s="73" t="s">
        <v>862</v>
      </c>
      <c r="I84" s="74" t="s">
        <v>497</v>
      </c>
      <c r="J84" s="74" t="s">
        <v>1145</v>
      </c>
      <c r="K84" s="73" t="s">
        <v>864</v>
      </c>
      <c r="L84" s="74" t="s">
        <v>1490</v>
      </c>
      <c r="M84" s="73" t="s">
        <v>867</v>
      </c>
      <c r="N84" s="74" t="s">
        <v>308</v>
      </c>
      <c r="O84" s="74"/>
      <c r="P84" s="74" t="s">
        <v>522</v>
      </c>
      <c r="Q84" s="68" t="s">
        <v>1432</v>
      </c>
      <c r="R84" s="74" t="s">
        <v>1433</v>
      </c>
      <c r="S84" s="74" t="s">
        <v>1434</v>
      </c>
      <c r="T84" s="75" t="s">
        <v>1250</v>
      </c>
      <c r="U84" s="75" t="s">
        <v>1240</v>
      </c>
      <c r="V84" s="68" t="s">
        <v>1327</v>
      </c>
      <c r="W84" s="68" t="s">
        <v>1427</v>
      </c>
      <c r="X84" s="68"/>
      <c r="Y84" s="68"/>
      <c r="Z84" s="68"/>
      <c r="AA84" s="68"/>
    </row>
    <row r="85" spans="1:27" ht="51">
      <c r="A85" s="71">
        <v>3084</v>
      </c>
      <c r="B85" s="73" t="s">
        <v>1497</v>
      </c>
      <c r="C85" s="73" t="s">
        <v>1498</v>
      </c>
      <c r="D85" s="74" t="s">
        <v>1490</v>
      </c>
      <c r="E85" s="74" t="s">
        <v>463</v>
      </c>
      <c r="F85" s="74" t="s">
        <v>1121</v>
      </c>
      <c r="G85" s="73" t="s">
        <v>864</v>
      </c>
      <c r="H85" s="73" t="s">
        <v>862</v>
      </c>
      <c r="I85" s="74" t="s">
        <v>463</v>
      </c>
      <c r="J85" s="74" t="s">
        <v>1121</v>
      </c>
      <c r="K85" s="73" t="s">
        <v>864</v>
      </c>
      <c r="L85" s="74" t="s">
        <v>1490</v>
      </c>
      <c r="M85" s="73" t="s">
        <v>867</v>
      </c>
      <c r="N85" s="74" t="s">
        <v>308</v>
      </c>
      <c r="O85" s="74"/>
      <c r="P85" s="74" t="s">
        <v>522</v>
      </c>
      <c r="Q85" s="68" t="s">
        <v>1432</v>
      </c>
      <c r="R85" s="74" t="s">
        <v>1433</v>
      </c>
      <c r="S85" s="74" t="s">
        <v>1434</v>
      </c>
      <c r="T85" s="75" t="s">
        <v>1251</v>
      </c>
      <c r="U85" s="75" t="s">
        <v>1249</v>
      </c>
      <c r="V85" s="68" t="s">
        <v>1327</v>
      </c>
      <c r="W85" s="68" t="s">
        <v>1426</v>
      </c>
      <c r="X85" s="68"/>
      <c r="Y85" s="68"/>
      <c r="Z85" s="68"/>
      <c r="AA85" s="68"/>
    </row>
    <row r="86" spans="1:27" ht="38.25">
      <c r="A86" s="71">
        <v>3085</v>
      </c>
      <c r="B86" s="73" t="s">
        <v>1497</v>
      </c>
      <c r="C86" s="73" t="s">
        <v>1498</v>
      </c>
      <c r="D86" s="74" t="s">
        <v>93</v>
      </c>
      <c r="E86" s="74" t="s">
        <v>463</v>
      </c>
      <c r="F86" s="74" t="s">
        <v>1098</v>
      </c>
      <c r="G86" s="73" t="s">
        <v>864</v>
      </c>
      <c r="H86" s="73" t="s">
        <v>862</v>
      </c>
      <c r="I86" s="74" t="s">
        <v>463</v>
      </c>
      <c r="J86" s="74" t="s">
        <v>1098</v>
      </c>
      <c r="K86" s="73" t="s">
        <v>864</v>
      </c>
      <c r="L86" s="74" t="s">
        <v>93</v>
      </c>
      <c r="M86" s="73" t="s">
        <v>867</v>
      </c>
      <c r="N86" s="74" t="s">
        <v>308</v>
      </c>
      <c r="O86" s="74"/>
      <c r="P86" s="74" t="s">
        <v>522</v>
      </c>
      <c r="Q86" s="68" t="s">
        <v>1432</v>
      </c>
      <c r="R86" s="74" t="s">
        <v>1433</v>
      </c>
      <c r="S86" s="74" t="s">
        <v>1434</v>
      </c>
      <c r="T86" s="75" t="s">
        <v>506</v>
      </c>
      <c r="U86" s="75" t="s">
        <v>1249</v>
      </c>
      <c r="V86" s="68" t="s">
        <v>1327</v>
      </c>
      <c r="W86" s="68" t="s">
        <v>1428</v>
      </c>
      <c r="X86" s="68"/>
      <c r="Y86" s="68"/>
      <c r="Z86" s="68"/>
      <c r="AA86" s="68"/>
    </row>
    <row r="87" spans="1:27" ht="51">
      <c r="A87" s="71">
        <v>3086</v>
      </c>
      <c r="B87" s="73" t="s">
        <v>1497</v>
      </c>
      <c r="C87" s="73" t="s">
        <v>1498</v>
      </c>
      <c r="D87" s="74" t="s">
        <v>94</v>
      </c>
      <c r="E87" s="74" t="s">
        <v>95</v>
      </c>
      <c r="F87" s="74" t="s">
        <v>1118</v>
      </c>
      <c r="G87" s="73" t="s">
        <v>864</v>
      </c>
      <c r="H87" s="73" t="s">
        <v>862</v>
      </c>
      <c r="I87" s="74" t="s">
        <v>95</v>
      </c>
      <c r="J87" s="74" t="s">
        <v>1118</v>
      </c>
      <c r="K87" s="73" t="s">
        <v>864</v>
      </c>
      <c r="L87" s="74" t="s">
        <v>94</v>
      </c>
      <c r="M87" s="73" t="s">
        <v>867</v>
      </c>
      <c r="N87" s="74" t="s">
        <v>308</v>
      </c>
      <c r="O87" s="74"/>
      <c r="P87" s="74" t="s">
        <v>522</v>
      </c>
      <c r="Q87" s="68" t="s">
        <v>1432</v>
      </c>
      <c r="R87" s="74" t="s">
        <v>1433</v>
      </c>
      <c r="S87" s="74" t="s">
        <v>1434</v>
      </c>
      <c r="T87" s="75" t="s">
        <v>507</v>
      </c>
      <c r="U87" s="75" t="s">
        <v>1249</v>
      </c>
      <c r="V87" s="68" t="s">
        <v>1327</v>
      </c>
      <c r="W87" s="68" t="s">
        <v>1426</v>
      </c>
      <c r="X87" s="68"/>
      <c r="Y87" s="68"/>
      <c r="Z87" s="68"/>
      <c r="AA87" s="68"/>
    </row>
    <row r="88" spans="1:27" ht="89.25">
      <c r="A88" s="71">
        <v>3087</v>
      </c>
      <c r="B88" s="73" t="s">
        <v>1497</v>
      </c>
      <c r="C88" s="73" t="s">
        <v>1498</v>
      </c>
      <c r="D88" s="74" t="s">
        <v>96</v>
      </c>
      <c r="E88" s="74" t="s">
        <v>1144</v>
      </c>
      <c r="F88" s="74" t="s">
        <v>1095</v>
      </c>
      <c r="G88" s="73" t="s">
        <v>864</v>
      </c>
      <c r="H88" s="73" t="s">
        <v>862</v>
      </c>
      <c r="I88" s="74" t="s">
        <v>1144</v>
      </c>
      <c r="J88" s="74" t="s">
        <v>1095</v>
      </c>
      <c r="K88" s="73" t="s">
        <v>864</v>
      </c>
      <c r="L88" s="74" t="s">
        <v>96</v>
      </c>
      <c r="M88" s="73" t="s">
        <v>868</v>
      </c>
      <c r="N88" s="74" t="s">
        <v>1224</v>
      </c>
      <c r="O88" s="74"/>
      <c r="P88" s="74" t="s">
        <v>525</v>
      </c>
      <c r="Q88" s="74"/>
      <c r="R88" s="74"/>
      <c r="S88" s="74" t="s">
        <v>878</v>
      </c>
      <c r="T88" s="75" t="s">
        <v>508</v>
      </c>
      <c r="U88" s="75" t="s">
        <v>1249</v>
      </c>
      <c r="V88" s="80" t="s">
        <v>125</v>
      </c>
      <c r="W88" s="80" t="s">
        <v>260</v>
      </c>
      <c r="X88" s="68" t="s">
        <v>329</v>
      </c>
      <c r="Y88" s="68"/>
      <c r="Z88" s="68"/>
      <c r="AA88" s="68"/>
    </row>
    <row r="89" spans="1:27" ht="140.25">
      <c r="A89" s="71">
        <v>3088</v>
      </c>
      <c r="B89" s="73" t="s">
        <v>1497</v>
      </c>
      <c r="C89" s="73" t="s">
        <v>1498</v>
      </c>
      <c r="D89" s="74" t="s">
        <v>1164</v>
      </c>
      <c r="E89" s="74" t="s">
        <v>479</v>
      </c>
      <c r="F89" s="74" t="s">
        <v>1103</v>
      </c>
      <c r="G89" s="73" t="s">
        <v>864</v>
      </c>
      <c r="H89" s="73" t="s">
        <v>862</v>
      </c>
      <c r="I89" s="74" t="s">
        <v>479</v>
      </c>
      <c r="J89" s="74" t="s">
        <v>1103</v>
      </c>
      <c r="K89" s="73" t="s">
        <v>864</v>
      </c>
      <c r="L89" s="74" t="s">
        <v>1164</v>
      </c>
      <c r="M89" s="73" t="s">
        <v>868</v>
      </c>
      <c r="N89" s="74" t="s">
        <v>1224</v>
      </c>
      <c r="O89" s="74"/>
      <c r="P89" s="74" t="s">
        <v>525</v>
      </c>
      <c r="Q89" s="74"/>
      <c r="R89" s="74"/>
      <c r="S89" s="74" t="s">
        <v>878</v>
      </c>
      <c r="T89" s="75" t="s">
        <v>509</v>
      </c>
      <c r="U89" s="75" t="s">
        <v>1240</v>
      </c>
      <c r="V89" s="80" t="s">
        <v>131</v>
      </c>
      <c r="W89" s="80" t="s">
        <v>956</v>
      </c>
      <c r="X89" s="68" t="s">
        <v>329</v>
      </c>
      <c r="Y89" s="68"/>
      <c r="Z89" s="68"/>
      <c r="AA89" s="68"/>
    </row>
    <row r="90" spans="1:27" ht="51">
      <c r="A90" s="71">
        <v>3089</v>
      </c>
      <c r="B90" s="73" t="s">
        <v>1497</v>
      </c>
      <c r="C90" s="73" t="s">
        <v>1498</v>
      </c>
      <c r="D90" s="74" t="s">
        <v>1164</v>
      </c>
      <c r="E90" s="74" t="s">
        <v>479</v>
      </c>
      <c r="F90" s="74" t="s">
        <v>1103</v>
      </c>
      <c r="G90" s="73" t="s">
        <v>864</v>
      </c>
      <c r="H90" s="73" t="s">
        <v>862</v>
      </c>
      <c r="I90" s="74" t="s">
        <v>479</v>
      </c>
      <c r="J90" s="74" t="s">
        <v>1103</v>
      </c>
      <c r="K90" s="73" t="s">
        <v>864</v>
      </c>
      <c r="L90" s="74" t="s">
        <v>1164</v>
      </c>
      <c r="M90" s="73" t="s">
        <v>868</v>
      </c>
      <c r="N90" s="74" t="s">
        <v>1224</v>
      </c>
      <c r="O90" s="74"/>
      <c r="P90" s="74" t="s">
        <v>525</v>
      </c>
      <c r="Q90" s="74"/>
      <c r="R90" s="74"/>
      <c r="S90" s="74" t="s">
        <v>878</v>
      </c>
      <c r="T90" s="75" t="s">
        <v>510</v>
      </c>
      <c r="U90" s="75" t="s">
        <v>1240</v>
      </c>
      <c r="V90" s="80" t="s">
        <v>504</v>
      </c>
      <c r="W90" s="80" t="s">
        <v>261</v>
      </c>
      <c r="X90" s="68" t="s">
        <v>329</v>
      </c>
      <c r="Y90" s="68"/>
      <c r="Z90" s="68"/>
      <c r="AA90" s="68"/>
    </row>
    <row r="91" spans="1:27" ht="140.25">
      <c r="A91" s="71">
        <v>3090</v>
      </c>
      <c r="B91" s="73" t="s">
        <v>1497</v>
      </c>
      <c r="C91" s="73" t="s">
        <v>1498</v>
      </c>
      <c r="D91" s="74" t="s">
        <v>1164</v>
      </c>
      <c r="E91" s="74" t="s">
        <v>479</v>
      </c>
      <c r="F91" s="74" t="s">
        <v>1311</v>
      </c>
      <c r="G91" s="73" t="s">
        <v>864</v>
      </c>
      <c r="H91" s="73" t="s">
        <v>862</v>
      </c>
      <c r="I91" s="74" t="s">
        <v>479</v>
      </c>
      <c r="J91" s="74" t="s">
        <v>1311</v>
      </c>
      <c r="K91" s="73" t="s">
        <v>864</v>
      </c>
      <c r="L91" s="74" t="s">
        <v>1164</v>
      </c>
      <c r="M91" s="73" t="s">
        <v>868</v>
      </c>
      <c r="N91" s="74" t="s">
        <v>1224</v>
      </c>
      <c r="O91" s="74"/>
      <c r="P91" s="74" t="s">
        <v>525</v>
      </c>
      <c r="Q91" s="74"/>
      <c r="R91" s="74"/>
      <c r="S91" s="74" t="s">
        <v>878</v>
      </c>
      <c r="T91" s="75" t="s">
        <v>397</v>
      </c>
      <c r="U91" s="75" t="s">
        <v>1240</v>
      </c>
      <c r="V91" s="80" t="s">
        <v>504</v>
      </c>
      <c r="W91" s="80" t="s">
        <v>262</v>
      </c>
      <c r="X91" s="68" t="s">
        <v>329</v>
      </c>
      <c r="Y91" s="68"/>
      <c r="Z91" s="68"/>
      <c r="AA91" s="68"/>
    </row>
    <row r="92" spans="1:27" ht="25.5">
      <c r="A92" s="71">
        <v>3091</v>
      </c>
      <c r="B92" s="73" t="s">
        <v>1497</v>
      </c>
      <c r="C92" s="73" t="s">
        <v>1498</v>
      </c>
      <c r="D92" s="74" t="s">
        <v>1166</v>
      </c>
      <c r="E92" s="74" t="s">
        <v>97</v>
      </c>
      <c r="F92" s="74" t="s">
        <v>1135</v>
      </c>
      <c r="G92" s="73" t="s">
        <v>864</v>
      </c>
      <c r="H92" s="73" t="s">
        <v>862</v>
      </c>
      <c r="I92" s="74" t="s">
        <v>97</v>
      </c>
      <c r="J92" s="74" t="s">
        <v>1135</v>
      </c>
      <c r="K92" s="73" t="s">
        <v>864</v>
      </c>
      <c r="L92" s="74" t="s">
        <v>1166</v>
      </c>
      <c r="M92" s="73" t="s">
        <v>868</v>
      </c>
      <c r="N92" s="74" t="s">
        <v>1224</v>
      </c>
      <c r="O92" s="74"/>
      <c r="P92" s="74" t="s">
        <v>525</v>
      </c>
      <c r="Q92" s="74"/>
      <c r="R92" s="74"/>
      <c r="S92" s="74" t="s">
        <v>878</v>
      </c>
      <c r="T92" s="75" t="s">
        <v>398</v>
      </c>
      <c r="U92" s="75" t="s">
        <v>1240</v>
      </c>
      <c r="V92" s="80" t="s">
        <v>504</v>
      </c>
      <c r="W92" s="80" t="s">
        <v>51</v>
      </c>
      <c r="X92" s="68" t="s">
        <v>329</v>
      </c>
      <c r="Y92" s="68"/>
      <c r="Z92" s="68"/>
      <c r="AA92" s="68"/>
    </row>
    <row r="93" spans="1:27" ht="25.5">
      <c r="A93" s="71">
        <v>3092</v>
      </c>
      <c r="B93" s="73" t="s">
        <v>1497</v>
      </c>
      <c r="C93" s="73" t="s">
        <v>1498</v>
      </c>
      <c r="D93" s="74" t="s">
        <v>1166</v>
      </c>
      <c r="E93" s="74" t="s">
        <v>97</v>
      </c>
      <c r="F93" s="74" t="s">
        <v>1136</v>
      </c>
      <c r="G93" s="73" t="s">
        <v>864</v>
      </c>
      <c r="H93" s="73" t="s">
        <v>862</v>
      </c>
      <c r="I93" s="74" t="s">
        <v>97</v>
      </c>
      <c r="J93" s="74" t="s">
        <v>1136</v>
      </c>
      <c r="K93" s="73" t="s">
        <v>864</v>
      </c>
      <c r="L93" s="74" t="s">
        <v>1166</v>
      </c>
      <c r="M93" s="73" t="s">
        <v>868</v>
      </c>
      <c r="N93" s="74" t="s">
        <v>1224</v>
      </c>
      <c r="O93" s="74"/>
      <c r="P93" s="74" t="s">
        <v>525</v>
      </c>
      <c r="Q93" s="74"/>
      <c r="R93" s="74"/>
      <c r="S93" s="74" t="s">
        <v>878</v>
      </c>
      <c r="T93" s="75" t="s">
        <v>399</v>
      </c>
      <c r="U93" s="75" t="s">
        <v>1240</v>
      </c>
      <c r="V93" s="80" t="s">
        <v>131</v>
      </c>
      <c r="W93" s="80" t="s">
        <v>1438</v>
      </c>
      <c r="X93" s="68" t="s">
        <v>329</v>
      </c>
      <c r="Y93" s="68"/>
      <c r="Z93" s="68"/>
      <c r="AA93" s="68"/>
    </row>
    <row r="94" spans="1:27" ht="76.5">
      <c r="A94" s="71">
        <v>3093</v>
      </c>
      <c r="B94" s="73" t="s">
        <v>1497</v>
      </c>
      <c r="C94" s="73" t="s">
        <v>1498</v>
      </c>
      <c r="D94" s="74" t="s">
        <v>1166</v>
      </c>
      <c r="E94" s="74" t="s">
        <v>97</v>
      </c>
      <c r="F94" s="74" t="s">
        <v>1136</v>
      </c>
      <c r="G94" s="73" t="s">
        <v>864</v>
      </c>
      <c r="H94" s="73" t="s">
        <v>862</v>
      </c>
      <c r="I94" s="74" t="s">
        <v>97</v>
      </c>
      <c r="J94" s="74" t="s">
        <v>1136</v>
      </c>
      <c r="K94" s="73" t="s">
        <v>864</v>
      </c>
      <c r="L94" s="74" t="s">
        <v>1166</v>
      </c>
      <c r="M94" s="73" t="s">
        <v>868</v>
      </c>
      <c r="N94" s="74" t="s">
        <v>1224</v>
      </c>
      <c r="O94" s="74"/>
      <c r="P94" s="74" t="s">
        <v>525</v>
      </c>
      <c r="Q94" s="74"/>
      <c r="R94" s="74"/>
      <c r="S94" s="74" t="s">
        <v>878</v>
      </c>
      <c r="T94" s="75" t="s">
        <v>400</v>
      </c>
      <c r="U94" s="75" t="s">
        <v>1240</v>
      </c>
      <c r="V94" s="80" t="s">
        <v>504</v>
      </c>
      <c r="W94" s="80" t="s">
        <v>263</v>
      </c>
      <c r="X94" s="68" t="s">
        <v>329</v>
      </c>
      <c r="Y94" s="68"/>
      <c r="Z94" s="68"/>
      <c r="AA94" s="68"/>
    </row>
    <row r="95" spans="1:27" ht="140.25">
      <c r="A95" s="71">
        <v>3094</v>
      </c>
      <c r="B95" s="73" t="s">
        <v>1497</v>
      </c>
      <c r="C95" s="73" t="s">
        <v>1498</v>
      </c>
      <c r="D95" s="74" t="s">
        <v>1172</v>
      </c>
      <c r="E95" s="74" t="s">
        <v>97</v>
      </c>
      <c r="F95" s="74" t="s">
        <v>1101</v>
      </c>
      <c r="G95" s="73" t="s">
        <v>864</v>
      </c>
      <c r="H95" s="73" t="s">
        <v>862</v>
      </c>
      <c r="I95" s="74" t="s">
        <v>97</v>
      </c>
      <c r="J95" s="74" t="s">
        <v>1101</v>
      </c>
      <c r="K95" s="73" t="s">
        <v>864</v>
      </c>
      <c r="L95" s="74" t="s">
        <v>1172</v>
      </c>
      <c r="M95" s="73" t="s">
        <v>868</v>
      </c>
      <c r="N95" s="74" t="s">
        <v>1224</v>
      </c>
      <c r="O95" s="74"/>
      <c r="P95" s="74" t="s">
        <v>525</v>
      </c>
      <c r="Q95" s="74"/>
      <c r="R95" s="74"/>
      <c r="S95" s="74" t="s">
        <v>878</v>
      </c>
      <c r="T95" s="75" t="s">
        <v>401</v>
      </c>
      <c r="U95" s="75" t="s">
        <v>1240</v>
      </c>
      <c r="V95" s="80" t="s">
        <v>504</v>
      </c>
      <c r="W95" s="80" t="s">
        <v>264</v>
      </c>
      <c r="X95" s="68" t="s">
        <v>329</v>
      </c>
      <c r="Y95" s="68"/>
      <c r="Z95" s="68"/>
      <c r="AA95" s="68"/>
    </row>
    <row r="96" spans="1:27" ht="25.5">
      <c r="A96" s="71">
        <v>3095</v>
      </c>
      <c r="B96" s="73" t="s">
        <v>1497</v>
      </c>
      <c r="C96" s="73" t="s">
        <v>1498</v>
      </c>
      <c r="D96" s="74" t="s">
        <v>1172</v>
      </c>
      <c r="E96" s="74" t="s">
        <v>97</v>
      </c>
      <c r="F96" s="74" t="s">
        <v>1098</v>
      </c>
      <c r="G96" s="73" t="s">
        <v>864</v>
      </c>
      <c r="H96" s="73" t="s">
        <v>862</v>
      </c>
      <c r="I96" s="74" t="s">
        <v>97</v>
      </c>
      <c r="J96" s="74" t="s">
        <v>1098</v>
      </c>
      <c r="K96" s="73" t="s">
        <v>864</v>
      </c>
      <c r="L96" s="74" t="s">
        <v>1172</v>
      </c>
      <c r="M96" s="73" t="s">
        <v>868</v>
      </c>
      <c r="N96" s="74" t="s">
        <v>1224</v>
      </c>
      <c r="O96" s="74"/>
      <c r="P96" s="74" t="s">
        <v>525</v>
      </c>
      <c r="Q96" s="74"/>
      <c r="R96" s="74"/>
      <c r="S96" s="74" t="s">
        <v>878</v>
      </c>
      <c r="T96" s="75" t="s">
        <v>402</v>
      </c>
      <c r="U96" s="75" t="s">
        <v>1240</v>
      </c>
      <c r="V96" s="80" t="s">
        <v>504</v>
      </c>
      <c r="W96" s="80" t="s">
        <v>51</v>
      </c>
      <c r="X96" s="68" t="s">
        <v>329</v>
      </c>
      <c r="Y96" s="68"/>
      <c r="Z96" s="68"/>
      <c r="AA96" s="68"/>
    </row>
    <row r="97" spans="1:27" ht="76.5">
      <c r="A97" s="71">
        <v>3096</v>
      </c>
      <c r="B97" s="73" t="s">
        <v>1497</v>
      </c>
      <c r="C97" s="73" t="s">
        <v>1498</v>
      </c>
      <c r="D97" s="74" t="s">
        <v>1172</v>
      </c>
      <c r="E97" s="74" t="s">
        <v>431</v>
      </c>
      <c r="F97" s="74" t="s">
        <v>1103</v>
      </c>
      <c r="G97" s="73" t="s">
        <v>864</v>
      </c>
      <c r="H97" s="73" t="s">
        <v>862</v>
      </c>
      <c r="I97" s="74" t="s">
        <v>431</v>
      </c>
      <c r="J97" s="74" t="s">
        <v>1103</v>
      </c>
      <c r="K97" s="73" t="s">
        <v>864</v>
      </c>
      <c r="L97" s="74" t="s">
        <v>1172</v>
      </c>
      <c r="M97" s="73" t="s">
        <v>868</v>
      </c>
      <c r="N97" s="74" t="s">
        <v>1224</v>
      </c>
      <c r="O97" s="74"/>
      <c r="P97" s="74" t="s">
        <v>525</v>
      </c>
      <c r="Q97" s="74"/>
      <c r="R97" s="74"/>
      <c r="S97" s="74" t="s">
        <v>878</v>
      </c>
      <c r="T97" s="75" t="s">
        <v>403</v>
      </c>
      <c r="U97" s="75" t="s">
        <v>1240</v>
      </c>
      <c r="V97" s="80" t="s">
        <v>504</v>
      </c>
      <c r="W97" s="80" t="s">
        <v>51</v>
      </c>
      <c r="X97" s="68" t="s">
        <v>329</v>
      </c>
      <c r="Y97" s="68"/>
      <c r="Z97" s="68"/>
      <c r="AA97" s="68"/>
    </row>
    <row r="98" spans="1:27" ht="51">
      <c r="A98" s="71">
        <v>3097</v>
      </c>
      <c r="B98" s="73" t="s">
        <v>1497</v>
      </c>
      <c r="C98" s="73" t="s">
        <v>1498</v>
      </c>
      <c r="D98" s="74" t="s">
        <v>1180</v>
      </c>
      <c r="E98" s="74" t="s">
        <v>431</v>
      </c>
      <c r="F98" s="74" t="s">
        <v>1142</v>
      </c>
      <c r="G98" s="73" t="s">
        <v>864</v>
      </c>
      <c r="H98" s="73" t="s">
        <v>862</v>
      </c>
      <c r="I98" s="74" t="s">
        <v>431</v>
      </c>
      <c r="J98" s="74" t="s">
        <v>1142</v>
      </c>
      <c r="K98" s="73" t="s">
        <v>864</v>
      </c>
      <c r="L98" s="74" t="s">
        <v>1180</v>
      </c>
      <c r="M98" s="73" t="s">
        <v>868</v>
      </c>
      <c r="N98" s="74" t="s">
        <v>1224</v>
      </c>
      <c r="O98" s="74"/>
      <c r="P98" s="74" t="s">
        <v>525</v>
      </c>
      <c r="Q98" s="74"/>
      <c r="R98" s="74"/>
      <c r="S98" s="74" t="s">
        <v>878</v>
      </c>
      <c r="T98" s="75" t="s">
        <v>404</v>
      </c>
      <c r="U98" s="75" t="s">
        <v>1240</v>
      </c>
      <c r="V98" s="80" t="s">
        <v>504</v>
      </c>
      <c r="W98" s="80" t="s">
        <v>51</v>
      </c>
      <c r="X98" s="68" t="s">
        <v>329</v>
      </c>
      <c r="Y98" s="68"/>
      <c r="Z98" s="68"/>
      <c r="AA98" s="68"/>
    </row>
    <row r="99" spans="1:27" ht="38.25">
      <c r="A99" s="71">
        <v>3098</v>
      </c>
      <c r="B99" s="73" t="s">
        <v>1497</v>
      </c>
      <c r="C99" s="73" t="s">
        <v>1498</v>
      </c>
      <c r="D99" s="74" t="s">
        <v>1180</v>
      </c>
      <c r="E99" s="74" t="s">
        <v>431</v>
      </c>
      <c r="F99" s="74" t="s">
        <v>1146</v>
      </c>
      <c r="G99" s="73" t="s">
        <v>864</v>
      </c>
      <c r="H99" s="73" t="s">
        <v>862</v>
      </c>
      <c r="I99" s="74" t="s">
        <v>431</v>
      </c>
      <c r="J99" s="74" t="s">
        <v>1146</v>
      </c>
      <c r="K99" s="73" t="s">
        <v>864</v>
      </c>
      <c r="L99" s="74" t="s">
        <v>1180</v>
      </c>
      <c r="M99" s="73" t="s">
        <v>868</v>
      </c>
      <c r="N99" s="74" t="s">
        <v>1224</v>
      </c>
      <c r="O99" s="74"/>
      <c r="P99" s="74" t="s">
        <v>525</v>
      </c>
      <c r="Q99" s="74"/>
      <c r="R99" s="74"/>
      <c r="S99" s="74" t="s">
        <v>878</v>
      </c>
      <c r="T99" s="75" t="s">
        <v>405</v>
      </c>
      <c r="U99" s="75" t="s">
        <v>1240</v>
      </c>
      <c r="V99" s="80" t="s">
        <v>504</v>
      </c>
      <c r="W99" s="80" t="s">
        <v>51</v>
      </c>
      <c r="X99" s="68" t="s">
        <v>329</v>
      </c>
      <c r="Y99" s="68"/>
      <c r="Z99" s="68"/>
      <c r="AA99" s="68"/>
    </row>
    <row r="100" spans="1:27" ht="25.5">
      <c r="A100" s="71">
        <v>3099</v>
      </c>
      <c r="B100" s="73" t="s">
        <v>1497</v>
      </c>
      <c r="C100" s="73" t="s">
        <v>1498</v>
      </c>
      <c r="D100" s="74" t="s">
        <v>1180</v>
      </c>
      <c r="E100" s="74" t="s">
        <v>431</v>
      </c>
      <c r="F100" s="74" t="s">
        <v>1155</v>
      </c>
      <c r="G100" s="73" t="s">
        <v>864</v>
      </c>
      <c r="H100" s="73" t="s">
        <v>862</v>
      </c>
      <c r="I100" s="74" t="s">
        <v>431</v>
      </c>
      <c r="J100" s="74" t="s">
        <v>1155</v>
      </c>
      <c r="K100" s="73" t="s">
        <v>864</v>
      </c>
      <c r="L100" s="74" t="s">
        <v>1180</v>
      </c>
      <c r="M100" s="73" t="s">
        <v>868</v>
      </c>
      <c r="N100" s="74" t="s">
        <v>1224</v>
      </c>
      <c r="O100" s="74"/>
      <c r="P100" s="74" t="s">
        <v>525</v>
      </c>
      <c r="Q100" s="74"/>
      <c r="R100" s="74"/>
      <c r="S100" s="74" t="s">
        <v>878</v>
      </c>
      <c r="T100" s="75" t="s">
        <v>406</v>
      </c>
      <c r="U100" s="75" t="s">
        <v>1240</v>
      </c>
      <c r="V100" s="80" t="s">
        <v>131</v>
      </c>
      <c r="W100" s="80" t="s">
        <v>1438</v>
      </c>
      <c r="X100" s="68" t="s">
        <v>329</v>
      </c>
      <c r="Y100" s="68"/>
      <c r="Z100" s="68"/>
      <c r="AA100" s="68"/>
    </row>
    <row r="101" spans="1:27" ht="25.5">
      <c r="A101" s="71">
        <v>3100</v>
      </c>
      <c r="B101" s="73" t="s">
        <v>1497</v>
      </c>
      <c r="C101" s="73" t="s">
        <v>1498</v>
      </c>
      <c r="D101" s="74" t="s">
        <v>1180</v>
      </c>
      <c r="E101" s="74" t="s">
        <v>417</v>
      </c>
      <c r="F101" s="74" t="s">
        <v>1104</v>
      </c>
      <c r="G101" s="73" t="s">
        <v>864</v>
      </c>
      <c r="H101" s="73" t="s">
        <v>862</v>
      </c>
      <c r="I101" s="74" t="s">
        <v>417</v>
      </c>
      <c r="J101" s="74" t="s">
        <v>1104</v>
      </c>
      <c r="K101" s="73" t="s">
        <v>864</v>
      </c>
      <c r="L101" s="74" t="s">
        <v>1180</v>
      </c>
      <c r="M101" s="73" t="s">
        <v>868</v>
      </c>
      <c r="N101" s="74" t="s">
        <v>1224</v>
      </c>
      <c r="O101" s="74"/>
      <c r="P101" s="74" t="s">
        <v>525</v>
      </c>
      <c r="Q101" s="74"/>
      <c r="R101" s="74"/>
      <c r="S101" s="74" t="s">
        <v>878</v>
      </c>
      <c r="T101" s="75" t="s">
        <v>407</v>
      </c>
      <c r="U101" s="75" t="s">
        <v>1240</v>
      </c>
      <c r="V101" s="80" t="s">
        <v>504</v>
      </c>
      <c r="W101" s="80" t="s">
        <v>51</v>
      </c>
      <c r="X101" s="68" t="s">
        <v>329</v>
      </c>
      <c r="Y101" s="68"/>
      <c r="Z101" s="68"/>
      <c r="AA101" s="68"/>
    </row>
    <row r="102" spans="1:27" ht="25.5">
      <c r="A102" s="71">
        <v>3101</v>
      </c>
      <c r="B102" s="73" t="s">
        <v>1497</v>
      </c>
      <c r="C102" s="73" t="s">
        <v>1498</v>
      </c>
      <c r="D102" s="74" t="s">
        <v>1180</v>
      </c>
      <c r="E102" s="74" t="s">
        <v>417</v>
      </c>
      <c r="F102" s="74" t="s">
        <v>1174</v>
      </c>
      <c r="G102" s="73" t="s">
        <v>864</v>
      </c>
      <c r="H102" s="73" t="s">
        <v>862</v>
      </c>
      <c r="I102" s="74" t="s">
        <v>417</v>
      </c>
      <c r="J102" s="74" t="s">
        <v>1174</v>
      </c>
      <c r="K102" s="73" t="s">
        <v>864</v>
      </c>
      <c r="L102" s="74" t="s">
        <v>1180</v>
      </c>
      <c r="M102" s="73" t="s">
        <v>868</v>
      </c>
      <c r="N102" s="74" t="s">
        <v>1224</v>
      </c>
      <c r="O102" s="74"/>
      <c r="P102" s="74" t="s">
        <v>525</v>
      </c>
      <c r="Q102" s="74"/>
      <c r="R102" s="74"/>
      <c r="S102" s="74" t="s">
        <v>878</v>
      </c>
      <c r="T102" s="75" t="s">
        <v>408</v>
      </c>
      <c r="U102" s="75" t="s">
        <v>1240</v>
      </c>
      <c r="V102" s="80" t="s">
        <v>504</v>
      </c>
      <c r="W102" s="80" t="s">
        <v>51</v>
      </c>
      <c r="X102" s="68" t="s">
        <v>329</v>
      </c>
      <c r="Y102" s="68"/>
      <c r="Z102" s="68"/>
      <c r="AA102" s="68"/>
    </row>
    <row r="103" spans="1:27" ht="114.75">
      <c r="A103" s="71">
        <v>3102</v>
      </c>
      <c r="B103" s="73" t="s">
        <v>1497</v>
      </c>
      <c r="C103" s="73" t="s">
        <v>1498</v>
      </c>
      <c r="D103" s="74" t="s">
        <v>481</v>
      </c>
      <c r="E103" s="74" t="s">
        <v>98</v>
      </c>
      <c r="F103" s="74" t="s">
        <v>484</v>
      </c>
      <c r="G103" s="73" t="s">
        <v>864</v>
      </c>
      <c r="H103" s="73" t="s">
        <v>862</v>
      </c>
      <c r="I103" s="74" t="s">
        <v>98</v>
      </c>
      <c r="J103" s="74" t="s">
        <v>484</v>
      </c>
      <c r="K103" s="73" t="s">
        <v>864</v>
      </c>
      <c r="L103" s="74" t="s">
        <v>481</v>
      </c>
      <c r="M103" s="73" t="s">
        <v>868</v>
      </c>
      <c r="N103" s="74" t="s">
        <v>1224</v>
      </c>
      <c r="O103" s="74"/>
      <c r="P103" s="74" t="s">
        <v>525</v>
      </c>
      <c r="Q103" s="74"/>
      <c r="R103" s="74"/>
      <c r="S103" s="74" t="s">
        <v>878</v>
      </c>
      <c r="T103" s="75" t="s">
        <v>409</v>
      </c>
      <c r="U103" s="75" t="s">
        <v>1240</v>
      </c>
      <c r="V103" s="80" t="s">
        <v>504</v>
      </c>
      <c r="W103" s="80" t="s">
        <v>265</v>
      </c>
      <c r="X103" s="68" t="s">
        <v>329</v>
      </c>
      <c r="Y103" s="68"/>
      <c r="Z103" s="68"/>
      <c r="AA103" s="68"/>
    </row>
    <row r="104" spans="1:27" ht="38.25">
      <c r="A104" s="71">
        <v>3103</v>
      </c>
      <c r="B104" s="73" t="s">
        <v>1497</v>
      </c>
      <c r="C104" s="73" t="s">
        <v>1498</v>
      </c>
      <c r="D104" s="74" t="s">
        <v>1180</v>
      </c>
      <c r="E104" s="74" t="s">
        <v>431</v>
      </c>
      <c r="F104" s="74" t="s">
        <v>1095</v>
      </c>
      <c r="G104" s="73" t="s">
        <v>864</v>
      </c>
      <c r="H104" s="73" t="s">
        <v>862</v>
      </c>
      <c r="I104" s="74" t="s">
        <v>431</v>
      </c>
      <c r="J104" s="74" t="s">
        <v>1095</v>
      </c>
      <c r="K104" s="73" t="s">
        <v>864</v>
      </c>
      <c r="L104" s="74" t="s">
        <v>1180</v>
      </c>
      <c r="M104" s="73" t="s">
        <v>868</v>
      </c>
      <c r="N104" s="74" t="s">
        <v>1224</v>
      </c>
      <c r="O104" s="74"/>
      <c r="P104" s="74" t="s">
        <v>525</v>
      </c>
      <c r="Q104" s="74"/>
      <c r="R104" s="74"/>
      <c r="S104" s="74" t="s">
        <v>878</v>
      </c>
      <c r="T104" s="75" t="s">
        <v>904</v>
      </c>
      <c r="U104" s="75" t="s">
        <v>1240</v>
      </c>
      <c r="V104" s="80" t="s">
        <v>504</v>
      </c>
      <c r="W104" s="80" t="s">
        <v>1439</v>
      </c>
      <c r="X104" s="68" t="s">
        <v>329</v>
      </c>
      <c r="Y104" s="68"/>
      <c r="Z104" s="68"/>
      <c r="AA104" s="68"/>
    </row>
    <row r="105" spans="1:27" ht="140.25">
      <c r="A105" s="71">
        <v>3104</v>
      </c>
      <c r="B105" s="73" t="s">
        <v>1497</v>
      </c>
      <c r="C105" s="73" t="s">
        <v>1498</v>
      </c>
      <c r="D105" s="74" t="s">
        <v>450</v>
      </c>
      <c r="E105" s="74" t="s">
        <v>99</v>
      </c>
      <c r="F105" s="74" t="s">
        <v>1115</v>
      </c>
      <c r="G105" s="73" t="s">
        <v>864</v>
      </c>
      <c r="H105" s="73" t="s">
        <v>862</v>
      </c>
      <c r="I105" s="74" t="s">
        <v>99</v>
      </c>
      <c r="J105" s="74" t="s">
        <v>1115</v>
      </c>
      <c r="K105" s="73" t="s">
        <v>864</v>
      </c>
      <c r="L105" s="74" t="s">
        <v>450</v>
      </c>
      <c r="M105" s="73" t="s">
        <v>869</v>
      </c>
      <c r="N105" s="74" t="s">
        <v>298</v>
      </c>
      <c r="O105" s="74"/>
      <c r="P105" s="74"/>
      <c r="Q105" s="74"/>
      <c r="R105" s="74"/>
      <c r="S105" s="74" t="s">
        <v>878</v>
      </c>
      <c r="T105" s="75" t="s">
        <v>905</v>
      </c>
      <c r="U105" s="75" t="s">
        <v>1249</v>
      </c>
      <c r="V105" s="68" t="s">
        <v>1329</v>
      </c>
      <c r="W105" s="68" t="s">
        <v>1675</v>
      </c>
      <c r="X105" s="68" t="s">
        <v>1707</v>
      </c>
      <c r="Y105" s="68"/>
      <c r="Z105" s="68"/>
      <c r="AA105" s="68"/>
    </row>
    <row r="106" spans="1:27" ht="153">
      <c r="A106" s="71">
        <v>3105</v>
      </c>
      <c r="B106" s="73" t="s">
        <v>1497</v>
      </c>
      <c r="C106" s="73" t="s">
        <v>1498</v>
      </c>
      <c r="D106" s="74" t="s">
        <v>1105</v>
      </c>
      <c r="E106" s="74" t="s">
        <v>100</v>
      </c>
      <c r="F106" s="74" t="s">
        <v>1193</v>
      </c>
      <c r="G106" s="73" t="s">
        <v>864</v>
      </c>
      <c r="H106" s="73" t="s">
        <v>862</v>
      </c>
      <c r="I106" s="74" t="s">
        <v>100</v>
      </c>
      <c r="J106" s="74" t="s">
        <v>1193</v>
      </c>
      <c r="K106" s="73" t="s">
        <v>864</v>
      </c>
      <c r="L106" s="74" t="s">
        <v>1105</v>
      </c>
      <c r="M106" s="73" t="s">
        <v>868</v>
      </c>
      <c r="N106" s="74" t="s">
        <v>1233</v>
      </c>
      <c r="O106" s="74"/>
      <c r="P106" s="74" t="s">
        <v>524</v>
      </c>
      <c r="Q106" s="68" t="s">
        <v>1435</v>
      </c>
      <c r="R106" s="74" t="s">
        <v>1436</v>
      </c>
      <c r="S106" s="74" t="s">
        <v>1434</v>
      </c>
      <c r="T106" s="75" t="s">
        <v>906</v>
      </c>
      <c r="U106" s="75" t="s">
        <v>1240</v>
      </c>
      <c r="V106" s="68" t="s">
        <v>125</v>
      </c>
      <c r="W106" s="68" t="s">
        <v>938</v>
      </c>
      <c r="X106" s="68"/>
      <c r="Y106" s="68"/>
      <c r="Z106" s="68"/>
      <c r="AA106" s="68"/>
    </row>
    <row r="107" spans="1:27" ht="178.5">
      <c r="A107" s="71">
        <v>3106</v>
      </c>
      <c r="B107" s="73" t="s">
        <v>1497</v>
      </c>
      <c r="C107" s="73" t="s">
        <v>1498</v>
      </c>
      <c r="D107" s="74" t="s">
        <v>1534</v>
      </c>
      <c r="E107" s="74" t="s">
        <v>101</v>
      </c>
      <c r="F107" s="74" t="s">
        <v>493</v>
      </c>
      <c r="G107" s="73" t="s">
        <v>864</v>
      </c>
      <c r="H107" s="73" t="s">
        <v>862</v>
      </c>
      <c r="I107" s="74" t="s">
        <v>101</v>
      </c>
      <c r="J107" s="74" t="s">
        <v>493</v>
      </c>
      <c r="K107" s="73" t="s">
        <v>864</v>
      </c>
      <c r="L107" s="74" t="s">
        <v>1534</v>
      </c>
      <c r="M107" s="73" t="s">
        <v>868</v>
      </c>
      <c r="N107" s="74" t="s">
        <v>1233</v>
      </c>
      <c r="O107" s="74"/>
      <c r="P107" s="74" t="s">
        <v>524</v>
      </c>
      <c r="Q107" s="68" t="s">
        <v>1435</v>
      </c>
      <c r="R107" s="74" t="s">
        <v>1436</v>
      </c>
      <c r="S107" s="74" t="s">
        <v>1434</v>
      </c>
      <c r="T107" s="75" t="s">
        <v>907</v>
      </c>
      <c r="U107" s="75" t="s">
        <v>1240</v>
      </c>
      <c r="V107" s="68" t="s">
        <v>504</v>
      </c>
      <c r="W107" s="68" t="s">
        <v>939</v>
      </c>
      <c r="X107" s="68"/>
      <c r="Y107" s="68"/>
      <c r="Z107" s="68"/>
      <c r="AA107" s="68"/>
    </row>
    <row r="108" spans="1:27" ht="102">
      <c r="A108" s="71">
        <v>3107</v>
      </c>
      <c r="B108" s="73" t="s">
        <v>1497</v>
      </c>
      <c r="C108" s="73" t="s">
        <v>1498</v>
      </c>
      <c r="D108" s="74" t="s">
        <v>1534</v>
      </c>
      <c r="E108" s="74" t="s">
        <v>101</v>
      </c>
      <c r="F108" s="74" t="s">
        <v>1179</v>
      </c>
      <c r="G108" s="73" t="s">
        <v>864</v>
      </c>
      <c r="H108" s="73" t="s">
        <v>862</v>
      </c>
      <c r="I108" s="74" t="s">
        <v>101</v>
      </c>
      <c r="J108" s="74" t="s">
        <v>1179</v>
      </c>
      <c r="K108" s="73" t="s">
        <v>864</v>
      </c>
      <c r="L108" s="74" t="s">
        <v>1534</v>
      </c>
      <c r="M108" s="73" t="s">
        <v>868</v>
      </c>
      <c r="N108" s="74" t="s">
        <v>1233</v>
      </c>
      <c r="O108" s="74"/>
      <c r="P108" s="74" t="s">
        <v>524</v>
      </c>
      <c r="Q108" s="68" t="s">
        <v>1435</v>
      </c>
      <c r="R108" s="74" t="s">
        <v>1436</v>
      </c>
      <c r="S108" s="74" t="s">
        <v>1434</v>
      </c>
      <c r="T108" s="75" t="s">
        <v>908</v>
      </c>
      <c r="U108" s="75" t="s">
        <v>1240</v>
      </c>
      <c r="V108" s="68" t="s">
        <v>121</v>
      </c>
      <c r="W108" s="68" t="s">
        <v>940</v>
      </c>
      <c r="X108" s="68"/>
      <c r="Y108" s="68"/>
      <c r="Z108" s="68"/>
      <c r="AA108" s="68"/>
    </row>
    <row r="109" spans="1:27" ht="369.75">
      <c r="A109" s="71">
        <v>3108</v>
      </c>
      <c r="B109" s="73" t="s">
        <v>1497</v>
      </c>
      <c r="C109" s="73" t="s">
        <v>1498</v>
      </c>
      <c r="D109" s="74" t="s">
        <v>102</v>
      </c>
      <c r="E109" s="74" t="s">
        <v>101</v>
      </c>
      <c r="F109" s="74" t="s">
        <v>1151</v>
      </c>
      <c r="G109" s="73" t="s">
        <v>864</v>
      </c>
      <c r="H109" s="73" t="s">
        <v>862</v>
      </c>
      <c r="I109" s="74" t="s">
        <v>101</v>
      </c>
      <c r="J109" s="74" t="s">
        <v>1151</v>
      </c>
      <c r="K109" s="73" t="s">
        <v>864</v>
      </c>
      <c r="L109" s="74" t="s">
        <v>102</v>
      </c>
      <c r="M109" s="73" t="s">
        <v>868</v>
      </c>
      <c r="N109" s="74" t="s">
        <v>1233</v>
      </c>
      <c r="O109" s="74"/>
      <c r="P109" s="74" t="s">
        <v>524</v>
      </c>
      <c r="Q109" s="68" t="s">
        <v>1435</v>
      </c>
      <c r="R109" s="74" t="s">
        <v>1436</v>
      </c>
      <c r="S109" s="74" t="s">
        <v>1434</v>
      </c>
      <c r="T109" s="75" t="s">
        <v>909</v>
      </c>
      <c r="U109" s="75" t="s">
        <v>1240</v>
      </c>
      <c r="V109" s="68" t="s">
        <v>125</v>
      </c>
      <c r="W109" s="68" t="s">
        <v>941</v>
      </c>
      <c r="X109" s="68"/>
      <c r="Y109" s="68"/>
      <c r="Z109" s="68"/>
      <c r="AA109" s="68"/>
    </row>
    <row r="110" spans="1:27" ht="242.25">
      <c r="A110" s="71">
        <v>3109</v>
      </c>
      <c r="B110" s="73" t="s">
        <v>1313</v>
      </c>
      <c r="C110" s="73" t="s">
        <v>1499</v>
      </c>
      <c r="D110" s="74" t="s">
        <v>490</v>
      </c>
      <c r="E110" s="74">
        <v>166</v>
      </c>
      <c r="F110" s="74" t="s">
        <v>1104</v>
      </c>
      <c r="G110" s="73" t="s">
        <v>864</v>
      </c>
      <c r="H110" s="73" t="s">
        <v>863</v>
      </c>
      <c r="I110" s="74">
        <v>166</v>
      </c>
      <c r="J110" s="74" t="s">
        <v>1104</v>
      </c>
      <c r="K110" s="73" t="s">
        <v>864</v>
      </c>
      <c r="L110" s="74" t="s">
        <v>490</v>
      </c>
      <c r="M110" s="73" t="s">
        <v>868</v>
      </c>
      <c r="N110" s="74" t="s">
        <v>1232</v>
      </c>
      <c r="O110" s="74"/>
      <c r="P110" s="74" t="s">
        <v>523</v>
      </c>
      <c r="Q110" s="74"/>
      <c r="R110" s="74"/>
      <c r="S110" s="74" t="s">
        <v>878</v>
      </c>
      <c r="T110" s="75" t="s">
        <v>943</v>
      </c>
      <c r="U110" s="75" t="s">
        <v>944</v>
      </c>
      <c r="V110" s="68" t="s">
        <v>1329</v>
      </c>
      <c r="W110" s="68" t="s">
        <v>1283</v>
      </c>
      <c r="X110" s="68" t="s">
        <v>1282</v>
      </c>
      <c r="Y110" s="68"/>
      <c r="Z110" s="68"/>
      <c r="AA110" s="68"/>
    </row>
    <row r="111" spans="1:27" ht="357">
      <c r="A111" s="71">
        <v>3110</v>
      </c>
      <c r="B111" s="73" t="s">
        <v>1314</v>
      </c>
      <c r="C111" s="73" t="s">
        <v>1500</v>
      </c>
      <c r="D111" s="74" t="s">
        <v>1122</v>
      </c>
      <c r="E111" s="74">
        <v>9</v>
      </c>
      <c r="F111" s="74" t="s">
        <v>1135</v>
      </c>
      <c r="G111" s="73" t="s">
        <v>864</v>
      </c>
      <c r="H111" s="73" t="s">
        <v>863</v>
      </c>
      <c r="I111" s="74">
        <v>9</v>
      </c>
      <c r="J111" s="74" t="s">
        <v>1135</v>
      </c>
      <c r="K111" s="73" t="s">
        <v>864</v>
      </c>
      <c r="L111" s="74" t="s">
        <v>1122</v>
      </c>
      <c r="M111" s="73" t="s">
        <v>866</v>
      </c>
      <c r="N111" s="74" t="s">
        <v>1217</v>
      </c>
      <c r="O111" s="74"/>
      <c r="P111" s="74" t="s">
        <v>527</v>
      </c>
      <c r="Q111" s="74"/>
      <c r="R111" s="74"/>
      <c r="S111" s="74" t="s">
        <v>878</v>
      </c>
      <c r="T111" s="75" t="s">
        <v>945</v>
      </c>
      <c r="U111" s="75" t="s">
        <v>946</v>
      </c>
      <c r="V111" s="80" t="s">
        <v>125</v>
      </c>
      <c r="W111" s="82" t="s">
        <v>529</v>
      </c>
      <c r="X111" s="68" t="s">
        <v>1424</v>
      </c>
      <c r="Y111" s="68"/>
      <c r="Z111" s="68"/>
      <c r="AA111" s="68"/>
    </row>
    <row r="112" spans="1:27" ht="267.75">
      <c r="A112" s="71">
        <v>3111</v>
      </c>
      <c r="B112" s="73" t="s">
        <v>1314</v>
      </c>
      <c r="C112" s="73" t="s">
        <v>1500</v>
      </c>
      <c r="D112" s="74" t="s">
        <v>1501</v>
      </c>
      <c r="E112" s="74">
        <v>11</v>
      </c>
      <c r="F112" s="74" t="s">
        <v>1502</v>
      </c>
      <c r="G112" s="73" t="s">
        <v>864</v>
      </c>
      <c r="H112" s="73" t="s">
        <v>863</v>
      </c>
      <c r="I112" s="74">
        <v>11</v>
      </c>
      <c r="J112" s="74" t="s">
        <v>1502</v>
      </c>
      <c r="K112" s="73" t="s">
        <v>864</v>
      </c>
      <c r="L112" s="74" t="s">
        <v>1501</v>
      </c>
      <c r="M112" s="73" t="s">
        <v>866</v>
      </c>
      <c r="N112" s="74" t="s">
        <v>1217</v>
      </c>
      <c r="O112" s="74"/>
      <c r="P112" s="74" t="s">
        <v>527</v>
      </c>
      <c r="Q112" s="74"/>
      <c r="R112" s="74"/>
      <c r="S112" s="74" t="s">
        <v>878</v>
      </c>
      <c r="T112" s="75" t="s">
        <v>947</v>
      </c>
      <c r="U112" s="75" t="s">
        <v>948</v>
      </c>
      <c r="V112" s="80" t="s">
        <v>125</v>
      </c>
      <c r="W112" s="80" t="s">
        <v>530</v>
      </c>
      <c r="X112" s="68" t="s">
        <v>1424</v>
      </c>
      <c r="Y112" s="68"/>
      <c r="Z112" s="68"/>
      <c r="AA112" s="68"/>
    </row>
    <row r="113" spans="1:27" ht="51">
      <c r="A113" s="71">
        <v>3112</v>
      </c>
      <c r="B113" s="73" t="s">
        <v>1314</v>
      </c>
      <c r="C113" s="73" t="s">
        <v>1500</v>
      </c>
      <c r="D113" s="74" t="s">
        <v>1503</v>
      </c>
      <c r="E113" s="74">
        <v>41</v>
      </c>
      <c r="F113" s="74" t="s">
        <v>687</v>
      </c>
      <c r="G113" s="73" t="s">
        <v>864</v>
      </c>
      <c r="H113" s="73" t="s">
        <v>863</v>
      </c>
      <c r="I113" s="74">
        <v>41</v>
      </c>
      <c r="J113" s="74" t="s">
        <v>687</v>
      </c>
      <c r="K113" s="73" t="s">
        <v>864</v>
      </c>
      <c r="L113" s="74" t="s">
        <v>1503</v>
      </c>
      <c r="M113" s="73" t="s">
        <v>866</v>
      </c>
      <c r="N113" s="74" t="s">
        <v>1217</v>
      </c>
      <c r="O113" s="74"/>
      <c r="P113" s="74" t="s">
        <v>527</v>
      </c>
      <c r="Q113" s="74"/>
      <c r="R113" s="74"/>
      <c r="S113" s="74" t="s">
        <v>878</v>
      </c>
      <c r="T113" s="75" t="s">
        <v>945</v>
      </c>
      <c r="U113" s="75" t="s">
        <v>1578</v>
      </c>
      <c r="V113" s="80" t="s">
        <v>1329</v>
      </c>
      <c r="W113" s="80" t="s">
        <v>531</v>
      </c>
      <c r="X113" s="68" t="s">
        <v>1424</v>
      </c>
      <c r="Y113" s="68"/>
      <c r="Z113" s="68"/>
      <c r="AA113" s="68"/>
    </row>
    <row r="114" spans="1:27" ht="102">
      <c r="A114" s="71">
        <v>3113</v>
      </c>
      <c r="B114" s="73" t="s">
        <v>1314</v>
      </c>
      <c r="C114" s="73" t="s">
        <v>1500</v>
      </c>
      <c r="D114" s="74" t="s">
        <v>1128</v>
      </c>
      <c r="E114" s="74">
        <v>47</v>
      </c>
      <c r="F114" s="74" t="s">
        <v>1504</v>
      </c>
      <c r="G114" s="73" t="s">
        <v>864</v>
      </c>
      <c r="H114" s="73" t="s">
        <v>863</v>
      </c>
      <c r="I114" s="74">
        <v>47</v>
      </c>
      <c r="J114" s="74" t="s">
        <v>1504</v>
      </c>
      <c r="K114" s="73" t="s">
        <v>864</v>
      </c>
      <c r="L114" s="74" t="s">
        <v>1128</v>
      </c>
      <c r="M114" s="73" t="s">
        <v>866</v>
      </c>
      <c r="N114" s="74" t="s">
        <v>1217</v>
      </c>
      <c r="O114" s="74"/>
      <c r="P114" s="74" t="s">
        <v>527</v>
      </c>
      <c r="Q114" s="74"/>
      <c r="R114" s="74"/>
      <c r="S114" s="74" t="s">
        <v>878</v>
      </c>
      <c r="T114" s="75" t="s">
        <v>945</v>
      </c>
      <c r="U114" s="75" t="s">
        <v>1579</v>
      </c>
      <c r="V114" s="80" t="s">
        <v>1329</v>
      </c>
      <c r="W114" s="80" t="s">
        <v>532</v>
      </c>
      <c r="X114" s="68" t="s">
        <v>1424</v>
      </c>
      <c r="Y114" s="68"/>
      <c r="Z114" s="68"/>
      <c r="AA114" s="68"/>
    </row>
    <row r="115" spans="1:27" ht="25.5">
      <c r="A115" s="71">
        <v>3114</v>
      </c>
      <c r="B115" s="73" t="s">
        <v>1314</v>
      </c>
      <c r="C115" s="73" t="s">
        <v>1500</v>
      </c>
      <c r="D115" s="74" t="s">
        <v>1505</v>
      </c>
      <c r="E115" s="74">
        <v>84</v>
      </c>
      <c r="F115" s="74" t="s">
        <v>1116</v>
      </c>
      <c r="G115" s="73" t="s">
        <v>864</v>
      </c>
      <c r="H115" s="73" t="s">
        <v>863</v>
      </c>
      <c r="I115" s="74">
        <v>84</v>
      </c>
      <c r="J115" s="74" t="s">
        <v>1116</v>
      </c>
      <c r="K115" s="73" t="s">
        <v>864</v>
      </c>
      <c r="L115" s="74" t="s">
        <v>1505</v>
      </c>
      <c r="M115" s="73" t="s">
        <v>866</v>
      </c>
      <c r="N115" s="74" t="s">
        <v>1217</v>
      </c>
      <c r="O115" s="74"/>
      <c r="P115" s="74" t="s">
        <v>527</v>
      </c>
      <c r="Q115" s="74"/>
      <c r="R115" s="74"/>
      <c r="S115" s="74" t="s">
        <v>878</v>
      </c>
      <c r="T115" s="75" t="s">
        <v>945</v>
      </c>
      <c r="U115" s="75" t="s">
        <v>1580</v>
      </c>
      <c r="V115" s="80" t="s">
        <v>1329</v>
      </c>
      <c r="W115" s="80" t="s">
        <v>533</v>
      </c>
      <c r="X115" s="68" t="s">
        <v>1424</v>
      </c>
      <c r="Y115" s="68"/>
      <c r="Z115" s="68"/>
      <c r="AA115" s="68"/>
    </row>
    <row r="116" spans="1:27" ht="38.25">
      <c r="A116" s="71">
        <v>3115</v>
      </c>
      <c r="B116" s="73" t="s">
        <v>1314</v>
      </c>
      <c r="C116" s="73" t="s">
        <v>1500</v>
      </c>
      <c r="D116" s="74" t="s">
        <v>1506</v>
      </c>
      <c r="E116" s="74">
        <v>90</v>
      </c>
      <c r="F116" s="74" t="s">
        <v>688</v>
      </c>
      <c r="G116" s="73" t="s">
        <v>864</v>
      </c>
      <c r="H116" s="73" t="s">
        <v>863</v>
      </c>
      <c r="I116" s="74">
        <v>90</v>
      </c>
      <c r="J116" s="74" t="s">
        <v>688</v>
      </c>
      <c r="K116" s="73" t="s">
        <v>864</v>
      </c>
      <c r="L116" s="74" t="s">
        <v>1506</v>
      </c>
      <c r="M116" s="73" t="s">
        <v>867</v>
      </c>
      <c r="N116" s="74" t="s">
        <v>308</v>
      </c>
      <c r="O116" s="74"/>
      <c r="P116" s="74" t="s">
        <v>522</v>
      </c>
      <c r="Q116" s="68" t="s">
        <v>1432</v>
      </c>
      <c r="R116" s="74" t="s">
        <v>1433</v>
      </c>
      <c r="S116" s="74" t="s">
        <v>1434</v>
      </c>
      <c r="T116" s="75" t="s">
        <v>1581</v>
      </c>
      <c r="U116" s="75" t="s">
        <v>1582</v>
      </c>
      <c r="V116" s="68" t="s">
        <v>1327</v>
      </c>
      <c r="W116" s="68" t="s">
        <v>1429</v>
      </c>
      <c r="X116" s="68"/>
      <c r="Y116" s="68"/>
      <c r="Z116" s="68"/>
      <c r="AA116" s="68"/>
    </row>
    <row r="117" spans="1:27" ht="25.5">
      <c r="A117" s="71">
        <v>3116</v>
      </c>
      <c r="B117" s="73" t="s">
        <v>1314</v>
      </c>
      <c r="C117" s="73" t="s">
        <v>1500</v>
      </c>
      <c r="D117" s="74" t="s">
        <v>1507</v>
      </c>
      <c r="E117" s="74">
        <v>168</v>
      </c>
      <c r="F117" s="74" t="s">
        <v>1508</v>
      </c>
      <c r="G117" s="73" t="s">
        <v>864</v>
      </c>
      <c r="H117" s="73" t="s">
        <v>863</v>
      </c>
      <c r="I117" s="74">
        <v>168</v>
      </c>
      <c r="J117" s="74" t="s">
        <v>1508</v>
      </c>
      <c r="K117" s="73" t="s">
        <v>864</v>
      </c>
      <c r="L117" s="74" t="s">
        <v>1507</v>
      </c>
      <c r="M117" s="73" t="s">
        <v>866</v>
      </c>
      <c r="N117" s="74" t="s">
        <v>1217</v>
      </c>
      <c r="O117" s="74"/>
      <c r="P117" s="74" t="s">
        <v>527</v>
      </c>
      <c r="Q117" s="74"/>
      <c r="R117" s="74"/>
      <c r="S117" s="74" t="s">
        <v>878</v>
      </c>
      <c r="T117" s="75" t="s">
        <v>945</v>
      </c>
      <c r="U117" s="75" t="s">
        <v>1580</v>
      </c>
      <c r="V117" s="80" t="s">
        <v>1329</v>
      </c>
      <c r="W117" s="80" t="s">
        <v>533</v>
      </c>
      <c r="X117" s="68" t="s">
        <v>1424</v>
      </c>
      <c r="Y117" s="68"/>
      <c r="Z117" s="68"/>
      <c r="AA117" s="68"/>
    </row>
    <row r="118" spans="1:27" ht="25.5">
      <c r="A118" s="71">
        <v>3117</v>
      </c>
      <c r="B118" s="73" t="s">
        <v>1314</v>
      </c>
      <c r="C118" s="73" t="s">
        <v>1500</v>
      </c>
      <c r="D118" s="74" t="s">
        <v>1494</v>
      </c>
      <c r="E118" s="74">
        <v>174</v>
      </c>
      <c r="F118" s="74" t="s">
        <v>1509</v>
      </c>
      <c r="G118" s="73" t="s">
        <v>864</v>
      </c>
      <c r="H118" s="73" t="s">
        <v>863</v>
      </c>
      <c r="I118" s="74">
        <v>174</v>
      </c>
      <c r="J118" s="74" t="s">
        <v>1509</v>
      </c>
      <c r="K118" s="73" t="s">
        <v>864</v>
      </c>
      <c r="L118" s="74" t="s">
        <v>1494</v>
      </c>
      <c r="M118" s="73" t="s">
        <v>866</v>
      </c>
      <c r="N118" s="74" t="s">
        <v>1217</v>
      </c>
      <c r="O118" s="74"/>
      <c r="P118" s="74" t="s">
        <v>527</v>
      </c>
      <c r="Q118" s="74"/>
      <c r="R118" s="74"/>
      <c r="S118" s="74" t="s">
        <v>878</v>
      </c>
      <c r="T118" s="75" t="s">
        <v>945</v>
      </c>
      <c r="U118" s="75" t="s">
        <v>1583</v>
      </c>
      <c r="V118" s="80" t="s">
        <v>1329</v>
      </c>
      <c r="W118" s="80" t="s">
        <v>534</v>
      </c>
      <c r="X118" s="68" t="s">
        <v>1424</v>
      </c>
      <c r="Y118" s="68"/>
      <c r="Z118" s="68"/>
      <c r="AA118" s="68"/>
    </row>
    <row r="119" spans="1:27" ht="114.75">
      <c r="A119" s="71">
        <v>3118</v>
      </c>
      <c r="B119" s="73" t="s">
        <v>1314</v>
      </c>
      <c r="C119" s="73" t="s">
        <v>1500</v>
      </c>
      <c r="D119" s="74" t="s">
        <v>879</v>
      </c>
      <c r="E119" s="74">
        <v>175</v>
      </c>
      <c r="F119" s="74" t="s">
        <v>1126</v>
      </c>
      <c r="G119" s="73" t="s">
        <v>864</v>
      </c>
      <c r="H119" s="73" t="s">
        <v>863</v>
      </c>
      <c r="I119" s="74">
        <v>175</v>
      </c>
      <c r="J119" s="74" t="s">
        <v>1126</v>
      </c>
      <c r="K119" s="73" t="s">
        <v>864</v>
      </c>
      <c r="L119" s="74" t="s">
        <v>879</v>
      </c>
      <c r="M119" s="73" t="s">
        <v>866</v>
      </c>
      <c r="N119" s="74" t="s">
        <v>1217</v>
      </c>
      <c r="O119" s="74"/>
      <c r="P119" s="74" t="s">
        <v>527</v>
      </c>
      <c r="Q119" s="74"/>
      <c r="R119" s="74"/>
      <c r="S119" s="74" t="s">
        <v>878</v>
      </c>
      <c r="T119" s="75" t="s">
        <v>1584</v>
      </c>
      <c r="U119" s="75" t="s">
        <v>1585</v>
      </c>
      <c r="V119" s="80" t="s">
        <v>1329</v>
      </c>
      <c r="W119" s="80" t="s">
        <v>1420</v>
      </c>
      <c r="X119" s="68" t="s">
        <v>1424</v>
      </c>
      <c r="Y119" s="68"/>
      <c r="Z119" s="68"/>
      <c r="AA119" s="68"/>
    </row>
    <row r="120" spans="1:27" ht="51">
      <c r="A120" s="71">
        <v>3119</v>
      </c>
      <c r="B120" s="73" t="s">
        <v>1314</v>
      </c>
      <c r="C120" s="73" t="s">
        <v>1500</v>
      </c>
      <c r="D120" s="74" t="s">
        <v>1510</v>
      </c>
      <c r="E120" s="74">
        <v>176</v>
      </c>
      <c r="F120" s="74" t="s">
        <v>1511</v>
      </c>
      <c r="G120" s="73" t="s">
        <v>864</v>
      </c>
      <c r="H120" s="73" t="s">
        <v>863</v>
      </c>
      <c r="I120" s="74">
        <v>176</v>
      </c>
      <c r="J120" s="74" t="s">
        <v>1511</v>
      </c>
      <c r="K120" s="73" t="s">
        <v>864</v>
      </c>
      <c r="L120" s="74" t="s">
        <v>1510</v>
      </c>
      <c r="M120" s="73" t="s">
        <v>867</v>
      </c>
      <c r="N120" s="74" t="s">
        <v>305</v>
      </c>
      <c r="O120" s="74"/>
      <c r="P120" s="74" t="s">
        <v>522</v>
      </c>
      <c r="Q120" s="74"/>
      <c r="R120" s="74"/>
      <c r="S120" s="74" t="s">
        <v>878</v>
      </c>
      <c r="T120" s="75" t="s">
        <v>1586</v>
      </c>
      <c r="U120" s="75" t="s">
        <v>1587</v>
      </c>
      <c r="V120" s="68" t="s">
        <v>1327</v>
      </c>
      <c r="W120" s="68" t="s">
        <v>1662</v>
      </c>
      <c r="X120" s="68" t="s">
        <v>1663</v>
      </c>
      <c r="Y120" s="68"/>
      <c r="Z120" s="68"/>
      <c r="AA120" s="68"/>
    </row>
    <row r="121" spans="1:27" ht="51">
      <c r="A121" s="71">
        <v>3120</v>
      </c>
      <c r="B121" s="73" t="s">
        <v>1314</v>
      </c>
      <c r="C121" s="73" t="s">
        <v>1500</v>
      </c>
      <c r="D121" s="74" t="s">
        <v>1512</v>
      </c>
      <c r="E121" s="74">
        <v>179</v>
      </c>
      <c r="F121" s="74" t="s">
        <v>1513</v>
      </c>
      <c r="G121" s="73" t="s">
        <v>864</v>
      </c>
      <c r="H121" s="73" t="s">
        <v>863</v>
      </c>
      <c r="I121" s="74">
        <v>179</v>
      </c>
      <c r="J121" s="74" t="s">
        <v>1513</v>
      </c>
      <c r="K121" s="73" t="s">
        <v>864</v>
      </c>
      <c r="L121" s="74" t="s">
        <v>1512</v>
      </c>
      <c r="M121" s="73" t="s">
        <v>867</v>
      </c>
      <c r="N121" s="74" t="s">
        <v>305</v>
      </c>
      <c r="O121" s="74"/>
      <c r="P121" s="74" t="s">
        <v>522</v>
      </c>
      <c r="Q121" s="74"/>
      <c r="R121" s="74"/>
      <c r="S121" s="74" t="s">
        <v>878</v>
      </c>
      <c r="T121" s="75" t="s">
        <v>1588</v>
      </c>
      <c r="U121" s="75" t="s">
        <v>1589</v>
      </c>
      <c r="V121" s="68" t="s">
        <v>1327</v>
      </c>
      <c r="W121" s="68" t="s">
        <v>1662</v>
      </c>
      <c r="X121" s="68" t="s">
        <v>1663</v>
      </c>
      <c r="Y121" s="68"/>
      <c r="Z121" s="68"/>
      <c r="AA121" s="68"/>
    </row>
    <row r="122" spans="1:27" ht="204">
      <c r="A122" s="71">
        <v>3121</v>
      </c>
      <c r="B122" s="73" t="s">
        <v>1314</v>
      </c>
      <c r="C122" s="73" t="s">
        <v>1500</v>
      </c>
      <c r="D122" s="74" t="s">
        <v>1514</v>
      </c>
      <c r="E122" s="74">
        <v>195</v>
      </c>
      <c r="F122" s="74" t="s">
        <v>1515</v>
      </c>
      <c r="G122" s="73" t="s">
        <v>864</v>
      </c>
      <c r="H122" s="73" t="s">
        <v>863</v>
      </c>
      <c r="I122" s="74">
        <v>195</v>
      </c>
      <c r="J122" s="74" t="s">
        <v>1515</v>
      </c>
      <c r="K122" s="73" t="s">
        <v>864</v>
      </c>
      <c r="L122" s="74" t="s">
        <v>1514</v>
      </c>
      <c r="M122" s="73" t="s">
        <v>867</v>
      </c>
      <c r="N122" s="74" t="s">
        <v>307</v>
      </c>
      <c r="O122" s="74"/>
      <c r="P122" s="74" t="s">
        <v>522</v>
      </c>
      <c r="Q122" s="74"/>
      <c r="R122" s="74"/>
      <c r="S122" s="74" t="s">
        <v>878</v>
      </c>
      <c r="T122" s="75" t="s">
        <v>1120</v>
      </c>
      <c r="U122" s="75" t="s">
        <v>1590</v>
      </c>
      <c r="V122" s="68" t="s">
        <v>1328</v>
      </c>
      <c r="W122" s="68" t="s">
        <v>46</v>
      </c>
      <c r="X122" s="68" t="s">
        <v>50</v>
      </c>
      <c r="Y122" s="68"/>
      <c r="Z122" s="68"/>
      <c r="AA122" s="68"/>
    </row>
    <row r="123" spans="1:27" ht="76.5">
      <c r="A123" s="71">
        <v>3122</v>
      </c>
      <c r="B123" s="73" t="s">
        <v>1516</v>
      </c>
      <c r="C123" s="73" t="s">
        <v>1498</v>
      </c>
      <c r="D123" s="74">
        <v>3</v>
      </c>
      <c r="E123" s="74">
        <v>2</v>
      </c>
      <c r="F123" s="74" t="s">
        <v>1150</v>
      </c>
      <c r="G123" s="73" t="s">
        <v>1353</v>
      </c>
      <c r="H123" s="73" t="s">
        <v>862</v>
      </c>
      <c r="I123" s="74">
        <v>2</v>
      </c>
      <c r="J123" s="74" t="s">
        <v>1150</v>
      </c>
      <c r="K123" s="73" t="s">
        <v>1353</v>
      </c>
      <c r="L123" s="74">
        <v>3</v>
      </c>
      <c r="M123" s="73" t="s">
        <v>690</v>
      </c>
      <c r="N123" s="74" t="s">
        <v>1216</v>
      </c>
      <c r="O123" s="74"/>
      <c r="P123" s="74" t="s">
        <v>524</v>
      </c>
      <c r="Q123" s="74"/>
      <c r="R123" s="74"/>
      <c r="S123" s="74" t="s">
        <v>878</v>
      </c>
      <c r="T123" s="75" t="s">
        <v>156</v>
      </c>
      <c r="U123" s="75" t="s">
        <v>1591</v>
      </c>
      <c r="V123" s="68" t="s">
        <v>125</v>
      </c>
      <c r="W123" s="68" t="s">
        <v>129</v>
      </c>
      <c r="X123" s="68" t="s">
        <v>598</v>
      </c>
      <c r="Y123" s="68"/>
      <c r="Z123" s="68"/>
      <c r="AA123" s="68"/>
    </row>
    <row r="124" spans="1:27" ht="25.5">
      <c r="A124" s="71">
        <v>3123</v>
      </c>
      <c r="B124" s="73" t="s">
        <v>1516</v>
      </c>
      <c r="C124" s="73" t="s">
        <v>1498</v>
      </c>
      <c r="D124" s="74" t="s">
        <v>1487</v>
      </c>
      <c r="E124" s="74">
        <v>3</v>
      </c>
      <c r="F124" s="74" t="s">
        <v>1517</v>
      </c>
      <c r="G124" s="73" t="s">
        <v>1353</v>
      </c>
      <c r="H124" s="73" t="s">
        <v>862</v>
      </c>
      <c r="I124" s="74">
        <v>3</v>
      </c>
      <c r="J124" s="74" t="s">
        <v>1517</v>
      </c>
      <c r="K124" s="73" t="s">
        <v>1353</v>
      </c>
      <c r="L124" s="74" t="s">
        <v>1487</v>
      </c>
      <c r="M124" s="73" t="s">
        <v>866</v>
      </c>
      <c r="N124" s="74" t="s">
        <v>1216</v>
      </c>
      <c r="O124" s="74"/>
      <c r="P124" s="74" t="s">
        <v>524</v>
      </c>
      <c r="Q124" s="74"/>
      <c r="R124" s="74"/>
      <c r="S124" s="74" t="s">
        <v>878</v>
      </c>
      <c r="T124" s="75" t="s">
        <v>1592</v>
      </c>
      <c r="U124" s="75" t="s">
        <v>1593</v>
      </c>
      <c r="V124" s="68" t="s">
        <v>504</v>
      </c>
      <c r="W124" s="68"/>
      <c r="X124" s="68" t="s">
        <v>598</v>
      </c>
      <c r="Y124" s="68"/>
      <c r="Z124" s="68"/>
      <c r="AA124" s="68"/>
    </row>
    <row r="125" spans="1:27" ht="51">
      <c r="A125" s="71">
        <v>3124</v>
      </c>
      <c r="B125" s="73" t="s">
        <v>1516</v>
      </c>
      <c r="C125" s="73" t="s">
        <v>1498</v>
      </c>
      <c r="D125" s="74" t="s">
        <v>1518</v>
      </c>
      <c r="E125" s="74">
        <v>3</v>
      </c>
      <c r="F125" s="74" t="s">
        <v>1196</v>
      </c>
      <c r="G125" s="73" t="s">
        <v>864</v>
      </c>
      <c r="H125" s="73" t="s">
        <v>862</v>
      </c>
      <c r="I125" s="74">
        <v>3</v>
      </c>
      <c r="J125" s="74" t="s">
        <v>1196</v>
      </c>
      <c r="K125" s="73" t="s">
        <v>864</v>
      </c>
      <c r="L125" s="74" t="s">
        <v>1518</v>
      </c>
      <c r="M125" s="73" t="s">
        <v>866</v>
      </c>
      <c r="N125" s="74" t="s">
        <v>1219</v>
      </c>
      <c r="O125" s="74"/>
      <c r="P125" s="74"/>
      <c r="Q125" s="74"/>
      <c r="R125" s="74"/>
      <c r="S125" s="74" t="s">
        <v>878</v>
      </c>
      <c r="T125" s="75" t="s">
        <v>1594</v>
      </c>
      <c r="U125" s="75" t="s">
        <v>1595</v>
      </c>
      <c r="V125" s="68" t="s">
        <v>504</v>
      </c>
      <c r="W125" s="68"/>
      <c r="X125" s="68" t="s">
        <v>598</v>
      </c>
      <c r="Y125" s="68"/>
      <c r="Z125" s="68"/>
      <c r="AA125" s="68"/>
    </row>
    <row r="126" spans="1:27" ht="25.5">
      <c r="A126" s="71">
        <v>3125</v>
      </c>
      <c r="B126" s="73" t="s">
        <v>1516</v>
      </c>
      <c r="C126" s="73" t="s">
        <v>1498</v>
      </c>
      <c r="D126" s="74" t="s">
        <v>424</v>
      </c>
      <c r="E126" s="74">
        <v>8</v>
      </c>
      <c r="F126" s="74" t="s">
        <v>1519</v>
      </c>
      <c r="G126" s="73" t="s">
        <v>1353</v>
      </c>
      <c r="H126" s="73" t="s">
        <v>862</v>
      </c>
      <c r="I126" s="74">
        <v>8</v>
      </c>
      <c r="J126" s="74" t="s">
        <v>1519</v>
      </c>
      <c r="K126" s="73" t="s">
        <v>1353</v>
      </c>
      <c r="L126" s="74" t="s">
        <v>424</v>
      </c>
      <c r="M126" s="73" t="s">
        <v>866</v>
      </c>
      <c r="N126" s="74" t="s">
        <v>1218</v>
      </c>
      <c r="O126" s="74"/>
      <c r="P126" s="74"/>
      <c r="Q126" s="74"/>
      <c r="R126" s="74"/>
      <c r="S126" s="74" t="s">
        <v>878</v>
      </c>
      <c r="T126" s="75" t="s">
        <v>1596</v>
      </c>
      <c r="U126" s="75" t="s">
        <v>1597</v>
      </c>
      <c r="V126" s="68" t="s">
        <v>125</v>
      </c>
      <c r="W126" s="68" t="s">
        <v>183</v>
      </c>
      <c r="X126" s="68" t="s">
        <v>1656</v>
      </c>
      <c r="Y126" s="68"/>
      <c r="Z126" s="68"/>
      <c r="AA126" s="68"/>
    </row>
    <row r="127" spans="1:27" ht="25.5">
      <c r="A127" s="71">
        <v>3126</v>
      </c>
      <c r="B127" s="73" t="s">
        <v>1516</v>
      </c>
      <c r="C127" s="73" t="s">
        <v>1498</v>
      </c>
      <c r="D127" s="74" t="s">
        <v>1520</v>
      </c>
      <c r="E127" s="74">
        <v>11</v>
      </c>
      <c r="F127" s="74" t="s">
        <v>689</v>
      </c>
      <c r="G127" s="73" t="s">
        <v>1353</v>
      </c>
      <c r="H127" s="73" t="s">
        <v>862</v>
      </c>
      <c r="I127" s="74">
        <v>11</v>
      </c>
      <c r="J127" s="74" t="s">
        <v>689</v>
      </c>
      <c r="K127" s="73" t="s">
        <v>1353</v>
      </c>
      <c r="L127" s="74" t="s">
        <v>1520</v>
      </c>
      <c r="M127" s="73" t="s">
        <v>866</v>
      </c>
      <c r="N127" s="74" t="s">
        <v>1218</v>
      </c>
      <c r="O127" s="74"/>
      <c r="P127" s="74"/>
      <c r="Q127" s="74"/>
      <c r="R127" s="74"/>
      <c r="S127" s="74" t="s">
        <v>878</v>
      </c>
      <c r="T127" s="75" t="s">
        <v>1598</v>
      </c>
      <c r="U127" s="75" t="s">
        <v>1599</v>
      </c>
      <c r="V127" s="68" t="s">
        <v>125</v>
      </c>
      <c r="W127" s="68" t="s">
        <v>184</v>
      </c>
      <c r="X127" s="68" t="s">
        <v>1656</v>
      </c>
      <c r="Y127" s="68"/>
      <c r="Z127" s="68"/>
      <c r="AA127" s="68"/>
    </row>
    <row r="128" spans="1:27" ht="51">
      <c r="A128" s="71">
        <v>3127</v>
      </c>
      <c r="B128" s="73" t="s">
        <v>1516</v>
      </c>
      <c r="C128" s="73" t="s">
        <v>1498</v>
      </c>
      <c r="D128" s="74" t="s">
        <v>425</v>
      </c>
      <c r="E128" s="74">
        <v>11</v>
      </c>
      <c r="F128" s="74" t="s">
        <v>1308</v>
      </c>
      <c r="G128" s="73" t="s">
        <v>864</v>
      </c>
      <c r="H128" s="73" t="s">
        <v>862</v>
      </c>
      <c r="I128" s="74">
        <v>11</v>
      </c>
      <c r="J128" s="74" t="s">
        <v>1308</v>
      </c>
      <c r="K128" s="73" t="s">
        <v>864</v>
      </c>
      <c r="L128" s="74" t="s">
        <v>425</v>
      </c>
      <c r="M128" s="73" t="s">
        <v>866</v>
      </c>
      <c r="N128" s="74" t="s">
        <v>1220</v>
      </c>
      <c r="O128" s="74"/>
      <c r="P128" s="74"/>
      <c r="Q128" s="74"/>
      <c r="R128" s="74"/>
      <c r="S128" s="74" t="s">
        <v>878</v>
      </c>
      <c r="T128" s="75" t="s">
        <v>1600</v>
      </c>
      <c r="U128" s="75" t="s">
        <v>1601</v>
      </c>
      <c r="V128" s="68" t="s">
        <v>504</v>
      </c>
      <c r="W128" s="68"/>
      <c r="X128" s="68" t="s">
        <v>598</v>
      </c>
      <c r="Y128" s="68"/>
      <c r="Z128" s="68"/>
      <c r="AA128" s="68"/>
    </row>
    <row r="129" spans="1:27" ht="63.75">
      <c r="A129" s="71">
        <v>3128</v>
      </c>
      <c r="B129" s="73" t="s">
        <v>1516</v>
      </c>
      <c r="C129" s="73" t="s">
        <v>1498</v>
      </c>
      <c r="D129" s="74" t="s">
        <v>1207</v>
      </c>
      <c r="E129" s="74">
        <v>25</v>
      </c>
      <c r="F129" s="74" t="s">
        <v>1521</v>
      </c>
      <c r="G129" s="73" t="s">
        <v>1353</v>
      </c>
      <c r="H129" s="73" t="s">
        <v>862</v>
      </c>
      <c r="I129" s="74">
        <v>25</v>
      </c>
      <c r="J129" s="74" t="s">
        <v>1521</v>
      </c>
      <c r="K129" s="73" t="s">
        <v>1353</v>
      </c>
      <c r="L129" s="74" t="s">
        <v>1207</v>
      </c>
      <c r="M129" s="73" t="s">
        <v>868</v>
      </c>
      <c r="N129" s="74" t="s">
        <v>1228</v>
      </c>
      <c r="O129" s="74"/>
      <c r="P129" s="74" t="s">
        <v>526</v>
      </c>
      <c r="Q129" s="74"/>
      <c r="R129" s="74"/>
      <c r="S129" s="74" t="s">
        <v>878</v>
      </c>
      <c r="T129" s="75" t="s">
        <v>1602</v>
      </c>
      <c r="U129" s="75" t="s">
        <v>1603</v>
      </c>
      <c r="V129" s="68" t="s">
        <v>121</v>
      </c>
      <c r="W129" s="68" t="s">
        <v>197</v>
      </c>
      <c r="X129" s="68" t="s">
        <v>204</v>
      </c>
      <c r="Y129" s="68"/>
      <c r="Z129" s="68"/>
      <c r="AA129" s="68"/>
    </row>
    <row r="130" spans="1:27" ht="51">
      <c r="A130" s="71">
        <v>3129</v>
      </c>
      <c r="B130" s="73" t="s">
        <v>1516</v>
      </c>
      <c r="C130" s="73" t="s">
        <v>1498</v>
      </c>
      <c r="D130" s="74" t="s">
        <v>1207</v>
      </c>
      <c r="E130" s="74">
        <v>25</v>
      </c>
      <c r="F130" s="74" t="s">
        <v>1522</v>
      </c>
      <c r="G130" s="73" t="s">
        <v>1353</v>
      </c>
      <c r="H130" s="73" t="s">
        <v>862</v>
      </c>
      <c r="I130" s="74">
        <v>25</v>
      </c>
      <c r="J130" s="74" t="s">
        <v>1522</v>
      </c>
      <c r="K130" s="73" t="s">
        <v>1353</v>
      </c>
      <c r="L130" s="74" t="s">
        <v>1207</v>
      </c>
      <c r="M130" s="73" t="s">
        <v>868</v>
      </c>
      <c r="N130" s="74" t="s">
        <v>1228</v>
      </c>
      <c r="O130" s="74"/>
      <c r="P130" s="74" t="s">
        <v>526</v>
      </c>
      <c r="Q130" s="74"/>
      <c r="R130" s="74"/>
      <c r="S130" s="74" t="s">
        <v>878</v>
      </c>
      <c r="T130" s="75" t="s">
        <v>1604</v>
      </c>
      <c r="U130" s="75" t="s">
        <v>1605</v>
      </c>
      <c r="V130" s="68" t="s">
        <v>121</v>
      </c>
      <c r="W130" s="68" t="s">
        <v>198</v>
      </c>
      <c r="X130" s="68" t="s">
        <v>204</v>
      </c>
      <c r="Y130" s="68"/>
      <c r="Z130" s="68"/>
      <c r="AA130" s="68"/>
    </row>
    <row r="131" spans="1:27" ht="38.25">
      <c r="A131" s="71">
        <v>3130</v>
      </c>
      <c r="B131" s="73" t="s">
        <v>1516</v>
      </c>
      <c r="C131" s="73" t="s">
        <v>1498</v>
      </c>
      <c r="D131" s="74" t="s">
        <v>1207</v>
      </c>
      <c r="E131" s="74" t="s">
        <v>1523</v>
      </c>
      <c r="F131" s="74" t="s">
        <v>1524</v>
      </c>
      <c r="G131" s="73" t="s">
        <v>1353</v>
      </c>
      <c r="H131" s="73" t="s">
        <v>862</v>
      </c>
      <c r="I131" s="74" t="s">
        <v>1523</v>
      </c>
      <c r="J131" s="74" t="s">
        <v>1524</v>
      </c>
      <c r="K131" s="73" t="s">
        <v>1353</v>
      </c>
      <c r="L131" s="74" t="s">
        <v>1207</v>
      </c>
      <c r="M131" s="73" t="s">
        <v>866</v>
      </c>
      <c r="N131" s="74" t="s">
        <v>1216</v>
      </c>
      <c r="O131" s="74"/>
      <c r="P131" s="74" t="s">
        <v>524</v>
      </c>
      <c r="Q131" s="74"/>
      <c r="R131" s="74"/>
      <c r="S131" s="74" t="s">
        <v>878</v>
      </c>
      <c r="T131" s="75" t="s">
        <v>1606</v>
      </c>
      <c r="U131" s="75" t="s">
        <v>1607</v>
      </c>
      <c r="V131" s="68" t="s">
        <v>504</v>
      </c>
      <c r="W131" s="68" t="s">
        <v>130</v>
      </c>
      <c r="X131" s="68" t="s">
        <v>598</v>
      </c>
      <c r="Y131" s="68"/>
      <c r="Z131" s="68"/>
      <c r="AA131" s="68"/>
    </row>
    <row r="132" spans="1:27" ht="51">
      <c r="A132" s="71">
        <v>3131</v>
      </c>
      <c r="B132" s="73" t="s">
        <v>1516</v>
      </c>
      <c r="C132" s="73" t="s">
        <v>1498</v>
      </c>
      <c r="D132" s="74" t="s">
        <v>1525</v>
      </c>
      <c r="E132" s="74">
        <v>27</v>
      </c>
      <c r="F132" s="74" t="s">
        <v>1468</v>
      </c>
      <c r="G132" s="73" t="s">
        <v>1353</v>
      </c>
      <c r="H132" s="73" t="s">
        <v>862</v>
      </c>
      <c r="I132" s="74">
        <v>27</v>
      </c>
      <c r="J132" s="74" t="s">
        <v>1468</v>
      </c>
      <c r="K132" s="73" t="s">
        <v>1353</v>
      </c>
      <c r="L132" s="74" t="s">
        <v>1525</v>
      </c>
      <c r="M132" s="73" t="s">
        <v>866</v>
      </c>
      <c r="N132" s="74" t="s">
        <v>1216</v>
      </c>
      <c r="O132" s="74"/>
      <c r="P132" s="74" t="s">
        <v>524</v>
      </c>
      <c r="Q132" s="74"/>
      <c r="R132" s="74"/>
      <c r="S132" s="74" t="s">
        <v>878</v>
      </c>
      <c r="T132" s="75" t="s">
        <v>1608</v>
      </c>
      <c r="U132" s="75" t="s">
        <v>1609</v>
      </c>
      <c r="V132" s="68" t="s">
        <v>504</v>
      </c>
      <c r="W132" s="68"/>
      <c r="X132" s="68" t="s">
        <v>598</v>
      </c>
      <c r="Y132" s="68"/>
      <c r="Z132" s="68"/>
      <c r="AA132" s="68"/>
    </row>
    <row r="133" spans="1:27" ht="38.25">
      <c r="A133" s="71">
        <v>3132</v>
      </c>
      <c r="B133" s="73" t="s">
        <v>1516</v>
      </c>
      <c r="C133" s="73" t="s">
        <v>1498</v>
      </c>
      <c r="D133" s="74" t="s">
        <v>1526</v>
      </c>
      <c r="E133" s="74">
        <v>28</v>
      </c>
      <c r="F133" s="74" t="s">
        <v>1527</v>
      </c>
      <c r="G133" s="73" t="s">
        <v>1353</v>
      </c>
      <c r="H133" s="73" t="s">
        <v>862</v>
      </c>
      <c r="I133" s="74">
        <v>28</v>
      </c>
      <c r="J133" s="74" t="s">
        <v>1527</v>
      </c>
      <c r="K133" s="73" t="s">
        <v>1353</v>
      </c>
      <c r="L133" s="74" t="s">
        <v>1526</v>
      </c>
      <c r="M133" s="73" t="s">
        <v>866</v>
      </c>
      <c r="N133" s="74" t="s">
        <v>1216</v>
      </c>
      <c r="O133" s="74"/>
      <c r="P133" s="74" t="s">
        <v>524</v>
      </c>
      <c r="Q133" s="74"/>
      <c r="R133" s="74"/>
      <c r="S133" s="74" t="s">
        <v>878</v>
      </c>
      <c r="T133" s="75" t="s">
        <v>1606</v>
      </c>
      <c r="U133" s="75" t="s">
        <v>1607</v>
      </c>
      <c r="V133" s="68" t="s">
        <v>504</v>
      </c>
      <c r="W133" s="68" t="s">
        <v>130</v>
      </c>
      <c r="X133" s="68" t="s">
        <v>598</v>
      </c>
      <c r="Y133" s="68"/>
      <c r="Z133" s="68"/>
      <c r="AA133" s="68"/>
    </row>
    <row r="134" spans="1:27" ht="25.5">
      <c r="A134" s="71">
        <v>3133</v>
      </c>
      <c r="B134" s="73" t="s">
        <v>1528</v>
      </c>
      <c r="C134" s="73" t="s">
        <v>1529</v>
      </c>
      <c r="D134" s="74" t="s">
        <v>1530</v>
      </c>
      <c r="E134" s="74">
        <v>3</v>
      </c>
      <c r="F134" s="74" t="s">
        <v>462</v>
      </c>
      <c r="G134" s="73" t="s">
        <v>1353</v>
      </c>
      <c r="H134" s="73" t="s">
        <v>862</v>
      </c>
      <c r="I134" s="74">
        <v>3</v>
      </c>
      <c r="J134" s="74" t="s">
        <v>462</v>
      </c>
      <c r="K134" s="73" t="s">
        <v>1353</v>
      </c>
      <c r="L134" s="74" t="s">
        <v>1530</v>
      </c>
      <c r="M134" s="73" t="s">
        <v>866</v>
      </c>
      <c r="N134" s="74" t="s">
        <v>1216</v>
      </c>
      <c r="O134" s="74"/>
      <c r="P134" s="74" t="s">
        <v>524</v>
      </c>
      <c r="Q134" s="74"/>
      <c r="R134" s="74"/>
      <c r="S134" s="74" t="s">
        <v>878</v>
      </c>
      <c r="T134" s="75" t="s">
        <v>1610</v>
      </c>
      <c r="U134" s="75" t="s">
        <v>1611</v>
      </c>
      <c r="V134" s="68" t="s">
        <v>504</v>
      </c>
      <c r="W134" s="68"/>
      <c r="X134" s="68" t="s">
        <v>598</v>
      </c>
      <c r="Y134" s="68"/>
      <c r="Z134" s="68"/>
      <c r="AA134" s="68"/>
    </row>
    <row r="135" spans="1:27" ht="63.75">
      <c r="A135" s="71">
        <v>3134</v>
      </c>
      <c r="B135" s="73" t="s">
        <v>1528</v>
      </c>
      <c r="C135" s="73" t="s">
        <v>1529</v>
      </c>
      <c r="D135" s="74" t="s">
        <v>423</v>
      </c>
      <c r="E135" s="74">
        <v>6</v>
      </c>
      <c r="F135" s="74" t="s">
        <v>1170</v>
      </c>
      <c r="G135" s="73" t="s">
        <v>1353</v>
      </c>
      <c r="H135" s="73" t="s">
        <v>862</v>
      </c>
      <c r="I135" s="74">
        <v>6</v>
      </c>
      <c r="J135" s="74" t="s">
        <v>1170</v>
      </c>
      <c r="K135" s="73" t="s">
        <v>1353</v>
      </c>
      <c r="L135" s="74" t="s">
        <v>423</v>
      </c>
      <c r="M135" s="73" t="s">
        <v>866</v>
      </c>
      <c r="N135" s="74" t="s">
        <v>1221</v>
      </c>
      <c r="O135" s="74"/>
      <c r="P135" s="74" t="s">
        <v>524</v>
      </c>
      <c r="Q135" s="74"/>
      <c r="R135" s="74"/>
      <c r="S135" s="74" t="s">
        <v>878</v>
      </c>
      <c r="T135" s="75" t="s">
        <v>120</v>
      </c>
      <c r="U135" s="75" t="s">
        <v>1612</v>
      </c>
      <c r="V135" s="68" t="s">
        <v>125</v>
      </c>
      <c r="W135" s="80" t="s">
        <v>124</v>
      </c>
      <c r="X135" s="68" t="s">
        <v>598</v>
      </c>
      <c r="Y135" s="68"/>
      <c r="Z135" s="68"/>
      <c r="AA135" s="68"/>
    </row>
    <row r="136" spans="1:27" ht="25.5">
      <c r="A136" s="71">
        <v>3135</v>
      </c>
      <c r="B136" s="73" t="s">
        <v>1528</v>
      </c>
      <c r="C136" s="73" t="s">
        <v>1529</v>
      </c>
      <c r="D136" s="74" t="s">
        <v>415</v>
      </c>
      <c r="E136" s="74">
        <v>7</v>
      </c>
      <c r="F136" s="74" t="s">
        <v>1173</v>
      </c>
      <c r="G136" s="73" t="s">
        <v>1353</v>
      </c>
      <c r="H136" s="73" t="s">
        <v>862</v>
      </c>
      <c r="I136" s="74">
        <v>7</v>
      </c>
      <c r="J136" s="74" t="s">
        <v>1173</v>
      </c>
      <c r="K136" s="73" t="s">
        <v>1353</v>
      </c>
      <c r="L136" s="74" t="s">
        <v>415</v>
      </c>
      <c r="M136" s="73" t="s">
        <v>866</v>
      </c>
      <c r="N136" s="74" t="s">
        <v>1216</v>
      </c>
      <c r="O136" s="74"/>
      <c r="P136" s="74" t="s">
        <v>524</v>
      </c>
      <c r="Q136" s="74"/>
      <c r="R136" s="74"/>
      <c r="S136" s="74" t="s">
        <v>878</v>
      </c>
      <c r="T136" s="75" t="s">
        <v>1613</v>
      </c>
      <c r="U136" s="75" t="s">
        <v>1612</v>
      </c>
      <c r="V136" s="68" t="s">
        <v>131</v>
      </c>
      <c r="W136" s="68" t="s">
        <v>132</v>
      </c>
      <c r="X136" s="68" t="s">
        <v>598</v>
      </c>
      <c r="Y136" s="68"/>
      <c r="Z136" s="68"/>
      <c r="AA136" s="68"/>
    </row>
    <row r="137" spans="1:27" ht="25.5">
      <c r="A137" s="71">
        <v>3136</v>
      </c>
      <c r="B137" s="73" t="s">
        <v>1528</v>
      </c>
      <c r="C137" s="73" t="s">
        <v>1529</v>
      </c>
      <c r="D137" s="74" t="s">
        <v>1129</v>
      </c>
      <c r="E137" s="74">
        <v>9</v>
      </c>
      <c r="F137" s="74" t="s">
        <v>1101</v>
      </c>
      <c r="G137" s="73" t="s">
        <v>1353</v>
      </c>
      <c r="H137" s="73" t="s">
        <v>862</v>
      </c>
      <c r="I137" s="74">
        <v>9</v>
      </c>
      <c r="J137" s="74" t="s">
        <v>1101</v>
      </c>
      <c r="K137" s="73" t="s">
        <v>1353</v>
      </c>
      <c r="L137" s="74" t="s">
        <v>1129</v>
      </c>
      <c r="M137" s="73" t="s">
        <v>866</v>
      </c>
      <c r="N137" s="74" t="s">
        <v>1221</v>
      </c>
      <c r="O137" s="74"/>
      <c r="P137" s="74" t="s">
        <v>524</v>
      </c>
      <c r="Q137" s="74"/>
      <c r="R137" s="74"/>
      <c r="S137" s="74" t="s">
        <v>878</v>
      </c>
      <c r="T137" s="75" t="s">
        <v>1614</v>
      </c>
      <c r="U137" s="75" t="s">
        <v>1612</v>
      </c>
      <c r="V137" s="68" t="s">
        <v>504</v>
      </c>
      <c r="W137" s="68"/>
      <c r="X137" s="68" t="s">
        <v>598</v>
      </c>
      <c r="Y137" s="68"/>
      <c r="Z137" s="68"/>
      <c r="AA137" s="68"/>
    </row>
    <row r="138" spans="1:27" ht="242.25">
      <c r="A138" s="71">
        <v>3137</v>
      </c>
      <c r="B138" s="73" t="s">
        <v>1528</v>
      </c>
      <c r="C138" s="73" t="s">
        <v>1529</v>
      </c>
      <c r="D138" s="74" t="s">
        <v>1130</v>
      </c>
      <c r="E138" s="74">
        <v>18</v>
      </c>
      <c r="F138" s="74" t="s">
        <v>1152</v>
      </c>
      <c r="G138" s="73" t="s">
        <v>1352</v>
      </c>
      <c r="H138" s="73" t="s">
        <v>862</v>
      </c>
      <c r="I138" s="74">
        <v>18</v>
      </c>
      <c r="J138" s="74" t="s">
        <v>1152</v>
      </c>
      <c r="K138" s="73" t="s">
        <v>1352</v>
      </c>
      <c r="L138" s="74" t="s">
        <v>1130</v>
      </c>
      <c r="M138" s="73" t="s">
        <v>868</v>
      </c>
      <c r="N138" s="74" t="s">
        <v>1230</v>
      </c>
      <c r="O138" s="74"/>
      <c r="P138" s="74" t="s">
        <v>526</v>
      </c>
      <c r="Q138" s="74"/>
      <c r="R138" s="74"/>
      <c r="S138" s="74" t="s">
        <v>878</v>
      </c>
      <c r="T138" s="75" t="s">
        <v>1615</v>
      </c>
      <c r="U138" s="75" t="s">
        <v>1616</v>
      </c>
      <c r="V138" s="68" t="s">
        <v>1327</v>
      </c>
      <c r="W138" s="68" t="s">
        <v>952</v>
      </c>
      <c r="X138" s="68" t="s">
        <v>950</v>
      </c>
      <c r="Y138" s="68"/>
      <c r="Z138" s="68"/>
      <c r="AA138" s="68"/>
    </row>
    <row r="139" spans="1:27" ht="165.75">
      <c r="A139" s="71">
        <v>3138</v>
      </c>
      <c r="B139" s="73" t="s">
        <v>1528</v>
      </c>
      <c r="C139" s="73" t="s">
        <v>1529</v>
      </c>
      <c r="D139" s="74" t="s">
        <v>1124</v>
      </c>
      <c r="E139" s="74">
        <v>20</v>
      </c>
      <c r="F139" s="74" t="s">
        <v>1153</v>
      </c>
      <c r="G139" s="73" t="s">
        <v>1353</v>
      </c>
      <c r="H139" s="73" t="s">
        <v>862</v>
      </c>
      <c r="I139" s="74">
        <v>20</v>
      </c>
      <c r="J139" s="74" t="s">
        <v>1153</v>
      </c>
      <c r="K139" s="73" t="s">
        <v>1353</v>
      </c>
      <c r="L139" s="74" t="s">
        <v>1124</v>
      </c>
      <c r="M139" s="73" t="s">
        <v>869</v>
      </c>
      <c r="N139" s="74" t="s">
        <v>300</v>
      </c>
      <c r="O139" s="74"/>
      <c r="P139" s="74"/>
      <c r="Q139" s="74"/>
      <c r="R139" s="74"/>
      <c r="S139" s="74" t="s">
        <v>878</v>
      </c>
      <c r="T139" s="75" t="s">
        <v>1617</v>
      </c>
      <c r="U139" s="75" t="s">
        <v>1612</v>
      </c>
      <c r="V139" s="68" t="s">
        <v>1329</v>
      </c>
      <c r="W139" s="68" t="s">
        <v>330</v>
      </c>
      <c r="X139" s="68" t="s">
        <v>216</v>
      </c>
      <c r="Y139" s="68"/>
      <c r="Z139" s="68"/>
      <c r="AA139" s="68"/>
    </row>
    <row r="140" spans="1:27" ht="51">
      <c r="A140" s="71">
        <v>3139</v>
      </c>
      <c r="B140" s="73" t="s">
        <v>1528</v>
      </c>
      <c r="C140" s="73" t="s">
        <v>1529</v>
      </c>
      <c r="D140" s="74" t="s">
        <v>1531</v>
      </c>
      <c r="E140" s="74">
        <v>45</v>
      </c>
      <c r="F140" s="74" t="s">
        <v>1184</v>
      </c>
      <c r="G140" s="73" t="s">
        <v>1353</v>
      </c>
      <c r="H140" s="73" t="s">
        <v>862</v>
      </c>
      <c r="I140" s="74">
        <v>45</v>
      </c>
      <c r="J140" s="74" t="s">
        <v>1184</v>
      </c>
      <c r="K140" s="73" t="s">
        <v>1353</v>
      </c>
      <c r="L140" s="74" t="s">
        <v>1531</v>
      </c>
      <c r="M140" s="73" t="s">
        <v>868</v>
      </c>
      <c r="N140" s="74" t="s">
        <v>1234</v>
      </c>
      <c r="O140" s="74"/>
      <c r="P140" s="74" t="s">
        <v>525</v>
      </c>
      <c r="Q140" s="74"/>
      <c r="R140" s="74"/>
      <c r="S140" s="74" t="s">
        <v>878</v>
      </c>
      <c r="T140" s="75" t="s">
        <v>1618</v>
      </c>
      <c r="U140" s="75" t="s">
        <v>1619</v>
      </c>
      <c r="V140" s="80" t="s">
        <v>125</v>
      </c>
      <c r="W140" s="80" t="s">
        <v>266</v>
      </c>
      <c r="X140" s="68" t="s">
        <v>329</v>
      </c>
      <c r="Y140" s="68"/>
      <c r="Z140" s="68"/>
      <c r="AA140" s="68"/>
    </row>
    <row r="141" spans="1:27" ht="25.5">
      <c r="A141" s="71">
        <v>3140</v>
      </c>
      <c r="B141" s="73" t="s">
        <v>1528</v>
      </c>
      <c r="C141" s="73" t="s">
        <v>1529</v>
      </c>
      <c r="D141" s="74" t="s">
        <v>1166</v>
      </c>
      <c r="E141" s="74">
        <v>113</v>
      </c>
      <c r="F141" s="74" t="s">
        <v>1158</v>
      </c>
      <c r="G141" s="73" t="s">
        <v>1353</v>
      </c>
      <c r="H141" s="73" t="s">
        <v>862</v>
      </c>
      <c r="I141" s="74">
        <v>113</v>
      </c>
      <c r="J141" s="74" t="s">
        <v>1158</v>
      </c>
      <c r="K141" s="73" t="s">
        <v>1353</v>
      </c>
      <c r="L141" s="74" t="s">
        <v>1166</v>
      </c>
      <c r="M141" s="73" t="s">
        <v>868</v>
      </c>
      <c r="N141" s="74" t="s">
        <v>1234</v>
      </c>
      <c r="O141" s="74"/>
      <c r="P141" s="74" t="s">
        <v>525</v>
      </c>
      <c r="Q141" s="74"/>
      <c r="R141" s="74"/>
      <c r="S141" s="74" t="s">
        <v>878</v>
      </c>
      <c r="T141" s="75" t="s">
        <v>157</v>
      </c>
      <c r="U141" s="75" t="s">
        <v>1612</v>
      </c>
      <c r="V141" s="80" t="s">
        <v>125</v>
      </c>
      <c r="W141" s="80" t="s">
        <v>267</v>
      </c>
      <c r="X141" s="68" t="s">
        <v>329</v>
      </c>
      <c r="Y141" s="68"/>
      <c r="Z141" s="68"/>
      <c r="AA141" s="68"/>
    </row>
    <row r="142" spans="1:27" ht="63.75">
      <c r="A142" s="71">
        <v>3141</v>
      </c>
      <c r="B142" s="73" t="s">
        <v>1528</v>
      </c>
      <c r="C142" s="73" t="s">
        <v>1529</v>
      </c>
      <c r="D142" s="74" t="s">
        <v>1187</v>
      </c>
      <c r="E142" s="74">
        <v>116</v>
      </c>
      <c r="F142" s="74" t="s">
        <v>1152</v>
      </c>
      <c r="G142" s="73" t="s">
        <v>1353</v>
      </c>
      <c r="H142" s="73" t="s">
        <v>862</v>
      </c>
      <c r="I142" s="74">
        <v>116</v>
      </c>
      <c r="J142" s="74" t="s">
        <v>1152</v>
      </c>
      <c r="K142" s="73" t="s">
        <v>1353</v>
      </c>
      <c r="L142" s="74" t="s">
        <v>1187</v>
      </c>
      <c r="M142" s="73" t="s">
        <v>868</v>
      </c>
      <c r="N142" s="74" t="s">
        <v>1234</v>
      </c>
      <c r="O142" s="74"/>
      <c r="P142" s="74" t="s">
        <v>525</v>
      </c>
      <c r="Q142" s="74"/>
      <c r="R142" s="74"/>
      <c r="S142" s="74" t="s">
        <v>878</v>
      </c>
      <c r="T142" s="75" t="s">
        <v>1620</v>
      </c>
      <c r="U142" s="75" t="s">
        <v>1621</v>
      </c>
      <c r="V142" s="80" t="s">
        <v>504</v>
      </c>
      <c r="W142" s="80" t="s">
        <v>51</v>
      </c>
      <c r="X142" s="68" t="s">
        <v>329</v>
      </c>
      <c r="Y142" s="68"/>
      <c r="Z142" s="68"/>
      <c r="AA142" s="68"/>
    </row>
    <row r="143" spans="1:27" ht="25.5">
      <c r="A143" s="71">
        <v>3142</v>
      </c>
      <c r="B143" s="73" t="s">
        <v>1528</v>
      </c>
      <c r="C143" s="73" t="s">
        <v>1529</v>
      </c>
      <c r="D143" s="74" t="s">
        <v>481</v>
      </c>
      <c r="E143" s="74">
        <v>117</v>
      </c>
      <c r="F143" s="74" t="s">
        <v>1179</v>
      </c>
      <c r="G143" s="73" t="s">
        <v>1353</v>
      </c>
      <c r="H143" s="73" t="s">
        <v>862</v>
      </c>
      <c r="I143" s="74">
        <v>117</v>
      </c>
      <c r="J143" s="74" t="s">
        <v>1179</v>
      </c>
      <c r="K143" s="73" t="s">
        <v>1353</v>
      </c>
      <c r="L143" s="74" t="s">
        <v>481</v>
      </c>
      <c r="M143" s="73" t="s">
        <v>868</v>
      </c>
      <c r="N143" s="74" t="s">
        <v>1234</v>
      </c>
      <c r="O143" s="74"/>
      <c r="P143" s="74" t="s">
        <v>525</v>
      </c>
      <c r="Q143" s="74"/>
      <c r="R143" s="74"/>
      <c r="S143" s="74" t="s">
        <v>878</v>
      </c>
      <c r="T143" s="75" t="s">
        <v>158</v>
      </c>
      <c r="U143" s="75" t="s">
        <v>1612</v>
      </c>
      <c r="V143" s="80" t="s">
        <v>504</v>
      </c>
      <c r="W143" s="80" t="s">
        <v>51</v>
      </c>
      <c r="X143" s="68" t="s">
        <v>329</v>
      </c>
      <c r="Y143" s="68"/>
      <c r="Z143" s="68"/>
      <c r="AA143" s="68"/>
    </row>
    <row r="144" spans="1:27" ht="140.25">
      <c r="A144" s="71">
        <v>3143</v>
      </c>
      <c r="B144" s="73" t="s">
        <v>1528</v>
      </c>
      <c r="C144" s="73" t="s">
        <v>1529</v>
      </c>
      <c r="D144" s="74" t="s">
        <v>1109</v>
      </c>
      <c r="E144" s="74">
        <v>252</v>
      </c>
      <c r="F144" s="74" t="s">
        <v>1146</v>
      </c>
      <c r="G144" s="73" t="s">
        <v>1352</v>
      </c>
      <c r="H144" s="73" t="s">
        <v>862</v>
      </c>
      <c r="I144" s="74">
        <v>252</v>
      </c>
      <c r="J144" s="74" t="s">
        <v>1146</v>
      </c>
      <c r="K144" s="73" t="s">
        <v>1352</v>
      </c>
      <c r="L144" s="74" t="s">
        <v>1109</v>
      </c>
      <c r="M144" s="73" t="s">
        <v>868</v>
      </c>
      <c r="N144" s="74" t="s">
        <v>1233</v>
      </c>
      <c r="O144" s="74"/>
      <c r="P144" s="74" t="s">
        <v>524</v>
      </c>
      <c r="Q144" s="68" t="s">
        <v>1435</v>
      </c>
      <c r="R144" s="74" t="s">
        <v>1436</v>
      </c>
      <c r="S144" s="74" t="s">
        <v>1434</v>
      </c>
      <c r="T144" s="75" t="s">
        <v>1622</v>
      </c>
      <c r="U144" s="75" t="s">
        <v>435</v>
      </c>
      <c r="V144" s="68" t="s">
        <v>125</v>
      </c>
      <c r="W144" s="80" t="s">
        <v>942</v>
      </c>
      <c r="X144" s="68"/>
      <c r="Y144" s="68"/>
      <c r="Z144" s="68"/>
      <c r="AA144" s="68"/>
    </row>
    <row r="145" spans="1:27" ht="344.25">
      <c r="A145" s="71">
        <v>3144</v>
      </c>
      <c r="B145" s="73" t="s">
        <v>1528</v>
      </c>
      <c r="C145" s="73" t="s">
        <v>1529</v>
      </c>
      <c r="D145" s="74" t="s">
        <v>1532</v>
      </c>
      <c r="E145" s="74">
        <v>254</v>
      </c>
      <c r="F145" s="74" t="s">
        <v>1118</v>
      </c>
      <c r="G145" s="73" t="s">
        <v>1352</v>
      </c>
      <c r="H145" s="73" t="s">
        <v>862</v>
      </c>
      <c r="I145" s="74">
        <v>254</v>
      </c>
      <c r="J145" s="74" t="s">
        <v>1118</v>
      </c>
      <c r="K145" s="73" t="s">
        <v>1352</v>
      </c>
      <c r="L145" s="74" t="s">
        <v>1532</v>
      </c>
      <c r="M145" s="73" t="s">
        <v>868</v>
      </c>
      <c r="N145" s="74" t="s">
        <v>1233</v>
      </c>
      <c r="O145" s="74"/>
      <c r="P145" s="74" t="s">
        <v>524</v>
      </c>
      <c r="Q145" s="68" t="s">
        <v>1435</v>
      </c>
      <c r="R145" s="74" t="s">
        <v>1436</v>
      </c>
      <c r="S145" s="74" t="s">
        <v>1434</v>
      </c>
      <c r="T145" s="75" t="s">
        <v>1623</v>
      </c>
      <c r="U145" s="75" t="s">
        <v>1624</v>
      </c>
      <c r="V145" s="68" t="s">
        <v>125</v>
      </c>
      <c r="W145" s="68" t="s">
        <v>665</v>
      </c>
      <c r="X145" s="68"/>
      <c r="Y145" s="68"/>
      <c r="Z145" s="68"/>
      <c r="AA145" s="68"/>
    </row>
    <row r="146" spans="1:27" ht="369.75">
      <c r="A146" s="71">
        <v>3145</v>
      </c>
      <c r="B146" s="73" t="s">
        <v>1528</v>
      </c>
      <c r="C146" s="73" t="s">
        <v>1529</v>
      </c>
      <c r="D146" s="74" t="s">
        <v>1532</v>
      </c>
      <c r="E146" s="74">
        <v>254</v>
      </c>
      <c r="F146" s="74" t="s">
        <v>1148</v>
      </c>
      <c r="G146" s="73" t="s">
        <v>1352</v>
      </c>
      <c r="H146" s="73" t="s">
        <v>862</v>
      </c>
      <c r="I146" s="74">
        <v>254</v>
      </c>
      <c r="J146" s="74" t="s">
        <v>1148</v>
      </c>
      <c r="K146" s="73" t="s">
        <v>1352</v>
      </c>
      <c r="L146" s="74" t="s">
        <v>1532</v>
      </c>
      <c r="M146" s="73" t="s">
        <v>868</v>
      </c>
      <c r="N146" s="74" t="s">
        <v>1233</v>
      </c>
      <c r="O146" s="74"/>
      <c r="P146" s="74" t="s">
        <v>524</v>
      </c>
      <c r="Q146" s="68" t="s">
        <v>1435</v>
      </c>
      <c r="R146" s="74" t="s">
        <v>1436</v>
      </c>
      <c r="S146" s="74" t="s">
        <v>1434</v>
      </c>
      <c r="T146" s="75" t="s">
        <v>1625</v>
      </c>
      <c r="U146" s="75" t="s">
        <v>1626</v>
      </c>
      <c r="V146" s="68" t="s">
        <v>125</v>
      </c>
      <c r="W146" s="68" t="s">
        <v>666</v>
      </c>
      <c r="X146" s="68"/>
      <c r="Y146" s="68"/>
      <c r="Z146" s="68"/>
      <c r="AA146" s="68"/>
    </row>
    <row r="147" spans="1:27" ht="306">
      <c r="A147" s="71">
        <v>3146</v>
      </c>
      <c r="B147" s="73" t="s">
        <v>1528</v>
      </c>
      <c r="C147" s="73" t="s">
        <v>1529</v>
      </c>
      <c r="D147" s="74" t="s">
        <v>1533</v>
      </c>
      <c r="E147" s="74">
        <v>254</v>
      </c>
      <c r="F147" s="74" t="s">
        <v>1104</v>
      </c>
      <c r="G147" s="73" t="s">
        <v>1352</v>
      </c>
      <c r="H147" s="73" t="s">
        <v>862</v>
      </c>
      <c r="I147" s="74">
        <v>254</v>
      </c>
      <c r="J147" s="74" t="s">
        <v>1104</v>
      </c>
      <c r="K147" s="73" t="s">
        <v>1352</v>
      </c>
      <c r="L147" s="74" t="s">
        <v>1533</v>
      </c>
      <c r="M147" s="73" t="s">
        <v>868</v>
      </c>
      <c r="N147" s="74" t="s">
        <v>1233</v>
      </c>
      <c r="O147" s="74"/>
      <c r="P147" s="74" t="s">
        <v>524</v>
      </c>
      <c r="Q147" s="68" t="s">
        <v>1435</v>
      </c>
      <c r="R147" s="74" t="s">
        <v>1436</v>
      </c>
      <c r="S147" s="74" t="s">
        <v>1434</v>
      </c>
      <c r="T147" s="75" t="s">
        <v>1627</v>
      </c>
      <c r="U147" s="75" t="s">
        <v>1628</v>
      </c>
      <c r="V147" s="68" t="s">
        <v>125</v>
      </c>
      <c r="W147" s="68" t="s">
        <v>957</v>
      </c>
      <c r="X147" s="68"/>
      <c r="Y147" s="68"/>
      <c r="Z147" s="68"/>
      <c r="AA147" s="68"/>
    </row>
    <row r="148" spans="1:27" ht="51">
      <c r="A148" s="71">
        <v>3147</v>
      </c>
      <c r="B148" s="73" t="s">
        <v>1528</v>
      </c>
      <c r="C148" s="73" t="s">
        <v>1529</v>
      </c>
      <c r="D148" s="74" t="s">
        <v>1137</v>
      </c>
      <c r="E148" s="74">
        <v>256</v>
      </c>
      <c r="F148" s="74" t="s">
        <v>1117</v>
      </c>
      <c r="G148" s="73" t="s">
        <v>1353</v>
      </c>
      <c r="H148" s="73" t="s">
        <v>862</v>
      </c>
      <c r="I148" s="74">
        <v>256</v>
      </c>
      <c r="J148" s="74" t="s">
        <v>1117</v>
      </c>
      <c r="K148" s="73" t="s">
        <v>1353</v>
      </c>
      <c r="L148" s="74" t="s">
        <v>1137</v>
      </c>
      <c r="M148" s="73" t="s">
        <v>868</v>
      </c>
      <c r="N148" s="74" t="s">
        <v>1233</v>
      </c>
      <c r="O148" s="74"/>
      <c r="P148" s="74" t="s">
        <v>524</v>
      </c>
      <c r="Q148" s="68" t="s">
        <v>1435</v>
      </c>
      <c r="R148" s="74" t="s">
        <v>1436</v>
      </c>
      <c r="S148" s="74" t="s">
        <v>1434</v>
      </c>
      <c r="T148" s="75" t="s">
        <v>1629</v>
      </c>
      <c r="U148" s="75" t="s">
        <v>1612</v>
      </c>
      <c r="V148" s="68" t="s">
        <v>504</v>
      </c>
      <c r="W148" s="68" t="s">
        <v>939</v>
      </c>
      <c r="X148" s="68"/>
      <c r="Y148" s="68"/>
      <c r="Z148" s="68"/>
      <c r="AA148" s="68"/>
    </row>
    <row r="149" spans="1:27" ht="178.5">
      <c r="A149" s="71">
        <v>3148</v>
      </c>
      <c r="B149" s="73" t="s">
        <v>1528</v>
      </c>
      <c r="C149" s="73" t="s">
        <v>1529</v>
      </c>
      <c r="D149" s="74" t="s">
        <v>1534</v>
      </c>
      <c r="E149" s="74">
        <v>257</v>
      </c>
      <c r="F149" s="74" t="s">
        <v>1179</v>
      </c>
      <c r="G149" s="73" t="s">
        <v>1352</v>
      </c>
      <c r="H149" s="73" t="s">
        <v>862</v>
      </c>
      <c r="I149" s="74">
        <v>257</v>
      </c>
      <c r="J149" s="74" t="s">
        <v>1179</v>
      </c>
      <c r="K149" s="73" t="s">
        <v>1352</v>
      </c>
      <c r="L149" s="74" t="s">
        <v>1534</v>
      </c>
      <c r="M149" s="73" t="s">
        <v>868</v>
      </c>
      <c r="N149" s="74" t="s">
        <v>1233</v>
      </c>
      <c r="O149" s="74"/>
      <c r="P149" s="74" t="s">
        <v>524</v>
      </c>
      <c r="Q149" s="68" t="s">
        <v>1435</v>
      </c>
      <c r="R149" s="74" t="s">
        <v>1436</v>
      </c>
      <c r="S149" s="74" t="s">
        <v>1434</v>
      </c>
      <c r="T149" s="75" t="s">
        <v>1630</v>
      </c>
      <c r="U149" s="75" t="s">
        <v>1631</v>
      </c>
      <c r="V149" s="68" t="s">
        <v>125</v>
      </c>
      <c r="W149" s="68" t="s">
        <v>958</v>
      </c>
      <c r="X149" s="68"/>
      <c r="Y149" s="68"/>
      <c r="Z149" s="68"/>
      <c r="AA149" s="68"/>
    </row>
    <row r="150" spans="1:27" ht="38.25">
      <c r="A150" s="71">
        <v>3149</v>
      </c>
      <c r="B150" s="73" t="s">
        <v>1528</v>
      </c>
      <c r="C150" s="73" t="s">
        <v>1529</v>
      </c>
      <c r="D150" s="74" t="s">
        <v>1534</v>
      </c>
      <c r="E150" s="74">
        <v>257</v>
      </c>
      <c r="F150" s="74" t="s">
        <v>1152</v>
      </c>
      <c r="G150" s="73" t="s">
        <v>1352</v>
      </c>
      <c r="H150" s="73" t="s">
        <v>862</v>
      </c>
      <c r="I150" s="74">
        <v>257</v>
      </c>
      <c r="J150" s="74" t="s">
        <v>1152</v>
      </c>
      <c r="K150" s="73" t="s">
        <v>1352</v>
      </c>
      <c r="L150" s="74" t="s">
        <v>1534</v>
      </c>
      <c r="M150" s="73" t="s">
        <v>868</v>
      </c>
      <c r="N150" s="74" t="s">
        <v>1233</v>
      </c>
      <c r="O150" s="74"/>
      <c r="P150" s="74" t="s">
        <v>524</v>
      </c>
      <c r="Q150" s="68" t="s">
        <v>1435</v>
      </c>
      <c r="R150" s="74" t="s">
        <v>1436</v>
      </c>
      <c r="S150" s="74" t="s">
        <v>1434</v>
      </c>
      <c r="T150" s="75" t="s">
        <v>1632</v>
      </c>
      <c r="U150" s="75" t="s">
        <v>1612</v>
      </c>
      <c r="V150" s="68" t="s">
        <v>125</v>
      </c>
      <c r="W150" s="68" t="s">
        <v>959</v>
      </c>
      <c r="X150" s="68"/>
      <c r="Y150" s="68"/>
      <c r="Z150" s="68"/>
      <c r="AA150" s="68"/>
    </row>
    <row r="151" spans="1:27" ht="369.75">
      <c r="A151" s="71">
        <v>3150</v>
      </c>
      <c r="B151" s="73" t="s">
        <v>1528</v>
      </c>
      <c r="C151" s="73" t="s">
        <v>1529</v>
      </c>
      <c r="D151" s="74" t="s">
        <v>1535</v>
      </c>
      <c r="E151" s="74">
        <v>257</v>
      </c>
      <c r="F151" s="74" t="s">
        <v>1131</v>
      </c>
      <c r="G151" s="73" t="s">
        <v>1352</v>
      </c>
      <c r="H151" s="73" t="s">
        <v>862</v>
      </c>
      <c r="I151" s="74">
        <v>257</v>
      </c>
      <c r="J151" s="74" t="s">
        <v>1131</v>
      </c>
      <c r="K151" s="73" t="s">
        <v>1352</v>
      </c>
      <c r="L151" s="74" t="s">
        <v>1535</v>
      </c>
      <c r="M151" s="73" t="s">
        <v>868</v>
      </c>
      <c r="N151" s="74" t="s">
        <v>1233</v>
      </c>
      <c r="O151" s="74"/>
      <c r="P151" s="74" t="s">
        <v>524</v>
      </c>
      <c r="Q151" s="68" t="s">
        <v>1435</v>
      </c>
      <c r="R151" s="74" t="s">
        <v>1436</v>
      </c>
      <c r="S151" s="74" t="s">
        <v>1434</v>
      </c>
      <c r="T151" s="75" t="s">
        <v>1633</v>
      </c>
      <c r="U151" s="75" t="s">
        <v>1634</v>
      </c>
      <c r="V151" s="68" t="s">
        <v>125</v>
      </c>
      <c r="W151" s="68" t="s">
        <v>960</v>
      </c>
      <c r="X151" s="68"/>
      <c r="Y151" s="68"/>
      <c r="Z151" s="68"/>
      <c r="AA151" s="68"/>
    </row>
    <row r="152" spans="1:27" ht="51">
      <c r="A152" s="71">
        <v>3151</v>
      </c>
      <c r="B152" s="73" t="s">
        <v>1536</v>
      </c>
      <c r="C152" s="73" t="s">
        <v>1537</v>
      </c>
      <c r="D152" s="74">
        <v>7.5</v>
      </c>
      <c r="E152" s="74"/>
      <c r="F152" s="74"/>
      <c r="G152" s="73" t="s">
        <v>864</v>
      </c>
      <c r="H152" s="73" t="s">
        <v>863</v>
      </c>
      <c r="I152" s="74"/>
      <c r="J152" s="74"/>
      <c r="K152" s="73" t="s">
        <v>864</v>
      </c>
      <c r="L152" s="74">
        <v>7.5</v>
      </c>
      <c r="M152" s="73" t="s">
        <v>690</v>
      </c>
      <c r="N152" s="74" t="s">
        <v>1215</v>
      </c>
      <c r="O152" s="74"/>
      <c r="P152" s="74" t="s">
        <v>524</v>
      </c>
      <c r="Q152" s="74"/>
      <c r="R152" s="74"/>
      <c r="S152" s="74" t="s">
        <v>878</v>
      </c>
      <c r="T152" s="75" t="s">
        <v>1635</v>
      </c>
      <c r="U152" s="75" t="s">
        <v>1636</v>
      </c>
      <c r="V152" s="68" t="s">
        <v>131</v>
      </c>
      <c r="W152" s="80" t="s">
        <v>805</v>
      </c>
      <c r="X152" s="68" t="s">
        <v>812</v>
      </c>
      <c r="Y152" s="68"/>
      <c r="Z152" s="68"/>
      <c r="AA152" s="68"/>
    </row>
    <row r="153" spans="1:27" ht="51">
      <c r="A153" s="71">
        <v>3152</v>
      </c>
      <c r="B153" s="73" t="s">
        <v>1315</v>
      </c>
      <c r="C153" s="73" t="s">
        <v>1538</v>
      </c>
      <c r="D153" s="74" t="s">
        <v>427</v>
      </c>
      <c r="E153" s="74">
        <v>17</v>
      </c>
      <c r="F153" s="74" t="s">
        <v>458</v>
      </c>
      <c r="G153" s="73" t="s">
        <v>864</v>
      </c>
      <c r="H153" s="73" t="s">
        <v>863</v>
      </c>
      <c r="I153" s="74">
        <v>17</v>
      </c>
      <c r="J153" s="74" t="s">
        <v>458</v>
      </c>
      <c r="K153" s="73" t="s">
        <v>864</v>
      </c>
      <c r="L153" s="74" t="s">
        <v>427</v>
      </c>
      <c r="M153" s="73" t="s">
        <v>866</v>
      </c>
      <c r="N153" s="74" t="s">
        <v>1215</v>
      </c>
      <c r="O153" s="74"/>
      <c r="P153" s="74" t="s">
        <v>524</v>
      </c>
      <c r="Q153" s="74"/>
      <c r="R153" s="74"/>
      <c r="S153" s="74" t="s">
        <v>878</v>
      </c>
      <c r="T153" s="75" t="s">
        <v>1637</v>
      </c>
      <c r="U153" s="75" t="s">
        <v>1638</v>
      </c>
      <c r="V153" s="68" t="s">
        <v>125</v>
      </c>
      <c r="W153" s="80" t="s">
        <v>5</v>
      </c>
      <c r="X153" s="68" t="s">
        <v>1419</v>
      </c>
      <c r="Y153" s="68"/>
      <c r="Z153" s="68"/>
      <c r="AA153" s="68"/>
    </row>
    <row r="154" spans="1:27" ht="127.5">
      <c r="A154" s="71">
        <v>3153</v>
      </c>
      <c r="B154" s="73" t="s">
        <v>1315</v>
      </c>
      <c r="C154" s="73" t="s">
        <v>1538</v>
      </c>
      <c r="D154" s="74" t="s">
        <v>1539</v>
      </c>
      <c r="E154" s="74">
        <v>162</v>
      </c>
      <c r="F154" s="74" t="s">
        <v>456</v>
      </c>
      <c r="G154" s="73" t="s">
        <v>864</v>
      </c>
      <c r="H154" s="73" t="s">
        <v>863</v>
      </c>
      <c r="I154" s="74">
        <v>162</v>
      </c>
      <c r="J154" s="74" t="s">
        <v>456</v>
      </c>
      <c r="K154" s="73" t="s">
        <v>864</v>
      </c>
      <c r="L154" s="74" t="s">
        <v>1539</v>
      </c>
      <c r="M154" s="73" t="s">
        <v>866</v>
      </c>
      <c r="N154" s="74" t="s">
        <v>1215</v>
      </c>
      <c r="O154" s="74"/>
      <c r="P154" s="74" t="s">
        <v>524</v>
      </c>
      <c r="Q154" s="74"/>
      <c r="R154" s="74"/>
      <c r="S154" s="74" t="s">
        <v>878</v>
      </c>
      <c r="T154" s="75" t="s">
        <v>1639</v>
      </c>
      <c r="U154" s="75" t="s">
        <v>1640</v>
      </c>
      <c r="V154" s="68" t="s">
        <v>131</v>
      </c>
      <c r="W154" s="80" t="s">
        <v>806</v>
      </c>
      <c r="X154" s="68" t="s">
        <v>812</v>
      </c>
      <c r="Y154" s="68"/>
      <c r="Z154" s="68"/>
      <c r="AA154" s="68"/>
    </row>
    <row r="155" spans="1:27" ht="51">
      <c r="A155" s="71">
        <v>3154</v>
      </c>
      <c r="B155" s="73" t="s">
        <v>1316</v>
      </c>
      <c r="C155" s="73" t="s">
        <v>1540</v>
      </c>
      <c r="D155" s="74" t="s">
        <v>1541</v>
      </c>
      <c r="E155" s="74">
        <v>12</v>
      </c>
      <c r="F155" s="74" t="s">
        <v>478</v>
      </c>
      <c r="G155" s="73" t="s">
        <v>864</v>
      </c>
      <c r="H155" s="73" t="s">
        <v>863</v>
      </c>
      <c r="I155" s="74">
        <v>12</v>
      </c>
      <c r="J155" s="74" t="s">
        <v>478</v>
      </c>
      <c r="K155" s="73" t="s">
        <v>864</v>
      </c>
      <c r="L155" s="74" t="s">
        <v>1541</v>
      </c>
      <c r="M155" s="73" t="s">
        <v>867</v>
      </c>
      <c r="N155" s="74" t="s">
        <v>307</v>
      </c>
      <c r="O155" s="74"/>
      <c r="P155" s="74" t="s">
        <v>522</v>
      </c>
      <c r="Q155" s="74"/>
      <c r="R155" s="74"/>
      <c r="S155" s="74" t="s">
        <v>878</v>
      </c>
      <c r="T155" s="75" t="s">
        <v>1641</v>
      </c>
      <c r="U155" s="75" t="s">
        <v>1642</v>
      </c>
      <c r="V155" s="68" t="s">
        <v>1329</v>
      </c>
      <c r="W155" s="68" t="s">
        <v>47</v>
      </c>
      <c r="X155" s="68" t="s">
        <v>50</v>
      </c>
      <c r="Y155" s="68"/>
      <c r="Z155" s="68"/>
      <c r="AA155" s="68"/>
    </row>
    <row r="156" spans="1:27" ht="25.5">
      <c r="A156" s="71">
        <v>3155</v>
      </c>
      <c r="B156" s="73" t="s">
        <v>1316</v>
      </c>
      <c r="C156" s="73" t="s">
        <v>1540</v>
      </c>
      <c r="D156" s="74" t="s">
        <v>1127</v>
      </c>
      <c r="E156" s="74">
        <v>24</v>
      </c>
      <c r="F156" s="74" t="s">
        <v>1139</v>
      </c>
      <c r="G156" s="73" t="s">
        <v>1353</v>
      </c>
      <c r="H156" s="73" t="s">
        <v>862</v>
      </c>
      <c r="I156" s="74">
        <v>24</v>
      </c>
      <c r="J156" s="74" t="s">
        <v>1139</v>
      </c>
      <c r="K156" s="73" t="s">
        <v>1353</v>
      </c>
      <c r="L156" s="74" t="s">
        <v>1127</v>
      </c>
      <c r="M156" s="73" t="s">
        <v>866</v>
      </c>
      <c r="N156" s="74" t="s">
        <v>1221</v>
      </c>
      <c r="O156" s="74"/>
      <c r="P156" s="74" t="s">
        <v>524</v>
      </c>
      <c r="Q156" s="74"/>
      <c r="R156" s="74"/>
      <c r="S156" s="74" t="s">
        <v>878</v>
      </c>
      <c r="T156" s="75" t="s">
        <v>1643</v>
      </c>
      <c r="U156" s="75" t="s">
        <v>1644</v>
      </c>
      <c r="V156" s="68" t="s">
        <v>125</v>
      </c>
      <c r="W156" s="80" t="s">
        <v>133</v>
      </c>
      <c r="X156" s="68" t="s">
        <v>598</v>
      </c>
      <c r="Y156" s="68"/>
      <c r="Z156" s="68"/>
      <c r="AA156" s="68"/>
    </row>
    <row r="157" spans="1:27" ht="38.25">
      <c r="A157" s="71">
        <v>3156</v>
      </c>
      <c r="B157" s="73" t="s">
        <v>1316</v>
      </c>
      <c r="C157" s="73" t="s">
        <v>1540</v>
      </c>
      <c r="D157" s="74" t="s">
        <v>1160</v>
      </c>
      <c r="E157" s="74">
        <v>78</v>
      </c>
      <c r="F157" s="74" t="s">
        <v>1118</v>
      </c>
      <c r="G157" s="73" t="s">
        <v>864</v>
      </c>
      <c r="H157" s="73" t="s">
        <v>863</v>
      </c>
      <c r="I157" s="74">
        <v>78</v>
      </c>
      <c r="J157" s="74" t="s">
        <v>1118</v>
      </c>
      <c r="K157" s="73" t="s">
        <v>864</v>
      </c>
      <c r="L157" s="74" t="s">
        <v>1160</v>
      </c>
      <c r="M157" s="73" t="s">
        <v>868</v>
      </c>
      <c r="N157" s="74" t="s">
        <v>1234</v>
      </c>
      <c r="O157" s="74"/>
      <c r="P157" s="74" t="s">
        <v>525</v>
      </c>
      <c r="Q157" s="74"/>
      <c r="R157" s="74"/>
      <c r="S157" s="74" t="s">
        <v>878</v>
      </c>
      <c r="T157" s="75" t="s">
        <v>832</v>
      </c>
      <c r="U157" s="75" t="s">
        <v>474</v>
      </c>
      <c r="V157" s="80" t="s">
        <v>125</v>
      </c>
      <c r="W157" s="80" t="s">
        <v>268</v>
      </c>
      <c r="X157" s="68" t="s">
        <v>329</v>
      </c>
      <c r="Y157" s="68"/>
      <c r="Z157" s="68"/>
      <c r="AA157" s="68"/>
    </row>
    <row r="158" spans="1:27" ht="38.25">
      <c r="A158" s="71">
        <v>3157</v>
      </c>
      <c r="B158" s="73" t="s">
        <v>1316</v>
      </c>
      <c r="C158" s="73" t="s">
        <v>1540</v>
      </c>
      <c r="D158" s="74" t="s">
        <v>455</v>
      </c>
      <c r="E158" s="74">
        <v>80</v>
      </c>
      <c r="F158" s="74" t="s">
        <v>1181</v>
      </c>
      <c r="G158" s="73" t="s">
        <v>864</v>
      </c>
      <c r="H158" s="73" t="s">
        <v>863</v>
      </c>
      <c r="I158" s="74">
        <v>80</v>
      </c>
      <c r="J158" s="74" t="s">
        <v>1181</v>
      </c>
      <c r="K158" s="73" t="s">
        <v>864</v>
      </c>
      <c r="L158" s="74" t="s">
        <v>455</v>
      </c>
      <c r="M158" s="73" t="s">
        <v>868</v>
      </c>
      <c r="N158" s="74" t="s">
        <v>1233</v>
      </c>
      <c r="O158" s="74"/>
      <c r="P158" s="74" t="s">
        <v>524</v>
      </c>
      <c r="Q158" s="68" t="s">
        <v>1435</v>
      </c>
      <c r="R158" s="74" t="s">
        <v>1436</v>
      </c>
      <c r="S158" s="74" t="s">
        <v>1434</v>
      </c>
      <c r="T158" s="75" t="s">
        <v>833</v>
      </c>
      <c r="U158" s="75" t="s">
        <v>1644</v>
      </c>
      <c r="V158" s="68" t="s">
        <v>504</v>
      </c>
      <c r="W158" s="68" t="s">
        <v>939</v>
      </c>
      <c r="X158" s="68"/>
      <c r="Y158" s="68"/>
      <c r="Z158" s="68"/>
      <c r="AA158" s="68"/>
    </row>
    <row r="159" spans="1:27" ht="25.5">
      <c r="A159" s="71">
        <v>3158</v>
      </c>
      <c r="B159" s="73" t="s">
        <v>1316</v>
      </c>
      <c r="C159" s="73" t="s">
        <v>1540</v>
      </c>
      <c r="D159" s="74" t="s">
        <v>1542</v>
      </c>
      <c r="E159" s="74">
        <v>86</v>
      </c>
      <c r="F159" s="74" t="s">
        <v>1154</v>
      </c>
      <c r="G159" s="73" t="s">
        <v>1353</v>
      </c>
      <c r="H159" s="73" t="s">
        <v>862</v>
      </c>
      <c r="I159" s="74">
        <v>86</v>
      </c>
      <c r="J159" s="74" t="s">
        <v>1154</v>
      </c>
      <c r="K159" s="73" t="s">
        <v>1353</v>
      </c>
      <c r="L159" s="74" t="s">
        <v>1542</v>
      </c>
      <c r="M159" s="73" t="s">
        <v>866</v>
      </c>
      <c r="N159" s="74" t="s">
        <v>1221</v>
      </c>
      <c r="O159" s="74"/>
      <c r="P159" s="74" t="s">
        <v>524</v>
      </c>
      <c r="Q159" s="74"/>
      <c r="R159" s="74"/>
      <c r="S159" s="74" t="s">
        <v>878</v>
      </c>
      <c r="T159" s="75" t="s">
        <v>834</v>
      </c>
      <c r="U159" s="75" t="s">
        <v>1644</v>
      </c>
      <c r="V159" s="68" t="s">
        <v>504</v>
      </c>
      <c r="W159" s="68" t="s">
        <v>134</v>
      </c>
      <c r="X159" s="68" t="s">
        <v>598</v>
      </c>
      <c r="Y159" s="68"/>
      <c r="Z159" s="68"/>
      <c r="AA159" s="68"/>
    </row>
    <row r="160" spans="1:27" ht="25.5">
      <c r="A160" s="71">
        <v>3159</v>
      </c>
      <c r="B160" s="73" t="s">
        <v>1316</v>
      </c>
      <c r="C160" s="73" t="s">
        <v>1540</v>
      </c>
      <c r="D160" s="74" t="s">
        <v>1543</v>
      </c>
      <c r="E160" s="74">
        <v>87</v>
      </c>
      <c r="F160" s="74" t="s">
        <v>484</v>
      </c>
      <c r="G160" s="73" t="s">
        <v>1353</v>
      </c>
      <c r="H160" s="73" t="s">
        <v>862</v>
      </c>
      <c r="I160" s="74">
        <v>87</v>
      </c>
      <c r="J160" s="74" t="s">
        <v>484</v>
      </c>
      <c r="K160" s="73" t="s">
        <v>1353</v>
      </c>
      <c r="L160" s="74" t="s">
        <v>1543</v>
      </c>
      <c r="M160" s="73" t="s">
        <v>866</v>
      </c>
      <c r="N160" s="74" t="s">
        <v>1221</v>
      </c>
      <c r="O160" s="74"/>
      <c r="P160" s="74" t="s">
        <v>524</v>
      </c>
      <c r="Q160" s="74"/>
      <c r="R160" s="74"/>
      <c r="S160" s="74" t="s">
        <v>878</v>
      </c>
      <c r="T160" s="75" t="s">
        <v>835</v>
      </c>
      <c r="U160" s="75" t="s">
        <v>1644</v>
      </c>
      <c r="V160" s="68" t="s">
        <v>504</v>
      </c>
      <c r="W160" s="68"/>
      <c r="X160" s="68" t="s">
        <v>598</v>
      </c>
      <c r="Y160" s="68"/>
      <c r="Z160" s="68"/>
      <c r="AA160" s="68"/>
    </row>
    <row r="161" spans="1:27" ht="25.5">
      <c r="A161" s="71">
        <v>3160</v>
      </c>
      <c r="B161" s="73" t="s">
        <v>1316</v>
      </c>
      <c r="C161" s="73" t="s">
        <v>1540</v>
      </c>
      <c r="D161" s="74" t="s">
        <v>1490</v>
      </c>
      <c r="E161" s="74">
        <v>87</v>
      </c>
      <c r="F161" s="74" t="s">
        <v>1145</v>
      </c>
      <c r="G161" s="73" t="s">
        <v>1353</v>
      </c>
      <c r="H161" s="73" t="s">
        <v>862</v>
      </c>
      <c r="I161" s="74">
        <v>87</v>
      </c>
      <c r="J161" s="74" t="s">
        <v>1145</v>
      </c>
      <c r="K161" s="73" t="s">
        <v>1353</v>
      </c>
      <c r="L161" s="74" t="s">
        <v>1490</v>
      </c>
      <c r="M161" s="73" t="s">
        <v>866</v>
      </c>
      <c r="N161" s="74" t="s">
        <v>1221</v>
      </c>
      <c r="O161" s="74"/>
      <c r="P161" s="74" t="s">
        <v>524</v>
      </c>
      <c r="Q161" s="74"/>
      <c r="R161" s="74"/>
      <c r="S161" s="74" t="s">
        <v>878</v>
      </c>
      <c r="T161" s="75" t="s">
        <v>836</v>
      </c>
      <c r="U161" s="75" t="s">
        <v>1644</v>
      </c>
      <c r="V161" s="68" t="s">
        <v>504</v>
      </c>
      <c r="W161" s="68"/>
      <c r="X161" s="68" t="s">
        <v>598</v>
      </c>
      <c r="Y161" s="68"/>
      <c r="Z161" s="68"/>
      <c r="AA161" s="68"/>
    </row>
    <row r="162" spans="1:27" ht="25.5">
      <c r="A162" s="71">
        <v>3161</v>
      </c>
      <c r="B162" s="73" t="s">
        <v>1316</v>
      </c>
      <c r="C162" s="73" t="s">
        <v>1540</v>
      </c>
      <c r="D162" s="74" t="s">
        <v>1544</v>
      </c>
      <c r="E162" s="74">
        <v>106</v>
      </c>
      <c r="F162" s="74" t="s">
        <v>1135</v>
      </c>
      <c r="G162" s="73" t="s">
        <v>864</v>
      </c>
      <c r="H162" s="73" t="s">
        <v>863</v>
      </c>
      <c r="I162" s="74">
        <v>106</v>
      </c>
      <c r="J162" s="74" t="s">
        <v>1135</v>
      </c>
      <c r="K162" s="73" t="s">
        <v>864</v>
      </c>
      <c r="L162" s="74" t="s">
        <v>1544</v>
      </c>
      <c r="M162" s="73" t="s">
        <v>867</v>
      </c>
      <c r="N162" s="74" t="s">
        <v>307</v>
      </c>
      <c r="O162" s="74"/>
      <c r="P162" s="74" t="s">
        <v>522</v>
      </c>
      <c r="Q162" s="74"/>
      <c r="R162" s="74"/>
      <c r="S162" s="74" t="s">
        <v>878</v>
      </c>
      <c r="T162" s="75" t="s">
        <v>837</v>
      </c>
      <c r="U162" s="75" t="s">
        <v>474</v>
      </c>
      <c r="V162" s="68" t="s">
        <v>1327</v>
      </c>
      <c r="W162" s="68"/>
      <c r="X162" s="68" t="s">
        <v>50</v>
      </c>
      <c r="Y162" s="68"/>
      <c r="Z162" s="68"/>
      <c r="AA162" s="68"/>
    </row>
    <row r="163" spans="1:27" ht="25.5">
      <c r="A163" s="71">
        <v>3162</v>
      </c>
      <c r="B163" s="73" t="s">
        <v>1316</v>
      </c>
      <c r="C163" s="73" t="s">
        <v>1540</v>
      </c>
      <c r="D163" s="74" t="s">
        <v>1545</v>
      </c>
      <c r="E163" s="74">
        <v>107</v>
      </c>
      <c r="F163" s="74" t="s">
        <v>1104</v>
      </c>
      <c r="G163" s="73" t="s">
        <v>864</v>
      </c>
      <c r="H163" s="73" t="s">
        <v>863</v>
      </c>
      <c r="I163" s="74">
        <v>107</v>
      </c>
      <c r="J163" s="74" t="s">
        <v>1104</v>
      </c>
      <c r="K163" s="73" t="s">
        <v>864</v>
      </c>
      <c r="L163" s="74" t="s">
        <v>1545</v>
      </c>
      <c r="M163" s="73" t="s">
        <v>867</v>
      </c>
      <c r="N163" s="74" t="s">
        <v>307</v>
      </c>
      <c r="O163" s="74"/>
      <c r="P163" s="74" t="s">
        <v>522</v>
      </c>
      <c r="Q163" s="74"/>
      <c r="R163" s="74"/>
      <c r="S163" s="74" t="s">
        <v>878</v>
      </c>
      <c r="T163" s="75" t="s">
        <v>838</v>
      </c>
      <c r="U163" s="75" t="s">
        <v>474</v>
      </c>
      <c r="V163" s="68" t="s">
        <v>1327</v>
      </c>
      <c r="W163" s="68" t="s">
        <v>44</v>
      </c>
      <c r="X163" s="68" t="s">
        <v>50</v>
      </c>
      <c r="Y163" s="68"/>
      <c r="Z163" s="68"/>
      <c r="AA163" s="68"/>
    </row>
    <row r="164" spans="1:27" ht="25.5">
      <c r="A164" s="71">
        <v>3163</v>
      </c>
      <c r="B164" s="73" t="s">
        <v>1316</v>
      </c>
      <c r="C164" s="73" t="s">
        <v>1540</v>
      </c>
      <c r="D164" s="74" t="s">
        <v>1164</v>
      </c>
      <c r="E164" s="74">
        <v>112</v>
      </c>
      <c r="F164" s="74" t="s">
        <v>493</v>
      </c>
      <c r="G164" s="73" t="s">
        <v>864</v>
      </c>
      <c r="H164" s="73" t="s">
        <v>863</v>
      </c>
      <c r="I164" s="74">
        <v>112</v>
      </c>
      <c r="J164" s="74" t="s">
        <v>493</v>
      </c>
      <c r="K164" s="73" t="s">
        <v>864</v>
      </c>
      <c r="L164" s="74" t="s">
        <v>1164</v>
      </c>
      <c r="M164" s="73" t="s">
        <v>868</v>
      </c>
      <c r="N164" s="74" t="s">
        <v>1234</v>
      </c>
      <c r="O164" s="74"/>
      <c r="P164" s="74" t="s">
        <v>525</v>
      </c>
      <c r="Q164" s="74"/>
      <c r="R164" s="74"/>
      <c r="S164" s="74" t="s">
        <v>878</v>
      </c>
      <c r="T164" s="75" t="s">
        <v>839</v>
      </c>
      <c r="U164" s="75" t="s">
        <v>840</v>
      </c>
      <c r="V164" s="80" t="s">
        <v>504</v>
      </c>
      <c r="W164" s="80" t="s">
        <v>51</v>
      </c>
      <c r="X164" s="68" t="s">
        <v>329</v>
      </c>
      <c r="Y164" s="68"/>
      <c r="Z164" s="68"/>
      <c r="AA164" s="68"/>
    </row>
    <row r="165" spans="1:27" ht="38.25">
      <c r="A165" s="71">
        <v>3164</v>
      </c>
      <c r="B165" s="73" t="s">
        <v>1316</v>
      </c>
      <c r="C165" s="73" t="s">
        <v>1540</v>
      </c>
      <c r="D165" s="74" t="s">
        <v>1175</v>
      </c>
      <c r="E165" s="74">
        <v>114</v>
      </c>
      <c r="F165" s="74" t="s">
        <v>1471</v>
      </c>
      <c r="G165" s="73" t="s">
        <v>864</v>
      </c>
      <c r="H165" s="73" t="s">
        <v>863</v>
      </c>
      <c r="I165" s="74">
        <v>114</v>
      </c>
      <c r="J165" s="74" t="s">
        <v>1471</v>
      </c>
      <c r="K165" s="73" t="s">
        <v>864</v>
      </c>
      <c r="L165" s="74" t="s">
        <v>1175</v>
      </c>
      <c r="M165" s="73" t="s">
        <v>868</v>
      </c>
      <c r="N165" s="74" t="s">
        <v>1234</v>
      </c>
      <c r="O165" s="74"/>
      <c r="P165" s="74" t="s">
        <v>525</v>
      </c>
      <c r="Q165" s="74"/>
      <c r="R165" s="74"/>
      <c r="S165" s="74" t="s">
        <v>878</v>
      </c>
      <c r="T165" s="75" t="s">
        <v>841</v>
      </c>
      <c r="U165" s="75" t="s">
        <v>474</v>
      </c>
      <c r="V165" s="80" t="s">
        <v>1327</v>
      </c>
      <c r="W165" s="80" t="s">
        <v>269</v>
      </c>
      <c r="X165" s="68" t="s">
        <v>329</v>
      </c>
      <c r="Y165" s="68"/>
      <c r="Z165" s="68"/>
      <c r="AA165" s="68"/>
    </row>
    <row r="166" spans="1:27" ht="25.5">
      <c r="A166" s="71">
        <v>3165</v>
      </c>
      <c r="B166" s="73" t="s">
        <v>1316</v>
      </c>
      <c r="C166" s="73" t="s">
        <v>1540</v>
      </c>
      <c r="D166" s="74" t="s">
        <v>1180</v>
      </c>
      <c r="E166" s="74">
        <v>115</v>
      </c>
      <c r="F166" s="74" t="s">
        <v>1118</v>
      </c>
      <c r="G166" s="73" t="s">
        <v>864</v>
      </c>
      <c r="H166" s="73" t="s">
        <v>863</v>
      </c>
      <c r="I166" s="74">
        <v>115</v>
      </c>
      <c r="J166" s="74" t="s">
        <v>1118</v>
      </c>
      <c r="K166" s="73" t="s">
        <v>864</v>
      </c>
      <c r="L166" s="74" t="s">
        <v>1180</v>
      </c>
      <c r="M166" s="73" t="s">
        <v>868</v>
      </c>
      <c r="N166" s="74" t="s">
        <v>1234</v>
      </c>
      <c r="O166" s="74"/>
      <c r="P166" s="74" t="s">
        <v>525</v>
      </c>
      <c r="Q166" s="74"/>
      <c r="R166" s="74"/>
      <c r="S166" s="74" t="s">
        <v>878</v>
      </c>
      <c r="T166" s="75" t="s">
        <v>842</v>
      </c>
      <c r="U166" s="75" t="s">
        <v>474</v>
      </c>
      <c r="V166" s="80" t="s">
        <v>504</v>
      </c>
      <c r="W166" s="80" t="s">
        <v>270</v>
      </c>
      <c r="X166" s="68" t="s">
        <v>329</v>
      </c>
      <c r="Y166" s="68"/>
      <c r="Z166" s="68"/>
      <c r="AA166" s="68"/>
    </row>
    <row r="167" spans="1:27" ht="63.75">
      <c r="A167" s="71">
        <v>3166</v>
      </c>
      <c r="B167" s="73" t="s">
        <v>1316</v>
      </c>
      <c r="C167" s="73" t="s">
        <v>1540</v>
      </c>
      <c r="D167" s="74" t="s">
        <v>1180</v>
      </c>
      <c r="E167" s="74">
        <v>115</v>
      </c>
      <c r="F167" s="74" t="s">
        <v>1096</v>
      </c>
      <c r="G167" s="73" t="s">
        <v>864</v>
      </c>
      <c r="H167" s="73" t="s">
        <v>863</v>
      </c>
      <c r="I167" s="74">
        <v>115</v>
      </c>
      <c r="J167" s="74" t="s">
        <v>1096</v>
      </c>
      <c r="K167" s="73" t="s">
        <v>864</v>
      </c>
      <c r="L167" s="74" t="s">
        <v>1180</v>
      </c>
      <c r="M167" s="73" t="s">
        <v>868</v>
      </c>
      <c r="N167" s="74" t="s">
        <v>1234</v>
      </c>
      <c r="O167" s="74"/>
      <c r="P167" s="74" t="s">
        <v>525</v>
      </c>
      <c r="Q167" s="74"/>
      <c r="R167" s="74"/>
      <c r="S167" s="74" t="s">
        <v>878</v>
      </c>
      <c r="T167" s="75" t="s">
        <v>842</v>
      </c>
      <c r="U167" s="75" t="s">
        <v>474</v>
      </c>
      <c r="V167" s="80" t="s">
        <v>125</v>
      </c>
      <c r="W167" s="80" t="s">
        <v>271</v>
      </c>
      <c r="X167" s="68" t="s">
        <v>329</v>
      </c>
      <c r="Y167" s="68"/>
      <c r="Z167" s="68"/>
      <c r="AA167" s="68"/>
    </row>
    <row r="168" spans="1:27" ht="25.5">
      <c r="A168" s="71">
        <v>3167</v>
      </c>
      <c r="B168" s="73" t="s">
        <v>1316</v>
      </c>
      <c r="C168" s="73" t="s">
        <v>1540</v>
      </c>
      <c r="D168" s="74" t="s">
        <v>1180</v>
      </c>
      <c r="E168" s="74">
        <v>115</v>
      </c>
      <c r="F168" s="74" t="s">
        <v>1174</v>
      </c>
      <c r="G168" s="73" t="s">
        <v>1353</v>
      </c>
      <c r="H168" s="73" t="s">
        <v>862</v>
      </c>
      <c r="I168" s="74">
        <v>115</v>
      </c>
      <c r="J168" s="74" t="s">
        <v>1174</v>
      </c>
      <c r="K168" s="73" t="s">
        <v>1353</v>
      </c>
      <c r="L168" s="74" t="s">
        <v>1180</v>
      </c>
      <c r="M168" s="73" t="s">
        <v>868</v>
      </c>
      <c r="N168" s="74" t="s">
        <v>1234</v>
      </c>
      <c r="O168" s="74"/>
      <c r="P168" s="74" t="s">
        <v>525</v>
      </c>
      <c r="Q168" s="74"/>
      <c r="R168" s="74"/>
      <c r="S168" s="74" t="s">
        <v>878</v>
      </c>
      <c r="T168" s="75" t="s">
        <v>843</v>
      </c>
      <c r="U168" s="75" t="s">
        <v>1644</v>
      </c>
      <c r="V168" s="80" t="s">
        <v>504</v>
      </c>
      <c r="W168" s="80" t="s">
        <v>51</v>
      </c>
      <c r="X168" s="68" t="s">
        <v>329</v>
      </c>
      <c r="Y168" s="68"/>
      <c r="Z168" s="68"/>
      <c r="AA168" s="68"/>
    </row>
    <row r="169" spans="1:27" ht="63.75">
      <c r="A169" s="71">
        <v>3168</v>
      </c>
      <c r="B169" s="73" t="s">
        <v>1316</v>
      </c>
      <c r="C169" s="73" t="s">
        <v>1540</v>
      </c>
      <c r="D169" s="74" t="s">
        <v>1187</v>
      </c>
      <c r="E169" s="74">
        <v>116</v>
      </c>
      <c r="F169" s="74" t="s">
        <v>1153</v>
      </c>
      <c r="G169" s="73" t="s">
        <v>864</v>
      </c>
      <c r="H169" s="73" t="s">
        <v>863</v>
      </c>
      <c r="I169" s="74">
        <v>116</v>
      </c>
      <c r="J169" s="74" t="s">
        <v>1153</v>
      </c>
      <c r="K169" s="73" t="s">
        <v>864</v>
      </c>
      <c r="L169" s="74" t="s">
        <v>1187</v>
      </c>
      <c r="M169" s="73" t="s">
        <v>868</v>
      </c>
      <c r="N169" s="74" t="s">
        <v>1234</v>
      </c>
      <c r="O169" s="74"/>
      <c r="P169" s="74" t="s">
        <v>525</v>
      </c>
      <c r="Q169" s="74"/>
      <c r="R169" s="74"/>
      <c r="S169" s="74" t="s">
        <v>878</v>
      </c>
      <c r="T169" s="75" t="s">
        <v>842</v>
      </c>
      <c r="U169" s="75" t="s">
        <v>474</v>
      </c>
      <c r="V169" s="80" t="s">
        <v>131</v>
      </c>
      <c r="W169" s="80" t="s">
        <v>272</v>
      </c>
      <c r="X169" s="68" t="s">
        <v>329</v>
      </c>
      <c r="Y169" s="68"/>
      <c r="Z169" s="68"/>
      <c r="AA169" s="68"/>
    </row>
    <row r="170" spans="1:27" ht="63.75">
      <c r="A170" s="71">
        <v>3169</v>
      </c>
      <c r="B170" s="73" t="s">
        <v>1316</v>
      </c>
      <c r="C170" s="73" t="s">
        <v>1540</v>
      </c>
      <c r="D170" s="74" t="s">
        <v>1187</v>
      </c>
      <c r="E170" s="74">
        <v>116</v>
      </c>
      <c r="F170" s="74" t="s">
        <v>1144</v>
      </c>
      <c r="G170" s="73" t="s">
        <v>864</v>
      </c>
      <c r="H170" s="73" t="s">
        <v>863</v>
      </c>
      <c r="I170" s="74">
        <v>116</v>
      </c>
      <c r="J170" s="74" t="s">
        <v>1144</v>
      </c>
      <c r="K170" s="73" t="s">
        <v>864</v>
      </c>
      <c r="L170" s="74" t="s">
        <v>1187</v>
      </c>
      <c r="M170" s="73" t="s">
        <v>868</v>
      </c>
      <c r="N170" s="74" t="s">
        <v>1234</v>
      </c>
      <c r="O170" s="74"/>
      <c r="P170" s="74" t="s">
        <v>525</v>
      </c>
      <c r="Q170" s="74"/>
      <c r="R170" s="74"/>
      <c r="S170" s="74" t="s">
        <v>878</v>
      </c>
      <c r="T170" s="75" t="s">
        <v>844</v>
      </c>
      <c r="U170" s="75" t="s">
        <v>474</v>
      </c>
      <c r="V170" s="80" t="s">
        <v>131</v>
      </c>
      <c r="W170" s="80" t="s">
        <v>272</v>
      </c>
      <c r="X170" s="68" t="s">
        <v>329</v>
      </c>
      <c r="Y170" s="68"/>
      <c r="Z170" s="68"/>
      <c r="AA170" s="68"/>
    </row>
    <row r="171" spans="1:27" ht="165.75">
      <c r="A171" s="71">
        <v>3170</v>
      </c>
      <c r="B171" s="73" t="s">
        <v>1316</v>
      </c>
      <c r="C171" s="73" t="s">
        <v>1540</v>
      </c>
      <c r="D171" s="74" t="s">
        <v>487</v>
      </c>
      <c r="E171" s="74">
        <v>118</v>
      </c>
      <c r="F171" s="74" t="s">
        <v>1193</v>
      </c>
      <c r="G171" s="73" t="s">
        <v>864</v>
      </c>
      <c r="H171" s="73" t="s">
        <v>863</v>
      </c>
      <c r="I171" s="74">
        <v>118</v>
      </c>
      <c r="J171" s="74" t="s">
        <v>1193</v>
      </c>
      <c r="K171" s="73" t="s">
        <v>864</v>
      </c>
      <c r="L171" s="74" t="s">
        <v>487</v>
      </c>
      <c r="M171" s="73" t="s">
        <v>868</v>
      </c>
      <c r="N171" s="74" t="s">
        <v>1234</v>
      </c>
      <c r="O171" s="74"/>
      <c r="P171" s="74" t="s">
        <v>525</v>
      </c>
      <c r="Q171" s="74"/>
      <c r="R171" s="74"/>
      <c r="S171" s="74" t="s">
        <v>878</v>
      </c>
      <c r="T171" s="75" t="s">
        <v>816</v>
      </c>
      <c r="U171" s="75" t="s">
        <v>474</v>
      </c>
      <c r="V171" s="68" t="s">
        <v>1449</v>
      </c>
      <c r="W171" s="80" t="s">
        <v>273</v>
      </c>
      <c r="X171" s="68" t="s">
        <v>329</v>
      </c>
      <c r="Y171" s="68"/>
      <c r="Z171" s="68"/>
      <c r="AA171" s="68"/>
    </row>
    <row r="172" spans="1:27" ht="25.5">
      <c r="A172" s="71">
        <v>3171</v>
      </c>
      <c r="B172" s="73" t="s">
        <v>1316</v>
      </c>
      <c r="C172" s="73" t="s">
        <v>1540</v>
      </c>
      <c r="D172" s="74" t="s">
        <v>418</v>
      </c>
      <c r="E172" s="74">
        <v>145</v>
      </c>
      <c r="F172" s="74" t="s">
        <v>1106</v>
      </c>
      <c r="G172" s="73" t="s">
        <v>1353</v>
      </c>
      <c r="H172" s="73" t="s">
        <v>862</v>
      </c>
      <c r="I172" s="74">
        <v>145</v>
      </c>
      <c r="J172" s="74" t="s">
        <v>1106</v>
      </c>
      <c r="K172" s="73" t="s">
        <v>1353</v>
      </c>
      <c r="L172" s="74" t="s">
        <v>418</v>
      </c>
      <c r="M172" s="73" t="s">
        <v>868</v>
      </c>
      <c r="N172" s="74" t="s">
        <v>1234</v>
      </c>
      <c r="O172" s="74"/>
      <c r="P172" s="74" t="s">
        <v>525</v>
      </c>
      <c r="Q172" s="74"/>
      <c r="R172" s="74"/>
      <c r="S172" s="74" t="s">
        <v>878</v>
      </c>
      <c r="T172" s="75" t="s">
        <v>817</v>
      </c>
      <c r="U172" s="75" t="s">
        <v>1644</v>
      </c>
      <c r="V172" s="80" t="s">
        <v>1327</v>
      </c>
      <c r="W172" s="80" t="s">
        <v>270</v>
      </c>
      <c r="X172" s="68" t="s">
        <v>329</v>
      </c>
      <c r="Y172" s="68"/>
      <c r="Z172" s="68"/>
      <c r="AA172" s="68"/>
    </row>
    <row r="173" spans="1:27" ht="51">
      <c r="A173" s="71">
        <v>3172</v>
      </c>
      <c r="B173" s="73" t="s">
        <v>1316</v>
      </c>
      <c r="C173" s="73" t="s">
        <v>1540</v>
      </c>
      <c r="D173" s="74" t="s">
        <v>1546</v>
      </c>
      <c r="E173" s="74">
        <v>156</v>
      </c>
      <c r="F173" s="74" t="s">
        <v>1146</v>
      </c>
      <c r="G173" s="73" t="s">
        <v>864</v>
      </c>
      <c r="H173" s="73" t="s">
        <v>863</v>
      </c>
      <c r="I173" s="74">
        <v>156</v>
      </c>
      <c r="J173" s="74" t="s">
        <v>1146</v>
      </c>
      <c r="K173" s="73" t="s">
        <v>864</v>
      </c>
      <c r="L173" s="74" t="s">
        <v>1546</v>
      </c>
      <c r="M173" s="73" t="s">
        <v>869</v>
      </c>
      <c r="N173" s="74" t="s">
        <v>302</v>
      </c>
      <c r="O173" s="74"/>
      <c r="P173" s="74"/>
      <c r="Q173" s="74"/>
      <c r="R173" s="74"/>
      <c r="S173" s="74" t="s">
        <v>878</v>
      </c>
      <c r="T173" s="75" t="s">
        <v>818</v>
      </c>
      <c r="U173" s="75" t="s">
        <v>474</v>
      </c>
      <c r="V173" s="68" t="s">
        <v>1328</v>
      </c>
      <c r="W173" s="68" t="s">
        <v>209</v>
      </c>
      <c r="X173" s="68" t="s">
        <v>1707</v>
      </c>
      <c r="Y173" s="68"/>
      <c r="Z173" s="68"/>
      <c r="AA173" s="68"/>
    </row>
    <row r="174" spans="1:27" ht="25.5">
      <c r="A174" s="71">
        <v>3173</v>
      </c>
      <c r="B174" s="73" t="s">
        <v>1316</v>
      </c>
      <c r="C174" s="73" t="s">
        <v>1540</v>
      </c>
      <c r="D174" s="74" t="s">
        <v>1547</v>
      </c>
      <c r="E174" s="74">
        <v>157</v>
      </c>
      <c r="F174" s="74" t="s">
        <v>1186</v>
      </c>
      <c r="G174" s="73" t="s">
        <v>864</v>
      </c>
      <c r="H174" s="73" t="s">
        <v>863</v>
      </c>
      <c r="I174" s="74">
        <v>157</v>
      </c>
      <c r="J174" s="74" t="s">
        <v>1186</v>
      </c>
      <c r="K174" s="73" t="s">
        <v>864</v>
      </c>
      <c r="L174" s="74" t="s">
        <v>1547</v>
      </c>
      <c r="M174" s="73" t="s">
        <v>869</v>
      </c>
      <c r="N174" s="74" t="s">
        <v>302</v>
      </c>
      <c r="O174" s="74"/>
      <c r="P174" s="74"/>
      <c r="Q174" s="74"/>
      <c r="R174" s="74"/>
      <c r="S174" s="74" t="s">
        <v>878</v>
      </c>
      <c r="T174" s="75" t="s">
        <v>819</v>
      </c>
      <c r="U174" s="75" t="s">
        <v>474</v>
      </c>
      <c r="V174" s="68" t="s">
        <v>1329</v>
      </c>
      <c r="W174" s="68" t="s">
        <v>210</v>
      </c>
      <c r="X174" s="68" t="s">
        <v>216</v>
      </c>
      <c r="Y174" s="68"/>
      <c r="Z174" s="68"/>
      <c r="AA174" s="68"/>
    </row>
    <row r="175" spans="1:27" ht="25.5">
      <c r="A175" s="71">
        <v>3174</v>
      </c>
      <c r="B175" s="73" t="s">
        <v>1316</v>
      </c>
      <c r="C175" s="73" t="s">
        <v>1540</v>
      </c>
      <c r="D175" s="74" t="s">
        <v>1548</v>
      </c>
      <c r="E175" s="74">
        <v>172</v>
      </c>
      <c r="F175" s="74" t="s">
        <v>1136</v>
      </c>
      <c r="G175" s="73" t="s">
        <v>1353</v>
      </c>
      <c r="H175" s="73" t="s">
        <v>862</v>
      </c>
      <c r="I175" s="74">
        <v>172</v>
      </c>
      <c r="J175" s="74" t="s">
        <v>1136</v>
      </c>
      <c r="K175" s="73" t="s">
        <v>1353</v>
      </c>
      <c r="L175" s="74" t="s">
        <v>1548</v>
      </c>
      <c r="M175" s="73" t="s">
        <v>866</v>
      </c>
      <c r="N175" s="74" t="s">
        <v>1221</v>
      </c>
      <c r="O175" s="74"/>
      <c r="P175" s="74" t="s">
        <v>524</v>
      </c>
      <c r="Q175" s="74"/>
      <c r="R175" s="74"/>
      <c r="S175" s="74" t="s">
        <v>878</v>
      </c>
      <c r="T175" s="75" t="s">
        <v>820</v>
      </c>
      <c r="U175" s="75" t="s">
        <v>1644</v>
      </c>
      <c r="V175" s="68" t="s">
        <v>504</v>
      </c>
      <c r="W175" s="68"/>
      <c r="X175" s="68" t="s">
        <v>598</v>
      </c>
      <c r="Y175" s="68"/>
      <c r="Z175" s="68"/>
      <c r="AA175" s="68"/>
    </row>
    <row r="176" spans="1:27" ht="191.25">
      <c r="A176" s="71">
        <v>3175</v>
      </c>
      <c r="B176" s="73" t="s">
        <v>1316</v>
      </c>
      <c r="C176" s="73" t="s">
        <v>1540</v>
      </c>
      <c r="D176" s="74" t="s">
        <v>1494</v>
      </c>
      <c r="E176" s="74">
        <v>173</v>
      </c>
      <c r="F176" s="74" t="s">
        <v>500</v>
      </c>
      <c r="G176" s="73" t="s">
        <v>864</v>
      </c>
      <c r="H176" s="73" t="s">
        <v>863</v>
      </c>
      <c r="I176" s="74">
        <v>173</v>
      </c>
      <c r="J176" s="74" t="s">
        <v>500</v>
      </c>
      <c r="K176" s="73" t="s">
        <v>864</v>
      </c>
      <c r="L176" s="74" t="s">
        <v>1494</v>
      </c>
      <c r="M176" s="73" t="s">
        <v>866</v>
      </c>
      <c r="N176" s="74" t="s">
        <v>1212</v>
      </c>
      <c r="O176" s="74"/>
      <c r="P176" s="74"/>
      <c r="Q176" s="74"/>
      <c r="R176" s="74"/>
      <c r="S176" s="74" t="s">
        <v>878</v>
      </c>
      <c r="T176" s="75" t="s">
        <v>821</v>
      </c>
      <c r="U176" s="75" t="s">
        <v>822</v>
      </c>
      <c r="V176" s="68" t="s">
        <v>206</v>
      </c>
      <c r="W176" s="68" t="s">
        <v>205</v>
      </c>
      <c r="X176" s="68" t="s">
        <v>207</v>
      </c>
      <c r="Y176" s="68"/>
      <c r="Z176" s="68"/>
      <c r="AA176" s="68"/>
    </row>
    <row r="177" spans="1:27" ht="63.75">
      <c r="A177" s="71">
        <v>3176</v>
      </c>
      <c r="B177" s="73" t="s">
        <v>1316</v>
      </c>
      <c r="C177" s="73" t="s">
        <v>1540</v>
      </c>
      <c r="D177" s="74" t="s">
        <v>879</v>
      </c>
      <c r="E177" s="74">
        <v>175</v>
      </c>
      <c r="F177" s="74" t="s">
        <v>1186</v>
      </c>
      <c r="G177" s="73" t="s">
        <v>864</v>
      </c>
      <c r="H177" s="73" t="s">
        <v>863</v>
      </c>
      <c r="I177" s="74">
        <v>175</v>
      </c>
      <c r="J177" s="74" t="s">
        <v>1186</v>
      </c>
      <c r="K177" s="73" t="s">
        <v>864</v>
      </c>
      <c r="L177" s="74" t="s">
        <v>879</v>
      </c>
      <c r="M177" s="73" t="s">
        <v>866</v>
      </c>
      <c r="N177" s="74" t="s">
        <v>1222</v>
      </c>
      <c r="O177" s="74"/>
      <c r="P177" s="74" t="s">
        <v>527</v>
      </c>
      <c r="Q177" s="74"/>
      <c r="R177" s="74"/>
      <c r="S177" s="74" t="s">
        <v>878</v>
      </c>
      <c r="T177" s="75" t="s">
        <v>823</v>
      </c>
      <c r="U177" s="75" t="s">
        <v>824</v>
      </c>
      <c r="V177" s="80" t="s">
        <v>1329</v>
      </c>
      <c r="W177" s="83" t="s">
        <v>535</v>
      </c>
      <c r="X177" s="68" t="s">
        <v>1424</v>
      </c>
      <c r="Y177" s="68"/>
      <c r="Z177" s="68"/>
      <c r="AA177" s="68"/>
    </row>
    <row r="178" spans="1:27" ht="165.75">
      <c r="A178" s="71">
        <v>3177</v>
      </c>
      <c r="B178" s="73" t="s">
        <v>1316</v>
      </c>
      <c r="C178" s="73" t="s">
        <v>1540</v>
      </c>
      <c r="D178" s="74" t="s">
        <v>422</v>
      </c>
      <c r="E178" s="74">
        <v>229</v>
      </c>
      <c r="F178" s="74" t="s">
        <v>1170</v>
      </c>
      <c r="G178" s="73" t="s">
        <v>864</v>
      </c>
      <c r="H178" s="73" t="s">
        <v>863</v>
      </c>
      <c r="I178" s="74">
        <v>229</v>
      </c>
      <c r="J178" s="74" t="s">
        <v>1170</v>
      </c>
      <c r="K178" s="73" t="s">
        <v>864</v>
      </c>
      <c r="L178" s="74" t="s">
        <v>422</v>
      </c>
      <c r="M178" s="73" t="s">
        <v>866</v>
      </c>
      <c r="N178" s="74" t="s">
        <v>1222</v>
      </c>
      <c r="O178" s="74"/>
      <c r="P178" s="74" t="s">
        <v>527</v>
      </c>
      <c r="Q178" s="74"/>
      <c r="R178" s="74"/>
      <c r="S178" s="74" t="s">
        <v>878</v>
      </c>
      <c r="T178" s="75" t="s">
        <v>81</v>
      </c>
      <c r="U178" s="75" t="s">
        <v>82</v>
      </c>
      <c r="V178" s="68" t="s">
        <v>1329</v>
      </c>
      <c r="W178" s="80" t="s">
        <v>1421</v>
      </c>
      <c r="X178" s="68" t="s">
        <v>1424</v>
      </c>
      <c r="Y178" s="68"/>
      <c r="Z178" s="68"/>
      <c r="AA178" s="68"/>
    </row>
    <row r="179" spans="1:27" ht="102">
      <c r="A179" s="71">
        <v>3178</v>
      </c>
      <c r="B179" s="73" t="s">
        <v>1317</v>
      </c>
      <c r="C179" s="73" t="s">
        <v>1549</v>
      </c>
      <c r="D179" s="74">
        <v>3</v>
      </c>
      <c r="E179" s="74">
        <v>2</v>
      </c>
      <c r="F179" s="74" t="s">
        <v>1139</v>
      </c>
      <c r="G179" s="73" t="s">
        <v>1353</v>
      </c>
      <c r="H179" s="73" t="s">
        <v>862</v>
      </c>
      <c r="I179" s="74">
        <v>2</v>
      </c>
      <c r="J179" s="74" t="s">
        <v>1139</v>
      </c>
      <c r="K179" s="73" t="s">
        <v>1353</v>
      </c>
      <c r="L179" s="74">
        <v>3</v>
      </c>
      <c r="M179" s="73" t="s">
        <v>690</v>
      </c>
      <c r="N179" s="74" t="s">
        <v>1218</v>
      </c>
      <c r="O179" s="74"/>
      <c r="P179" s="74"/>
      <c r="Q179" s="74"/>
      <c r="R179" s="74"/>
      <c r="S179" s="74" t="s">
        <v>878</v>
      </c>
      <c r="T179" s="75" t="s">
        <v>83</v>
      </c>
      <c r="U179" s="75" t="s">
        <v>138</v>
      </c>
      <c r="V179" s="68" t="s">
        <v>125</v>
      </c>
      <c r="W179" s="68" t="s">
        <v>949</v>
      </c>
      <c r="X179" s="68" t="s">
        <v>598</v>
      </c>
      <c r="Y179" s="68"/>
      <c r="Z179" s="68"/>
      <c r="AA179" s="68"/>
    </row>
    <row r="180" spans="1:27" ht="127.5">
      <c r="A180" s="71">
        <v>3179</v>
      </c>
      <c r="B180" s="73" t="s">
        <v>1317</v>
      </c>
      <c r="C180" s="73" t="s">
        <v>1549</v>
      </c>
      <c r="D180" s="74">
        <v>3</v>
      </c>
      <c r="E180" s="74">
        <v>3</v>
      </c>
      <c r="F180" s="74" t="s">
        <v>1117</v>
      </c>
      <c r="G180" s="73" t="s">
        <v>1353</v>
      </c>
      <c r="H180" s="73" t="s">
        <v>862</v>
      </c>
      <c r="I180" s="74">
        <v>3</v>
      </c>
      <c r="J180" s="74" t="s">
        <v>1117</v>
      </c>
      <c r="K180" s="73" t="s">
        <v>1353</v>
      </c>
      <c r="L180" s="74">
        <v>3</v>
      </c>
      <c r="M180" s="73" t="s">
        <v>691</v>
      </c>
      <c r="N180" s="74" t="s">
        <v>1230</v>
      </c>
      <c r="O180" s="74"/>
      <c r="P180" s="74" t="s">
        <v>526</v>
      </c>
      <c r="Q180" s="74"/>
      <c r="R180" s="74"/>
      <c r="S180" s="74" t="s">
        <v>878</v>
      </c>
      <c r="T180" s="75" t="s">
        <v>84</v>
      </c>
      <c r="U180" s="75" t="s">
        <v>426</v>
      </c>
      <c r="V180" s="68" t="s">
        <v>1329</v>
      </c>
      <c r="W180" s="68" t="s">
        <v>1451</v>
      </c>
      <c r="X180" s="68" t="s">
        <v>950</v>
      </c>
      <c r="Y180" s="68"/>
      <c r="Z180" s="68"/>
      <c r="AA180" s="68"/>
    </row>
    <row r="181" spans="1:27" ht="76.5">
      <c r="A181" s="71">
        <v>3180</v>
      </c>
      <c r="B181" s="73" t="s">
        <v>1317</v>
      </c>
      <c r="C181" s="73" t="s">
        <v>1549</v>
      </c>
      <c r="D181" s="74">
        <v>3</v>
      </c>
      <c r="E181" s="74">
        <v>3</v>
      </c>
      <c r="F181" s="74" t="s">
        <v>1154</v>
      </c>
      <c r="G181" s="73" t="s">
        <v>1353</v>
      </c>
      <c r="H181" s="73" t="s">
        <v>862</v>
      </c>
      <c r="I181" s="74">
        <v>3</v>
      </c>
      <c r="J181" s="74" t="s">
        <v>1154</v>
      </c>
      <c r="K181" s="73" t="s">
        <v>1353</v>
      </c>
      <c r="L181" s="74">
        <v>3</v>
      </c>
      <c r="M181" s="73" t="s">
        <v>691</v>
      </c>
      <c r="N181" s="74" t="s">
        <v>1230</v>
      </c>
      <c r="O181" s="74"/>
      <c r="P181" s="74" t="s">
        <v>526</v>
      </c>
      <c r="Q181" s="74"/>
      <c r="R181" s="74"/>
      <c r="S181" s="74" t="s">
        <v>878</v>
      </c>
      <c r="T181" s="75" t="s">
        <v>85</v>
      </c>
      <c r="U181" s="75" t="s">
        <v>426</v>
      </c>
      <c r="V181" s="68" t="s">
        <v>1329</v>
      </c>
      <c r="W181" s="68" t="s">
        <v>1452</v>
      </c>
      <c r="X181" s="68" t="s">
        <v>950</v>
      </c>
      <c r="Y181" s="68"/>
      <c r="Z181" s="68"/>
      <c r="AA181" s="68"/>
    </row>
    <row r="182" spans="1:27" ht="102">
      <c r="A182" s="71">
        <v>3181</v>
      </c>
      <c r="B182" s="73" t="s">
        <v>1317</v>
      </c>
      <c r="C182" s="73" t="s">
        <v>1549</v>
      </c>
      <c r="D182" s="74">
        <v>3</v>
      </c>
      <c r="E182" s="74">
        <v>3</v>
      </c>
      <c r="F182" s="74" t="s">
        <v>1311</v>
      </c>
      <c r="G182" s="73" t="s">
        <v>1352</v>
      </c>
      <c r="H182" s="73" t="s">
        <v>862</v>
      </c>
      <c r="I182" s="74">
        <v>3</v>
      </c>
      <c r="J182" s="74" t="s">
        <v>1311</v>
      </c>
      <c r="K182" s="73" t="s">
        <v>1352</v>
      </c>
      <c r="L182" s="74">
        <v>3</v>
      </c>
      <c r="M182" s="73" t="s">
        <v>690</v>
      </c>
      <c r="N182" s="74" t="s">
        <v>1219</v>
      </c>
      <c r="O182" s="74"/>
      <c r="P182" s="74"/>
      <c r="Q182" s="74"/>
      <c r="R182" s="74"/>
      <c r="S182" s="74" t="s">
        <v>878</v>
      </c>
      <c r="T182" s="75" t="s">
        <v>86</v>
      </c>
      <c r="U182" s="75" t="s">
        <v>87</v>
      </c>
      <c r="V182" s="68" t="s">
        <v>1657</v>
      </c>
      <c r="W182" s="68" t="s">
        <v>188</v>
      </c>
      <c r="X182" s="68" t="s">
        <v>1656</v>
      </c>
      <c r="Y182" s="68"/>
      <c r="Z182" s="68"/>
      <c r="AA182" s="68"/>
    </row>
    <row r="183" spans="1:27" ht="63.75">
      <c r="A183" s="71">
        <v>3182</v>
      </c>
      <c r="B183" s="73" t="s">
        <v>1317</v>
      </c>
      <c r="C183" s="73" t="s">
        <v>1549</v>
      </c>
      <c r="D183" s="74">
        <v>3</v>
      </c>
      <c r="E183" s="74">
        <v>3</v>
      </c>
      <c r="F183" s="74" t="s">
        <v>462</v>
      </c>
      <c r="G183" s="73" t="s">
        <v>1353</v>
      </c>
      <c r="H183" s="73" t="s">
        <v>862</v>
      </c>
      <c r="I183" s="74">
        <v>3</v>
      </c>
      <c r="J183" s="74" t="s">
        <v>462</v>
      </c>
      <c r="K183" s="73" t="s">
        <v>1353</v>
      </c>
      <c r="L183" s="74">
        <v>3</v>
      </c>
      <c r="M183" s="73" t="s">
        <v>690</v>
      </c>
      <c r="N183" s="74" t="s">
        <v>1219</v>
      </c>
      <c r="O183" s="74"/>
      <c r="P183" s="74"/>
      <c r="Q183" s="74"/>
      <c r="R183" s="74"/>
      <c r="S183" s="74" t="s">
        <v>878</v>
      </c>
      <c r="T183" s="75" t="s">
        <v>88</v>
      </c>
      <c r="U183" s="75" t="s">
        <v>845</v>
      </c>
      <c r="V183" s="68" t="s">
        <v>1657</v>
      </c>
      <c r="W183" s="68" t="s">
        <v>187</v>
      </c>
      <c r="X183" s="68" t="s">
        <v>1656</v>
      </c>
      <c r="Y183" s="68"/>
      <c r="Z183" s="68"/>
      <c r="AA183" s="68"/>
    </row>
    <row r="184" spans="1:27" ht="255">
      <c r="A184" s="71">
        <v>3183</v>
      </c>
      <c r="B184" s="73" t="s">
        <v>1317</v>
      </c>
      <c r="C184" s="73" t="s">
        <v>1549</v>
      </c>
      <c r="D184" s="74" t="s">
        <v>424</v>
      </c>
      <c r="E184" s="74">
        <v>7</v>
      </c>
      <c r="F184" s="74" t="s">
        <v>1144</v>
      </c>
      <c r="G184" s="73" t="s">
        <v>1353</v>
      </c>
      <c r="H184" s="73" t="s">
        <v>862</v>
      </c>
      <c r="I184" s="74">
        <v>7</v>
      </c>
      <c r="J184" s="74" t="s">
        <v>1144</v>
      </c>
      <c r="K184" s="73" t="s">
        <v>1353</v>
      </c>
      <c r="L184" s="74" t="s">
        <v>424</v>
      </c>
      <c r="M184" s="73" t="s">
        <v>866</v>
      </c>
      <c r="N184" s="74" t="s">
        <v>1223</v>
      </c>
      <c r="O184" s="74"/>
      <c r="P184" s="74"/>
      <c r="Q184" s="74"/>
      <c r="R184" s="74"/>
      <c r="S184" s="74" t="s">
        <v>878</v>
      </c>
      <c r="T184" s="75" t="s">
        <v>846</v>
      </c>
      <c r="U184" s="75" t="s">
        <v>847</v>
      </c>
      <c r="V184" s="68" t="s">
        <v>1657</v>
      </c>
      <c r="W184" s="68" t="s">
        <v>189</v>
      </c>
      <c r="X184" s="68" t="s">
        <v>1656</v>
      </c>
      <c r="Y184" s="68"/>
      <c r="Z184" s="68"/>
      <c r="AA184" s="68"/>
    </row>
    <row r="185" spans="1:27" ht="25.5">
      <c r="A185" s="71">
        <v>3184</v>
      </c>
      <c r="B185" s="73" t="s">
        <v>1317</v>
      </c>
      <c r="C185" s="73" t="s">
        <v>1549</v>
      </c>
      <c r="D185" s="74" t="s">
        <v>424</v>
      </c>
      <c r="E185" s="74">
        <v>7</v>
      </c>
      <c r="F185" s="74" t="s">
        <v>1115</v>
      </c>
      <c r="G185" s="73" t="s">
        <v>1353</v>
      </c>
      <c r="H185" s="73" t="s">
        <v>862</v>
      </c>
      <c r="I185" s="74">
        <v>7</v>
      </c>
      <c r="J185" s="74" t="s">
        <v>1115</v>
      </c>
      <c r="K185" s="73" t="s">
        <v>1353</v>
      </c>
      <c r="L185" s="74" t="s">
        <v>424</v>
      </c>
      <c r="M185" s="73" t="s">
        <v>866</v>
      </c>
      <c r="N185" s="74" t="s">
        <v>1221</v>
      </c>
      <c r="O185" s="74"/>
      <c r="P185" s="74" t="s">
        <v>524</v>
      </c>
      <c r="Q185" s="74"/>
      <c r="R185" s="74"/>
      <c r="S185" s="74" t="s">
        <v>878</v>
      </c>
      <c r="T185" s="75" t="s">
        <v>848</v>
      </c>
      <c r="U185" s="75" t="s">
        <v>849</v>
      </c>
      <c r="V185" s="68" t="s">
        <v>504</v>
      </c>
      <c r="W185" s="68"/>
      <c r="X185" s="68" t="s">
        <v>598</v>
      </c>
      <c r="Y185" s="68"/>
      <c r="Z185" s="68"/>
      <c r="AA185" s="68"/>
    </row>
    <row r="186" spans="1:27" ht="89.25">
      <c r="A186" s="71">
        <v>3185</v>
      </c>
      <c r="B186" s="73" t="s">
        <v>1317</v>
      </c>
      <c r="C186" s="73" t="s">
        <v>1549</v>
      </c>
      <c r="D186" s="74" t="s">
        <v>461</v>
      </c>
      <c r="E186" s="74">
        <v>9</v>
      </c>
      <c r="F186" s="74" t="s">
        <v>1107</v>
      </c>
      <c r="G186" s="73" t="s">
        <v>1352</v>
      </c>
      <c r="H186" s="73" t="s">
        <v>862</v>
      </c>
      <c r="I186" s="74">
        <v>9</v>
      </c>
      <c r="J186" s="74" t="s">
        <v>1107</v>
      </c>
      <c r="K186" s="73" t="s">
        <v>1352</v>
      </c>
      <c r="L186" s="74" t="s">
        <v>461</v>
      </c>
      <c r="M186" s="73" t="s">
        <v>867</v>
      </c>
      <c r="N186" s="74" t="s">
        <v>307</v>
      </c>
      <c r="O186" s="74"/>
      <c r="P186" s="74" t="s">
        <v>522</v>
      </c>
      <c r="Q186" s="74"/>
      <c r="R186" s="74"/>
      <c r="S186" s="74" t="s">
        <v>878</v>
      </c>
      <c r="T186" s="75" t="s">
        <v>850</v>
      </c>
      <c r="U186" s="75" t="s">
        <v>851</v>
      </c>
      <c r="V186" s="68" t="s">
        <v>1328</v>
      </c>
      <c r="W186" s="68" t="s">
        <v>48</v>
      </c>
      <c r="X186" s="68" t="s">
        <v>50</v>
      </c>
      <c r="Y186" s="68"/>
      <c r="Z186" s="68"/>
      <c r="AA186" s="68"/>
    </row>
    <row r="187" spans="1:27" ht="25.5">
      <c r="A187" s="71">
        <v>3186</v>
      </c>
      <c r="B187" s="73" t="s">
        <v>1317</v>
      </c>
      <c r="C187" s="73" t="s">
        <v>1549</v>
      </c>
      <c r="D187" s="74" t="s">
        <v>1123</v>
      </c>
      <c r="E187" s="74">
        <v>11</v>
      </c>
      <c r="F187" s="74" t="s">
        <v>1186</v>
      </c>
      <c r="G187" s="73" t="s">
        <v>1353</v>
      </c>
      <c r="H187" s="73" t="s">
        <v>862</v>
      </c>
      <c r="I187" s="74">
        <v>11</v>
      </c>
      <c r="J187" s="74" t="s">
        <v>1186</v>
      </c>
      <c r="K187" s="73" t="s">
        <v>1353</v>
      </c>
      <c r="L187" s="74" t="s">
        <v>1123</v>
      </c>
      <c r="M187" s="73" t="s">
        <v>866</v>
      </c>
      <c r="N187" s="74" t="s">
        <v>1221</v>
      </c>
      <c r="O187" s="74"/>
      <c r="P187" s="74" t="s">
        <v>524</v>
      </c>
      <c r="Q187" s="74"/>
      <c r="R187" s="74"/>
      <c r="S187" s="74" t="s">
        <v>878</v>
      </c>
      <c r="T187" s="75" t="s">
        <v>852</v>
      </c>
      <c r="U187" s="75" t="s">
        <v>853</v>
      </c>
      <c r="V187" s="68" t="s">
        <v>504</v>
      </c>
      <c r="W187" s="68"/>
      <c r="X187" s="68" t="s">
        <v>598</v>
      </c>
      <c r="Y187" s="68"/>
      <c r="Z187" s="68"/>
      <c r="AA187" s="68"/>
    </row>
    <row r="188" spans="1:27" ht="89.25">
      <c r="A188" s="71">
        <v>3187</v>
      </c>
      <c r="B188" s="73" t="s">
        <v>1317</v>
      </c>
      <c r="C188" s="73" t="s">
        <v>1549</v>
      </c>
      <c r="D188" s="74" t="s">
        <v>452</v>
      </c>
      <c r="E188" s="74">
        <v>23</v>
      </c>
      <c r="F188" s="74" t="s">
        <v>1179</v>
      </c>
      <c r="G188" s="73" t="s">
        <v>1353</v>
      </c>
      <c r="H188" s="73" t="s">
        <v>862</v>
      </c>
      <c r="I188" s="74">
        <v>23</v>
      </c>
      <c r="J188" s="74" t="s">
        <v>1179</v>
      </c>
      <c r="K188" s="73" t="s">
        <v>1353</v>
      </c>
      <c r="L188" s="74" t="s">
        <v>452</v>
      </c>
      <c r="M188" s="73" t="s">
        <v>866</v>
      </c>
      <c r="N188" s="74" t="s">
        <v>1221</v>
      </c>
      <c r="O188" s="74"/>
      <c r="P188" s="74" t="s">
        <v>524</v>
      </c>
      <c r="Q188" s="74"/>
      <c r="R188" s="74"/>
      <c r="S188" s="74" t="s">
        <v>878</v>
      </c>
      <c r="T188" s="75" t="s">
        <v>854</v>
      </c>
      <c r="U188" s="75" t="s">
        <v>855</v>
      </c>
      <c r="V188" s="68" t="s">
        <v>125</v>
      </c>
      <c r="W188" s="68" t="s">
        <v>1026</v>
      </c>
      <c r="X188" s="68" t="s">
        <v>598</v>
      </c>
      <c r="Y188" s="68"/>
      <c r="Z188" s="68"/>
      <c r="AA188" s="68"/>
    </row>
    <row r="189" spans="1:27" ht="63.75">
      <c r="A189" s="71">
        <v>3188</v>
      </c>
      <c r="B189" s="73" t="s">
        <v>1317</v>
      </c>
      <c r="C189" s="73" t="s">
        <v>1549</v>
      </c>
      <c r="D189" s="74" t="s">
        <v>1125</v>
      </c>
      <c r="E189" s="74">
        <v>23</v>
      </c>
      <c r="F189" s="74" t="s">
        <v>1114</v>
      </c>
      <c r="G189" s="73" t="s">
        <v>1353</v>
      </c>
      <c r="H189" s="73" t="s">
        <v>862</v>
      </c>
      <c r="I189" s="74">
        <v>23</v>
      </c>
      <c r="J189" s="74" t="s">
        <v>1114</v>
      </c>
      <c r="K189" s="73" t="s">
        <v>1353</v>
      </c>
      <c r="L189" s="74" t="s">
        <v>1125</v>
      </c>
      <c r="M189" s="73" t="s">
        <v>869</v>
      </c>
      <c r="N189" s="74" t="s">
        <v>296</v>
      </c>
      <c r="O189" s="74"/>
      <c r="P189" s="74"/>
      <c r="Q189" s="74"/>
      <c r="R189" s="74"/>
      <c r="S189" s="74" t="s">
        <v>878</v>
      </c>
      <c r="T189" s="75" t="s">
        <v>856</v>
      </c>
      <c r="U189" s="75" t="s">
        <v>857</v>
      </c>
      <c r="V189" s="68" t="s">
        <v>125</v>
      </c>
      <c r="W189" s="68" t="s">
        <v>1418</v>
      </c>
      <c r="X189" s="68" t="s">
        <v>1419</v>
      </c>
      <c r="Y189" s="68"/>
      <c r="Z189" s="68"/>
      <c r="AA189" s="68"/>
    </row>
    <row r="190" spans="1:27" ht="102">
      <c r="A190" s="71">
        <v>3189</v>
      </c>
      <c r="B190" s="73" t="s">
        <v>1317</v>
      </c>
      <c r="C190" s="73" t="s">
        <v>1549</v>
      </c>
      <c r="D190" s="74" t="s">
        <v>1207</v>
      </c>
      <c r="E190" s="74">
        <v>25</v>
      </c>
      <c r="F190" s="74" t="s">
        <v>1113</v>
      </c>
      <c r="G190" s="73" t="s">
        <v>1352</v>
      </c>
      <c r="H190" s="73" t="s">
        <v>862</v>
      </c>
      <c r="I190" s="74">
        <v>25</v>
      </c>
      <c r="J190" s="74" t="s">
        <v>1113</v>
      </c>
      <c r="K190" s="73" t="s">
        <v>1352</v>
      </c>
      <c r="L190" s="74" t="s">
        <v>1207</v>
      </c>
      <c r="M190" s="73" t="s">
        <v>868</v>
      </c>
      <c r="N190" s="74" t="s">
        <v>1235</v>
      </c>
      <c r="O190" s="74"/>
      <c r="P190" s="74" t="s">
        <v>526</v>
      </c>
      <c r="Q190" s="74"/>
      <c r="R190" s="74"/>
      <c r="S190" s="74" t="s">
        <v>878</v>
      </c>
      <c r="T190" s="75" t="s">
        <v>858</v>
      </c>
      <c r="U190" s="75" t="s">
        <v>859</v>
      </c>
      <c r="V190" s="68" t="s">
        <v>121</v>
      </c>
      <c r="W190" s="68" t="s">
        <v>199</v>
      </c>
      <c r="X190" s="68" t="s">
        <v>204</v>
      </c>
      <c r="Y190" s="68"/>
      <c r="Z190" s="68"/>
      <c r="AA190" s="68"/>
    </row>
    <row r="191" spans="1:27" ht="102">
      <c r="A191" s="71">
        <v>3190</v>
      </c>
      <c r="B191" s="73" t="s">
        <v>1317</v>
      </c>
      <c r="C191" s="73" t="s">
        <v>1549</v>
      </c>
      <c r="D191" s="74" t="s">
        <v>1207</v>
      </c>
      <c r="E191" s="74">
        <v>25</v>
      </c>
      <c r="F191" s="74" t="s">
        <v>1145</v>
      </c>
      <c r="G191" s="73" t="s">
        <v>1352</v>
      </c>
      <c r="H191" s="73" t="s">
        <v>862</v>
      </c>
      <c r="I191" s="74">
        <v>25</v>
      </c>
      <c r="J191" s="74" t="s">
        <v>1145</v>
      </c>
      <c r="K191" s="73" t="s">
        <v>1352</v>
      </c>
      <c r="L191" s="74" t="s">
        <v>1207</v>
      </c>
      <c r="M191" s="73" t="s">
        <v>868</v>
      </c>
      <c r="N191" s="74" t="s">
        <v>1233</v>
      </c>
      <c r="O191" s="74"/>
      <c r="P191" s="74" t="s">
        <v>524</v>
      </c>
      <c r="Q191" s="68" t="s">
        <v>1435</v>
      </c>
      <c r="R191" s="74" t="s">
        <v>1436</v>
      </c>
      <c r="S191" s="74" t="s">
        <v>1434</v>
      </c>
      <c r="T191" s="75" t="s">
        <v>860</v>
      </c>
      <c r="U191" s="75" t="s">
        <v>293</v>
      </c>
      <c r="V191" s="68" t="s">
        <v>504</v>
      </c>
      <c r="W191" s="68" t="s">
        <v>939</v>
      </c>
      <c r="X191" s="68"/>
      <c r="Y191" s="68"/>
      <c r="Z191" s="68"/>
      <c r="AA191" s="68"/>
    </row>
    <row r="192" spans="1:27" ht="89.25">
      <c r="A192" s="71">
        <v>3191</v>
      </c>
      <c r="B192" s="73" t="s">
        <v>1317</v>
      </c>
      <c r="C192" s="73" t="s">
        <v>1549</v>
      </c>
      <c r="D192" s="74" t="s">
        <v>1305</v>
      </c>
      <c r="E192" s="74">
        <v>28</v>
      </c>
      <c r="F192" s="74" t="s">
        <v>1168</v>
      </c>
      <c r="G192" s="73" t="s">
        <v>1352</v>
      </c>
      <c r="H192" s="73" t="s">
        <v>862</v>
      </c>
      <c r="I192" s="74">
        <v>28</v>
      </c>
      <c r="J192" s="74" t="s">
        <v>1168</v>
      </c>
      <c r="K192" s="73" t="s">
        <v>1352</v>
      </c>
      <c r="L192" s="74" t="s">
        <v>1305</v>
      </c>
      <c r="M192" s="73" t="s">
        <v>868</v>
      </c>
      <c r="N192" s="74" t="s">
        <v>1235</v>
      </c>
      <c r="O192" s="74"/>
      <c r="P192" s="74" t="s">
        <v>526</v>
      </c>
      <c r="Q192" s="74"/>
      <c r="R192" s="74"/>
      <c r="S192" s="74" t="s">
        <v>878</v>
      </c>
      <c r="T192" s="75" t="s">
        <v>294</v>
      </c>
      <c r="U192" s="75" t="s">
        <v>295</v>
      </c>
      <c r="V192" s="68" t="s">
        <v>121</v>
      </c>
      <c r="W192" s="68" t="s">
        <v>200</v>
      </c>
      <c r="X192" s="68" t="s">
        <v>204</v>
      </c>
      <c r="Y192" s="68"/>
      <c r="Z192" s="68"/>
      <c r="AA192" s="68"/>
    </row>
    <row r="193" spans="1:27" ht="102">
      <c r="A193" s="71">
        <v>3192</v>
      </c>
      <c r="B193" s="73" t="s">
        <v>1317</v>
      </c>
      <c r="C193" s="73" t="s">
        <v>1549</v>
      </c>
      <c r="D193" s="74" t="s">
        <v>1305</v>
      </c>
      <c r="E193" s="74">
        <v>28</v>
      </c>
      <c r="F193" s="74" t="s">
        <v>1184</v>
      </c>
      <c r="G193" s="73" t="s">
        <v>1352</v>
      </c>
      <c r="H193" s="73" t="s">
        <v>862</v>
      </c>
      <c r="I193" s="74">
        <v>28</v>
      </c>
      <c r="J193" s="74" t="s">
        <v>1184</v>
      </c>
      <c r="K193" s="73" t="s">
        <v>1352</v>
      </c>
      <c r="L193" s="74" t="s">
        <v>1305</v>
      </c>
      <c r="M193" s="73" t="s">
        <v>868</v>
      </c>
      <c r="N193" s="74" t="s">
        <v>1233</v>
      </c>
      <c r="O193" s="74"/>
      <c r="P193" s="74" t="s">
        <v>524</v>
      </c>
      <c r="Q193" s="68" t="s">
        <v>1435</v>
      </c>
      <c r="R193" s="74" t="s">
        <v>1436</v>
      </c>
      <c r="S193" s="74" t="s">
        <v>1434</v>
      </c>
      <c r="T193" s="75" t="s">
        <v>860</v>
      </c>
      <c r="U193" s="75" t="s">
        <v>293</v>
      </c>
      <c r="V193" s="68" t="s">
        <v>504</v>
      </c>
      <c r="W193" s="68" t="s">
        <v>939</v>
      </c>
      <c r="X193" s="68"/>
      <c r="Y193" s="68"/>
      <c r="Z193" s="68"/>
      <c r="AA193" s="68"/>
    </row>
    <row r="194" spans="1:27" ht="114.75">
      <c r="A194" s="71">
        <v>3193</v>
      </c>
      <c r="B194" s="73" t="s">
        <v>1317</v>
      </c>
      <c r="C194" s="73" t="s">
        <v>1549</v>
      </c>
      <c r="D194" s="74" t="s">
        <v>1550</v>
      </c>
      <c r="E194" s="74">
        <v>33</v>
      </c>
      <c r="F194" s="74" t="s">
        <v>493</v>
      </c>
      <c r="G194" s="73" t="s">
        <v>1352</v>
      </c>
      <c r="H194" s="73" t="s">
        <v>862</v>
      </c>
      <c r="I194" s="74">
        <v>33</v>
      </c>
      <c r="J194" s="74" t="s">
        <v>493</v>
      </c>
      <c r="K194" s="73" t="s">
        <v>1352</v>
      </c>
      <c r="L194" s="74" t="s">
        <v>1550</v>
      </c>
      <c r="M194" s="73" t="s">
        <v>866</v>
      </c>
      <c r="N194" s="74" t="s">
        <v>1215</v>
      </c>
      <c r="O194" s="74"/>
      <c r="P194" s="74" t="s">
        <v>524</v>
      </c>
      <c r="Q194" s="74"/>
      <c r="R194" s="74"/>
      <c r="S194" s="74" t="s">
        <v>878</v>
      </c>
      <c r="T194" s="75" t="s">
        <v>379</v>
      </c>
      <c r="U194" s="75" t="s">
        <v>380</v>
      </c>
      <c r="V194" s="68" t="s">
        <v>125</v>
      </c>
      <c r="W194" s="80" t="s">
        <v>1665</v>
      </c>
      <c r="X194" s="68" t="s">
        <v>1419</v>
      </c>
      <c r="Y194" s="68"/>
      <c r="Z194" s="68"/>
      <c r="AA194" s="68"/>
    </row>
    <row r="195" spans="1:27" ht="38.25">
      <c r="A195" s="71">
        <v>3194</v>
      </c>
      <c r="B195" s="73" t="s">
        <v>1317</v>
      </c>
      <c r="C195" s="73" t="s">
        <v>1549</v>
      </c>
      <c r="D195" s="74" t="s">
        <v>1551</v>
      </c>
      <c r="E195" s="74">
        <v>44</v>
      </c>
      <c r="F195" s="74" t="s">
        <v>1132</v>
      </c>
      <c r="G195" s="73" t="s">
        <v>1353</v>
      </c>
      <c r="H195" s="73" t="s">
        <v>862</v>
      </c>
      <c r="I195" s="74">
        <v>44</v>
      </c>
      <c r="J195" s="74" t="s">
        <v>1132</v>
      </c>
      <c r="K195" s="73" t="s">
        <v>1353</v>
      </c>
      <c r="L195" s="74" t="s">
        <v>1551</v>
      </c>
      <c r="M195" s="73" t="s">
        <v>867</v>
      </c>
      <c r="N195" s="74" t="s">
        <v>309</v>
      </c>
      <c r="O195" s="74"/>
      <c r="P195" s="74" t="s">
        <v>522</v>
      </c>
      <c r="Q195" s="74"/>
      <c r="R195" s="74"/>
      <c r="S195" s="74" t="s">
        <v>878</v>
      </c>
      <c r="T195" s="75" t="s">
        <v>159</v>
      </c>
      <c r="U195" s="75" t="s">
        <v>426</v>
      </c>
      <c r="V195" s="68" t="s">
        <v>1327</v>
      </c>
      <c r="W195" s="68" t="s">
        <v>44</v>
      </c>
      <c r="X195" s="68" t="s">
        <v>50</v>
      </c>
      <c r="Y195" s="68"/>
      <c r="Z195" s="68"/>
      <c r="AA195" s="68"/>
    </row>
    <row r="196" spans="1:27" ht="51">
      <c r="A196" s="71">
        <v>3195</v>
      </c>
      <c r="B196" s="73" t="s">
        <v>1317</v>
      </c>
      <c r="C196" s="73" t="s">
        <v>1549</v>
      </c>
      <c r="D196" s="74" t="s">
        <v>1128</v>
      </c>
      <c r="E196" s="74">
        <v>47</v>
      </c>
      <c r="F196" s="74" t="s">
        <v>1135</v>
      </c>
      <c r="G196" s="73" t="s">
        <v>1353</v>
      </c>
      <c r="H196" s="73" t="s">
        <v>862</v>
      </c>
      <c r="I196" s="74">
        <v>47</v>
      </c>
      <c r="J196" s="74" t="s">
        <v>1135</v>
      </c>
      <c r="K196" s="73" t="s">
        <v>1353</v>
      </c>
      <c r="L196" s="74" t="s">
        <v>1128</v>
      </c>
      <c r="M196" s="73" t="s">
        <v>866</v>
      </c>
      <c r="N196" s="74" t="s">
        <v>1222</v>
      </c>
      <c r="O196" s="74"/>
      <c r="P196" s="74" t="s">
        <v>527</v>
      </c>
      <c r="Q196" s="74"/>
      <c r="R196" s="74"/>
      <c r="S196" s="74" t="s">
        <v>878</v>
      </c>
      <c r="T196" s="75" t="s">
        <v>381</v>
      </c>
      <c r="U196" s="75" t="s">
        <v>382</v>
      </c>
      <c r="V196" s="80" t="s">
        <v>1329</v>
      </c>
      <c r="W196" s="80" t="s">
        <v>1422</v>
      </c>
      <c r="X196" s="68" t="s">
        <v>1424</v>
      </c>
      <c r="Y196" s="68"/>
      <c r="Z196" s="68"/>
      <c r="AA196" s="68"/>
    </row>
    <row r="197" spans="1:27" ht="38.25">
      <c r="A197" s="71">
        <v>3196</v>
      </c>
      <c r="B197" s="73" t="s">
        <v>1317</v>
      </c>
      <c r="C197" s="73" t="s">
        <v>1549</v>
      </c>
      <c r="D197" s="74" t="s">
        <v>1128</v>
      </c>
      <c r="E197" s="74">
        <v>47</v>
      </c>
      <c r="F197" s="74" t="s">
        <v>1144</v>
      </c>
      <c r="G197" s="73" t="s">
        <v>1353</v>
      </c>
      <c r="H197" s="73" t="s">
        <v>862</v>
      </c>
      <c r="I197" s="74">
        <v>47</v>
      </c>
      <c r="J197" s="74" t="s">
        <v>1144</v>
      </c>
      <c r="K197" s="73" t="s">
        <v>1353</v>
      </c>
      <c r="L197" s="74" t="s">
        <v>1128</v>
      </c>
      <c r="M197" s="73" t="s">
        <v>866</v>
      </c>
      <c r="N197" s="74" t="s">
        <v>1221</v>
      </c>
      <c r="O197" s="74"/>
      <c r="P197" s="74" t="s">
        <v>524</v>
      </c>
      <c r="Q197" s="74"/>
      <c r="R197" s="74"/>
      <c r="S197" s="74" t="s">
        <v>878</v>
      </c>
      <c r="T197" s="75" t="s">
        <v>383</v>
      </c>
      <c r="U197" s="75" t="s">
        <v>384</v>
      </c>
      <c r="V197" s="68" t="s">
        <v>504</v>
      </c>
      <c r="W197" s="68"/>
      <c r="X197" s="68" t="s">
        <v>598</v>
      </c>
      <c r="Y197" s="68"/>
      <c r="Z197" s="68"/>
      <c r="AA197" s="68"/>
    </row>
    <row r="198" spans="1:27" ht="25.5">
      <c r="A198" s="71">
        <v>3197</v>
      </c>
      <c r="B198" s="73" t="s">
        <v>1317</v>
      </c>
      <c r="C198" s="73" t="s">
        <v>1549</v>
      </c>
      <c r="D198" s="74" t="s">
        <v>1128</v>
      </c>
      <c r="E198" s="74">
        <v>47</v>
      </c>
      <c r="F198" s="74" t="s">
        <v>1146</v>
      </c>
      <c r="G198" s="73" t="s">
        <v>1353</v>
      </c>
      <c r="H198" s="73" t="s">
        <v>862</v>
      </c>
      <c r="I198" s="74">
        <v>47</v>
      </c>
      <c r="J198" s="74" t="s">
        <v>1146</v>
      </c>
      <c r="K198" s="73" t="s">
        <v>1353</v>
      </c>
      <c r="L198" s="74" t="s">
        <v>1128</v>
      </c>
      <c r="M198" s="73" t="s">
        <v>866</v>
      </c>
      <c r="N198" s="74" t="s">
        <v>1221</v>
      </c>
      <c r="O198" s="74"/>
      <c r="P198" s="74" t="s">
        <v>524</v>
      </c>
      <c r="Q198" s="74"/>
      <c r="R198" s="74"/>
      <c r="S198" s="74" t="s">
        <v>878</v>
      </c>
      <c r="T198" s="75" t="s">
        <v>385</v>
      </c>
      <c r="U198" s="75" t="s">
        <v>384</v>
      </c>
      <c r="V198" s="68" t="s">
        <v>504</v>
      </c>
      <c r="W198" s="68"/>
      <c r="X198" s="68" t="s">
        <v>598</v>
      </c>
      <c r="Y198" s="68"/>
      <c r="Z198" s="68"/>
      <c r="AA198" s="68"/>
    </row>
    <row r="199" spans="1:27" ht="25.5">
      <c r="A199" s="71">
        <v>3198</v>
      </c>
      <c r="B199" s="73" t="s">
        <v>1317</v>
      </c>
      <c r="C199" s="73" t="s">
        <v>1549</v>
      </c>
      <c r="D199" s="74" t="s">
        <v>1552</v>
      </c>
      <c r="E199" s="74">
        <v>53</v>
      </c>
      <c r="F199" s="74" t="s">
        <v>1096</v>
      </c>
      <c r="G199" s="73" t="s">
        <v>1353</v>
      </c>
      <c r="H199" s="73" t="s">
        <v>862</v>
      </c>
      <c r="I199" s="74">
        <v>53</v>
      </c>
      <c r="J199" s="74" t="s">
        <v>1096</v>
      </c>
      <c r="K199" s="73" t="s">
        <v>1353</v>
      </c>
      <c r="L199" s="74" t="s">
        <v>1552</v>
      </c>
      <c r="M199" s="73" t="s">
        <v>866</v>
      </c>
      <c r="N199" s="74" t="s">
        <v>1221</v>
      </c>
      <c r="O199" s="74"/>
      <c r="P199" s="74" t="s">
        <v>524</v>
      </c>
      <c r="Q199" s="74"/>
      <c r="R199" s="74"/>
      <c r="S199" s="74" t="s">
        <v>878</v>
      </c>
      <c r="T199" s="75" t="s">
        <v>386</v>
      </c>
      <c r="U199" s="75" t="s">
        <v>387</v>
      </c>
      <c r="V199" s="68" t="s">
        <v>504</v>
      </c>
      <c r="W199" s="68"/>
      <c r="X199" s="68" t="s">
        <v>598</v>
      </c>
      <c r="Y199" s="68"/>
      <c r="Z199" s="68"/>
      <c r="AA199" s="68"/>
    </row>
    <row r="200" spans="1:27" ht="63.75">
      <c r="A200" s="71">
        <v>3199</v>
      </c>
      <c r="B200" s="73" t="s">
        <v>1317</v>
      </c>
      <c r="C200" s="73" t="s">
        <v>1549</v>
      </c>
      <c r="D200" s="74" t="s">
        <v>1192</v>
      </c>
      <c r="E200" s="74">
        <v>57</v>
      </c>
      <c r="F200" s="74" t="s">
        <v>477</v>
      </c>
      <c r="G200" s="73" t="s">
        <v>1353</v>
      </c>
      <c r="H200" s="73" t="s">
        <v>862</v>
      </c>
      <c r="I200" s="74">
        <v>57</v>
      </c>
      <c r="J200" s="74" t="s">
        <v>477</v>
      </c>
      <c r="K200" s="73" t="s">
        <v>1353</v>
      </c>
      <c r="L200" s="74" t="s">
        <v>1192</v>
      </c>
      <c r="M200" s="73" t="s">
        <v>869</v>
      </c>
      <c r="N200" s="74" t="s">
        <v>298</v>
      </c>
      <c r="O200" s="74"/>
      <c r="P200" s="74"/>
      <c r="Q200" s="74"/>
      <c r="R200" s="74"/>
      <c r="S200" s="74" t="s">
        <v>878</v>
      </c>
      <c r="T200" s="75" t="s">
        <v>160</v>
      </c>
      <c r="U200" s="75" t="s">
        <v>426</v>
      </c>
      <c r="V200" s="68" t="s">
        <v>1328</v>
      </c>
      <c r="W200" s="68" t="s">
        <v>1676</v>
      </c>
      <c r="X200" s="68" t="s">
        <v>1656</v>
      </c>
      <c r="Y200" s="68"/>
      <c r="Z200" s="68"/>
      <c r="AA200" s="68"/>
    </row>
    <row r="201" spans="1:27" ht="25.5">
      <c r="A201" s="71">
        <v>3200</v>
      </c>
      <c r="B201" s="73" t="s">
        <v>1317</v>
      </c>
      <c r="C201" s="73" t="s">
        <v>1549</v>
      </c>
      <c r="D201" s="74" t="s">
        <v>1194</v>
      </c>
      <c r="E201" s="74">
        <v>58</v>
      </c>
      <c r="F201" s="74" t="s">
        <v>1158</v>
      </c>
      <c r="G201" s="73" t="s">
        <v>1353</v>
      </c>
      <c r="H201" s="73" t="s">
        <v>862</v>
      </c>
      <c r="I201" s="74">
        <v>58</v>
      </c>
      <c r="J201" s="74" t="s">
        <v>1158</v>
      </c>
      <c r="K201" s="73" t="s">
        <v>1353</v>
      </c>
      <c r="L201" s="74" t="s">
        <v>1194</v>
      </c>
      <c r="M201" s="73" t="s">
        <v>869</v>
      </c>
      <c r="N201" s="74" t="s">
        <v>297</v>
      </c>
      <c r="O201" s="74"/>
      <c r="P201" s="74"/>
      <c r="Q201" s="74"/>
      <c r="R201" s="74"/>
      <c r="S201" s="74" t="s">
        <v>878</v>
      </c>
      <c r="T201" s="75" t="s">
        <v>388</v>
      </c>
      <c r="U201" s="75" t="s">
        <v>389</v>
      </c>
      <c r="V201" s="68" t="s">
        <v>1329</v>
      </c>
      <c r="W201" s="68" t="s">
        <v>1677</v>
      </c>
      <c r="X201" s="68" t="s">
        <v>1707</v>
      </c>
      <c r="Y201" s="68"/>
      <c r="Z201" s="68"/>
      <c r="AA201" s="68"/>
    </row>
    <row r="202" spans="1:27" ht="38.25">
      <c r="A202" s="71">
        <v>3201</v>
      </c>
      <c r="B202" s="73" t="s">
        <v>1317</v>
      </c>
      <c r="C202" s="73" t="s">
        <v>1549</v>
      </c>
      <c r="D202" s="74" t="s">
        <v>1194</v>
      </c>
      <c r="E202" s="74">
        <v>59</v>
      </c>
      <c r="F202" s="74" t="s">
        <v>1096</v>
      </c>
      <c r="G202" s="73" t="s">
        <v>1353</v>
      </c>
      <c r="H202" s="73" t="s">
        <v>862</v>
      </c>
      <c r="I202" s="74">
        <v>59</v>
      </c>
      <c r="J202" s="74" t="s">
        <v>1096</v>
      </c>
      <c r="K202" s="73" t="s">
        <v>1353</v>
      </c>
      <c r="L202" s="74" t="s">
        <v>1194</v>
      </c>
      <c r="M202" s="73" t="s">
        <v>866</v>
      </c>
      <c r="N202" s="74" t="s">
        <v>1221</v>
      </c>
      <c r="O202" s="74"/>
      <c r="P202" s="74" t="s">
        <v>524</v>
      </c>
      <c r="Q202" s="74"/>
      <c r="R202" s="74"/>
      <c r="S202" s="74" t="s">
        <v>878</v>
      </c>
      <c r="T202" s="75" t="s">
        <v>390</v>
      </c>
      <c r="U202" s="75" t="s">
        <v>391</v>
      </c>
      <c r="V202" s="68" t="s">
        <v>504</v>
      </c>
      <c r="W202" s="68" t="s">
        <v>135</v>
      </c>
      <c r="X202" s="68" t="s">
        <v>598</v>
      </c>
      <c r="Y202" s="68"/>
      <c r="Z202" s="68"/>
      <c r="AA202" s="68"/>
    </row>
    <row r="203" spans="1:27" ht="76.5">
      <c r="A203" s="71">
        <v>3202</v>
      </c>
      <c r="B203" s="73" t="s">
        <v>1317</v>
      </c>
      <c r="C203" s="73" t="s">
        <v>1549</v>
      </c>
      <c r="D203" s="74" t="s">
        <v>1197</v>
      </c>
      <c r="E203" s="74">
        <v>63</v>
      </c>
      <c r="F203" s="74" t="s">
        <v>1117</v>
      </c>
      <c r="G203" s="73" t="s">
        <v>1352</v>
      </c>
      <c r="H203" s="73" t="s">
        <v>862</v>
      </c>
      <c r="I203" s="74">
        <v>63</v>
      </c>
      <c r="J203" s="74" t="s">
        <v>1117</v>
      </c>
      <c r="K203" s="73" t="s">
        <v>1352</v>
      </c>
      <c r="L203" s="74" t="s">
        <v>1197</v>
      </c>
      <c r="M203" s="73" t="s">
        <v>869</v>
      </c>
      <c r="N203" s="74" t="s">
        <v>297</v>
      </c>
      <c r="O203" s="74"/>
      <c r="P203" s="74"/>
      <c r="Q203" s="74"/>
      <c r="R203" s="74"/>
      <c r="S203" s="74" t="s">
        <v>878</v>
      </c>
      <c r="T203" s="75" t="s">
        <v>469</v>
      </c>
      <c r="U203" s="75" t="s">
        <v>470</v>
      </c>
      <c r="V203" s="68" t="s">
        <v>1328</v>
      </c>
      <c r="W203" s="68" t="s">
        <v>33</v>
      </c>
      <c r="X203" s="68" t="s">
        <v>34</v>
      </c>
      <c r="Y203" s="68"/>
      <c r="Z203" s="68"/>
      <c r="AA203" s="68"/>
    </row>
    <row r="204" spans="1:27" ht="204">
      <c r="A204" s="71">
        <v>3203</v>
      </c>
      <c r="B204" s="73" t="s">
        <v>1317</v>
      </c>
      <c r="C204" s="73" t="s">
        <v>1549</v>
      </c>
      <c r="D204" s="74" t="s">
        <v>1197</v>
      </c>
      <c r="E204" s="74">
        <v>63</v>
      </c>
      <c r="F204" s="74" t="s">
        <v>484</v>
      </c>
      <c r="G204" s="73" t="s">
        <v>1353</v>
      </c>
      <c r="H204" s="73" t="s">
        <v>862</v>
      </c>
      <c r="I204" s="74">
        <v>63</v>
      </c>
      <c r="J204" s="74" t="s">
        <v>484</v>
      </c>
      <c r="K204" s="73" t="s">
        <v>1353</v>
      </c>
      <c r="L204" s="74" t="s">
        <v>1197</v>
      </c>
      <c r="M204" s="73" t="s">
        <v>869</v>
      </c>
      <c r="N204" s="74" t="s">
        <v>303</v>
      </c>
      <c r="O204" s="74"/>
      <c r="P204" s="74"/>
      <c r="Q204" s="74"/>
      <c r="R204" s="74"/>
      <c r="S204" s="74" t="s">
        <v>878</v>
      </c>
      <c r="T204" s="75" t="s">
        <v>161</v>
      </c>
      <c r="U204" s="75" t="s">
        <v>392</v>
      </c>
      <c r="V204" s="68" t="s">
        <v>1329</v>
      </c>
      <c r="W204" s="68" t="s">
        <v>211</v>
      </c>
      <c r="X204" s="68" t="s">
        <v>1707</v>
      </c>
      <c r="Y204" s="68"/>
      <c r="Z204" s="68"/>
      <c r="AA204" s="68"/>
    </row>
    <row r="205" spans="1:27" ht="51">
      <c r="A205" s="71">
        <v>3204</v>
      </c>
      <c r="B205" s="73" t="s">
        <v>1317</v>
      </c>
      <c r="C205" s="73" t="s">
        <v>1549</v>
      </c>
      <c r="D205" s="74" t="s">
        <v>443</v>
      </c>
      <c r="E205" s="74">
        <v>69</v>
      </c>
      <c r="F205" s="74" t="s">
        <v>1117</v>
      </c>
      <c r="G205" s="73" t="s">
        <v>1353</v>
      </c>
      <c r="H205" s="73" t="s">
        <v>862</v>
      </c>
      <c r="I205" s="74">
        <v>69</v>
      </c>
      <c r="J205" s="74" t="s">
        <v>1117</v>
      </c>
      <c r="K205" s="73" t="s">
        <v>1353</v>
      </c>
      <c r="L205" s="74" t="s">
        <v>443</v>
      </c>
      <c r="M205" s="73" t="s">
        <v>866</v>
      </c>
      <c r="N205" s="74" t="s">
        <v>1221</v>
      </c>
      <c r="O205" s="74"/>
      <c r="P205" s="74" t="s">
        <v>524</v>
      </c>
      <c r="Q205" s="74"/>
      <c r="R205" s="74"/>
      <c r="S205" s="74" t="s">
        <v>878</v>
      </c>
      <c r="T205" s="75" t="s">
        <v>162</v>
      </c>
      <c r="U205" s="75" t="s">
        <v>426</v>
      </c>
      <c r="V205" s="68" t="s">
        <v>504</v>
      </c>
      <c r="W205" s="68"/>
      <c r="X205" s="68" t="s">
        <v>598</v>
      </c>
      <c r="Y205" s="68"/>
      <c r="Z205" s="68"/>
      <c r="AA205" s="68"/>
    </row>
    <row r="206" spans="1:27" ht="51">
      <c r="A206" s="71">
        <v>3205</v>
      </c>
      <c r="B206" s="73" t="s">
        <v>1317</v>
      </c>
      <c r="C206" s="73" t="s">
        <v>1549</v>
      </c>
      <c r="D206" s="74" t="s">
        <v>498</v>
      </c>
      <c r="E206" s="74">
        <v>70</v>
      </c>
      <c r="F206" s="74" t="s">
        <v>1183</v>
      </c>
      <c r="G206" s="73" t="s">
        <v>1353</v>
      </c>
      <c r="H206" s="73" t="s">
        <v>862</v>
      </c>
      <c r="I206" s="74">
        <v>70</v>
      </c>
      <c r="J206" s="74" t="s">
        <v>1183</v>
      </c>
      <c r="K206" s="73" t="s">
        <v>1353</v>
      </c>
      <c r="L206" s="74" t="s">
        <v>498</v>
      </c>
      <c r="M206" s="73" t="s">
        <v>866</v>
      </c>
      <c r="N206" s="74" t="s">
        <v>1221</v>
      </c>
      <c r="O206" s="74"/>
      <c r="P206" s="74" t="s">
        <v>524</v>
      </c>
      <c r="Q206" s="74"/>
      <c r="R206" s="74"/>
      <c r="S206" s="74" t="s">
        <v>878</v>
      </c>
      <c r="T206" s="75" t="s">
        <v>162</v>
      </c>
      <c r="U206" s="75" t="s">
        <v>426</v>
      </c>
      <c r="V206" s="68" t="s">
        <v>504</v>
      </c>
      <c r="W206" s="68"/>
      <c r="X206" s="68" t="s">
        <v>598</v>
      </c>
      <c r="Y206" s="68"/>
      <c r="Z206" s="68"/>
      <c r="AA206" s="68"/>
    </row>
    <row r="207" spans="1:27" ht="51">
      <c r="A207" s="71">
        <v>3206</v>
      </c>
      <c r="B207" s="73" t="s">
        <v>1317</v>
      </c>
      <c r="C207" s="73" t="s">
        <v>1549</v>
      </c>
      <c r="D207" s="74" t="s">
        <v>471</v>
      </c>
      <c r="E207" s="74">
        <v>70</v>
      </c>
      <c r="F207" s="74" t="s">
        <v>500</v>
      </c>
      <c r="G207" s="73" t="s">
        <v>1353</v>
      </c>
      <c r="H207" s="73" t="s">
        <v>862</v>
      </c>
      <c r="I207" s="74">
        <v>70</v>
      </c>
      <c r="J207" s="74" t="s">
        <v>500</v>
      </c>
      <c r="K207" s="73" t="s">
        <v>1353</v>
      </c>
      <c r="L207" s="74" t="s">
        <v>471</v>
      </c>
      <c r="M207" s="73" t="s">
        <v>866</v>
      </c>
      <c r="N207" s="74" t="s">
        <v>1221</v>
      </c>
      <c r="O207" s="74"/>
      <c r="P207" s="74" t="s">
        <v>524</v>
      </c>
      <c r="Q207" s="74"/>
      <c r="R207" s="74"/>
      <c r="S207" s="74" t="s">
        <v>878</v>
      </c>
      <c r="T207" s="75" t="s">
        <v>162</v>
      </c>
      <c r="U207" s="75" t="s">
        <v>426</v>
      </c>
      <c r="V207" s="68" t="s">
        <v>504</v>
      </c>
      <c r="W207" s="68"/>
      <c r="X207" s="68" t="s">
        <v>598</v>
      </c>
      <c r="Y207" s="68"/>
      <c r="Z207" s="68"/>
      <c r="AA207" s="68"/>
    </row>
    <row r="208" spans="1:27" ht="25.5">
      <c r="A208" s="71">
        <v>3207</v>
      </c>
      <c r="B208" s="73" t="s">
        <v>1317</v>
      </c>
      <c r="C208" s="73" t="s">
        <v>1549</v>
      </c>
      <c r="D208" s="74" t="s">
        <v>453</v>
      </c>
      <c r="E208" s="74">
        <v>74</v>
      </c>
      <c r="F208" s="74" t="s">
        <v>1182</v>
      </c>
      <c r="G208" s="73" t="s">
        <v>1353</v>
      </c>
      <c r="H208" s="73" t="s">
        <v>862</v>
      </c>
      <c r="I208" s="74">
        <v>74</v>
      </c>
      <c r="J208" s="74" t="s">
        <v>1182</v>
      </c>
      <c r="K208" s="73" t="s">
        <v>1353</v>
      </c>
      <c r="L208" s="74" t="s">
        <v>453</v>
      </c>
      <c r="M208" s="73" t="s">
        <v>866</v>
      </c>
      <c r="N208" s="74" t="s">
        <v>1221</v>
      </c>
      <c r="O208" s="74"/>
      <c r="P208" s="74" t="s">
        <v>524</v>
      </c>
      <c r="Q208" s="74"/>
      <c r="R208" s="74"/>
      <c r="S208" s="74" t="s">
        <v>878</v>
      </c>
      <c r="T208" s="75" t="s">
        <v>163</v>
      </c>
      <c r="U208" s="75" t="s">
        <v>393</v>
      </c>
      <c r="V208" s="68" t="s">
        <v>504</v>
      </c>
      <c r="W208" s="68"/>
      <c r="X208" s="68" t="s">
        <v>598</v>
      </c>
      <c r="Y208" s="68"/>
      <c r="Z208" s="68"/>
      <c r="AA208" s="68"/>
    </row>
    <row r="209" spans="1:27" ht="51">
      <c r="A209" s="71">
        <v>3208</v>
      </c>
      <c r="B209" s="73" t="s">
        <v>1317</v>
      </c>
      <c r="C209" s="73" t="s">
        <v>1549</v>
      </c>
      <c r="D209" s="74" t="s">
        <v>1157</v>
      </c>
      <c r="E209" s="74">
        <v>77</v>
      </c>
      <c r="F209" s="74" t="s">
        <v>1168</v>
      </c>
      <c r="G209" s="73" t="s">
        <v>1353</v>
      </c>
      <c r="H209" s="73" t="s">
        <v>862</v>
      </c>
      <c r="I209" s="74">
        <v>77</v>
      </c>
      <c r="J209" s="74" t="s">
        <v>1168</v>
      </c>
      <c r="K209" s="73" t="s">
        <v>1353</v>
      </c>
      <c r="L209" s="74" t="s">
        <v>1157</v>
      </c>
      <c r="M209" s="73" t="s">
        <v>868</v>
      </c>
      <c r="N209" s="74" t="s">
        <v>1234</v>
      </c>
      <c r="O209" s="74"/>
      <c r="P209" s="74" t="s">
        <v>525</v>
      </c>
      <c r="Q209" s="74"/>
      <c r="R209" s="74"/>
      <c r="S209" s="74" t="s">
        <v>878</v>
      </c>
      <c r="T209" s="75" t="s">
        <v>394</v>
      </c>
      <c r="U209" s="75" t="s">
        <v>395</v>
      </c>
      <c r="V209" s="80" t="s">
        <v>1327</v>
      </c>
      <c r="W209" s="80" t="s">
        <v>51</v>
      </c>
      <c r="X209" s="68" t="s">
        <v>329</v>
      </c>
      <c r="Y209" s="68"/>
      <c r="Z209" s="68"/>
      <c r="AA209" s="68"/>
    </row>
    <row r="210" spans="1:27" ht="38.25">
      <c r="A210" s="71">
        <v>3209</v>
      </c>
      <c r="B210" s="73" t="s">
        <v>1317</v>
      </c>
      <c r="C210" s="73" t="s">
        <v>1549</v>
      </c>
      <c r="D210" s="74" t="s">
        <v>1099</v>
      </c>
      <c r="E210" s="74">
        <v>79</v>
      </c>
      <c r="F210" s="74" t="s">
        <v>1098</v>
      </c>
      <c r="G210" s="73" t="s">
        <v>1353</v>
      </c>
      <c r="H210" s="73" t="s">
        <v>862</v>
      </c>
      <c r="I210" s="74">
        <v>79</v>
      </c>
      <c r="J210" s="74" t="s">
        <v>1098</v>
      </c>
      <c r="K210" s="73" t="s">
        <v>1353</v>
      </c>
      <c r="L210" s="74" t="s">
        <v>1099</v>
      </c>
      <c r="M210" s="73" t="s">
        <v>866</v>
      </c>
      <c r="N210" s="74" t="s">
        <v>1221</v>
      </c>
      <c r="O210" s="74"/>
      <c r="P210" s="74" t="s">
        <v>524</v>
      </c>
      <c r="Q210" s="74"/>
      <c r="R210" s="74"/>
      <c r="S210" s="74" t="s">
        <v>878</v>
      </c>
      <c r="T210" s="75" t="s">
        <v>164</v>
      </c>
      <c r="U210" s="75" t="s">
        <v>426</v>
      </c>
      <c r="V210" s="68" t="s">
        <v>504</v>
      </c>
      <c r="W210" s="68"/>
      <c r="X210" s="68" t="s">
        <v>598</v>
      </c>
      <c r="Y210" s="68"/>
      <c r="Z210" s="68"/>
      <c r="AA210" s="68"/>
    </row>
    <row r="211" spans="1:27" ht="38.25">
      <c r="A211" s="71">
        <v>3210</v>
      </c>
      <c r="B211" s="73" t="s">
        <v>1317</v>
      </c>
      <c r="C211" s="73" t="s">
        <v>1549</v>
      </c>
      <c r="D211" s="74" t="s">
        <v>455</v>
      </c>
      <c r="E211" s="74">
        <v>80</v>
      </c>
      <c r="F211" s="74" t="s">
        <v>1107</v>
      </c>
      <c r="G211" s="73" t="s">
        <v>1353</v>
      </c>
      <c r="H211" s="73" t="s">
        <v>862</v>
      </c>
      <c r="I211" s="74">
        <v>80</v>
      </c>
      <c r="J211" s="74" t="s">
        <v>1107</v>
      </c>
      <c r="K211" s="73" t="s">
        <v>1353</v>
      </c>
      <c r="L211" s="74" t="s">
        <v>455</v>
      </c>
      <c r="M211" s="73" t="s">
        <v>866</v>
      </c>
      <c r="N211" s="74" t="s">
        <v>1221</v>
      </c>
      <c r="O211" s="74"/>
      <c r="P211" s="74" t="s">
        <v>524</v>
      </c>
      <c r="Q211" s="74"/>
      <c r="R211" s="74"/>
      <c r="S211" s="74" t="s">
        <v>878</v>
      </c>
      <c r="T211" s="75" t="s">
        <v>164</v>
      </c>
      <c r="U211" s="75" t="s">
        <v>426</v>
      </c>
      <c r="V211" s="68" t="s">
        <v>504</v>
      </c>
      <c r="W211" s="68"/>
      <c r="X211" s="68" t="s">
        <v>598</v>
      </c>
      <c r="Y211" s="68"/>
      <c r="Z211" s="68"/>
      <c r="AA211" s="68"/>
    </row>
    <row r="212" spans="1:27" ht="153">
      <c r="A212" s="71">
        <v>3211</v>
      </c>
      <c r="B212" s="73" t="s">
        <v>1317</v>
      </c>
      <c r="C212" s="73" t="s">
        <v>1549</v>
      </c>
      <c r="D212" s="74" t="s">
        <v>1200</v>
      </c>
      <c r="E212" s="74">
        <v>80</v>
      </c>
      <c r="F212" s="74" t="s">
        <v>1095</v>
      </c>
      <c r="G212" s="73" t="s">
        <v>1353</v>
      </c>
      <c r="H212" s="73" t="s">
        <v>862</v>
      </c>
      <c r="I212" s="74">
        <v>80</v>
      </c>
      <c r="J212" s="74" t="s">
        <v>1095</v>
      </c>
      <c r="K212" s="73" t="s">
        <v>1353</v>
      </c>
      <c r="L212" s="74" t="s">
        <v>1200</v>
      </c>
      <c r="M212" s="73" t="s">
        <v>866</v>
      </c>
      <c r="N212" s="74" t="s">
        <v>1215</v>
      </c>
      <c r="O212" s="74"/>
      <c r="P212" s="74" t="s">
        <v>524</v>
      </c>
      <c r="Q212" s="74"/>
      <c r="R212" s="74"/>
      <c r="S212" s="74" t="s">
        <v>878</v>
      </c>
      <c r="T212" s="75" t="s">
        <v>396</v>
      </c>
      <c r="U212" s="75" t="s">
        <v>339</v>
      </c>
      <c r="V212" s="68" t="s">
        <v>125</v>
      </c>
      <c r="W212" s="80" t="s">
        <v>1666</v>
      </c>
      <c r="X212" s="68" t="s">
        <v>1419</v>
      </c>
      <c r="Y212" s="68"/>
      <c r="Z212" s="68"/>
      <c r="AA212" s="68"/>
    </row>
    <row r="213" spans="1:27" ht="114.75">
      <c r="A213" s="71">
        <v>3212</v>
      </c>
      <c r="B213" s="73" t="s">
        <v>1317</v>
      </c>
      <c r="C213" s="73" t="s">
        <v>1549</v>
      </c>
      <c r="D213" s="74" t="s">
        <v>1553</v>
      </c>
      <c r="E213" s="74">
        <v>84</v>
      </c>
      <c r="F213" s="74" t="s">
        <v>1307</v>
      </c>
      <c r="G213" s="73" t="s">
        <v>1353</v>
      </c>
      <c r="H213" s="73" t="s">
        <v>862</v>
      </c>
      <c r="I213" s="74">
        <v>84</v>
      </c>
      <c r="J213" s="74" t="s">
        <v>1307</v>
      </c>
      <c r="K213" s="73" t="s">
        <v>1353</v>
      </c>
      <c r="L213" s="74" t="s">
        <v>1553</v>
      </c>
      <c r="M213" s="73" t="s">
        <v>867</v>
      </c>
      <c r="N213" s="74" t="s">
        <v>308</v>
      </c>
      <c r="O213" s="74"/>
      <c r="P213" s="74" t="s">
        <v>522</v>
      </c>
      <c r="Q213" s="68" t="s">
        <v>1432</v>
      </c>
      <c r="R213" s="74" t="s">
        <v>1433</v>
      </c>
      <c r="S213" s="74" t="s">
        <v>1434</v>
      </c>
      <c r="T213" s="75" t="s">
        <v>340</v>
      </c>
      <c r="U213" s="75" t="s">
        <v>426</v>
      </c>
      <c r="V213" s="68" t="s">
        <v>1327</v>
      </c>
      <c r="W213" s="68" t="s">
        <v>1426</v>
      </c>
      <c r="X213" s="68"/>
      <c r="Y213" s="68"/>
      <c r="Z213" s="68"/>
      <c r="AA213" s="68"/>
    </row>
    <row r="214" spans="1:27" ht="38.25">
      <c r="A214" s="71">
        <v>3213</v>
      </c>
      <c r="B214" s="73" t="s">
        <v>1317</v>
      </c>
      <c r="C214" s="73" t="s">
        <v>1549</v>
      </c>
      <c r="D214" s="74" t="s">
        <v>1553</v>
      </c>
      <c r="E214" s="74">
        <v>84</v>
      </c>
      <c r="F214" s="74" t="s">
        <v>1307</v>
      </c>
      <c r="G214" s="73" t="s">
        <v>1352</v>
      </c>
      <c r="H214" s="73" t="s">
        <v>862</v>
      </c>
      <c r="I214" s="74">
        <v>84</v>
      </c>
      <c r="J214" s="74" t="s">
        <v>1307</v>
      </c>
      <c r="K214" s="73" t="s">
        <v>1352</v>
      </c>
      <c r="L214" s="74" t="s">
        <v>1553</v>
      </c>
      <c r="M214" s="73" t="s">
        <v>867</v>
      </c>
      <c r="N214" s="74" t="s">
        <v>308</v>
      </c>
      <c r="O214" s="74"/>
      <c r="P214" s="74" t="s">
        <v>522</v>
      </c>
      <c r="Q214" s="68" t="s">
        <v>1432</v>
      </c>
      <c r="R214" s="74" t="s">
        <v>1433</v>
      </c>
      <c r="S214" s="74" t="s">
        <v>1434</v>
      </c>
      <c r="T214" s="75" t="s">
        <v>341</v>
      </c>
      <c r="U214" s="75" t="s">
        <v>342</v>
      </c>
      <c r="V214" s="68" t="s">
        <v>1329</v>
      </c>
      <c r="W214" s="68" t="s">
        <v>1659</v>
      </c>
      <c r="X214" s="68"/>
      <c r="Y214" s="68"/>
      <c r="Z214" s="68"/>
      <c r="AA214" s="68"/>
    </row>
    <row r="215" spans="1:27" ht="191.25">
      <c r="A215" s="71">
        <v>3214</v>
      </c>
      <c r="B215" s="73" t="s">
        <v>1317</v>
      </c>
      <c r="C215" s="73" t="s">
        <v>1549</v>
      </c>
      <c r="D215" s="74" t="s">
        <v>1553</v>
      </c>
      <c r="E215" s="74">
        <v>84</v>
      </c>
      <c r="F215" s="74" t="s">
        <v>1307</v>
      </c>
      <c r="G215" s="73" t="s">
        <v>1352</v>
      </c>
      <c r="H215" s="73" t="s">
        <v>862</v>
      </c>
      <c r="I215" s="74">
        <v>84</v>
      </c>
      <c r="J215" s="74" t="s">
        <v>1307</v>
      </c>
      <c r="K215" s="73" t="s">
        <v>1352</v>
      </c>
      <c r="L215" s="74" t="s">
        <v>1553</v>
      </c>
      <c r="M215" s="73" t="s">
        <v>867</v>
      </c>
      <c r="N215" s="74" t="s">
        <v>307</v>
      </c>
      <c r="O215" s="74"/>
      <c r="P215" s="74" t="s">
        <v>522</v>
      </c>
      <c r="Q215" s="74"/>
      <c r="R215" s="74"/>
      <c r="S215" s="74" t="s">
        <v>878</v>
      </c>
      <c r="T215" s="75" t="s">
        <v>343</v>
      </c>
      <c r="U215" s="75" t="s">
        <v>344</v>
      </c>
      <c r="V215" s="68" t="s">
        <v>1328</v>
      </c>
      <c r="W215" s="68" t="s">
        <v>49</v>
      </c>
      <c r="X215" s="68" t="s">
        <v>50</v>
      </c>
      <c r="Y215" s="68"/>
      <c r="Z215" s="68"/>
      <c r="AA215" s="68"/>
    </row>
    <row r="216" spans="1:27" ht="51">
      <c r="A216" s="71">
        <v>3215</v>
      </c>
      <c r="B216" s="73" t="s">
        <v>1317</v>
      </c>
      <c r="C216" s="73" t="s">
        <v>1549</v>
      </c>
      <c r="D216" s="74" t="s">
        <v>1554</v>
      </c>
      <c r="E216" s="74">
        <v>85</v>
      </c>
      <c r="F216" s="74" t="s">
        <v>1158</v>
      </c>
      <c r="G216" s="73" t="s">
        <v>1353</v>
      </c>
      <c r="H216" s="73" t="s">
        <v>862</v>
      </c>
      <c r="I216" s="74">
        <v>85</v>
      </c>
      <c r="J216" s="74" t="s">
        <v>1158</v>
      </c>
      <c r="K216" s="73" t="s">
        <v>1353</v>
      </c>
      <c r="L216" s="74" t="s">
        <v>1554</v>
      </c>
      <c r="M216" s="73" t="s">
        <v>867</v>
      </c>
      <c r="N216" s="74" t="s">
        <v>308</v>
      </c>
      <c r="O216" s="74"/>
      <c r="P216" s="74" t="s">
        <v>522</v>
      </c>
      <c r="Q216" s="68" t="s">
        <v>1432</v>
      </c>
      <c r="R216" s="74" t="s">
        <v>1433</v>
      </c>
      <c r="S216" s="74" t="s">
        <v>1434</v>
      </c>
      <c r="T216" s="75" t="s">
        <v>345</v>
      </c>
      <c r="U216" s="75" t="s">
        <v>346</v>
      </c>
      <c r="V216" s="68" t="s">
        <v>1327</v>
      </c>
      <c r="W216" s="68" t="s">
        <v>1426</v>
      </c>
      <c r="X216" s="68"/>
      <c r="Y216" s="68"/>
      <c r="Z216" s="68"/>
      <c r="AA216" s="68"/>
    </row>
    <row r="217" spans="1:27" ht="38.25">
      <c r="A217" s="71">
        <v>3216</v>
      </c>
      <c r="B217" s="73" t="s">
        <v>1317</v>
      </c>
      <c r="C217" s="73" t="s">
        <v>1549</v>
      </c>
      <c r="D217" s="74" t="s">
        <v>1554</v>
      </c>
      <c r="E217" s="74">
        <v>85</v>
      </c>
      <c r="F217" s="74" t="s">
        <v>475</v>
      </c>
      <c r="G217" s="73" t="s">
        <v>1353</v>
      </c>
      <c r="H217" s="73" t="s">
        <v>862</v>
      </c>
      <c r="I217" s="74">
        <v>85</v>
      </c>
      <c r="J217" s="74" t="s">
        <v>475</v>
      </c>
      <c r="K217" s="73" t="s">
        <v>1353</v>
      </c>
      <c r="L217" s="74" t="s">
        <v>1554</v>
      </c>
      <c r="M217" s="73" t="s">
        <v>867</v>
      </c>
      <c r="N217" s="74" t="s">
        <v>308</v>
      </c>
      <c r="O217" s="74"/>
      <c r="P217" s="74" t="s">
        <v>522</v>
      </c>
      <c r="Q217" s="68" t="s">
        <v>1432</v>
      </c>
      <c r="R217" s="74" t="s">
        <v>1433</v>
      </c>
      <c r="S217" s="74" t="s">
        <v>1434</v>
      </c>
      <c r="T217" s="75" t="s">
        <v>165</v>
      </c>
      <c r="U217" s="75" t="s">
        <v>426</v>
      </c>
      <c r="V217" s="68" t="s">
        <v>1327</v>
      </c>
      <c r="W217" s="68" t="s">
        <v>1426</v>
      </c>
      <c r="X217" s="68"/>
      <c r="Y217" s="68"/>
      <c r="Z217" s="68"/>
      <c r="AA217" s="68"/>
    </row>
    <row r="218" spans="1:27" ht="63.75">
      <c r="A218" s="71">
        <v>3217</v>
      </c>
      <c r="B218" s="73" t="s">
        <v>1317</v>
      </c>
      <c r="C218" s="73" t="s">
        <v>1549</v>
      </c>
      <c r="D218" s="74" t="s">
        <v>1555</v>
      </c>
      <c r="E218" s="74">
        <v>85</v>
      </c>
      <c r="F218" s="74" t="s">
        <v>1140</v>
      </c>
      <c r="G218" s="73" t="s">
        <v>1352</v>
      </c>
      <c r="H218" s="73" t="s">
        <v>862</v>
      </c>
      <c r="I218" s="74">
        <v>85</v>
      </c>
      <c r="J218" s="74" t="s">
        <v>1140</v>
      </c>
      <c r="K218" s="73" t="s">
        <v>1352</v>
      </c>
      <c r="L218" s="74" t="s">
        <v>1555</v>
      </c>
      <c r="M218" s="73" t="s">
        <v>867</v>
      </c>
      <c r="N218" s="74" t="s">
        <v>308</v>
      </c>
      <c r="O218" s="74"/>
      <c r="P218" s="74" t="s">
        <v>522</v>
      </c>
      <c r="Q218" s="68" t="s">
        <v>1432</v>
      </c>
      <c r="R218" s="74" t="s">
        <v>1433</v>
      </c>
      <c r="S218" s="74" t="s">
        <v>1434</v>
      </c>
      <c r="T218" s="75" t="s">
        <v>347</v>
      </c>
      <c r="U218" s="75" t="s">
        <v>348</v>
      </c>
      <c r="V218" s="68" t="s">
        <v>1328</v>
      </c>
      <c r="W218" s="68" t="s">
        <v>1660</v>
      </c>
      <c r="X218" s="68"/>
      <c r="Y218" s="68"/>
      <c r="Z218" s="68"/>
      <c r="AA218" s="68"/>
    </row>
    <row r="219" spans="1:27" ht="25.5">
      <c r="A219" s="71">
        <v>3218</v>
      </c>
      <c r="B219" s="73" t="s">
        <v>1317</v>
      </c>
      <c r="C219" s="73" t="s">
        <v>1549</v>
      </c>
      <c r="D219" s="74" t="s">
        <v>1556</v>
      </c>
      <c r="E219" s="74">
        <v>87</v>
      </c>
      <c r="F219" s="74" t="s">
        <v>484</v>
      </c>
      <c r="G219" s="73" t="s">
        <v>1353</v>
      </c>
      <c r="H219" s="73" t="s">
        <v>862</v>
      </c>
      <c r="I219" s="74">
        <v>87</v>
      </c>
      <c r="J219" s="74" t="s">
        <v>484</v>
      </c>
      <c r="K219" s="73" t="s">
        <v>1353</v>
      </c>
      <c r="L219" s="74" t="s">
        <v>1556</v>
      </c>
      <c r="M219" s="73" t="s">
        <v>866</v>
      </c>
      <c r="N219" s="74" t="s">
        <v>1221</v>
      </c>
      <c r="O219" s="74"/>
      <c r="P219" s="74" t="s">
        <v>524</v>
      </c>
      <c r="Q219" s="74"/>
      <c r="R219" s="74"/>
      <c r="S219" s="74" t="s">
        <v>878</v>
      </c>
      <c r="T219" s="75" t="s">
        <v>826</v>
      </c>
      <c r="U219" s="75" t="s">
        <v>426</v>
      </c>
      <c r="V219" s="68" t="s">
        <v>504</v>
      </c>
      <c r="W219" s="68"/>
      <c r="X219" s="68" t="s">
        <v>598</v>
      </c>
      <c r="Y219" s="68"/>
      <c r="Z219" s="68"/>
      <c r="AA219" s="68"/>
    </row>
    <row r="220" spans="1:27" ht="25.5">
      <c r="A220" s="71">
        <v>3219</v>
      </c>
      <c r="B220" s="73" t="s">
        <v>1317</v>
      </c>
      <c r="C220" s="73" t="s">
        <v>1549</v>
      </c>
      <c r="D220" s="74" t="s">
        <v>1490</v>
      </c>
      <c r="E220" s="74">
        <v>87</v>
      </c>
      <c r="F220" s="74" t="s">
        <v>1146</v>
      </c>
      <c r="G220" s="73" t="s">
        <v>1353</v>
      </c>
      <c r="H220" s="73" t="s">
        <v>862</v>
      </c>
      <c r="I220" s="74">
        <v>87</v>
      </c>
      <c r="J220" s="74" t="s">
        <v>1146</v>
      </c>
      <c r="K220" s="73" t="s">
        <v>1353</v>
      </c>
      <c r="L220" s="74" t="s">
        <v>1490</v>
      </c>
      <c r="M220" s="73" t="s">
        <v>866</v>
      </c>
      <c r="N220" s="74" t="s">
        <v>1221</v>
      </c>
      <c r="O220" s="74"/>
      <c r="P220" s="74" t="s">
        <v>524</v>
      </c>
      <c r="Q220" s="74"/>
      <c r="R220" s="74"/>
      <c r="S220" s="74" t="s">
        <v>878</v>
      </c>
      <c r="T220" s="75" t="s">
        <v>166</v>
      </c>
      <c r="U220" s="75" t="s">
        <v>426</v>
      </c>
      <c r="V220" s="68" t="s">
        <v>504</v>
      </c>
      <c r="W220" s="68"/>
      <c r="X220" s="68" t="s">
        <v>598</v>
      </c>
      <c r="Y220" s="68"/>
      <c r="Z220" s="68"/>
      <c r="AA220" s="68"/>
    </row>
    <row r="221" spans="1:27" ht="76.5">
      <c r="A221" s="71">
        <v>3220</v>
      </c>
      <c r="B221" s="73" t="s">
        <v>1317</v>
      </c>
      <c r="C221" s="73" t="s">
        <v>1549</v>
      </c>
      <c r="D221" s="74" t="s">
        <v>1492</v>
      </c>
      <c r="E221" s="74">
        <v>97</v>
      </c>
      <c r="F221" s="74" t="s">
        <v>1153</v>
      </c>
      <c r="G221" s="73" t="s">
        <v>1353</v>
      </c>
      <c r="H221" s="73" t="s">
        <v>862</v>
      </c>
      <c r="I221" s="74">
        <v>97</v>
      </c>
      <c r="J221" s="74" t="s">
        <v>1153</v>
      </c>
      <c r="K221" s="73" t="s">
        <v>1353</v>
      </c>
      <c r="L221" s="74" t="s">
        <v>1492</v>
      </c>
      <c r="M221" s="73" t="s">
        <v>867</v>
      </c>
      <c r="N221" s="74" t="s">
        <v>308</v>
      </c>
      <c r="O221" s="74"/>
      <c r="P221" s="74" t="s">
        <v>522</v>
      </c>
      <c r="Q221" s="68" t="s">
        <v>1432</v>
      </c>
      <c r="R221" s="74" t="s">
        <v>1433</v>
      </c>
      <c r="S221" s="74" t="s">
        <v>1434</v>
      </c>
      <c r="T221" s="75" t="s">
        <v>167</v>
      </c>
      <c r="U221" s="75" t="s">
        <v>466</v>
      </c>
      <c r="V221" s="68" t="s">
        <v>1327</v>
      </c>
      <c r="W221" s="68" t="s">
        <v>1426</v>
      </c>
      <c r="X221" s="68"/>
      <c r="Y221" s="68"/>
      <c r="Z221" s="68"/>
      <c r="AA221" s="68"/>
    </row>
    <row r="222" spans="1:27" ht="38.25">
      <c r="A222" s="71">
        <v>3221</v>
      </c>
      <c r="B222" s="73" t="s">
        <v>1317</v>
      </c>
      <c r="C222" s="73" t="s">
        <v>1549</v>
      </c>
      <c r="D222" s="74" t="s">
        <v>1557</v>
      </c>
      <c r="E222" s="74">
        <v>101</v>
      </c>
      <c r="F222" s="74" t="s">
        <v>1117</v>
      </c>
      <c r="G222" s="73" t="s">
        <v>1353</v>
      </c>
      <c r="H222" s="73" t="s">
        <v>862</v>
      </c>
      <c r="I222" s="74">
        <v>101</v>
      </c>
      <c r="J222" s="74" t="s">
        <v>1117</v>
      </c>
      <c r="K222" s="73" t="s">
        <v>1353</v>
      </c>
      <c r="L222" s="74" t="s">
        <v>1557</v>
      </c>
      <c r="M222" s="73" t="s">
        <v>867</v>
      </c>
      <c r="N222" s="74" t="s">
        <v>309</v>
      </c>
      <c r="O222" s="74"/>
      <c r="P222" s="74" t="s">
        <v>522</v>
      </c>
      <c r="Q222" s="74"/>
      <c r="R222" s="74"/>
      <c r="S222" s="74" t="s">
        <v>878</v>
      </c>
      <c r="T222" s="75" t="s">
        <v>168</v>
      </c>
      <c r="U222" s="75" t="s">
        <v>426</v>
      </c>
      <c r="V222" s="68" t="s">
        <v>1327</v>
      </c>
      <c r="W222" s="68" t="s">
        <v>44</v>
      </c>
      <c r="X222" s="68" t="s">
        <v>50</v>
      </c>
      <c r="Y222" s="68"/>
      <c r="Z222" s="68"/>
      <c r="AA222" s="68"/>
    </row>
    <row r="223" spans="1:27" ht="25.5">
      <c r="A223" s="71">
        <v>3222</v>
      </c>
      <c r="B223" s="73" t="s">
        <v>1317</v>
      </c>
      <c r="C223" s="73" t="s">
        <v>1549</v>
      </c>
      <c r="D223" s="74" t="s">
        <v>1545</v>
      </c>
      <c r="E223" s="74">
        <v>107</v>
      </c>
      <c r="F223" s="74" t="s">
        <v>1168</v>
      </c>
      <c r="G223" s="73" t="s">
        <v>1353</v>
      </c>
      <c r="H223" s="73" t="s">
        <v>862</v>
      </c>
      <c r="I223" s="74">
        <v>107</v>
      </c>
      <c r="J223" s="74" t="s">
        <v>1168</v>
      </c>
      <c r="K223" s="73" t="s">
        <v>1353</v>
      </c>
      <c r="L223" s="74" t="s">
        <v>1545</v>
      </c>
      <c r="M223" s="73" t="s">
        <v>866</v>
      </c>
      <c r="N223" s="74" t="s">
        <v>1221</v>
      </c>
      <c r="O223" s="74"/>
      <c r="P223" s="74" t="s">
        <v>524</v>
      </c>
      <c r="Q223" s="74"/>
      <c r="R223" s="74"/>
      <c r="S223" s="74" t="s">
        <v>878</v>
      </c>
      <c r="T223" s="75" t="s">
        <v>169</v>
      </c>
      <c r="U223" s="75" t="s">
        <v>426</v>
      </c>
      <c r="V223" s="68" t="s">
        <v>504</v>
      </c>
      <c r="W223" s="68"/>
      <c r="X223" s="68" t="s">
        <v>598</v>
      </c>
      <c r="Y223" s="68"/>
      <c r="Z223" s="68"/>
      <c r="AA223" s="68"/>
    </row>
    <row r="224" spans="1:27" ht="89.25">
      <c r="A224" s="71">
        <v>3223</v>
      </c>
      <c r="B224" s="73" t="s">
        <v>1317</v>
      </c>
      <c r="C224" s="73" t="s">
        <v>1549</v>
      </c>
      <c r="D224" s="74" t="s">
        <v>1558</v>
      </c>
      <c r="E224" s="74">
        <v>109</v>
      </c>
      <c r="F224" s="74" t="s">
        <v>1147</v>
      </c>
      <c r="G224" s="73" t="s">
        <v>1353</v>
      </c>
      <c r="H224" s="73" t="s">
        <v>862</v>
      </c>
      <c r="I224" s="74">
        <v>109</v>
      </c>
      <c r="J224" s="74" t="s">
        <v>1147</v>
      </c>
      <c r="K224" s="73" t="s">
        <v>1353</v>
      </c>
      <c r="L224" s="74" t="s">
        <v>1558</v>
      </c>
      <c r="M224" s="73" t="s">
        <v>868</v>
      </c>
      <c r="N224" s="74" t="s">
        <v>1235</v>
      </c>
      <c r="O224" s="74"/>
      <c r="P224" s="74" t="s">
        <v>526</v>
      </c>
      <c r="Q224" s="74"/>
      <c r="R224" s="74"/>
      <c r="S224" s="74" t="s">
        <v>878</v>
      </c>
      <c r="T224" s="75" t="s">
        <v>827</v>
      </c>
      <c r="U224" s="75" t="s">
        <v>324</v>
      </c>
      <c r="V224" s="68" t="s">
        <v>1327</v>
      </c>
      <c r="W224" s="68"/>
      <c r="X224" s="68" t="s">
        <v>204</v>
      </c>
      <c r="Y224" s="68"/>
      <c r="Z224" s="68"/>
      <c r="AA224" s="68"/>
    </row>
    <row r="225" spans="1:27" ht="140.25">
      <c r="A225" s="71">
        <v>3224</v>
      </c>
      <c r="B225" s="73" t="s">
        <v>1317</v>
      </c>
      <c r="C225" s="73" t="s">
        <v>1549</v>
      </c>
      <c r="D225" s="74" t="s">
        <v>1164</v>
      </c>
      <c r="E225" s="74">
        <v>112</v>
      </c>
      <c r="F225" s="74" t="s">
        <v>1132</v>
      </c>
      <c r="G225" s="73" t="s">
        <v>1352</v>
      </c>
      <c r="H225" s="73" t="s">
        <v>862</v>
      </c>
      <c r="I225" s="74">
        <v>112</v>
      </c>
      <c r="J225" s="74" t="s">
        <v>1132</v>
      </c>
      <c r="K225" s="73" t="s">
        <v>1352</v>
      </c>
      <c r="L225" s="74" t="s">
        <v>1164</v>
      </c>
      <c r="M225" s="73" t="s">
        <v>868</v>
      </c>
      <c r="N225" s="74" t="s">
        <v>1234</v>
      </c>
      <c r="O225" s="74"/>
      <c r="P225" s="74" t="s">
        <v>525</v>
      </c>
      <c r="Q225" s="74"/>
      <c r="R225" s="74"/>
      <c r="S225" s="74" t="s">
        <v>878</v>
      </c>
      <c r="T225" s="75" t="s">
        <v>325</v>
      </c>
      <c r="U225" s="75" t="s">
        <v>326</v>
      </c>
      <c r="V225" s="80" t="s">
        <v>1329</v>
      </c>
      <c r="W225" s="80" t="s">
        <v>274</v>
      </c>
      <c r="X225" s="68" t="s">
        <v>329</v>
      </c>
      <c r="Y225" s="68"/>
      <c r="Z225" s="68"/>
      <c r="AA225" s="68"/>
    </row>
    <row r="226" spans="1:27" ht="76.5">
      <c r="A226" s="71">
        <v>3225</v>
      </c>
      <c r="B226" s="73" t="s">
        <v>1317</v>
      </c>
      <c r="C226" s="73" t="s">
        <v>1549</v>
      </c>
      <c r="D226" s="74" t="s">
        <v>1178</v>
      </c>
      <c r="E226" s="74">
        <v>114</v>
      </c>
      <c r="F226" s="74" t="s">
        <v>1184</v>
      </c>
      <c r="G226" s="73" t="s">
        <v>1353</v>
      </c>
      <c r="H226" s="73" t="s">
        <v>862</v>
      </c>
      <c r="I226" s="74">
        <v>114</v>
      </c>
      <c r="J226" s="74" t="s">
        <v>1184</v>
      </c>
      <c r="K226" s="73" t="s">
        <v>1353</v>
      </c>
      <c r="L226" s="74" t="s">
        <v>1178</v>
      </c>
      <c r="M226" s="73" t="s">
        <v>868</v>
      </c>
      <c r="N226" s="74" t="s">
        <v>1234</v>
      </c>
      <c r="O226" s="74"/>
      <c r="P226" s="74" t="s">
        <v>525</v>
      </c>
      <c r="Q226" s="74"/>
      <c r="R226" s="74"/>
      <c r="S226" s="74" t="s">
        <v>878</v>
      </c>
      <c r="T226" s="75" t="s">
        <v>327</v>
      </c>
      <c r="U226" s="75" t="s">
        <v>496</v>
      </c>
      <c r="V226" s="80" t="s">
        <v>1329</v>
      </c>
      <c r="W226" s="80" t="s">
        <v>275</v>
      </c>
      <c r="X226" s="68" t="s">
        <v>329</v>
      </c>
      <c r="Y226" s="68"/>
      <c r="Z226" s="68"/>
      <c r="AA226" s="68"/>
    </row>
    <row r="227" spans="1:27" ht="63.75">
      <c r="A227" s="71">
        <v>3226</v>
      </c>
      <c r="B227" s="73" t="s">
        <v>1317</v>
      </c>
      <c r="C227" s="73" t="s">
        <v>1549</v>
      </c>
      <c r="D227" s="74" t="s">
        <v>1180</v>
      </c>
      <c r="E227" s="74">
        <v>115</v>
      </c>
      <c r="F227" s="74" t="s">
        <v>1174</v>
      </c>
      <c r="G227" s="73" t="s">
        <v>1353</v>
      </c>
      <c r="H227" s="73" t="s">
        <v>862</v>
      </c>
      <c r="I227" s="74">
        <v>115</v>
      </c>
      <c r="J227" s="74" t="s">
        <v>1174</v>
      </c>
      <c r="K227" s="73" t="s">
        <v>1353</v>
      </c>
      <c r="L227" s="74" t="s">
        <v>1180</v>
      </c>
      <c r="M227" s="73" t="s">
        <v>868</v>
      </c>
      <c r="N227" s="74" t="s">
        <v>1234</v>
      </c>
      <c r="O227" s="74"/>
      <c r="P227" s="74" t="s">
        <v>525</v>
      </c>
      <c r="Q227" s="74"/>
      <c r="R227" s="74"/>
      <c r="S227" s="74" t="s">
        <v>878</v>
      </c>
      <c r="T227" s="75" t="s">
        <v>170</v>
      </c>
      <c r="U227" s="75" t="s">
        <v>426</v>
      </c>
      <c r="V227" s="80" t="s">
        <v>1327</v>
      </c>
      <c r="W227" s="80" t="s">
        <v>276</v>
      </c>
      <c r="X227" s="68" t="s">
        <v>329</v>
      </c>
      <c r="Y227" s="68"/>
      <c r="Z227" s="68"/>
      <c r="AA227" s="68"/>
    </row>
    <row r="228" spans="1:27" ht="38.25">
      <c r="A228" s="71">
        <v>3227</v>
      </c>
      <c r="B228" s="73" t="s">
        <v>1317</v>
      </c>
      <c r="C228" s="73" t="s">
        <v>1549</v>
      </c>
      <c r="D228" s="74" t="s">
        <v>481</v>
      </c>
      <c r="E228" s="74">
        <v>117</v>
      </c>
      <c r="F228" s="74" t="s">
        <v>1133</v>
      </c>
      <c r="G228" s="73" t="s">
        <v>1353</v>
      </c>
      <c r="H228" s="73" t="s">
        <v>862</v>
      </c>
      <c r="I228" s="74">
        <v>117</v>
      </c>
      <c r="J228" s="74" t="s">
        <v>1133</v>
      </c>
      <c r="K228" s="73" t="s">
        <v>1353</v>
      </c>
      <c r="L228" s="74" t="s">
        <v>481</v>
      </c>
      <c r="M228" s="73" t="s">
        <v>868</v>
      </c>
      <c r="N228" s="74" t="s">
        <v>1234</v>
      </c>
      <c r="O228" s="74"/>
      <c r="P228" s="74" t="s">
        <v>525</v>
      </c>
      <c r="Q228" s="74"/>
      <c r="R228" s="74"/>
      <c r="S228" s="74" t="s">
        <v>878</v>
      </c>
      <c r="T228" s="75" t="s">
        <v>171</v>
      </c>
      <c r="U228" s="75" t="s">
        <v>426</v>
      </c>
      <c r="V228" s="80" t="s">
        <v>1327</v>
      </c>
      <c r="W228" s="80" t="s">
        <v>277</v>
      </c>
      <c r="X228" s="68" t="s">
        <v>329</v>
      </c>
      <c r="Y228" s="68"/>
      <c r="Z228" s="68"/>
      <c r="AA228" s="68"/>
    </row>
    <row r="229" spans="1:27" ht="25.5">
      <c r="A229" s="71">
        <v>3228</v>
      </c>
      <c r="B229" s="73" t="s">
        <v>1317</v>
      </c>
      <c r="C229" s="73" t="s">
        <v>1549</v>
      </c>
      <c r="D229" s="74">
        <v>10.3</v>
      </c>
      <c r="E229" s="74">
        <v>134</v>
      </c>
      <c r="F229" s="74" t="s">
        <v>1107</v>
      </c>
      <c r="G229" s="73" t="s">
        <v>1352</v>
      </c>
      <c r="H229" s="73" t="s">
        <v>862</v>
      </c>
      <c r="I229" s="74">
        <v>134</v>
      </c>
      <c r="J229" s="74" t="s">
        <v>1107</v>
      </c>
      <c r="K229" s="73" t="s">
        <v>1352</v>
      </c>
      <c r="L229" s="74">
        <v>10.3</v>
      </c>
      <c r="M229" s="73" t="s">
        <v>690</v>
      </c>
      <c r="N229" s="74" t="s">
        <v>1222</v>
      </c>
      <c r="O229" s="74"/>
      <c r="P229" s="74" t="s">
        <v>527</v>
      </c>
      <c r="Q229" s="74"/>
      <c r="R229" s="74"/>
      <c r="S229" s="74" t="s">
        <v>878</v>
      </c>
      <c r="T229" s="75" t="s">
        <v>328</v>
      </c>
      <c r="U229" s="75" t="s">
        <v>496</v>
      </c>
      <c r="V229" s="80" t="s">
        <v>1328</v>
      </c>
      <c r="W229" s="85" t="s">
        <v>1423</v>
      </c>
      <c r="X229" s="68" t="s">
        <v>1424</v>
      </c>
      <c r="Y229" s="68"/>
      <c r="Z229" s="68"/>
      <c r="AA229" s="68"/>
    </row>
    <row r="230" spans="1:27" ht="102">
      <c r="A230" s="71">
        <v>3229</v>
      </c>
      <c r="B230" s="73" t="s">
        <v>1317</v>
      </c>
      <c r="C230" s="73" t="s">
        <v>1549</v>
      </c>
      <c r="D230" s="74" t="s">
        <v>1559</v>
      </c>
      <c r="E230" s="74">
        <v>140</v>
      </c>
      <c r="F230" s="74" t="s">
        <v>460</v>
      </c>
      <c r="G230" s="73" t="s">
        <v>1352</v>
      </c>
      <c r="H230" s="73" t="s">
        <v>862</v>
      </c>
      <c r="I230" s="74">
        <v>140</v>
      </c>
      <c r="J230" s="74" t="s">
        <v>460</v>
      </c>
      <c r="K230" s="73" t="s">
        <v>1352</v>
      </c>
      <c r="L230" s="74" t="s">
        <v>1559</v>
      </c>
      <c r="M230" s="73" t="s">
        <v>868</v>
      </c>
      <c r="N230" s="74" t="s">
        <v>1233</v>
      </c>
      <c r="O230" s="74"/>
      <c r="P230" s="74" t="s">
        <v>524</v>
      </c>
      <c r="Q230" s="68" t="s">
        <v>1435</v>
      </c>
      <c r="R230" s="74" t="s">
        <v>1436</v>
      </c>
      <c r="S230" s="74" t="s">
        <v>1434</v>
      </c>
      <c r="T230" s="75" t="s">
        <v>6</v>
      </c>
      <c r="U230" s="75" t="s">
        <v>7</v>
      </c>
      <c r="V230" s="68" t="s">
        <v>125</v>
      </c>
      <c r="W230" s="68" t="s">
        <v>961</v>
      </c>
      <c r="X230" s="68"/>
      <c r="Y230" s="68"/>
      <c r="Z230" s="68"/>
      <c r="AA230" s="68"/>
    </row>
    <row r="231" spans="1:27" ht="63.75">
      <c r="A231" s="71">
        <v>3230</v>
      </c>
      <c r="B231" s="73" t="s">
        <v>1317</v>
      </c>
      <c r="C231" s="73" t="s">
        <v>1549</v>
      </c>
      <c r="D231" s="74" t="s">
        <v>432</v>
      </c>
      <c r="E231" s="74">
        <v>145</v>
      </c>
      <c r="F231" s="74" t="s">
        <v>1138</v>
      </c>
      <c r="G231" s="73" t="s">
        <v>1352</v>
      </c>
      <c r="H231" s="73" t="s">
        <v>862</v>
      </c>
      <c r="I231" s="74">
        <v>145</v>
      </c>
      <c r="J231" s="74" t="s">
        <v>1138</v>
      </c>
      <c r="K231" s="73" t="s">
        <v>1352</v>
      </c>
      <c r="L231" s="74" t="s">
        <v>432</v>
      </c>
      <c r="M231" s="73" t="s">
        <v>868</v>
      </c>
      <c r="N231" s="74" t="s">
        <v>1234</v>
      </c>
      <c r="O231" s="74"/>
      <c r="P231" s="74" t="s">
        <v>525</v>
      </c>
      <c r="Q231" s="74"/>
      <c r="R231" s="74"/>
      <c r="S231" s="74" t="s">
        <v>878</v>
      </c>
      <c r="T231" s="75" t="s">
        <v>8</v>
      </c>
      <c r="U231" s="75" t="s">
        <v>9</v>
      </c>
      <c r="V231" s="80" t="s">
        <v>1327</v>
      </c>
      <c r="W231" s="80" t="s">
        <v>1440</v>
      </c>
      <c r="X231" s="68" t="s">
        <v>329</v>
      </c>
      <c r="Y231" s="68"/>
      <c r="Z231" s="68"/>
      <c r="AA231" s="68"/>
    </row>
    <row r="232" spans="1:27" ht="267.75">
      <c r="A232" s="71">
        <v>3231</v>
      </c>
      <c r="B232" s="73" t="s">
        <v>1317</v>
      </c>
      <c r="C232" s="73" t="s">
        <v>1549</v>
      </c>
      <c r="D232" s="74" t="s">
        <v>1560</v>
      </c>
      <c r="E232" s="74">
        <v>158</v>
      </c>
      <c r="F232" s="74" t="s">
        <v>1107</v>
      </c>
      <c r="G232" s="73" t="s">
        <v>1352</v>
      </c>
      <c r="H232" s="73" t="s">
        <v>862</v>
      </c>
      <c r="I232" s="74">
        <v>158</v>
      </c>
      <c r="J232" s="74" t="s">
        <v>1107</v>
      </c>
      <c r="K232" s="73" t="s">
        <v>1352</v>
      </c>
      <c r="L232" s="74" t="s">
        <v>1560</v>
      </c>
      <c r="M232" s="73" t="s">
        <v>869</v>
      </c>
      <c r="N232" s="74" t="s">
        <v>297</v>
      </c>
      <c r="O232" s="74"/>
      <c r="P232" s="74"/>
      <c r="Q232" s="74"/>
      <c r="R232" s="74"/>
      <c r="S232" s="74" t="s">
        <v>878</v>
      </c>
      <c r="T232" s="75" t="s">
        <v>10</v>
      </c>
      <c r="U232" s="75" t="s">
        <v>11</v>
      </c>
      <c r="V232" s="68" t="s">
        <v>1328</v>
      </c>
      <c r="W232" s="68" t="s">
        <v>1678</v>
      </c>
      <c r="X232" s="68" t="s">
        <v>1707</v>
      </c>
      <c r="Y232" s="68"/>
      <c r="Z232" s="68"/>
      <c r="AA232" s="68"/>
    </row>
    <row r="233" spans="1:27" ht="153">
      <c r="A233" s="71">
        <v>3232</v>
      </c>
      <c r="B233" s="73" t="s">
        <v>1317</v>
      </c>
      <c r="C233" s="73" t="s">
        <v>1549</v>
      </c>
      <c r="D233" s="74" t="s">
        <v>1202</v>
      </c>
      <c r="E233" s="74">
        <v>172</v>
      </c>
      <c r="F233" s="74" t="s">
        <v>1170</v>
      </c>
      <c r="G233" s="73" t="s">
        <v>1353</v>
      </c>
      <c r="H233" s="73" t="s">
        <v>862</v>
      </c>
      <c r="I233" s="74">
        <v>172</v>
      </c>
      <c r="J233" s="74" t="s">
        <v>1170</v>
      </c>
      <c r="K233" s="73" t="s">
        <v>1353</v>
      </c>
      <c r="L233" s="74" t="s">
        <v>1202</v>
      </c>
      <c r="M233" s="73" t="s">
        <v>866</v>
      </c>
      <c r="N233" s="74" t="s">
        <v>1211</v>
      </c>
      <c r="O233" s="74"/>
      <c r="P233" s="74"/>
      <c r="Q233" s="74"/>
      <c r="R233" s="74"/>
      <c r="S233" s="74" t="s">
        <v>878</v>
      </c>
      <c r="T233" s="75" t="s">
        <v>12</v>
      </c>
      <c r="U233" s="75" t="s">
        <v>426</v>
      </c>
      <c r="V233" s="68" t="s">
        <v>131</v>
      </c>
      <c r="W233" s="68" t="s">
        <v>193</v>
      </c>
      <c r="X233" s="68" t="s">
        <v>192</v>
      </c>
      <c r="Y233" s="68"/>
      <c r="Z233" s="68"/>
      <c r="AA233" s="68"/>
    </row>
    <row r="234" spans="1:27" ht="38.25">
      <c r="A234" s="71">
        <v>3233</v>
      </c>
      <c r="B234" s="73" t="s">
        <v>1317</v>
      </c>
      <c r="C234" s="73" t="s">
        <v>1549</v>
      </c>
      <c r="D234" s="74" t="s">
        <v>879</v>
      </c>
      <c r="E234" s="74">
        <v>175</v>
      </c>
      <c r="F234" s="74" t="s">
        <v>1168</v>
      </c>
      <c r="G234" s="73" t="s">
        <v>1353</v>
      </c>
      <c r="H234" s="73" t="s">
        <v>862</v>
      </c>
      <c r="I234" s="74">
        <v>175</v>
      </c>
      <c r="J234" s="74" t="s">
        <v>1168</v>
      </c>
      <c r="K234" s="73" t="s">
        <v>1353</v>
      </c>
      <c r="L234" s="74" t="s">
        <v>879</v>
      </c>
      <c r="M234" s="73" t="s">
        <v>867</v>
      </c>
      <c r="N234" s="74" t="s">
        <v>305</v>
      </c>
      <c r="O234" s="74"/>
      <c r="P234" s="74" t="s">
        <v>522</v>
      </c>
      <c r="Q234" s="74"/>
      <c r="R234" s="74"/>
      <c r="S234" s="74" t="s">
        <v>878</v>
      </c>
      <c r="T234" s="75" t="s">
        <v>13</v>
      </c>
      <c r="U234" s="75" t="s">
        <v>466</v>
      </c>
      <c r="V234" s="68" t="s">
        <v>1327</v>
      </c>
      <c r="W234" s="68" t="s">
        <v>1662</v>
      </c>
      <c r="X234" s="68" t="s">
        <v>1663</v>
      </c>
      <c r="Y234" s="68"/>
      <c r="Z234" s="68"/>
      <c r="AA234" s="68"/>
    </row>
    <row r="235" spans="1:27" ht="51">
      <c r="A235" s="71">
        <v>3234</v>
      </c>
      <c r="B235" s="73" t="s">
        <v>1317</v>
      </c>
      <c r="C235" s="73" t="s">
        <v>1549</v>
      </c>
      <c r="D235" s="74" t="s">
        <v>1561</v>
      </c>
      <c r="E235" s="74">
        <v>177</v>
      </c>
      <c r="F235" s="74" t="s">
        <v>462</v>
      </c>
      <c r="G235" s="73" t="s">
        <v>1353</v>
      </c>
      <c r="H235" s="73" t="s">
        <v>862</v>
      </c>
      <c r="I235" s="74">
        <v>177</v>
      </c>
      <c r="J235" s="74" t="s">
        <v>462</v>
      </c>
      <c r="K235" s="73" t="s">
        <v>1353</v>
      </c>
      <c r="L235" s="74" t="s">
        <v>1561</v>
      </c>
      <c r="M235" s="73" t="s">
        <v>867</v>
      </c>
      <c r="N235" s="74" t="s">
        <v>305</v>
      </c>
      <c r="O235" s="74"/>
      <c r="P235" s="74" t="s">
        <v>522</v>
      </c>
      <c r="Q235" s="74"/>
      <c r="R235" s="74"/>
      <c r="S235" s="74" t="s">
        <v>878</v>
      </c>
      <c r="T235" s="75" t="s">
        <v>14</v>
      </c>
      <c r="U235" s="75" t="s">
        <v>466</v>
      </c>
      <c r="V235" s="68" t="s">
        <v>1327</v>
      </c>
      <c r="W235" s="68" t="s">
        <v>1662</v>
      </c>
      <c r="X235" s="68" t="s">
        <v>1663</v>
      </c>
      <c r="Y235" s="68"/>
      <c r="Z235" s="68"/>
      <c r="AA235" s="68"/>
    </row>
    <row r="236" spans="1:27" ht="89.25">
      <c r="A236" s="71">
        <v>3235</v>
      </c>
      <c r="B236" s="73" t="s">
        <v>1317</v>
      </c>
      <c r="C236" s="73" t="s">
        <v>1549</v>
      </c>
      <c r="D236" s="74" t="s">
        <v>1512</v>
      </c>
      <c r="E236" s="74">
        <v>179</v>
      </c>
      <c r="F236" s="74" t="s">
        <v>1118</v>
      </c>
      <c r="G236" s="73" t="s">
        <v>1353</v>
      </c>
      <c r="H236" s="73" t="s">
        <v>862</v>
      </c>
      <c r="I236" s="74">
        <v>179</v>
      </c>
      <c r="J236" s="74" t="s">
        <v>1118</v>
      </c>
      <c r="K236" s="73" t="s">
        <v>1353</v>
      </c>
      <c r="L236" s="74" t="s">
        <v>1512</v>
      </c>
      <c r="M236" s="73" t="s">
        <v>867</v>
      </c>
      <c r="N236" s="74" t="s">
        <v>305</v>
      </c>
      <c r="O236" s="74"/>
      <c r="P236" s="74" t="s">
        <v>522</v>
      </c>
      <c r="Q236" s="74"/>
      <c r="R236" s="74"/>
      <c r="S236" s="74" t="s">
        <v>878</v>
      </c>
      <c r="T236" s="75" t="s">
        <v>15</v>
      </c>
      <c r="U236" s="75" t="s">
        <v>466</v>
      </c>
      <c r="V236" s="68" t="s">
        <v>1327</v>
      </c>
      <c r="W236" s="68" t="s">
        <v>1662</v>
      </c>
      <c r="X236" s="68" t="s">
        <v>1663</v>
      </c>
      <c r="Y236" s="68"/>
      <c r="Z236" s="68"/>
      <c r="AA236" s="68"/>
    </row>
    <row r="237" spans="1:27" ht="76.5">
      <c r="A237" s="71">
        <v>3236</v>
      </c>
      <c r="B237" s="73" t="s">
        <v>1317</v>
      </c>
      <c r="C237" s="73" t="s">
        <v>1549</v>
      </c>
      <c r="D237" s="74" t="s">
        <v>1562</v>
      </c>
      <c r="E237" s="74">
        <v>192</v>
      </c>
      <c r="F237" s="74" t="s">
        <v>1118</v>
      </c>
      <c r="G237" s="73" t="s">
        <v>1353</v>
      </c>
      <c r="H237" s="73" t="s">
        <v>862</v>
      </c>
      <c r="I237" s="74">
        <v>192</v>
      </c>
      <c r="J237" s="74" t="s">
        <v>1118</v>
      </c>
      <c r="K237" s="73" t="s">
        <v>1353</v>
      </c>
      <c r="L237" s="74" t="s">
        <v>1562</v>
      </c>
      <c r="M237" s="73" t="s">
        <v>867</v>
      </c>
      <c r="N237" s="74" t="s">
        <v>309</v>
      </c>
      <c r="O237" s="74"/>
      <c r="P237" s="74" t="s">
        <v>522</v>
      </c>
      <c r="Q237" s="74"/>
      <c r="R237" s="74"/>
      <c r="S237" s="74" t="s">
        <v>878</v>
      </c>
      <c r="T237" s="75" t="s">
        <v>16</v>
      </c>
      <c r="U237" s="75" t="s">
        <v>17</v>
      </c>
      <c r="V237" s="68" t="s">
        <v>1327</v>
      </c>
      <c r="W237" s="68" t="s">
        <v>44</v>
      </c>
      <c r="X237" s="68" t="s">
        <v>50</v>
      </c>
      <c r="Y237" s="68"/>
      <c r="Z237" s="68"/>
      <c r="AA237" s="68"/>
    </row>
    <row r="238" spans="1:27" ht="76.5">
      <c r="A238" s="71">
        <v>3237</v>
      </c>
      <c r="B238" s="73" t="s">
        <v>1317</v>
      </c>
      <c r="C238" s="73" t="s">
        <v>1549</v>
      </c>
      <c r="D238" s="74" t="s">
        <v>901</v>
      </c>
      <c r="E238" s="74">
        <v>203</v>
      </c>
      <c r="F238" s="74" t="s">
        <v>1146</v>
      </c>
      <c r="G238" s="73" t="s">
        <v>1353</v>
      </c>
      <c r="H238" s="73" t="s">
        <v>862</v>
      </c>
      <c r="I238" s="74">
        <v>203</v>
      </c>
      <c r="J238" s="74" t="s">
        <v>1146</v>
      </c>
      <c r="K238" s="73" t="s">
        <v>1353</v>
      </c>
      <c r="L238" s="74" t="s">
        <v>901</v>
      </c>
      <c r="M238" s="73" t="s">
        <v>869</v>
      </c>
      <c r="N238" s="74" t="s">
        <v>296</v>
      </c>
      <c r="O238" s="74"/>
      <c r="P238" s="74"/>
      <c r="Q238" s="74"/>
      <c r="R238" s="74"/>
      <c r="S238" s="74" t="s">
        <v>878</v>
      </c>
      <c r="T238" s="75" t="s">
        <v>18</v>
      </c>
      <c r="U238" s="75" t="s">
        <v>208</v>
      </c>
      <c r="V238" s="68" t="s">
        <v>125</v>
      </c>
      <c r="W238" s="68" t="s">
        <v>1418</v>
      </c>
      <c r="X238" s="68" t="s">
        <v>1419</v>
      </c>
      <c r="Y238" s="68"/>
      <c r="Z238" s="68"/>
      <c r="AA238" s="68"/>
    </row>
    <row r="239" spans="1:27" ht="51">
      <c r="A239" s="71">
        <v>3238</v>
      </c>
      <c r="B239" s="73" t="s">
        <v>1317</v>
      </c>
      <c r="C239" s="73" t="s">
        <v>1549</v>
      </c>
      <c r="D239" s="74" t="s">
        <v>434</v>
      </c>
      <c r="E239" s="74">
        <v>204</v>
      </c>
      <c r="F239" s="74" t="s">
        <v>1118</v>
      </c>
      <c r="G239" s="73" t="s">
        <v>1353</v>
      </c>
      <c r="H239" s="73" t="s">
        <v>862</v>
      </c>
      <c r="I239" s="74">
        <v>204</v>
      </c>
      <c r="J239" s="74" t="s">
        <v>1118</v>
      </c>
      <c r="K239" s="73" t="s">
        <v>1353</v>
      </c>
      <c r="L239" s="74" t="s">
        <v>434</v>
      </c>
      <c r="M239" s="73" t="s">
        <v>869</v>
      </c>
      <c r="N239" s="74" t="s">
        <v>296</v>
      </c>
      <c r="O239" s="74"/>
      <c r="P239" s="74"/>
      <c r="Q239" s="74"/>
      <c r="R239" s="74"/>
      <c r="S239" s="74" t="s">
        <v>878</v>
      </c>
      <c r="T239" s="75" t="s">
        <v>19</v>
      </c>
      <c r="U239" s="75" t="s">
        <v>881</v>
      </c>
      <c r="V239" s="68" t="s">
        <v>1329</v>
      </c>
      <c r="W239" s="68" t="s">
        <v>1679</v>
      </c>
      <c r="X239" s="68" t="s">
        <v>1707</v>
      </c>
      <c r="Y239" s="68"/>
      <c r="Z239" s="68"/>
      <c r="AA239" s="68"/>
    </row>
    <row r="240" spans="1:27" ht="38.25">
      <c r="A240" s="71">
        <v>3239</v>
      </c>
      <c r="B240" s="73" t="s">
        <v>1317</v>
      </c>
      <c r="C240" s="73" t="s">
        <v>1549</v>
      </c>
      <c r="D240" s="74" t="s">
        <v>1205</v>
      </c>
      <c r="E240" s="74">
        <v>206</v>
      </c>
      <c r="F240" s="74" t="s">
        <v>1183</v>
      </c>
      <c r="G240" s="73" t="s">
        <v>1353</v>
      </c>
      <c r="H240" s="73" t="s">
        <v>862</v>
      </c>
      <c r="I240" s="74">
        <v>206</v>
      </c>
      <c r="J240" s="74" t="s">
        <v>1183</v>
      </c>
      <c r="K240" s="73" t="s">
        <v>1353</v>
      </c>
      <c r="L240" s="74" t="s">
        <v>1205</v>
      </c>
      <c r="M240" s="73" t="s">
        <v>866</v>
      </c>
      <c r="N240" s="74" t="s">
        <v>1216</v>
      </c>
      <c r="O240" s="74"/>
      <c r="P240" s="74" t="s">
        <v>524</v>
      </c>
      <c r="Q240" s="74"/>
      <c r="R240" s="74"/>
      <c r="S240" s="74" t="s">
        <v>878</v>
      </c>
      <c r="T240" s="75" t="s">
        <v>20</v>
      </c>
      <c r="U240" s="75" t="s">
        <v>426</v>
      </c>
      <c r="V240" s="68" t="s">
        <v>504</v>
      </c>
      <c r="W240" s="68"/>
      <c r="X240" s="68" t="s">
        <v>598</v>
      </c>
      <c r="Y240" s="68"/>
      <c r="Z240" s="68"/>
      <c r="AA240" s="68"/>
    </row>
    <row r="241" spans="1:27" ht="63.75">
      <c r="A241" s="71">
        <v>3240</v>
      </c>
      <c r="B241" s="73" t="s">
        <v>1317</v>
      </c>
      <c r="C241" s="73" t="s">
        <v>1549</v>
      </c>
      <c r="D241" s="74" t="s">
        <v>1206</v>
      </c>
      <c r="E241" s="74">
        <v>211</v>
      </c>
      <c r="F241" s="74" t="s">
        <v>1103</v>
      </c>
      <c r="G241" s="73" t="s">
        <v>1353</v>
      </c>
      <c r="H241" s="73" t="s">
        <v>862</v>
      </c>
      <c r="I241" s="74">
        <v>211</v>
      </c>
      <c r="J241" s="74" t="s">
        <v>1103</v>
      </c>
      <c r="K241" s="73" t="s">
        <v>1353</v>
      </c>
      <c r="L241" s="74" t="s">
        <v>1206</v>
      </c>
      <c r="M241" s="73" t="s">
        <v>869</v>
      </c>
      <c r="N241" s="74" t="s">
        <v>303</v>
      </c>
      <c r="O241" s="74"/>
      <c r="P241" s="74"/>
      <c r="Q241" s="74"/>
      <c r="R241" s="74"/>
      <c r="S241" s="74" t="s">
        <v>878</v>
      </c>
      <c r="T241" s="75" t="s">
        <v>172</v>
      </c>
      <c r="U241" s="75" t="s">
        <v>21</v>
      </c>
      <c r="V241" s="68" t="s">
        <v>1329</v>
      </c>
      <c r="W241" s="68" t="s">
        <v>1708</v>
      </c>
      <c r="X241" s="68" t="s">
        <v>1715</v>
      </c>
      <c r="Y241" s="68"/>
      <c r="Z241" s="68"/>
      <c r="AA241" s="68"/>
    </row>
    <row r="242" spans="1:27" ht="229.5">
      <c r="A242" s="71">
        <v>3241</v>
      </c>
      <c r="B242" s="73" t="s">
        <v>1317</v>
      </c>
      <c r="C242" s="73" t="s">
        <v>1549</v>
      </c>
      <c r="D242" s="74" t="s">
        <v>444</v>
      </c>
      <c r="E242" s="74">
        <v>211</v>
      </c>
      <c r="F242" s="74" t="s">
        <v>1188</v>
      </c>
      <c r="G242" s="73" t="s">
        <v>1352</v>
      </c>
      <c r="H242" s="73" t="s">
        <v>862</v>
      </c>
      <c r="I242" s="74">
        <v>211</v>
      </c>
      <c r="J242" s="74" t="s">
        <v>1188</v>
      </c>
      <c r="K242" s="73" t="s">
        <v>1352</v>
      </c>
      <c r="L242" s="74" t="s">
        <v>444</v>
      </c>
      <c r="M242" s="73" t="s">
        <v>869</v>
      </c>
      <c r="N242" s="74" t="s">
        <v>298</v>
      </c>
      <c r="O242" s="74"/>
      <c r="P242" s="74"/>
      <c r="Q242" s="74"/>
      <c r="R242" s="74"/>
      <c r="S242" s="74" t="s">
        <v>878</v>
      </c>
      <c r="T242" s="75" t="s">
        <v>22</v>
      </c>
      <c r="U242" s="75" t="s">
        <v>23</v>
      </c>
      <c r="V242" s="68" t="s">
        <v>125</v>
      </c>
      <c r="W242" s="68" t="s">
        <v>190</v>
      </c>
      <c r="X242" s="68" t="s">
        <v>1656</v>
      </c>
      <c r="Y242" s="68"/>
      <c r="Z242" s="68"/>
      <c r="AA242" s="68"/>
    </row>
    <row r="243" spans="1:27" ht="140.25">
      <c r="A243" s="71">
        <v>3242</v>
      </c>
      <c r="B243" s="73" t="s">
        <v>1317</v>
      </c>
      <c r="C243" s="73" t="s">
        <v>1549</v>
      </c>
      <c r="D243" s="74" t="s">
        <v>444</v>
      </c>
      <c r="E243" s="74">
        <v>211</v>
      </c>
      <c r="F243" s="74" t="s">
        <v>1158</v>
      </c>
      <c r="G243" s="73" t="s">
        <v>1352</v>
      </c>
      <c r="H243" s="73" t="s">
        <v>862</v>
      </c>
      <c r="I243" s="74">
        <v>211</v>
      </c>
      <c r="J243" s="74" t="s">
        <v>1158</v>
      </c>
      <c r="K243" s="73" t="s">
        <v>1352</v>
      </c>
      <c r="L243" s="74" t="s">
        <v>444</v>
      </c>
      <c r="M243" s="73" t="s">
        <v>869</v>
      </c>
      <c r="N243" s="74" t="s">
        <v>297</v>
      </c>
      <c r="O243" s="74"/>
      <c r="P243" s="74"/>
      <c r="Q243" s="74"/>
      <c r="R243" s="74"/>
      <c r="S243" s="74" t="s">
        <v>878</v>
      </c>
      <c r="T243" s="75" t="s">
        <v>24</v>
      </c>
      <c r="U243" s="75" t="s">
        <v>25</v>
      </c>
      <c r="V243" s="68" t="s">
        <v>1328</v>
      </c>
      <c r="W243" s="68" t="s">
        <v>1680</v>
      </c>
      <c r="X243" s="68" t="s">
        <v>1707</v>
      </c>
      <c r="Y243" s="68"/>
      <c r="Z243" s="68"/>
      <c r="AA243" s="68"/>
    </row>
    <row r="244" spans="1:27" ht="318.75">
      <c r="A244" s="71">
        <v>3243</v>
      </c>
      <c r="B244" s="73" t="s">
        <v>1317</v>
      </c>
      <c r="C244" s="73" t="s">
        <v>1549</v>
      </c>
      <c r="D244" s="74" t="s">
        <v>450</v>
      </c>
      <c r="E244" s="74">
        <v>211</v>
      </c>
      <c r="F244" s="74" t="s">
        <v>1115</v>
      </c>
      <c r="G244" s="73" t="s">
        <v>1352</v>
      </c>
      <c r="H244" s="73" t="s">
        <v>862</v>
      </c>
      <c r="I244" s="74">
        <v>211</v>
      </c>
      <c r="J244" s="74" t="s">
        <v>1115</v>
      </c>
      <c r="K244" s="73" t="s">
        <v>1352</v>
      </c>
      <c r="L244" s="74" t="s">
        <v>450</v>
      </c>
      <c r="M244" s="73" t="s">
        <v>869</v>
      </c>
      <c r="N244" s="74" t="s">
        <v>298</v>
      </c>
      <c r="O244" s="74"/>
      <c r="P244" s="74"/>
      <c r="Q244" s="74"/>
      <c r="R244" s="74"/>
      <c r="S244" s="74" t="s">
        <v>878</v>
      </c>
      <c r="T244" s="75" t="s">
        <v>26</v>
      </c>
      <c r="U244" s="75" t="s">
        <v>27</v>
      </c>
      <c r="V244" s="68" t="s">
        <v>1329</v>
      </c>
      <c r="W244" s="68" t="s">
        <v>1681</v>
      </c>
      <c r="X244" s="68" t="s">
        <v>1707</v>
      </c>
      <c r="Y244" s="68"/>
      <c r="Z244" s="68"/>
      <c r="AA244" s="68"/>
    </row>
    <row r="245" spans="1:27" ht="140.25">
      <c r="A245" s="71">
        <v>3244</v>
      </c>
      <c r="B245" s="73" t="s">
        <v>1317</v>
      </c>
      <c r="C245" s="73" t="s">
        <v>1549</v>
      </c>
      <c r="D245" s="74" t="s">
        <v>1209</v>
      </c>
      <c r="E245" s="74">
        <v>213</v>
      </c>
      <c r="F245" s="74" t="s">
        <v>1140</v>
      </c>
      <c r="G245" s="73" t="s">
        <v>1353</v>
      </c>
      <c r="H245" s="73" t="s">
        <v>862</v>
      </c>
      <c r="I245" s="74">
        <v>213</v>
      </c>
      <c r="J245" s="74" t="s">
        <v>1140</v>
      </c>
      <c r="K245" s="73" t="s">
        <v>1353</v>
      </c>
      <c r="L245" s="74" t="s">
        <v>1209</v>
      </c>
      <c r="M245" s="73" t="s">
        <v>869</v>
      </c>
      <c r="N245" s="74" t="s">
        <v>296</v>
      </c>
      <c r="O245" s="74"/>
      <c r="P245" s="74"/>
      <c r="Q245" s="74"/>
      <c r="R245" s="74"/>
      <c r="S245" s="74" t="s">
        <v>878</v>
      </c>
      <c r="T245" s="75" t="s">
        <v>28</v>
      </c>
      <c r="U245" s="75" t="s">
        <v>426</v>
      </c>
      <c r="V245" s="68" t="s">
        <v>1328</v>
      </c>
      <c r="W245" s="68" t="s">
        <v>1682</v>
      </c>
      <c r="X245" s="68" t="s">
        <v>1707</v>
      </c>
      <c r="Y245" s="68"/>
      <c r="Z245" s="68"/>
      <c r="AA245" s="68"/>
    </row>
    <row r="246" spans="1:27" ht="51">
      <c r="A246" s="71">
        <v>3245</v>
      </c>
      <c r="B246" s="73" t="s">
        <v>1317</v>
      </c>
      <c r="C246" s="73" t="s">
        <v>1549</v>
      </c>
      <c r="D246" s="74" t="s">
        <v>1208</v>
      </c>
      <c r="E246" s="74">
        <v>213</v>
      </c>
      <c r="F246" s="74" t="s">
        <v>1108</v>
      </c>
      <c r="G246" s="73" t="s">
        <v>1353</v>
      </c>
      <c r="H246" s="73" t="s">
        <v>862</v>
      </c>
      <c r="I246" s="74">
        <v>213</v>
      </c>
      <c r="J246" s="74" t="s">
        <v>1108</v>
      </c>
      <c r="K246" s="73" t="s">
        <v>1353</v>
      </c>
      <c r="L246" s="74" t="s">
        <v>1208</v>
      </c>
      <c r="M246" s="73" t="s">
        <v>869</v>
      </c>
      <c r="N246" s="74" t="s">
        <v>298</v>
      </c>
      <c r="O246" s="74"/>
      <c r="P246" s="74"/>
      <c r="Q246" s="74"/>
      <c r="R246" s="74"/>
      <c r="S246" s="74" t="s">
        <v>878</v>
      </c>
      <c r="T246" s="75" t="s">
        <v>173</v>
      </c>
      <c r="U246" s="75" t="s">
        <v>29</v>
      </c>
      <c r="V246" s="68" t="s">
        <v>1329</v>
      </c>
      <c r="W246" s="68" t="s">
        <v>1683</v>
      </c>
      <c r="X246" s="68" t="s">
        <v>216</v>
      </c>
      <c r="Y246" s="68"/>
      <c r="Z246" s="68"/>
      <c r="AA246" s="68"/>
    </row>
    <row r="247" spans="1:27" ht="114.75">
      <c r="A247" s="71">
        <v>3246</v>
      </c>
      <c r="B247" s="73" t="s">
        <v>1317</v>
      </c>
      <c r="C247" s="73" t="s">
        <v>1549</v>
      </c>
      <c r="D247" s="74" t="s">
        <v>1208</v>
      </c>
      <c r="E247" s="74">
        <v>213</v>
      </c>
      <c r="F247" s="74" t="s">
        <v>1146</v>
      </c>
      <c r="G247" s="73" t="s">
        <v>1353</v>
      </c>
      <c r="H247" s="73" t="s">
        <v>862</v>
      </c>
      <c r="I247" s="74">
        <v>213</v>
      </c>
      <c r="J247" s="74" t="s">
        <v>1146</v>
      </c>
      <c r="K247" s="73" t="s">
        <v>1353</v>
      </c>
      <c r="L247" s="74" t="s">
        <v>1208</v>
      </c>
      <c r="M247" s="73" t="s">
        <v>869</v>
      </c>
      <c r="N247" s="74" t="s">
        <v>298</v>
      </c>
      <c r="O247" s="74"/>
      <c r="P247" s="74"/>
      <c r="Q247" s="74"/>
      <c r="R247" s="74"/>
      <c r="S247" s="74" t="s">
        <v>878</v>
      </c>
      <c r="T247" s="75" t="s">
        <v>174</v>
      </c>
      <c r="U247" s="75" t="s">
        <v>1408</v>
      </c>
      <c r="V247" s="68" t="s">
        <v>1329</v>
      </c>
      <c r="W247" s="68" t="s">
        <v>1684</v>
      </c>
      <c r="X247" s="68" t="s">
        <v>216</v>
      </c>
      <c r="Y247" s="68"/>
      <c r="Z247" s="68"/>
      <c r="AA247" s="68"/>
    </row>
    <row r="248" spans="1:27" ht="76.5">
      <c r="A248" s="71">
        <v>3247</v>
      </c>
      <c r="B248" s="73" t="s">
        <v>1317</v>
      </c>
      <c r="C248" s="73" t="s">
        <v>1549</v>
      </c>
      <c r="D248" s="74" t="s">
        <v>451</v>
      </c>
      <c r="E248" s="74">
        <v>214</v>
      </c>
      <c r="F248" s="74" t="s">
        <v>1148</v>
      </c>
      <c r="G248" s="73" t="s">
        <v>1353</v>
      </c>
      <c r="H248" s="73" t="s">
        <v>862</v>
      </c>
      <c r="I248" s="74">
        <v>214</v>
      </c>
      <c r="J248" s="74" t="s">
        <v>1148</v>
      </c>
      <c r="K248" s="73" t="s">
        <v>1353</v>
      </c>
      <c r="L248" s="74" t="s">
        <v>451</v>
      </c>
      <c r="M248" s="73" t="s">
        <v>869</v>
      </c>
      <c r="N248" s="74" t="s">
        <v>303</v>
      </c>
      <c r="O248" s="74"/>
      <c r="P248" s="74"/>
      <c r="Q248" s="74"/>
      <c r="R248" s="74"/>
      <c r="S248" s="74" t="s">
        <v>878</v>
      </c>
      <c r="T248" s="75" t="s">
        <v>1409</v>
      </c>
      <c r="U248" s="75" t="s">
        <v>1410</v>
      </c>
      <c r="V248" s="68" t="s">
        <v>1329</v>
      </c>
      <c r="W248" s="68" t="s">
        <v>1685</v>
      </c>
      <c r="X248" s="68" t="s">
        <v>1707</v>
      </c>
      <c r="Y248" s="68"/>
      <c r="Z248" s="68"/>
      <c r="AA248" s="68"/>
    </row>
    <row r="249" spans="1:27" ht="89.25">
      <c r="A249" s="71">
        <v>3248</v>
      </c>
      <c r="B249" s="73" t="s">
        <v>1317</v>
      </c>
      <c r="C249" s="73" t="s">
        <v>1549</v>
      </c>
      <c r="D249" s="74" t="s">
        <v>451</v>
      </c>
      <c r="E249" s="74">
        <v>214</v>
      </c>
      <c r="F249" s="74" t="s">
        <v>1148</v>
      </c>
      <c r="G249" s="73" t="s">
        <v>1353</v>
      </c>
      <c r="H249" s="73" t="s">
        <v>862</v>
      </c>
      <c r="I249" s="74">
        <v>214</v>
      </c>
      <c r="J249" s="74" t="s">
        <v>1148</v>
      </c>
      <c r="K249" s="73" t="s">
        <v>1353</v>
      </c>
      <c r="L249" s="74" t="s">
        <v>451</v>
      </c>
      <c r="M249" s="73" t="s">
        <v>869</v>
      </c>
      <c r="N249" s="74" t="s">
        <v>303</v>
      </c>
      <c r="O249" s="74"/>
      <c r="P249" s="74"/>
      <c r="Q249" s="74"/>
      <c r="R249" s="74"/>
      <c r="S249" s="74" t="s">
        <v>878</v>
      </c>
      <c r="T249" s="75" t="s">
        <v>697</v>
      </c>
      <c r="U249" s="75" t="s">
        <v>426</v>
      </c>
      <c r="V249" s="68" t="s">
        <v>1327</v>
      </c>
      <c r="W249" s="68"/>
      <c r="X249" s="68" t="s">
        <v>1707</v>
      </c>
      <c r="Y249" s="68"/>
      <c r="Z249" s="68"/>
      <c r="AA249" s="68"/>
    </row>
    <row r="250" spans="1:27" ht="63.75">
      <c r="A250" s="71">
        <v>3249</v>
      </c>
      <c r="B250" s="73" t="s">
        <v>1317</v>
      </c>
      <c r="C250" s="73" t="s">
        <v>1549</v>
      </c>
      <c r="D250" s="74" t="s">
        <v>451</v>
      </c>
      <c r="E250" s="74">
        <v>214</v>
      </c>
      <c r="F250" s="74" t="s">
        <v>1117</v>
      </c>
      <c r="G250" s="73" t="s">
        <v>1353</v>
      </c>
      <c r="H250" s="73" t="s">
        <v>862</v>
      </c>
      <c r="I250" s="74">
        <v>214</v>
      </c>
      <c r="J250" s="74" t="s">
        <v>1117</v>
      </c>
      <c r="K250" s="73" t="s">
        <v>1353</v>
      </c>
      <c r="L250" s="74" t="s">
        <v>451</v>
      </c>
      <c r="M250" s="73" t="s">
        <v>869</v>
      </c>
      <c r="N250" s="74" t="s">
        <v>303</v>
      </c>
      <c r="O250" s="74"/>
      <c r="P250" s="74"/>
      <c r="Q250" s="74"/>
      <c r="R250" s="74"/>
      <c r="S250" s="74" t="s">
        <v>878</v>
      </c>
      <c r="T250" s="75" t="s">
        <v>698</v>
      </c>
      <c r="U250" s="75" t="s">
        <v>426</v>
      </c>
      <c r="V250" s="68" t="s">
        <v>1327</v>
      </c>
      <c r="W250" s="68"/>
      <c r="X250" s="68" t="s">
        <v>1707</v>
      </c>
      <c r="Y250" s="68"/>
      <c r="Z250" s="68"/>
      <c r="AA250" s="68"/>
    </row>
    <row r="251" spans="1:27" ht="38.25">
      <c r="A251" s="71">
        <v>3250</v>
      </c>
      <c r="B251" s="73" t="s">
        <v>1317</v>
      </c>
      <c r="C251" s="73" t="s">
        <v>1549</v>
      </c>
      <c r="D251" s="74" t="s">
        <v>451</v>
      </c>
      <c r="E251" s="74">
        <v>214</v>
      </c>
      <c r="F251" s="74" t="s">
        <v>1117</v>
      </c>
      <c r="G251" s="73" t="s">
        <v>1353</v>
      </c>
      <c r="H251" s="73" t="s">
        <v>862</v>
      </c>
      <c r="I251" s="74">
        <v>214</v>
      </c>
      <c r="J251" s="74" t="s">
        <v>1117</v>
      </c>
      <c r="K251" s="73" t="s">
        <v>1353</v>
      </c>
      <c r="L251" s="74" t="s">
        <v>451</v>
      </c>
      <c r="M251" s="73" t="s">
        <v>869</v>
      </c>
      <c r="N251" s="74" t="s">
        <v>296</v>
      </c>
      <c r="O251" s="74"/>
      <c r="P251" s="74"/>
      <c r="Q251" s="74"/>
      <c r="R251" s="74"/>
      <c r="S251" s="74" t="s">
        <v>878</v>
      </c>
      <c r="T251" s="75" t="s">
        <v>1411</v>
      </c>
      <c r="U251" s="75" t="s">
        <v>426</v>
      </c>
      <c r="V251" s="68" t="s">
        <v>1328</v>
      </c>
      <c r="W251" s="68" t="s">
        <v>331</v>
      </c>
      <c r="X251" s="68" t="s">
        <v>1707</v>
      </c>
      <c r="Y251" s="68"/>
      <c r="Z251" s="68"/>
      <c r="AA251" s="68"/>
    </row>
    <row r="252" spans="1:27" ht="153">
      <c r="A252" s="71">
        <v>3251</v>
      </c>
      <c r="B252" s="73" t="s">
        <v>1317</v>
      </c>
      <c r="C252" s="73" t="s">
        <v>1549</v>
      </c>
      <c r="D252" s="74" t="s">
        <v>451</v>
      </c>
      <c r="E252" s="74">
        <v>214</v>
      </c>
      <c r="F252" s="74" t="s">
        <v>1188</v>
      </c>
      <c r="G252" s="73" t="s">
        <v>1352</v>
      </c>
      <c r="H252" s="73" t="s">
        <v>862</v>
      </c>
      <c r="I252" s="74">
        <v>214</v>
      </c>
      <c r="J252" s="74" t="s">
        <v>1188</v>
      </c>
      <c r="K252" s="73" t="s">
        <v>1352</v>
      </c>
      <c r="L252" s="74" t="s">
        <v>451</v>
      </c>
      <c r="M252" s="73" t="s">
        <v>869</v>
      </c>
      <c r="N252" s="74" t="s">
        <v>303</v>
      </c>
      <c r="O252" s="74"/>
      <c r="P252" s="74"/>
      <c r="Q252" s="74"/>
      <c r="R252" s="74"/>
      <c r="S252" s="74" t="s">
        <v>878</v>
      </c>
      <c r="T252" s="75" t="s">
        <v>1412</v>
      </c>
      <c r="U252" s="75" t="s">
        <v>1413</v>
      </c>
      <c r="V252" s="68" t="s">
        <v>1328</v>
      </c>
      <c r="W252" s="68" t="s">
        <v>1686</v>
      </c>
      <c r="X252" s="68" t="s">
        <v>1707</v>
      </c>
      <c r="Y252" s="68"/>
      <c r="Z252" s="68"/>
      <c r="AA252" s="68"/>
    </row>
    <row r="253" spans="1:27" ht="51">
      <c r="A253" s="71">
        <v>3252</v>
      </c>
      <c r="B253" s="73" t="s">
        <v>1317</v>
      </c>
      <c r="C253" s="73" t="s">
        <v>1549</v>
      </c>
      <c r="D253" s="74" t="s">
        <v>439</v>
      </c>
      <c r="E253" s="74">
        <v>214</v>
      </c>
      <c r="F253" s="74" t="s">
        <v>1186</v>
      </c>
      <c r="G253" s="73" t="s">
        <v>1353</v>
      </c>
      <c r="H253" s="73" t="s">
        <v>862</v>
      </c>
      <c r="I253" s="74">
        <v>214</v>
      </c>
      <c r="J253" s="74" t="s">
        <v>1186</v>
      </c>
      <c r="K253" s="73" t="s">
        <v>1353</v>
      </c>
      <c r="L253" s="74" t="s">
        <v>439</v>
      </c>
      <c r="M253" s="73" t="s">
        <v>869</v>
      </c>
      <c r="N253" s="74" t="s">
        <v>296</v>
      </c>
      <c r="O253" s="74"/>
      <c r="P253" s="74"/>
      <c r="Q253" s="74"/>
      <c r="R253" s="74"/>
      <c r="S253" s="74" t="s">
        <v>878</v>
      </c>
      <c r="T253" s="75" t="s">
        <v>1414</v>
      </c>
      <c r="U253" s="75" t="s">
        <v>426</v>
      </c>
      <c r="V253" s="68" t="s">
        <v>1328</v>
      </c>
      <c r="W253" s="68" t="s">
        <v>331</v>
      </c>
      <c r="X253" s="68" t="s">
        <v>1707</v>
      </c>
      <c r="Y253" s="68"/>
      <c r="Z253" s="68"/>
      <c r="AA253" s="68"/>
    </row>
    <row r="254" spans="1:27" ht="140.25">
      <c r="A254" s="71">
        <v>3253</v>
      </c>
      <c r="B254" s="73" t="s">
        <v>1317</v>
      </c>
      <c r="C254" s="73" t="s">
        <v>1549</v>
      </c>
      <c r="D254" s="74" t="s">
        <v>439</v>
      </c>
      <c r="E254" s="74">
        <v>214</v>
      </c>
      <c r="F254" s="74" t="s">
        <v>1131</v>
      </c>
      <c r="G254" s="73" t="s">
        <v>1352</v>
      </c>
      <c r="H254" s="73" t="s">
        <v>862</v>
      </c>
      <c r="I254" s="74">
        <v>214</v>
      </c>
      <c r="J254" s="74" t="s">
        <v>1131</v>
      </c>
      <c r="K254" s="73" t="s">
        <v>1352</v>
      </c>
      <c r="L254" s="74" t="s">
        <v>439</v>
      </c>
      <c r="M254" s="73" t="s">
        <v>869</v>
      </c>
      <c r="N254" s="74" t="s">
        <v>298</v>
      </c>
      <c r="O254" s="74"/>
      <c r="P254" s="74"/>
      <c r="Q254" s="74"/>
      <c r="R254" s="74"/>
      <c r="S254" s="74" t="s">
        <v>878</v>
      </c>
      <c r="T254" s="75" t="s">
        <v>1415</v>
      </c>
      <c r="U254" s="75" t="s">
        <v>1416</v>
      </c>
      <c r="V254" s="68" t="s">
        <v>1328</v>
      </c>
      <c r="W254" s="68" t="s">
        <v>1687</v>
      </c>
      <c r="X254" s="68" t="s">
        <v>1707</v>
      </c>
      <c r="Y254" s="68"/>
      <c r="Z254" s="68"/>
      <c r="AA254" s="68"/>
    </row>
    <row r="255" spans="1:27" ht="63.75">
      <c r="A255" s="71">
        <v>3254</v>
      </c>
      <c r="B255" s="73" t="s">
        <v>1317</v>
      </c>
      <c r="C255" s="73" t="s">
        <v>1549</v>
      </c>
      <c r="D255" s="74" t="s">
        <v>445</v>
      </c>
      <c r="E255" s="74">
        <v>215</v>
      </c>
      <c r="F255" s="74" t="s">
        <v>1148</v>
      </c>
      <c r="G255" s="73" t="s">
        <v>1353</v>
      </c>
      <c r="H255" s="73" t="s">
        <v>862</v>
      </c>
      <c r="I255" s="74">
        <v>215</v>
      </c>
      <c r="J255" s="74" t="s">
        <v>1148</v>
      </c>
      <c r="K255" s="73" t="s">
        <v>1353</v>
      </c>
      <c r="L255" s="74" t="s">
        <v>445</v>
      </c>
      <c r="M255" s="73" t="s">
        <v>869</v>
      </c>
      <c r="N255" s="74" t="s">
        <v>303</v>
      </c>
      <c r="O255" s="74"/>
      <c r="P255" s="74"/>
      <c r="Q255" s="74"/>
      <c r="R255" s="74"/>
      <c r="S255" s="74" t="s">
        <v>878</v>
      </c>
      <c r="T255" s="75" t="s">
        <v>1417</v>
      </c>
      <c r="U255" s="75" t="s">
        <v>426</v>
      </c>
      <c r="V255" s="68" t="s">
        <v>1328</v>
      </c>
      <c r="W255" s="68" t="s">
        <v>212</v>
      </c>
      <c r="X255" s="68" t="s">
        <v>216</v>
      </c>
      <c r="Y255" s="68"/>
      <c r="Z255" s="68"/>
      <c r="AA255" s="68"/>
    </row>
    <row r="256" spans="1:27" ht="89.25">
      <c r="A256" s="71">
        <v>3255</v>
      </c>
      <c r="B256" s="73" t="s">
        <v>1317</v>
      </c>
      <c r="C256" s="73" t="s">
        <v>1549</v>
      </c>
      <c r="D256" s="74" t="s">
        <v>1563</v>
      </c>
      <c r="E256" s="74">
        <v>215</v>
      </c>
      <c r="F256" s="74" t="s">
        <v>460</v>
      </c>
      <c r="G256" s="73" t="s">
        <v>1353</v>
      </c>
      <c r="H256" s="73" t="s">
        <v>862</v>
      </c>
      <c r="I256" s="74">
        <v>215</v>
      </c>
      <c r="J256" s="74" t="s">
        <v>460</v>
      </c>
      <c r="K256" s="73" t="s">
        <v>1353</v>
      </c>
      <c r="L256" s="74" t="s">
        <v>1563</v>
      </c>
      <c r="M256" s="73" t="s">
        <v>869</v>
      </c>
      <c r="N256" s="74" t="s">
        <v>303</v>
      </c>
      <c r="O256" s="74"/>
      <c r="P256" s="74"/>
      <c r="Q256" s="74"/>
      <c r="R256" s="74"/>
      <c r="S256" s="74" t="s">
        <v>878</v>
      </c>
      <c r="T256" s="75" t="s">
        <v>1252</v>
      </c>
      <c r="U256" s="75" t="s">
        <v>426</v>
      </c>
      <c r="V256" s="68" t="s">
        <v>1329</v>
      </c>
      <c r="W256" s="68" t="s">
        <v>213</v>
      </c>
      <c r="X256" s="68" t="s">
        <v>216</v>
      </c>
      <c r="Y256" s="68"/>
      <c r="Z256" s="68"/>
      <c r="AA256" s="68"/>
    </row>
    <row r="257" spans="1:27" ht="25.5">
      <c r="A257" s="71">
        <v>3256</v>
      </c>
      <c r="B257" s="73" t="s">
        <v>1317</v>
      </c>
      <c r="C257" s="73" t="s">
        <v>1549</v>
      </c>
      <c r="D257" s="74" t="s">
        <v>1564</v>
      </c>
      <c r="E257" s="74">
        <v>215</v>
      </c>
      <c r="F257" s="74" t="s">
        <v>460</v>
      </c>
      <c r="G257" s="73" t="s">
        <v>1352</v>
      </c>
      <c r="H257" s="73" t="s">
        <v>862</v>
      </c>
      <c r="I257" s="74">
        <v>215</v>
      </c>
      <c r="J257" s="74" t="s">
        <v>460</v>
      </c>
      <c r="K257" s="73" t="s">
        <v>1352</v>
      </c>
      <c r="L257" s="74" t="s">
        <v>1564</v>
      </c>
      <c r="M257" s="73" t="s">
        <v>869</v>
      </c>
      <c r="N257" s="74" t="s">
        <v>304</v>
      </c>
      <c r="O257" s="74"/>
      <c r="P257" s="74"/>
      <c r="Q257" s="74"/>
      <c r="R257" s="74"/>
      <c r="S257" s="74" t="s">
        <v>878</v>
      </c>
      <c r="T257" s="75" t="s">
        <v>421</v>
      </c>
      <c r="U257" s="75" t="s">
        <v>496</v>
      </c>
      <c r="V257" s="68" t="s">
        <v>1328</v>
      </c>
      <c r="W257" s="68" t="s">
        <v>1688</v>
      </c>
      <c r="X257" s="68" t="s">
        <v>1707</v>
      </c>
      <c r="Y257" s="68"/>
      <c r="Z257" s="68"/>
      <c r="AA257" s="68"/>
    </row>
    <row r="258" spans="1:27" ht="102">
      <c r="A258" s="71">
        <v>3257</v>
      </c>
      <c r="B258" s="73" t="s">
        <v>1317</v>
      </c>
      <c r="C258" s="73" t="s">
        <v>1549</v>
      </c>
      <c r="D258" s="74" t="s">
        <v>419</v>
      </c>
      <c r="E258" s="74">
        <v>215</v>
      </c>
      <c r="F258" s="74" t="s">
        <v>1146</v>
      </c>
      <c r="G258" s="73" t="s">
        <v>1352</v>
      </c>
      <c r="H258" s="73" t="s">
        <v>862</v>
      </c>
      <c r="I258" s="74">
        <v>215</v>
      </c>
      <c r="J258" s="74" t="s">
        <v>1146</v>
      </c>
      <c r="K258" s="73" t="s">
        <v>1352</v>
      </c>
      <c r="L258" s="74" t="s">
        <v>419</v>
      </c>
      <c r="M258" s="73" t="s">
        <v>869</v>
      </c>
      <c r="N258" s="74" t="s">
        <v>304</v>
      </c>
      <c r="O258" s="74"/>
      <c r="P258" s="74"/>
      <c r="Q258" s="74"/>
      <c r="R258" s="74"/>
      <c r="S258" s="74" t="s">
        <v>878</v>
      </c>
      <c r="T258" s="75" t="s">
        <v>1253</v>
      </c>
      <c r="U258" s="75" t="s">
        <v>1254</v>
      </c>
      <c r="V258" s="68" t="s">
        <v>1329</v>
      </c>
      <c r="W258" s="68" t="s">
        <v>1689</v>
      </c>
      <c r="X258" s="68" t="s">
        <v>1707</v>
      </c>
      <c r="Y258" s="68"/>
      <c r="Z258" s="68"/>
      <c r="AA258" s="68"/>
    </row>
    <row r="259" spans="1:27" ht="38.25">
      <c r="A259" s="71">
        <v>3258</v>
      </c>
      <c r="B259" s="73" t="s">
        <v>1317</v>
      </c>
      <c r="C259" s="73" t="s">
        <v>1549</v>
      </c>
      <c r="D259" s="74" t="s">
        <v>446</v>
      </c>
      <c r="E259" s="74">
        <v>216</v>
      </c>
      <c r="F259" s="74" t="s">
        <v>1118</v>
      </c>
      <c r="G259" s="73" t="s">
        <v>1353</v>
      </c>
      <c r="H259" s="73" t="s">
        <v>862</v>
      </c>
      <c r="I259" s="74">
        <v>216</v>
      </c>
      <c r="J259" s="74" t="s">
        <v>1118</v>
      </c>
      <c r="K259" s="73" t="s">
        <v>1353</v>
      </c>
      <c r="L259" s="74" t="s">
        <v>446</v>
      </c>
      <c r="M259" s="73" t="s">
        <v>869</v>
      </c>
      <c r="N259" s="74" t="s">
        <v>304</v>
      </c>
      <c r="O259" s="74"/>
      <c r="P259" s="74"/>
      <c r="Q259" s="74"/>
      <c r="R259" s="74"/>
      <c r="S259" s="74" t="s">
        <v>878</v>
      </c>
      <c r="T259" s="75" t="s">
        <v>699</v>
      </c>
      <c r="U259" s="75" t="s">
        <v>426</v>
      </c>
      <c r="V259" s="68" t="s">
        <v>1327</v>
      </c>
      <c r="W259" s="68" t="s">
        <v>214</v>
      </c>
      <c r="X259" s="68" t="s">
        <v>216</v>
      </c>
      <c r="Y259" s="68"/>
      <c r="Z259" s="68"/>
      <c r="AA259" s="68"/>
    </row>
    <row r="260" spans="1:27" ht="63.75">
      <c r="A260" s="71">
        <v>3259</v>
      </c>
      <c r="B260" s="73" t="s">
        <v>1317</v>
      </c>
      <c r="C260" s="73" t="s">
        <v>1549</v>
      </c>
      <c r="D260" s="74" t="s">
        <v>420</v>
      </c>
      <c r="E260" s="74">
        <v>216</v>
      </c>
      <c r="F260" s="74" t="s">
        <v>1156</v>
      </c>
      <c r="G260" s="73" t="s">
        <v>1353</v>
      </c>
      <c r="H260" s="73" t="s">
        <v>862</v>
      </c>
      <c r="I260" s="74">
        <v>216</v>
      </c>
      <c r="J260" s="74" t="s">
        <v>1156</v>
      </c>
      <c r="K260" s="73" t="s">
        <v>1353</v>
      </c>
      <c r="L260" s="74" t="s">
        <v>420</v>
      </c>
      <c r="M260" s="73" t="s">
        <v>869</v>
      </c>
      <c r="N260" s="74" t="s">
        <v>304</v>
      </c>
      <c r="O260" s="74"/>
      <c r="P260" s="74"/>
      <c r="Q260" s="74"/>
      <c r="R260" s="74"/>
      <c r="S260" s="74" t="s">
        <v>878</v>
      </c>
      <c r="T260" s="75" t="s">
        <v>700</v>
      </c>
      <c r="U260" s="75" t="s">
        <v>426</v>
      </c>
      <c r="V260" s="68" t="s">
        <v>1329</v>
      </c>
      <c r="W260" s="68" t="s">
        <v>1690</v>
      </c>
      <c r="X260" s="68" t="s">
        <v>1707</v>
      </c>
      <c r="Y260" s="68"/>
      <c r="Z260" s="68"/>
      <c r="AA260" s="68"/>
    </row>
    <row r="261" spans="1:27" ht="89.25">
      <c r="A261" s="71">
        <v>3260</v>
      </c>
      <c r="B261" s="73" t="s">
        <v>1317</v>
      </c>
      <c r="C261" s="73" t="s">
        <v>1549</v>
      </c>
      <c r="D261" s="74" t="s">
        <v>420</v>
      </c>
      <c r="E261" s="74">
        <v>216</v>
      </c>
      <c r="F261" s="74" t="s">
        <v>1097</v>
      </c>
      <c r="G261" s="73" t="s">
        <v>1352</v>
      </c>
      <c r="H261" s="73" t="s">
        <v>862</v>
      </c>
      <c r="I261" s="74">
        <v>216</v>
      </c>
      <c r="J261" s="74" t="s">
        <v>1097</v>
      </c>
      <c r="K261" s="73" t="s">
        <v>1352</v>
      </c>
      <c r="L261" s="74" t="s">
        <v>420</v>
      </c>
      <c r="M261" s="73" t="s">
        <v>869</v>
      </c>
      <c r="N261" s="74" t="s">
        <v>304</v>
      </c>
      <c r="O261" s="74"/>
      <c r="P261" s="74"/>
      <c r="Q261" s="74"/>
      <c r="R261" s="74"/>
      <c r="S261" s="74" t="s">
        <v>878</v>
      </c>
      <c r="T261" s="75" t="s">
        <v>1255</v>
      </c>
      <c r="U261" s="75" t="s">
        <v>1256</v>
      </c>
      <c r="V261" s="68" t="s">
        <v>1328</v>
      </c>
      <c r="W261" s="68" t="s">
        <v>215</v>
      </c>
      <c r="X261" s="68" t="s">
        <v>216</v>
      </c>
      <c r="Y261" s="68"/>
      <c r="Z261" s="68"/>
      <c r="AA261" s="68"/>
    </row>
    <row r="262" spans="1:27" ht="102">
      <c r="A262" s="71">
        <v>3261</v>
      </c>
      <c r="B262" s="73" t="s">
        <v>1317</v>
      </c>
      <c r="C262" s="73" t="s">
        <v>1549</v>
      </c>
      <c r="D262" s="74" t="s">
        <v>1210</v>
      </c>
      <c r="E262" s="74">
        <v>222</v>
      </c>
      <c r="F262" s="74" t="s">
        <v>1188</v>
      </c>
      <c r="G262" s="73" t="s">
        <v>1352</v>
      </c>
      <c r="H262" s="73" t="s">
        <v>862</v>
      </c>
      <c r="I262" s="74">
        <v>222</v>
      </c>
      <c r="J262" s="74" t="s">
        <v>1188</v>
      </c>
      <c r="K262" s="73" t="s">
        <v>1352</v>
      </c>
      <c r="L262" s="74" t="s">
        <v>1210</v>
      </c>
      <c r="M262" s="73" t="s">
        <v>869</v>
      </c>
      <c r="N262" s="74" t="s">
        <v>297</v>
      </c>
      <c r="O262" s="74"/>
      <c r="P262" s="74"/>
      <c r="Q262" s="74"/>
      <c r="R262" s="74"/>
      <c r="S262" s="74" t="s">
        <v>878</v>
      </c>
      <c r="T262" s="75" t="s">
        <v>1257</v>
      </c>
      <c r="U262" s="75" t="s">
        <v>1258</v>
      </c>
      <c r="V262" s="68" t="s">
        <v>1329</v>
      </c>
      <c r="W262" s="68" t="s">
        <v>1714</v>
      </c>
      <c r="X262" s="68" t="s">
        <v>1715</v>
      </c>
      <c r="Y262" s="68"/>
      <c r="Z262" s="68"/>
      <c r="AA262" s="68"/>
    </row>
    <row r="263" spans="1:27" ht="153">
      <c r="A263" s="71">
        <v>3262</v>
      </c>
      <c r="B263" s="73" t="s">
        <v>1317</v>
      </c>
      <c r="C263" s="73" t="s">
        <v>1549</v>
      </c>
      <c r="D263" s="74" t="s">
        <v>448</v>
      </c>
      <c r="E263" s="74">
        <v>229</v>
      </c>
      <c r="F263" s="74" t="s">
        <v>1118</v>
      </c>
      <c r="G263" s="73" t="s">
        <v>1352</v>
      </c>
      <c r="H263" s="73" t="s">
        <v>862</v>
      </c>
      <c r="I263" s="74">
        <v>229</v>
      </c>
      <c r="J263" s="74" t="s">
        <v>1118</v>
      </c>
      <c r="K263" s="73" t="s">
        <v>1352</v>
      </c>
      <c r="L263" s="74" t="s">
        <v>448</v>
      </c>
      <c r="M263" s="73" t="s">
        <v>869</v>
      </c>
      <c r="N263" s="74" t="s">
        <v>297</v>
      </c>
      <c r="O263" s="74"/>
      <c r="P263" s="74"/>
      <c r="Q263" s="74"/>
      <c r="R263" s="74"/>
      <c r="S263" s="74" t="s">
        <v>878</v>
      </c>
      <c r="T263" s="75" t="s">
        <v>1259</v>
      </c>
      <c r="U263" s="75" t="s">
        <v>1260</v>
      </c>
      <c r="V263" s="68" t="s">
        <v>1328</v>
      </c>
      <c r="W263" s="68" t="s">
        <v>1691</v>
      </c>
      <c r="X263" s="68" t="s">
        <v>1707</v>
      </c>
      <c r="Y263" s="68"/>
      <c r="Z263" s="68"/>
      <c r="AA263" s="68"/>
    </row>
    <row r="264" spans="1:27" ht="51">
      <c r="A264" s="71">
        <v>3263</v>
      </c>
      <c r="B264" s="73" t="s">
        <v>1317</v>
      </c>
      <c r="C264" s="73" t="s">
        <v>1549</v>
      </c>
      <c r="D264" s="74" t="s">
        <v>1565</v>
      </c>
      <c r="E264" s="74">
        <v>247</v>
      </c>
      <c r="F264" s="74" t="s">
        <v>1095</v>
      </c>
      <c r="G264" s="73" t="s">
        <v>1352</v>
      </c>
      <c r="H264" s="73" t="s">
        <v>862</v>
      </c>
      <c r="I264" s="74">
        <v>247</v>
      </c>
      <c r="J264" s="74" t="s">
        <v>1095</v>
      </c>
      <c r="K264" s="73" t="s">
        <v>1352</v>
      </c>
      <c r="L264" s="74" t="s">
        <v>1565</v>
      </c>
      <c r="M264" s="73" t="s">
        <v>869</v>
      </c>
      <c r="N264" s="74" t="s">
        <v>297</v>
      </c>
      <c r="O264" s="74"/>
      <c r="P264" s="74"/>
      <c r="Q264" s="74"/>
      <c r="R264" s="74"/>
      <c r="S264" s="74" t="s">
        <v>878</v>
      </c>
      <c r="T264" s="75" t="s">
        <v>1261</v>
      </c>
      <c r="U264" s="75" t="s">
        <v>1262</v>
      </c>
      <c r="V264" s="68" t="s">
        <v>1328</v>
      </c>
      <c r="W264" s="68" t="s">
        <v>1692</v>
      </c>
      <c r="X264" s="68" t="s">
        <v>1707</v>
      </c>
      <c r="Y264" s="68"/>
      <c r="Z264" s="68"/>
      <c r="AA264" s="68"/>
    </row>
    <row r="265" spans="1:27" ht="293.25">
      <c r="A265" s="71">
        <v>3264</v>
      </c>
      <c r="B265" s="73" t="s">
        <v>1317</v>
      </c>
      <c r="C265" s="73" t="s">
        <v>1549</v>
      </c>
      <c r="D265" s="74" t="s">
        <v>1566</v>
      </c>
      <c r="E265" s="74">
        <v>248</v>
      </c>
      <c r="F265" s="74" t="s">
        <v>1117</v>
      </c>
      <c r="G265" s="73" t="s">
        <v>1352</v>
      </c>
      <c r="H265" s="73" t="s">
        <v>862</v>
      </c>
      <c r="I265" s="74">
        <v>248</v>
      </c>
      <c r="J265" s="74" t="s">
        <v>1117</v>
      </c>
      <c r="K265" s="73" t="s">
        <v>1352</v>
      </c>
      <c r="L265" s="74" t="s">
        <v>1566</v>
      </c>
      <c r="M265" s="73" t="s">
        <v>869</v>
      </c>
      <c r="N265" s="74" t="s">
        <v>297</v>
      </c>
      <c r="O265" s="74"/>
      <c r="P265" s="74"/>
      <c r="Q265" s="74"/>
      <c r="R265" s="74"/>
      <c r="S265" s="74" t="s">
        <v>878</v>
      </c>
      <c r="T265" s="75" t="s">
        <v>1263</v>
      </c>
      <c r="U265" s="75" t="s">
        <v>1264</v>
      </c>
      <c r="V265" s="68" t="s">
        <v>1329</v>
      </c>
      <c r="W265" s="68" t="s">
        <v>1693</v>
      </c>
      <c r="X265" s="68" t="s">
        <v>1707</v>
      </c>
      <c r="Y265" s="68"/>
      <c r="Z265" s="68"/>
      <c r="AA265" s="68"/>
    </row>
    <row r="266" spans="1:27" ht="165.75">
      <c r="A266" s="71">
        <v>3265</v>
      </c>
      <c r="B266" s="73" t="s">
        <v>1318</v>
      </c>
      <c r="C266" s="73" t="s">
        <v>1567</v>
      </c>
      <c r="D266" s="74" t="s">
        <v>494</v>
      </c>
      <c r="E266" s="74">
        <v>7</v>
      </c>
      <c r="F266" s="74" t="s">
        <v>1170</v>
      </c>
      <c r="G266" s="73" t="s">
        <v>864</v>
      </c>
      <c r="H266" s="73" t="s">
        <v>863</v>
      </c>
      <c r="I266" s="74">
        <v>7</v>
      </c>
      <c r="J266" s="74" t="s">
        <v>1170</v>
      </c>
      <c r="K266" s="73" t="s">
        <v>864</v>
      </c>
      <c r="L266" s="74" t="s">
        <v>494</v>
      </c>
      <c r="M266" s="73" t="s">
        <v>866</v>
      </c>
      <c r="N266" s="74" t="s">
        <v>1211</v>
      </c>
      <c r="O266" s="74"/>
      <c r="P266" s="74"/>
      <c r="Q266" s="74"/>
      <c r="R266" s="74"/>
      <c r="S266" s="74" t="s">
        <v>878</v>
      </c>
      <c r="T266" s="75" t="s">
        <v>1453</v>
      </c>
      <c r="U266" s="75" t="s">
        <v>1265</v>
      </c>
      <c r="V266" s="68" t="s">
        <v>504</v>
      </c>
      <c r="W266" s="68" t="s">
        <v>194</v>
      </c>
      <c r="X266" s="68" t="s">
        <v>192</v>
      </c>
      <c r="Y266" s="68"/>
      <c r="Z266" s="68"/>
      <c r="AA266" s="68"/>
    </row>
    <row r="267" spans="1:27" ht="127.5">
      <c r="A267" s="71">
        <v>3266</v>
      </c>
      <c r="B267" s="73" t="s">
        <v>1318</v>
      </c>
      <c r="C267" s="73" t="s">
        <v>1567</v>
      </c>
      <c r="D267" s="74" t="s">
        <v>427</v>
      </c>
      <c r="E267" s="74">
        <v>17</v>
      </c>
      <c r="F267" s="74" t="s">
        <v>458</v>
      </c>
      <c r="G267" s="73" t="s">
        <v>864</v>
      </c>
      <c r="H267" s="73" t="s">
        <v>863</v>
      </c>
      <c r="I267" s="74">
        <v>17</v>
      </c>
      <c r="J267" s="74" t="s">
        <v>458</v>
      </c>
      <c r="K267" s="73" t="s">
        <v>864</v>
      </c>
      <c r="L267" s="74" t="s">
        <v>427</v>
      </c>
      <c r="M267" s="73" t="s">
        <v>866</v>
      </c>
      <c r="N267" s="74" t="s">
        <v>1215</v>
      </c>
      <c r="O267" s="74"/>
      <c r="P267" s="74" t="s">
        <v>524</v>
      </c>
      <c r="Q267" s="74"/>
      <c r="R267" s="74"/>
      <c r="S267" s="74" t="s">
        <v>878</v>
      </c>
      <c r="T267" s="75" t="s">
        <v>1266</v>
      </c>
      <c r="U267" s="75" t="s">
        <v>430</v>
      </c>
      <c r="V267" s="68" t="s">
        <v>125</v>
      </c>
      <c r="W267" s="80" t="s">
        <v>5</v>
      </c>
      <c r="X267" s="68" t="s">
        <v>1419</v>
      </c>
      <c r="Y267" s="68"/>
      <c r="Z267" s="68"/>
      <c r="AA267" s="68"/>
    </row>
    <row r="268" spans="1:27" ht="204">
      <c r="A268" s="71">
        <v>3267</v>
      </c>
      <c r="B268" s="73" t="s">
        <v>1318</v>
      </c>
      <c r="C268" s="73" t="s">
        <v>1567</v>
      </c>
      <c r="D268" s="74" t="s">
        <v>1105</v>
      </c>
      <c r="E268" s="74">
        <v>252</v>
      </c>
      <c r="F268" s="74" t="s">
        <v>1181</v>
      </c>
      <c r="G268" s="73" t="s">
        <v>864</v>
      </c>
      <c r="H268" s="73" t="s">
        <v>863</v>
      </c>
      <c r="I268" s="74">
        <v>252</v>
      </c>
      <c r="J268" s="74" t="s">
        <v>1181</v>
      </c>
      <c r="K268" s="73" t="s">
        <v>864</v>
      </c>
      <c r="L268" s="74" t="s">
        <v>1105</v>
      </c>
      <c r="M268" s="73" t="s">
        <v>868</v>
      </c>
      <c r="N268" s="74" t="s">
        <v>1233</v>
      </c>
      <c r="O268" s="74"/>
      <c r="P268" s="74" t="s">
        <v>524</v>
      </c>
      <c r="Q268" s="68" t="s">
        <v>1435</v>
      </c>
      <c r="R268" s="74" t="s">
        <v>1436</v>
      </c>
      <c r="S268" s="74" t="s">
        <v>1434</v>
      </c>
      <c r="T268" s="75" t="s">
        <v>1454</v>
      </c>
      <c r="U268" s="75" t="s">
        <v>1267</v>
      </c>
      <c r="V268" s="68" t="s">
        <v>125</v>
      </c>
      <c r="W268" s="80" t="s">
        <v>962</v>
      </c>
      <c r="X268" s="68"/>
      <c r="Y268" s="68"/>
      <c r="Z268" s="68"/>
      <c r="AA268" s="68"/>
    </row>
    <row r="269" spans="1:27" ht="357">
      <c r="A269" s="71">
        <v>3268</v>
      </c>
      <c r="B269" s="73" t="s">
        <v>1318</v>
      </c>
      <c r="C269" s="73" t="s">
        <v>1567</v>
      </c>
      <c r="D269" s="74" t="s">
        <v>1109</v>
      </c>
      <c r="E269" s="74">
        <v>252</v>
      </c>
      <c r="F269" s="74" t="s">
        <v>1184</v>
      </c>
      <c r="G269" s="73" t="s">
        <v>864</v>
      </c>
      <c r="H269" s="73" t="s">
        <v>863</v>
      </c>
      <c r="I269" s="74">
        <v>252</v>
      </c>
      <c r="J269" s="74" t="s">
        <v>1184</v>
      </c>
      <c r="K269" s="73" t="s">
        <v>864</v>
      </c>
      <c r="L269" s="74" t="s">
        <v>1109</v>
      </c>
      <c r="M269" s="73" t="s">
        <v>868</v>
      </c>
      <c r="N269" s="74" t="s">
        <v>1233</v>
      </c>
      <c r="O269" s="74"/>
      <c r="P269" s="74" t="s">
        <v>524</v>
      </c>
      <c r="Q269" s="68" t="s">
        <v>1435</v>
      </c>
      <c r="R269" s="74" t="s">
        <v>1436</v>
      </c>
      <c r="S269" s="74" t="s">
        <v>1434</v>
      </c>
      <c r="T269" s="75" t="s">
        <v>1268</v>
      </c>
      <c r="U269" s="75" t="s">
        <v>1269</v>
      </c>
      <c r="V269" s="68" t="s">
        <v>125</v>
      </c>
      <c r="W269" s="68" t="s">
        <v>963</v>
      </c>
      <c r="X269" s="68"/>
      <c r="Y269" s="68"/>
      <c r="Z269" s="68"/>
      <c r="AA269" s="68"/>
    </row>
    <row r="270" spans="1:27" ht="114.75">
      <c r="A270" s="71">
        <v>3269</v>
      </c>
      <c r="B270" s="73" t="s">
        <v>1318</v>
      </c>
      <c r="C270" s="73" t="s">
        <v>1567</v>
      </c>
      <c r="D270" s="74" t="s">
        <v>1533</v>
      </c>
      <c r="E270" s="74">
        <v>254</v>
      </c>
      <c r="F270" s="74" t="s">
        <v>484</v>
      </c>
      <c r="G270" s="73" t="s">
        <v>864</v>
      </c>
      <c r="H270" s="73" t="s">
        <v>863</v>
      </c>
      <c r="I270" s="74">
        <v>254</v>
      </c>
      <c r="J270" s="74" t="s">
        <v>484</v>
      </c>
      <c r="K270" s="73" t="s">
        <v>864</v>
      </c>
      <c r="L270" s="74" t="s">
        <v>1533</v>
      </c>
      <c r="M270" s="73" t="s">
        <v>868</v>
      </c>
      <c r="N270" s="74" t="s">
        <v>1233</v>
      </c>
      <c r="O270" s="74"/>
      <c r="P270" s="74" t="s">
        <v>524</v>
      </c>
      <c r="Q270" s="68" t="s">
        <v>1435</v>
      </c>
      <c r="R270" s="74" t="s">
        <v>1436</v>
      </c>
      <c r="S270" s="74" t="s">
        <v>1434</v>
      </c>
      <c r="T270" s="75" t="s">
        <v>1270</v>
      </c>
      <c r="U270" s="75" t="s">
        <v>1269</v>
      </c>
      <c r="V270" s="68" t="s">
        <v>131</v>
      </c>
      <c r="W270" s="80" t="s">
        <v>964</v>
      </c>
      <c r="X270" s="68"/>
      <c r="Y270" s="68"/>
      <c r="Z270" s="68"/>
      <c r="AA270" s="68"/>
    </row>
    <row r="271" spans="1:27" ht="76.5">
      <c r="A271" s="71">
        <v>3270</v>
      </c>
      <c r="B271" s="73" t="s">
        <v>1318</v>
      </c>
      <c r="C271" s="73" t="s">
        <v>1567</v>
      </c>
      <c r="D271" s="74" t="s">
        <v>1533</v>
      </c>
      <c r="E271" s="74">
        <v>254</v>
      </c>
      <c r="F271" s="74"/>
      <c r="G271" s="73" t="s">
        <v>864</v>
      </c>
      <c r="H271" s="73" t="s">
        <v>863</v>
      </c>
      <c r="I271" s="74">
        <v>254</v>
      </c>
      <c r="J271" s="74"/>
      <c r="K271" s="73" t="s">
        <v>864</v>
      </c>
      <c r="L271" s="74" t="s">
        <v>1533</v>
      </c>
      <c r="M271" s="73" t="s">
        <v>868</v>
      </c>
      <c r="N271" s="74" t="s">
        <v>1233</v>
      </c>
      <c r="O271" s="74"/>
      <c r="P271" s="74" t="s">
        <v>524</v>
      </c>
      <c r="Q271" s="68" t="s">
        <v>1435</v>
      </c>
      <c r="R271" s="74" t="s">
        <v>1436</v>
      </c>
      <c r="S271" s="74" t="s">
        <v>1434</v>
      </c>
      <c r="T271" s="75" t="s">
        <v>1271</v>
      </c>
      <c r="U271" s="75"/>
      <c r="V271" s="68" t="s">
        <v>125</v>
      </c>
      <c r="W271" s="68" t="s">
        <v>965</v>
      </c>
      <c r="X271" s="68"/>
      <c r="Y271" s="68"/>
      <c r="Z271" s="68"/>
      <c r="AA271" s="68"/>
    </row>
    <row r="272" spans="1:27" ht="140.25">
      <c r="A272" s="71">
        <v>3271</v>
      </c>
      <c r="B272" s="73" t="s">
        <v>1318</v>
      </c>
      <c r="C272" s="73" t="s">
        <v>1567</v>
      </c>
      <c r="D272" s="74" t="s">
        <v>1110</v>
      </c>
      <c r="E272" s="74">
        <v>253</v>
      </c>
      <c r="F272" s="74" t="s">
        <v>1307</v>
      </c>
      <c r="G272" s="73" t="s">
        <v>864</v>
      </c>
      <c r="H272" s="73" t="s">
        <v>863</v>
      </c>
      <c r="I272" s="74">
        <v>253</v>
      </c>
      <c r="J272" s="74" t="s">
        <v>1307</v>
      </c>
      <c r="K272" s="73" t="s">
        <v>864</v>
      </c>
      <c r="L272" s="74" t="s">
        <v>1110</v>
      </c>
      <c r="M272" s="73" t="s">
        <v>868</v>
      </c>
      <c r="N272" s="74" t="s">
        <v>1233</v>
      </c>
      <c r="O272" s="74"/>
      <c r="P272" s="74" t="s">
        <v>524</v>
      </c>
      <c r="Q272" s="68" t="s">
        <v>1435</v>
      </c>
      <c r="R272" s="74" t="s">
        <v>1436</v>
      </c>
      <c r="S272" s="74" t="s">
        <v>1434</v>
      </c>
      <c r="T272" s="75" t="s">
        <v>1272</v>
      </c>
      <c r="U272" s="75" t="s">
        <v>430</v>
      </c>
      <c r="V272" s="68" t="s">
        <v>131</v>
      </c>
      <c r="W272" s="68" t="s">
        <v>1276</v>
      </c>
      <c r="X272" s="68"/>
      <c r="Y272" s="68"/>
      <c r="Z272" s="68"/>
      <c r="AA272" s="68"/>
    </row>
    <row r="273" spans="1:27" ht="382.5">
      <c r="A273" s="71">
        <v>3272</v>
      </c>
      <c r="B273" s="73" t="s">
        <v>1318</v>
      </c>
      <c r="C273" s="73" t="s">
        <v>1567</v>
      </c>
      <c r="D273" s="74" t="s">
        <v>1111</v>
      </c>
      <c r="E273" s="74">
        <v>253</v>
      </c>
      <c r="F273" s="74" t="s">
        <v>1158</v>
      </c>
      <c r="G273" s="73" t="s">
        <v>864</v>
      </c>
      <c r="H273" s="73" t="s">
        <v>863</v>
      </c>
      <c r="I273" s="74">
        <v>253</v>
      </c>
      <c r="J273" s="74" t="s">
        <v>1158</v>
      </c>
      <c r="K273" s="73" t="s">
        <v>864</v>
      </c>
      <c r="L273" s="74" t="s">
        <v>1111</v>
      </c>
      <c r="M273" s="73" t="s">
        <v>868</v>
      </c>
      <c r="N273" s="74" t="s">
        <v>1233</v>
      </c>
      <c r="O273" s="74"/>
      <c r="P273" s="74" t="s">
        <v>524</v>
      </c>
      <c r="Q273" s="68" t="s">
        <v>1435</v>
      </c>
      <c r="R273" s="74" t="s">
        <v>1436</v>
      </c>
      <c r="S273" s="74" t="s">
        <v>1434</v>
      </c>
      <c r="T273" s="75" t="s">
        <v>1455</v>
      </c>
      <c r="U273" s="75" t="s">
        <v>430</v>
      </c>
      <c r="V273" s="68" t="s">
        <v>125</v>
      </c>
      <c r="W273" s="68" t="s">
        <v>1277</v>
      </c>
      <c r="X273" s="68"/>
      <c r="Y273" s="68"/>
      <c r="Z273" s="68"/>
      <c r="AA273" s="68"/>
    </row>
    <row r="274" spans="1:27" ht="114.75">
      <c r="A274" s="71">
        <v>3273</v>
      </c>
      <c r="B274" s="73" t="s">
        <v>1318</v>
      </c>
      <c r="C274" s="73" t="s">
        <v>1567</v>
      </c>
      <c r="D274" s="74" t="s">
        <v>1568</v>
      </c>
      <c r="E274" s="74">
        <v>253</v>
      </c>
      <c r="F274" s="74" t="s">
        <v>1118</v>
      </c>
      <c r="G274" s="73" t="s">
        <v>864</v>
      </c>
      <c r="H274" s="73" t="s">
        <v>863</v>
      </c>
      <c r="I274" s="74">
        <v>253</v>
      </c>
      <c r="J274" s="74" t="s">
        <v>1118</v>
      </c>
      <c r="K274" s="73" t="s">
        <v>864</v>
      </c>
      <c r="L274" s="74" t="s">
        <v>1568</v>
      </c>
      <c r="M274" s="73" t="s">
        <v>868</v>
      </c>
      <c r="N274" s="74" t="s">
        <v>1233</v>
      </c>
      <c r="O274" s="74"/>
      <c r="P274" s="74" t="s">
        <v>524</v>
      </c>
      <c r="Q274" s="68" t="s">
        <v>1435</v>
      </c>
      <c r="R274" s="74" t="s">
        <v>1436</v>
      </c>
      <c r="S274" s="74" t="s">
        <v>1434</v>
      </c>
      <c r="T274" s="75" t="s">
        <v>1456</v>
      </c>
      <c r="U274" s="75" t="s">
        <v>39</v>
      </c>
      <c r="V274" s="68" t="s">
        <v>121</v>
      </c>
      <c r="W274" s="68" t="s">
        <v>1278</v>
      </c>
      <c r="X274" s="68"/>
      <c r="Y274" s="68"/>
      <c r="Z274" s="68"/>
      <c r="AA274" s="68"/>
    </row>
    <row r="275" spans="1:27" ht="382.5">
      <c r="A275" s="71">
        <v>3274</v>
      </c>
      <c r="B275" s="73" t="s">
        <v>1318</v>
      </c>
      <c r="C275" s="73" t="s">
        <v>1567</v>
      </c>
      <c r="D275" s="74" t="s">
        <v>1137</v>
      </c>
      <c r="E275" s="74">
        <v>256</v>
      </c>
      <c r="F275" s="74" t="s">
        <v>458</v>
      </c>
      <c r="G275" s="73" t="s">
        <v>864</v>
      </c>
      <c r="H275" s="73" t="s">
        <v>863</v>
      </c>
      <c r="I275" s="74">
        <v>256</v>
      </c>
      <c r="J275" s="74" t="s">
        <v>458</v>
      </c>
      <c r="K275" s="73" t="s">
        <v>864</v>
      </c>
      <c r="L275" s="74" t="s">
        <v>1137</v>
      </c>
      <c r="M275" s="73" t="s">
        <v>868</v>
      </c>
      <c r="N275" s="74" t="s">
        <v>1233</v>
      </c>
      <c r="O275" s="74"/>
      <c r="P275" s="74" t="s">
        <v>524</v>
      </c>
      <c r="Q275" s="68" t="s">
        <v>1435</v>
      </c>
      <c r="R275" s="74" t="s">
        <v>1436</v>
      </c>
      <c r="S275" s="74" t="s">
        <v>1434</v>
      </c>
      <c r="T275" s="75" t="s">
        <v>1273</v>
      </c>
      <c r="U275" s="75" t="s">
        <v>430</v>
      </c>
      <c r="V275" s="68" t="s">
        <v>125</v>
      </c>
      <c r="W275" s="80" t="s">
        <v>1279</v>
      </c>
      <c r="X275" s="68"/>
      <c r="Y275" s="68"/>
      <c r="Z275" s="68"/>
      <c r="AA275" s="68"/>
    </row>
    <row r="276" spans="1:27" ht="357">
      <c r="A276" s="71">
        <v>3275</v>
      </c>
      <c r="B276" s="73" t="s">
        <v>1318</v>
      </c>
      <c r="C276" s="73" t="s">
        <v>1567</v>
      </c>
      <c r="D276" s="74" t="s">
        <v>861</v>
      </c>
      <c r="E276" s="74">
        <v>258</v>
      </c>
      <c r="F276" s="74"/>
      <c r="G276" s="73" t="s">
        <v>864</v>
      </c>
      <c r="H276" s="73" t="s">
        <v>863</v>
      </c>
      <c r="I276" s="74">
        <v>258</v>
      </c>
      <c r="J276" s="74"/>
      <c r="K276" s="73" t="s">
        <v>864</v>
      </c>
      <c r="L276" s="74" t="s">
        <v>861</v>
      </c>
      <c r="M276" s="73" t="s">
        <v>868</v>
      </c>
      <c r="N276" s="74" t="s">
        <v>1230</v>
      </c>
      <c r="O276" s="74"/>
      <c r="P276" s="74" t="s">
        <v>526</v>
      </c>
      <c r="Q276" s="74"/>
      <c r="R276" s="74"/>
      <c r="S276" s="74" t="s">
        <v>878</v>
      </c>
      <c r="T276" s="75" t="s">
        <v>1274</v>
      </c>
      <c r="U276" s="75" t="s">
        <v>430</v>
      </c>
      <c r="V276" s="68" t="s">
        <v>1329</v>
      </c>
      <c r="W276" s="68" t="s">
        <v>1668</v>
      </c>
      <c r="X276" s="68" t="s">
        <v>950</v>
      </c>
      <c r="Y276" s="68"/>
      <c r="Z276" s="68"/>
      <c r="AA276" s="68"/>
    </row>
    <row r="277" spans="1:27" ht="293.25">
      <c r="A277" s="71">
        <v>3276</v>
      </c>
      <c r="B277" s="73" t="s">
        <v>1569</v>
      </c>
      <c r="C277" s="73" t="s">
        <v>1570</v>
      </c>
      <c r="D277" s="74" t="s">
        <v>1488</v>
      </c>
      <c r="E277" s="74">
        <v>19</v>
      </c>
      <c r="F277" s="74" t="s">
        <v>1174</v>
      </c>
      <c r="G277" s="73" t="s">
        <v>864</v>
      </c>
      <c r="H277" s="73" t="s">
        <v>863</v>
      </c>
      <c r="I277" s="74">
        <v>19</v>
      </c>
      <c r="J277" s="74" t="s">
        <v>1174</v>
      </c>
      <c r="K277" s="73" t="s">
        <v>864</v>
      </c>
      <c r="L277" s="74" t="s">
        <v>1488</v>
      </c>
      <c r="M277" s="73" t="s">
        <v>866</v>
      </c>
      <c r="N277" s="74" t="s">
        <v>1215</v>
      </c>
      <c r="O277" s="74"/>
      <c r="P277" s="74" t="s">
        <v>524</v>
      </c>
      <c r="Q277" s="74"/>
      <c r="R277" s="74"/>
      <c r="S277" s="74" t="s">
        <v>878</v>
      </c>
      <c r="T277" s="75" t="s">
        <v>313</v>
      </c>
      <c r="U277" s="75" t="s">
        <v>314</v>
      </c>
      <c r="V277" s="68" t="s">
        <v>131</v>
      </c>
      <c r="W277" s="68" t="s">
        <v>807</v>
      </c>
      <c r="X277" s="68" t="s">
        <v>812</v>
      </c>
      <c r="Y277" s="68"/>
      <c r="Z277" s="68"/>
      <c r="AA277" s="68"/>
    </row>
    <row r="278" spans="1:27" ht="140.25">
      <c r="A278" s="71">
        <v>3277</v>
      </c>
      <c r="B278" s="73" t="s">
        <v>1569</v>
      </c>
      <c r="C278" s="73" t="s">
        <v>1570</v>
      </c>
      <c r="D278" s="74" t="s">
        <v>1124</v>
      </c>
      <c r="E278" s="74">
        <v>20</v>
      </c>
      <c r="F278" s="74" t="s">
        <v>1185</v>
      </c>
      <c r="G278" s="73" t="s">
        <v>864</v>
      </c>
      <c r="H278" s="73" t="s">
        <v>863</v>
      </c>
      <c r="I278" s="74">
        <v>20</v>
      </c>
      <c r="J278" s="74" t="s">
        <v>1185</v>
      </c>
      <c r="K278" s="73" t="s">
        <v>864</v>
      </c>
      <c r="L278" s="74" t="s">
        <v>1124</v>
      </c>
      <c r="M278" s="73" t="s">
        <v>866</v>
      </c>
      <c r="N278" s="74" t="s">
        <v>1215</v>
      </c>
      <c r="O278" s="74"/>
      <c r="P278" s="74" t="s">
        <v>524</v>
      </c>
      <c r="Q278" s="74"/>
      <c r="R278" s="74"/>
      <c r="S278" s="74" t="s">
        <v>878</v>
      </c>
      <c r="T278" s="75" t="s">
        <v>315</v>
      </c>
      <c r="U278" s="75" t="s">
        <v>316</v>
      </c>
      <c r="V278" s="68" t="s">
        <v>131</v>
      </c>
      <c r="W278" s="80" t="s">
        <v>808</v>
      </c>
      <c r="X278" s="68" t="s">
        <v>812</v>
      </c>
      <c r="Y278" s="68"/>
      <c r="Z278" s="68"/>
      <c r="AA278" s="68"/>
    </row>
    <row r="279" spans="1:27" ht="42" customHeight="1">
      <c r="A279" s="71">
        <v>3278</v>
      </c>
      <c r="B279" s="73" t="s">
        <v>1569</v>
      </c>
      <c r="C279" s="73" t="s">
        <v>1570</v>
      </c>
      <c r="D279" s="74" t="s">
        <v>1127</v>
      </c>
      <c r="E279" s="74">
        <v>24</v>
      </c>
      <c r="F279" s="74" t="s">
        <v>1142</v>
      </c>
      <c r="G279" s="73" t="s">
        <v>864</v>
      </c>
      <c r="H279" s="73" t="s">
        <v>863</v>
      </c>
      <c r="I279" s="74">
        <v>24</v>
      </c>
      <c r="J279" s="74" t="s">
        <v>1142</v>
      </c>
      <c r="K279" s="73" t="s">
        <v>864</v>
      </c>
      <c r="L279" s="74" t="s">
        <v>1127</v>
      </c>
      <c r="M279" s="73" t="s">
        <v>866</v>
      </c>
      <c r="N279" s="74" t="s">
        <v>1215</v>
      </c>
      <c r="O279" s="74"/>
      <c r="P279" s="74" t="s">
        <v>524</v>
      </c>
      <c r="Q279" s="74"/>
      <c r="R279" s="74"/>
      <c r="S279" s="74" t="s">
        <v>878</v>
      </c>
      <c r="T279" s="75" t="s">
        <v>317</v>
      </c>
      <c r="U279" s="75" t="s">
        <v>318</v>
      </c>
      <c r="V279" s="68" t="s">
        <v>121</v>
      </c>
      <c r="W279" s="80" t="s">
        <v>809</v>
      </c>
      <c r="X279" s="68" t="s">
        <v>812</v>
      </c>
      <c r="Y279" s="68"/>
      <c r="Z279" s="68"/>
      <c r="AA279" s="68"/>
    </row>
    <row r="280" spans="1:27" ht="63.75">
      <c r="A280" s="71">
        <v>3279</v>
      </c>
      <c r="B280" s="73" t="s">
        <v>1569</v>
      </c>
      <c r="C280" s="73" t="s">
        <v>1570</v>
      </c>
      <c r="D280" s="74" t="s">
        <v>1571</v>
      </c>
      <c r="E280" s="74">
        <v>18</v>
      </c>
      <c r="F280" s="74" t="s">
        <v>1174</v>
      </c>
      <c r="G280" s="73" t="s">
        <v>864</v>
      </c>
      <c r="H280" s="73" t="s">
        <v>863</v>
      </c>
      <c r="I280" s="74">
        <v>18</v>
      </c>
      <c r="J280" s="74" t="s">
        <v>1174</v>
      </c>
      <c r="K280" s="73" t="s">
        <v>864</v>
      </c>
      <c r="L280" s="74" t="s">
        <v>1571</v>
      </c>
      <c r="M280" s="73" t="s">
        <v>868</v>
      </c>
      <c r="N280" s="74" t="s">
        <v>1230</v>
      </c>
      <c r="O280" s="74"/>
      <c r="P280" s="74" t="s">
        <v>526</v>
      </c>
      <c r="Q280" s="74"/>
      <c r="R280" s="74"/>
      <c r="S280" s="74" t="s">
        <v>878</v>
      </c>
      <c r="T280" s="75" t="s">
        <v>40</v>
      </c>
      <c r="U280" s="75" t="s">
        <v>426</v>
      </c>
      <c r="V280" s="68" t="s">
        <v>1327</v>
      </c>
      <c r="W280" s="68" t="s">
        <v>953</v>
      </c>
      <c r="X280" s="68" t="s">
        <v>950</v>
      </c>
      <c r="Y280" s="68"/>
      <c r="Z280" s="68"/>
      <c r="AA280" s="68"/>
    </row>
    <row r="281" spans="1:27" ht="369.75">
      <c r="A281" s="71">
        <v>3280</v>
      </c>
      <c r="B281" s="73" t="s">
        <v>1569</v>
      </c>
      <c r="C281" s="73" t="s">
        <v>1570</v>
      </c>
      <c r="D281" s="74" t="s">
        <v>1571</v>
      </c>
      <c r="E281" s="74">
        <v>18</v>
      </c>
      <c r="F281" s="74" t="s">
        <v>1174</v>
      </c>
      <c r="G281" s="73" t="s">
        <v>864</v>
      </c>
      <c r="H281" s="73" t="s">
        <v>863</v>
      </c>
      <c r="I281" s="74">
        <v>18</v>
      </c>
      <c r="J281" s="74" t="s">
        <v>1174</v>
      </c>
      <c r="K281" s="73" t="s">
        <v>864</v>
      </c>
      <c r="L281" s="74" t="s">
        <v>1571</v>
      </c>
      <c r="M281" s="73" t="s">
        <v>868</v>
      </c>
      <c r="N281" s="74" t="s">
        <v>143</v>
      </c>
      <c r="O281" s="74"/>
      <c r="P281" s="74" t="s">
        <v>526</v>
      </c>
      <c r="Q281" s="74"/>
      <c r="R281" s="74"/>
      <c r="S281" s="74" t="s">
        <v>878</v>
      </c>
      <c r="T281" s="75" t="s">
        <v>41</v>
      </c>
      <c r="U281" s="75" t="s">
        <v>496</v>
      </c>
      <c r="V281" s="68" t="s">
        <v>1329</v>
      </c>
      <c r="W281" s="68" t="s">
        <v>1669</v>
      </c>
      <c r="X281" s="68" t="s">
        <v>950</v>
      </c>
      <c r="Y281" s="68"/>
      <c r="Z281" s="68"/>
      <c r="AA281" s="68"/>
    </row>
    <row r="282" spans="1:27" ht="63.75">
      <c r="A282" s="71">
        <v>3281</v>
      </c>
      <c r="B282" s="73" t="s">
        <v>1569</v>
      </c>
      <c r="C282" s="73" t="s">
        <v>1570</v>
      </c>
      <c r="D282" s="74" t="s">
        <v>428</v>
      </c>
      <c r="E282" s="74">
        <v>17</v>
      </c>
      <c r="F282" s="74" t="s">
        <v>488</v>
      </c>
      <c r="G282" s="73" t="s">
        <v>865</v>
      </c>
      <c r="H282" s="73" t="s">
        <v>863</v>
      </c>
      <c r="I282" s="74">
        <v>17</v>
      </c>
      <c r="J282" s="74" t="s">
        <v>488</v>
      </c>
      <c r="K282" s="73" t="s">
        <v>865</v>
      </c>
      <c r="L282" s="74" t="s">
        <v>428</v>
      </c>
      <c r="M282" s="73" t="s">
        <v>868</v>
      </c>
      <c r="N282" s="74" t="s">
        <v>1230</v>
      </c>
      <c r="O282" s="74"/>
      <c r="P282" s="74" t="s">
        <v>526</v>
      </c>
      <c r="Q282" s="74"/>
      <c r="R282" s="74"/>
      <c r="S282" s="74" t="s">
        <v>878</v>
      </c>
      <c r="T282" s="75" t="s">
        <v>89</v>
      </c>
      <c r="U282" s="75" t="s">
        <v>319</v>
      </c>
      <c r="V282" s="68" t="s">
        <v>1329</v>
      </c>
      <c r="W282" s="68" t="s">
        <v>954</v>
      </c>
      <c r="X282" s="68" t="s">
        <v>950</v>
      </c>
      <c r="Y282" s="68"/>
      <c r="Z282" s="68"/>
      <c r="AA282" s="68"/>
    </row>
    <row r="283" spans="1:27" ht="51">
      <c r="A283" s="71">
        <v>3282</v>
      </c>
      <c r="B283" s="73" t="s">
        <v>1569</v>
      </c>
      <c r="C283" s="73" t="s">
        <v>1570</v>
      </c>
      <c r="D283" s="74" t="s">
        <v>1207</v>
      </c>
      <c r="E283" s="74">
        <v>25</v>
      </c>
      <c r="F283" s="74" t="s">
        <v>1113</v>
      </c>
      <c r="G283" s="73" t="s">
        <v>864</v>
      </c>
      <c r="H283" s="73" t="s">
        <v>863</v>
      </c>
      <c r="I283" s="74">
        <v>25</v>
      </c>
      <c r="J283" s="74" t="s">
        <v>1113</v>
      </c>
      <c r="K283" s="73" t="s">
        <v>864</v>
      </c>
      <c r="L283" s="74" t="s">
        <v>1207</v>
      </c>
      <c r="M283" s="73" t="s">
        <v>868</v>
      </c>
      <c r="N283" s="74" t="s">
        <v>1235</v>
      </c>
      <c r="O283" s="74"/>
      <c r="P283" s="74" t="s">
        <v>526</v>
      </c>
      <c r="Q283" s="74"/>
      <c r="R283" s="74"/>
      <c r="S283" s="74" t="s">
        <v>878</v>
      </c>
      <c r="T283" s="75" t="s">
        <v>320</v>
      </c>
      <c r="U283" s="75" t="s">
        <v>496</v>
      </c>
      <c r="V283" s="68" t="s">
        <v>121</v>
      </c>
      <c r="W283" s="68" t="s">
        <v>201</v>
      </c>
      <c r="X283" s="68" t="s">
        <v>204</v>
      </c>
      <c r="Y283" s="68"/>
      <c r="Z283" s="68"/>
      <c r="AA283" s="68"/>
    </row>
    <row r="284" spans="1:27" ht="51">
      <c r="A284" s="71">
        <v>3283</v>
      </c>
      <c r="B284" s="73" t="s">
        <v>1569</v>
      </c>
      <c r="C284" s="73" t="s">
        <v>1570</v>
      </c>
      <c r="D284" s="74" t="s">
        <v>1207</v>
      </c>
      <c r="E284" s="74">
        <v>25</v>
      </c>
      <c r="F284" s="74" t="s">
        <v>1096</v>
      </c>
      <c r="G284" s="73" t="s">
        <v>864</v>
      </c>
      <c r="H284" s="73" t="s">
        <v>863</v>
      </c>
      <c r="I284" s="74">
        <v>25</v>
      </c>
      <c r="J284" s="74" t="s">
        <v>1096</v>
      </c>
      <c r="K284" s="73" t="s">
        <v>864</v>
      </c>
      <c r="L284" s="74" t="s">
        <v>1207</v>
      </c>
      <c r="M284" s="73" t="s">
        <v>868</v>
      </c>
      <c r="N284" s="74" t="s">
        <v>1235</v>
      </c>
      <c r="O284" s="74"/>
      <c r="P284" s="74" t="s">
        <v>526</v>
      </c>
      <c r="Q284" s="74"/>
      <c r="R284" s="74"/>
      <c r="S284" s="74" t="s">
        <v>878</v>
      </c>
      <c r="T284" s="75" t="s">
        <v>321</v>
      </c>
      <c r="U284" s="75" t="s">
        <v>496</v>
      </c>
      <c r="V284" s="68" t="s">
        <v>121</v>
      </c>
      <c r="W284" s="68" t="s">
        <v>202</v>
      </c>
      <c r="X284" s="68" t="s">
        <v>204</v>
      </c>
      <c r="Y284" s="68"/>
      <c r="Z284" s="68"/>
      <c r="AA284" s="68"/>
    </row>
    <row r="285" spans="1:27" ht="76.5">
      <c r="A285" s="71">
        <v>3284</v>
      </c>
      <c r="B285" s="73" t="s">
        <v>1569</v>
      </c>
      <c r="C285" s="73" t="s">
        <v>1570</v>
      </c>
      <c r="D285" s="74" t="s">
        <v>1207</v>
      </c>
      <c r="E285" s="74">
        <v>25</v>
      </c>
      <c r="F285" s="74" t="s">
        <v>1113</v>
      </c>
      <c r="G285" s="73" t="s">
        <v>864</v>
      </c>
      <c r="H285" s="73" t="s">
        <v>863</v>
      </c>
      <c r="I285" s="74">
        <v>25</v>
      </c>
      <c r="J285" s="74" t="s">
        <v>1113</v>
      </c>
      <c r="K285" s="73" t="s">
        <v>864</v>
      </c>
      <c r="L285" s="74" t="s">
        <v>1207</v>
      </c>
      <c r="M285" s="73" t="s">
        <v>868</v>
      </c>
      <c r="N285" s="74" t="s">
        <v>1235</v>
      </c>
      <c r="O285" s="74"/>
      <c r="P285" s="74" t="s">
        <v>526</v>
      </c>
      <c r="Q285" s="74"/>
      <c r="R285" s="74"/>
      <c r="S285" s="74" t="s">
        <v>878</v>
      </c>
      <c r="T285" s="75" t="s">
        <v>322</v>
      </c>
      <c r="U285" s="75" t="s">
        <v>435</v>
      </c>
      <c r="V285" s="68" t="s">
        <v>121</v>
      </c>
      <c r="W285" s="68" t="s">
        <v>203</v>
      </c>
      <c r="X285" s="68" t="s">
        <v>204</v>
      </c>
      <c r="Y285" s="68"/>
      <c r="Z285" s="68"/>
      <c r="AA285" s="68"/>
    </row>
    <row r="286" spans="1:27" ht="140.25">
      <c r="A286" s="71">
        <v>3285</v>
      </c>
      <c r="B286" s="73" t="s">
        <v>1569</v>
      </c>
      <c r="C286" s="73" t="s">
        <v>1570</v>
      </c>
      <c r="D286" s="74" t="s">
        <v>1164</v>
      </c>
      <c r="E286" s="74">
        <v>111</v>
      </c>
      <c r="F286" s="74" t="s">
        <v>1173</v>
      </c>
      <c r="G286" s="73" t="s">
        <v>864</v>
      </c>
      <c r="H286" s="73" t="s">
        <v>863</v>
      </c>
      <c r="I286" s="74">
        <v>111</v>
      </c>
      <c r="J286" s="74" t="s">
        <v>1173</v>
      </c>
      <c r="K286" s="73" t="s">
        <v>864</v>
      </c>
      <c r="L286" s="74" t="s">
        <v>1164</v>
      </c>
      <c r="M286" s="73" t="s">
        <v>868</v>
      </c>
      <c r="N286" s="74" t="s">
        <v>1234</v>
      </c>
      <c r="O286" s="74"/>
      <c r="P286" s="74" t="s">
        <v>525</v>
      </c>
      <c r="Q286" s="74"/>
      <c r="R286" s="74"/>
      <c r="S286" s="74" t="s">
        <v>878</v>
      </c>
      <c r="T286" s="75" t="s">
        <v>1284</v>
      </c>
      <c r="U286" s="75" t="s">
        <v>435</v>
      </c>
      <c r="V286" s="80" t="s">
        <v>1328</v>
      </c>
      <c r="W286" s="80" t="s">
        <v>1441</v>
      </c>
      <c r="X286" s="68" t="s">
        <v>329</v>
      </c>
      <c r="Y286" s="68"/>
      <c r="Z286" s="68"/>
      <c r="AA286" s="68"/>
    </row>
    <row r="287" spans="1:27" ht="51">
      <c r="A287" s="71">
        <v>3286</v>
      </c>
      <c r="B287" s="73" t="s">
        <v>1569</v>
      </c>
      <c r="C287" s="73" t="s">
        <v>1570</v>
      </c>
      <c r="D287" s="74" t="s">
        <v>485</v>
      </c>
      <c r="E287" s="74">
        <v>117</v>
      </c>
      <c r="F287" s="74" t="s">
        <v>1144</v>
      </c>
      <c r="G287" s="73" t="s">
        <v>864</v>
      </c>
      <c r="H287" s="73" t="s">
        <v>863</v>
      </c>
      <c r="I287" s="74">
        <v>117</v>
      </c>
      <c r="J287" s="74" t="s">
        <v>1144</v>
      </c>
      <c r="K287" s="73" t="s">
        <v>864</v>
      </c>
      <c r="L287" s="74" t="s">
        <v>485</v>
      </c>
      <c r="M287" s="73" t="s">
        <v>868</v>
      </c>
      <c r="N287" s="74" t="s">
        <v>1234</v>
      </c>
      <c r="O287" s="74"/>
      <c r="P287" s="74" t="s">
        <v>525</v>
      </c>
      <c r="Q287" s="74"/>
      <c r="R287" s="74"/>
      <c r="S287" s="74" t="s">
        <v>878</v>
      </c>
      <c r="T287" s="75" t="s">
        <v>90</v>
      </c>
      <c r="U287" s="75" t="s">
        <v>1285</v>
      </c>
      <c r="V287" s="80" t="s">
        <v>1327</v>
      </c>
      <c r="W287" s="80" t="s">
        <v>1442</v>
      </c>
      <c r="X287" s="68" t="s">
        <v>329</v>
      </c>
      <c r="Y287" s="68"/>
      <c r="Z287" s="68"/>
      <c r="AA287" s="68"/>
    </row>
    <row r="288" spans="1:27" ht="102">
      <c r="A288" s="71">
        <v>3287</v>
      </c>
      <c r="B288" s="73" t="s">
        <v>107</v>
      </c>
      <c r="C288" s="73" t="s">
        <v>108</v>
      </c>
      <c r="D288" s="74" t="s">
        <v>1125</v>
      </c>
      <c r="E288" s="74" t="s">
        <v>1307</v>
      </c>
      <c r="F288" s="74" t="s">
        <v>475</v>
      </c>
      <c r="G288" s="73" t="s">
        <v>1352</v>
      </c>
      <c r="H288" s="73" t="s">
        <v>103</v>
      </c>
      <c r="I288" s="74" t="s">
        <v>1307</v>
      </c>
      <c r="J288" s="74" t="s">
        <v>475</v>
      </c>
      <c r="K288" s="73" t="s">
        <v>1352</v>
      </c>
      <c r="L288" s="74" t="s">
        <v>1125</v>
      </c>
      <c r="M288" s="73" t="s">
        <v>868</v>
      </c>
      <c r="N288" s="74" t="s">
        <v>1236</v>
      </c>
      <c r="O288" s="74"/>
      <c r="P288" s="74" t="s">
        <v>814</v>
      </c>
      <c r="Q288" s="74"/>
      <c r="R288" s="74"/>
      <c r="S288" s="74" t="s">
        <v>878</v>
      </c>
      <c r="T288" s="73" t="s">
        <v>109</v>
      </c>
      <c r="U288" s="73" t="s">
        <v>110</v>
      </c>
      <c r="V288" s="68" t="s">
        <v>125</v>
      </c>
      <c r="W288" s="68" t="s">
        <v>1655</v>
      </c>
      <c r="X288" s="68" t="s">
        <v>1654</v>
      </c>
      <c r="Y288" s="68"/>
      <c r="Z288" s="68"/>
      <c r="AA288" s="68"/>
    </row>
    <row r="289" spans="1:27" ht="242.25">
      <c r="A289" s="71">
        <v>3288</v>
      </c>
      <c r="B289" s="73" t="s">
        <v>107</v>
      </c>
      <c r="C289" s="73" t="s">
        <v>108</v>
      </c>
      <c r="D289" s="74" t="s">
        <v>1127</v>
      </c>
      <c r="E289" s="74" t="s">
        <v>484</v>
      </c>
      <c r="F289" s="74" t="s">
        <v>1135</v>
      </c>
      <c r="G289" s="73" t="s">
        <v>1352</v>
      </c>
      <c r="H289" s="73" t="s">
        <v>103</v>
      </c>
      <c r="I289" s="74" t="s">
        <v>484</v>
      </c>
      <c r="J289" s="74" t="s">
        <v>1135</v>
      </c>
      <c r="K289" s="73" t="s">
        <v>1352</v>
      </c>
      <c r="L289" s="74" t="s">
        <v>1127</v>
      </c>
      <c r="M289" s="73" t="s">
        <v>866</v>
      </c>
      <c r="N289" s="74" t="s">
        <v>1215</v>
      </c>
      <c r="O289" s="74"/>
      <c r="P289" s="74" t="s">
        <v>524</v>
      </c>
      <c r="Q289" s="74"/>
      <c r="R289" s="74"/>
      <c r="S289" s="74" t="s">
        <v>878</v>
      </c>
      <c r="T289" s="73" t="s">
        <v>111</v>
      </c>
      <c r="U289" s="73" t="s">
        <v>112</v>
      </c>
      <c r="V289" s="68" t="s">
        <v>125</v>
      </c>
      <c r="W289" s="80" t="s">
        <v>810</v>
      </c>
      <c r="X289" s="68" t="s">
        <v>812</v>
      </c>
      <c r="Y289" s="68"/>
      <c r="Z289" s="68"/>
      <c r="AA289" s="68"/>
    </row>
    <row r="290" spans="1:27" ht="76.5">
      <c r="A290" s="71">
        <v>3289</v>
      </c>
      <c r="B290" s="73" t="s">
        <v>107</v>
      </c>
      <c r="C290" s="73" t="s">
        <v>108</v>
      </c>
      <c r="D290" s="74" t="s">
        <v>1127</v>
      </c>
      <c r="E290" s="74" t="s">
        <v>484</v>
      </c>
      <c r="F290" s="74" t="s">
        <v>1106</v>
      </c>
      <c r="G290" s="73" t="s">
        <v>1352</v>
      </c>
      <c r="H290" s="73" t="s">
        <v>103</v>
      </c>
      <c r="I290" s="74" t="s">
        <v>484</v>
      </c>
      <c r="J290" s="74" t="s">
        <v>1106</v>
      </c>
      <c r="K290" s="73" t="s">
        <v>1352</v>
      </c>
      <c r="L290" s="74" t="s">
        <v>1127</v>
      </c>
      <c r="M290" s="73" t="s">
        <v>866</v>
      </c>
      <c r="N290" s="74" t="s">
        <v>1215</v>
      </c>
      <c r="O290" s="74"/>
      <c r="P290" s="74" t="s">
        <v>524</v>
      </c>
      <c r="Q290" s="74"/>
      <c r="R290" s="74"/>
      <c r="S290" s="74" t="s">
        <v>878</v>
      </c>
      <c r="T290" s="73" t="s">
        <v>113</v>
      </c>
      <c r="U290" s="73" t="s">
        <v>114</v>
      </c>
      <c r="V290" s="68" t="s">
        <v>125</v>
      </c>
      <c r="W290" s="80" t="s">
        <v>811</v>
      </c>
      <c r="X290" s="68" t="s">
        <v>812</v>
      </c>
      <c r="Y290" s="68"/>
      <c r="Z290" s="68"/>
      <c r="AA290" s="68"/>
    </row>
    <row r="291" spans="1:27" ht="127.5">
      <c r="A291" s="71">
        <v>3290</v>
      </c>
      <c r="B291" s="73" t="s">
        <v>107</v>
      </c>
      <c r="C291" s="73" t="s">
        <v>108</v>
      </c>
      <c r="D291" s="74" t="s">
        <v>104</v>
      </c>
      <c r="E291" s="74" t="s">
        <v>441</v>
      </c>
      <c r="F291" s="74" t="s">
        <v>1118</v>
      </c>
      <c r="G291" s="73" t="s">
        <v>1353</v>
      </c>
      <c r="H291" s="73" t="s">
        <v>862</v>
      </c>
      <c r="I291" s="74" t="s">
        <v>441</v>
      </c>
      <c r="J291" s="74" t="s">
        <v>1118</v>
      </c>
      <c r="K291" s="73" t="s">
        <v>1353</v>
      </c>
      <c r="L291" s="74" t="s">
        <v>104</v>
      </c>
      <c r="M291" s="73" t="s">
        <v>869</v>
      </c>
      <c r="N291" s="74" t="s">
        <v>296</v>
      </c>
      <c r="O291" s="74"/>
      <c r="P291" s="74"/>
      <c r="Q291" s="74"/>
      <c r="R291" s="74"/>
      <c r="S291" s="74" t="s">
        <v>878</v>
      </c>
      <c r="T291" s="73" t="s">
        <v>115</v>
      </c>
      <c r="U291" s="73" t="s">
        <v>116</v>
      </c>
      <c r="V291" s="68" t="s">
        <v>1329</v>
      </c>
      <c r="W291" s="81" t="s">
        <v>332</v>
      </c>
      <c r="X291" s="68" t="s">
        <v>216</v>
      </c>
      <c r="Y291" s="68"/>
      <c r="Z291" s="68"/>
      <c r="AA291" s="68"/>
    </row>
    <row r="292" spans="1:27" ht="89.25">
      <c r="A292" s="71">
        <v>3291</v>
      </c>
      <c r="B292" s="73" t="s">
        <v>107</v>
      </c>
      <c r="C292" s="73" t="s">
        <v>108</v>
      </c>
      <c r="D292" s="74" t="s">
        <v>476</v>
      </c>
      <c r="E292" s="74" t="s">
        <v>482</v>
      </c>
      <c r="F292" s="74" t="s">
        <v>1306</v>
      </c>
      <c r="G292" s="73" t="s">
        <v>1352</v>
      </c>
      <c r="H292" s="73" t="s">
        <v>103</v>
      </c>
      <c r="I292" s="74" t="s">
        <v>482</v>
      </c>
      <c r="J292" s="74" t="s">
        <v>1306</v>
      </c>
      <c r="K292" s="73" t="s">
        <v>1352</v>
      </c>
      <c r="L292" s="74" t="s">
        <v>476</v>
      </c>
      <c r="M292" s="73" t="s">
        <v>868</v>
      </c>
      <c r="N292" s="74" t="s">
        <v>1234</v>
      </c>
      <c r="O292" s="74"/>
      <c r="P292" s="74" t="s">
        <v>525</v>
      </c>
      <c r="Q292" s="74"/>
      <c r="R292" s="74"/>
      <c r="S292" s="74" t="s">
        <v>878</v>
      </c>
      <c r="T292" s="73" t="s">
        <v>117</v>
      </c>
      <c r="U292" s="73" t="s">
        <v>118</v>
      </c>
      <c r="V292" s="80" t="s">
        <v>1327</v>
      </c>
      <c r="W292" s="80" t="s">
        <v>278</v>
      </c>
      <c r="X292" s="68" t="s">
        <v>329</v>
      </c>
      <c r="Y292" s="68"/>
      <c r="Z292" s="68"/>
      <c r="AA292" s="68"/>
    </row>
    <row r="293" spans="1:27" ht="63.75">
      <c r="A293" s="71">
        <v>3292</v>
      </c>
      <c r="B293" s="73" t="s">
        <v>107</v>
      </c>
      <c r="C293" s="73" t="s">
        <v>108</v>
      </c>
      <c r="D293" s="74" t="s">
        <v>485</v>
      </c>
      <c r="E293" s="74" t="s">
        <v>105</v>
      </c>
      <c r="F293" s="74" t="s">
        <v>1118</v>
      </c>
      <c r="G293" s="73" t="s">
        <v>1353</v>
      </c>
      <c r="H293" s="73" t="s">
        <v>862</v>
      </c>
      <c r="I293" s="74" t="s">
        <v>105</v>
      </c>
      <c r="J293" s="74" t="s">
        <v>1118</v>
      </c>
      <c r="K293" s="73" t="s">
        <v>1353</v>
      </c>
      <c r="L293" s="74" t="s">
        <v>485</v>
      </c>
      <c r="M293" s="73" t="s">
        <v>868</v>
      </c>
      <c r="N293" s="74" t="s">
        <v>1234</v>
      </c>
      <c r="O293" s="74"/>
      <c r="P293" s="74" t="s">
        <v>525</v>
      </c>
      <c r="Q293" s="74"/>
      <c r="R293" s="74"/>
      <c r="S293" s="74" t="s">
        <v>878</v>
      </c>
      <c r="T293" s="73" t="s">
        <v>701</v>
      </c>
      <c r="U293" s="73" t="s">
        <v>114</v>
      </c>
      <c r="V293" s="80" t="s">
        <v>1327</v>
      </c>
      <c r="W293" s="80" t="s">
        <v>279</v>
      </c>
      <c r="X293" s="68" t="s">
        <v>329</v>
      </c>
      <c r="Y293" s="68"/>
      <c r="Z293" s="68"/>
      <c r="AA293" s="68"/>
    </row>
    <row r="294" spans="1:27" ht="63.75">
      <c r="A294" s="71">
        <v>3293</v>
      </c>
      <c r="B294" s="73" t="s">
        <v>107</v>
      </c>
      <c r="C294" s="73" t="s">
        <v>108</v>
      </c>
      <c r="D294" s="74" t="s">
        <v>485</v>
      </c>
      <c r="E294" s="74" t="s">
        <v>105</v>
      </c>
      <c r="F294" s="74" t="s">
        <v>1154</v>
      </c>
      <c r="G294" s="73" t="s">
        <v>1352</v>
      </c>
      <c r="H294" s="73" t="s">
        <v>103</v>
      </c>
      <c r="I294" s="74" t="s">
        <v>105</v>
      </c>
      <c r="J294" s="74" t="s">
        <v>1154</v>
      </c>
      <c r="K294" s="73" t="s">
        <v>1352</v>
      </c>
      <c r="L294" s="74" t="s">
        <v>485</v>
      </c>
      <c r="M294" s="73" t="s">
        <v>868</v>
      </c>
      <c r="N294" s="74" t="s">
        <v>1234</v>
      </c>
      <c r="O294" s="74"/>
      <c r="P294" s="74" t="s">
        <v>525</v>
      </c>
      <c r="Q294" s="74"/>
      <c r="R294" s="74"/>
      <c r="S294" s="74" t="s">
        <v>878</v>
      </c>
      <c r="T294" s="73" t="s">
        <v>702</v>
      </c>
      <c r="U294" s="73" t="s">
        <v>703</v>
      </c>
      <c r="V294" s="80" t="s">
        <v>1327</v>
      </c>
      <c r="W294" s="80" t="s">
        <v>280</v>
      </c>
      <c r="X294" s="68" t="s">
        <v>329</v>
      </c>
      <c r="Y294" s="68"/>
      <c r="Z294" s="68"/>
      <c r="AA294" s="68"/>
    </row>
    <row r="295" spans="1:27" ht="114.75">
      <c r="A295" s="71">
        <v>3294</v>
      </c>
      <c r="B295" s="73" t="s">
        <v>107</v>
      </c>
      <c r="C295" s="73" t="s">
        <v>108</v>
      </c>
      <c r="D295" s="74"/>
      <c r="E295" s="74" t="s">
        <v>106</v>
      </c>
      <c r="F295" s="74" t="s">
        <v>1154</v>
      </c>
      <c r="G295" s="73" t="s">
        <v>1352</v>
      </c>
      <c r="H295" s="73" t="s">
        <v>103</v>
      </c>
      <c r="I295" s="74" t="s">
        <v>106</v>
      </c>
      <c r="J295" s="74" t="s">
        <v>1154</v>
      </c>
      <c r="K295" s="73" t="s">
        <v>1352</v>
      </c>
      <c r="L295" s="74" t="s">
        <v>485</v>
      </c>
      <c r="M295" s="73" t="s">
        <v>868</v>
      </c>
      <c r="N295" s="74" t="s">
        <v>1234</v>
      </c>
      <c r="O295" s="74"/>
      <c r="P295" s="74" t="s">
        <v>525</v>
      </c>
      <c r="Q295" s="74"/>
      <c r="R295" s="74"/>
      <c r="S295" s="74" t="s">
        <v>878</v>
      </c>
      <c r="T295" s="73" t="s">
        <v>704</v>
      </c>
      <c r="U295" s="73" t="s">
        <v>457</v>
      </c>
      <c r="V295" s="80" t="s">
        <v>1328</v>
      </c>
      <c r="W295" s="80" t="s">
        <v>281</v>
      </c>
      <c r="X295" s="68" t="s">
        <v>329</v>
      </c>
      <c r="Y295" s="68"/>
      <c r="Z295" s="68"/>
      <c r="AA295" s="68"/>
    </row>
    <row r="296" spans="1:27" ht="102">
      <c r="A296" s="71">
        <v>3295</v>
      </c>
      <c r="B296" s="73" t="s">
        <v>705</v>
      </c>
      <c r="C296" s="73" t="s">
        <v>706</v>
      </c>
      <c r="D296" s="74" t="s">
        <v>707</v>
      </c>
      <c r="E296" s="74" t="s">
        <v>708</v>
      </c>
      <c r="F296" s="74" t="s">
        <v>709</v>
      </c>
      <c r="G296" s="73" t="s">
        <v>864</v>
      </c>
      <c r="H296" s="73" t="s">
        <v>862</v>
      </c>
      <c r="I296" s="74" t="s">
        <v>708</v>
      </c>
      <c r="J296" s="74" t="s">
        <v>709</v>
      </c>
      <c r="K296" s="73" t="s">
        <v>864</v>
      </c>
      <c r="L296" s="74" t="s">
        <v>707</v>
      </c>
      <c r="M296" s="73" t="s">
        <v>867</v>
      </c>
      <c r="N296" s="74" t="s">
        <v>308</v>
      </c>
      <c r="O296" s="74"/>
      <c r="P296" s="74" t="s">
        <v>522</v>
      </c>
      <c r="Q296" s="68" t="s">
        <v>1432</v>
      </c>
      <c r="R296" s="74" t="s">
        <v>1433</v>
      </c>
      <c r="S296" s="74" t="s">
        <v>1434</v>
      </c>
      <c r="T296" s="73" t="s">
        <v>710</v>
      </c>
      <c r="U296" s="73" t="s">
        <v>711</v>
      </c>
      <c r="V296" s="68" t="s">
        <v>1327</v>
      </c>
      <c r="W296" s="68" t="s">
        <v>1426</v>
      </c>
      <c r="X296" s="68"/>
      <c r="Y296" s="68"/>
      <c r="Z296" s="68"/>
      <c r="AA296" s="68"/>
    </row>
    <row r="297" spans="1:27" ht="165.75">
      <c r="A297" s="71">
        <v>3296</v>
      </c>
      <c r="B297" s="73" t="s">
        <v>705</v>
      </c>
      <c r="C297" s="73" t="s">
        <v>706</v>
      </c>
      <c r="D297" s="74" t="s">
        <v>712</v>
      </c>
      <c r="E297" s="74" t="s">
        <v>708</v>
      </c>
      <c r="F297" s="74" t="s">
        <v>713</v>
      </c>
      <c r="G297" s="73" t="s">
        <v>864</v>
      </c>
      <c r="H297" s="73" t="s">
        <v>862</v>
      </c>
      <c r="I297" s="74" t="s">
        <v>708</v>
      </c>
      <c r="J297" s="74" t="s">
        <v>713</v>
      </c>
      <c r="K297" s="73" t="s">
        <v>864</v>
      </c>
      <c r="L297" s="74" t="s">
        <v>712</v>
      </c>
      <c r="M297" s="73" t="s">
        <v>867</v>
      </c>
      <c r="N297" s="74" t="s">
        <v>308</v>
      </c>
      <c r="O297" s="74"/>
      <c r="P297" s="74" t="s">
        <v>522</v>
      </c>
      <c r="Q297" s="68" t="s">
        <v>1432</v>
      </c>
      <c r="R297" s="74" t="s">
        <v>1433</v>
      </c>
      <c r="S297" s="74" t="s">
        <v>1434</v>
      </c>
      <c r="T297" s="73" t="s">
        <v>714</v>
      </c>
      <c r="U297" s="73" t="s">
        <v>715</v>
      </c>
      <c r="V297" s="68" t="s">
        <v>1327</v>
      </c>
      <c r="W297" s="68" t="s">
        <v>1426</v>
      </c>
      <c r="X297" s="68"/>
      <c r="Y297" s="68"/>
      <c r="Z297" s="68"/>
      <c r="AA297" s="68"/>
    </row>
    <row r="298" spans="1:27" ht="140.25">
      <c r="A298" s="71">
        <v>3297</v>
      </c>
      <c r="B298" s="73" t="s">
        <v>705</v>
      </c>
      <c r="C298" s="73" t="s">
        <v>706</v>
      </c>
      <c r="D298" s="74"/>
      <c r="E298" s="74" t="s">
        <v>716</v>
      </c>
      <c r="F298" s="74"/>
      <c r="G298" s="73" t="s">
        <v>865</v>
      </c>
      <c r="H298" s="73" t="s">
        <v>862</v>
      </c>
      <c r="I298" s="74" t="s">
        <v>716</v>
      </c>
      <c r="J298" s="74"/>
      <c r="K298" s="73" t="s">
        <v>865</v>
      </c>
      <c r="L298" s="74"/>
      <c r="M298" s="73" t="s">
        <v>867</v>
      </c>
      <c r="N298" s="74" t="s">
        <v>308</v>
      </c>
      <c r="O298" s="74"/>
      <c r="P298" s="74" t="s">
        <v>522</v>
      </c>
      <c r="Q298" s="68" t="s">
        <v>1432</v>
      </c>
      <c r="R298" s="74" t="s">
        <v>1433</v>
      </c>
      <c r="S298" s="74" t="s">
        <v>1434</v>
      </c>
      <c r="T298" s="73" t="s">
        <v>717</v>
      </c>
      <c r="U298" s="73" t="s">
        <v>718</v>
      </c>
      <c r="V298" s="68" t="s">
        <v>1329</v>
      </c>
      <c r="W298" s="68" t="s">
        <v>1430</v>
      </c>
      <c r="X298" s="68"/>
      <c r="Y298" s="68"/>
      <c r="Z298" s="68"/>
      <c r="AA298" s="68"/>
    </row>
    <row r="299" spans="1:27" ht="63.75">
      <c r="A299" s="71">
        <v>3298</v>
      </c>
      <c r="B299" s="73" t="s">
        <v>705</v>
      </c>
      <c r="C299" s="73" t="s">
        <v>706</v>
      </c>
      <c r="D299" s="74" t="s">
        <v>719</v>
      </c>
      <c r="E299" s="74" t="s">
        <v>720</v>
      </c>
      <c r="F299" s="74" t="s">
        <v>721</v>
      </c>
      <c r="G299" s="73" t="s">
        <v>864</v>
      </c>
      <c r="H299" s="73" t="s">
        <v>862</v>
      </c>
      <c r="I299" s="74" t="s">
        <v>720</v>
      </c>
      <c r="J299" s="74" t="s">
        <v>721</v>
      </c>
      <c r="K299" s="73" t="s">
        <v>864</v>
      </c>
      <c r="L299" s="74" t="s">
        <v>719</v>
      </c>
      <c r="M299" s="73" t="s">
        <v>867</v>
      </c>
      <c r="N299" s="74" t="s">
        <v>308</v>
      </c>
      <c r="O299" s="74"/>
      <c r="P299" s="74" t="s">
        <v>522</v>
      </c>
      <c r="Q299" s="68" t="s">
        <v>1432</v>
      </c>
      <c r="R299" s="74" t="s">
        <v>1433</v>
      </c>
      <c r="S299" s="74" t="s">
        <v>1434</v>
      </c>
      <c r="T299" s="73" t="s">
        <v>722</v>
      </c>
      <c r="U299" s="73" t="s">
        <v>723</v>
      </c>
      <c r="V299" s="68" t="s">
        <v>1327</v>
      </c>
      <c r="W299" s="68" t="s">
        <v>1426</v>
      </c>
      <c r="X299" s="68"/>
      <c r="Y299" s="68"/>
      <c r="Z299" s="68"/>
      <c r="AA299" s="68"/>
    </row>
    <row r="300" spans="1:27" ht="51">
      <c r="A300" s="71">
        <v>3299</v>
      </c>
      <c r="B300" s="73" t="s">
        <v>724</v>
      </c>
      <c r="C300" s="73" t="s">
        <v>725</v>
      </c>
      <c r="D300" s="74" t="s">
        <v>719</v>
      </c>
      <c r="E300" s="74" t="s">
        <v>720</v>
      </c>
      <c r="F300" s="74" t="s">
        <v>726</v>
      </c>
      <c r="G300" s="73" t="s">
        <v>864</v>
      </c>
      <c r="H300" s="73" t="s">
        <v>825</v>
      </c>
      <c r="I300" s="74" t="s">
        <v>720</v>
      </c>
      <c r="J300" s="74" t="s">
        <v>726</v>
      </c>
      <c r="K300" s="73" t="s">
        <v>864</v>
      </c>
      <c r="L300" s="74" t="s">
        <v>719</v>
      </c>
      <c r="M300" s="73" t="s">
        <v>867</v>
      </c>
      <c r="N300" s="74" t="s">
        <v>308</v>
      </c>
      <c r="O300" s="74"/>
      <c r="P300" s="74" t="s">
        <v>522</v>
      </c>
      <c r="Q300" s="68" t="s">
        <v>1432</v>
      </c>
      <c r="R300" s="74" t="s">
        <v>1433</v>
      </c>
      <c r="S300" s="74" t="s">
        <v>1434</v>
      </c>
      <c r="T300" s="73" t="s">
        <v>727</v>
      </c>
      <c r="U300" s="73" t="s">
        <v>728</v>
      </c>
      <c r="V300" s="68" t="s">
        <v>1329</v>
      </c>
      <c r="W300" s="68" t="s">
        <v>1431</v>
      </c>
      <c r="X300" s="68"/>
      <c r="Y300" s="68"/>
      <c r="Z300" s="68"/>
      <c r="AA300" s="68"/>
    </row>
    <row r="301" spans="1:27" ht="165.75">
      <c r="A301" s="71">
        <v>3300</v>
      </c>
      <c r="B301" s="73" t="s">
        <v>724</v>
      </c>
      <c r="C301" s="73" t="s">
        <v>725</v>
      </c>
      <c r="D301" s="74" t="s">
        <v>729</v>
      </c>
      <c r="E301" s="74" t="s">
        <v>730</v>
      </c>
      <c r="F301" s="74" t="s">
        <v>731</v>
      </c>
      <c r="G301" s="73" t="s">
        <v>864</v>
      </c>
      <c r="H301" s="73" t="s">
        <v>825</v>
      </c>
      <c r="I301" s="74" t="s">
        <v>730</v>
      </c>
      <c r="J301" s="74" t="s">
        <v>731</v>
      </c>
      <c r="K301" s="73" t="s">
        <v>864</v>
      </c>
      <c r="L301" s="74" t="s">
        <v>729</v>
      </c>
      <c r="M301" s="73" t="s">
        <v>867</v>
      </c>
      <c r="N301" s="74" t="s">
        <v>308</v>
      </c>
      <c r="O301" s="74"/>
      <c r="P301" s="74" t="s">
        <v>522</v>
      </c>
      <c r="Q301" s="68" t="s">
        <v>1432</v>
      </c>
      <c r="R301" s="74" t="s">
        <v>1433</v>
      </c>
      <c r="S301" s="74" t="s">
        <v>1434</v>
      </c>
      <c r="T301" s="73" t="s">
        <v>732</v>
      </c>
      <c r="U301" s="73" t="s">
        <v>733</v>
      </c>
      <c r="V301" s="68" t="s">
        <v>1327</v>
      </c>
      <c r="W301" s="68" t="s">
        <v>1426</v>
      </c>
      <c r="X301" s="68"/>
      <c r="Y301" s="68"/>
      <c r="Z301" s="68"/>
      <c r="AA301" s="68"/>
    </row>
    <row r="302" spans="1:27" ht="102">
      <c r="A302" s="71">
        <v>3301</v>
      </c>
      <c r="B302" s="73" t="s">
        <v>1325</v>
      </c>
      <c r="C302" s="73" t="s">
        <v>883</v>
      </c>
      <c r="D302" s="74" t="s">
        <v>1172</v>
      </c>
      <c r="E302" s="74" t="s">
        <v>431</v>
      </c>
      <c r="F302" s="74" t="s">
        <v>477</v>
      </c>
      <c r="G302" s="73" t="s">
        <v>1352</v>
      </c>
      <c r="H302" s="73" t="s">
        <v>825</v>
      </c>
      <c r="I302" s="74" t="s">
        <v>431</v>
      </c>
      <c r="J302" s="74" t="s">
        <v>477</v>
      </c>
      <c r="K302" s="73" t="s">
        <v>1352</v>
      </c>
      <c r="L302" s="74" t="s">
        <v>1172</v>
      </c>
      <c r="M302" s="73" t="s">
        <v>868</v>
      </c>
      <c r="N302" s="74" t="s">
        <v>1234</v>
      </c>
      <c r="O302" s="74"/>
      <c r="P302" s="74" t="s">
        <v>525</v>
      </c>
      <c r="Q302" s="74"/>
      <c r="R302" s="74"/>
      <c r="S302" s="74" t="s">
        <v>878</v>
      </c>
      <c r="T302" s="78" t="s">
        <v>614</v>
      </c>
      <c r="U302" s="78" t="s">
        <v>615</v>
      </c>
      <c r="V302" s="80" t="s">
        <v>1328</v>
      </c>
      <c r="W302" s="80" t="s">
        <v>1443</v>
      </c>
      <c r="X302" s="68" t="s">
        <v>329</v>
      </c>
      <c r="Y302" s="68"/>
      <c r="Z302" s="68"/>
      <c r="AA302" s="68"/>
    </row>
    <row r="303" spans="1:27" ht="76.5">
      <c r="A303" s="71">
        <v>3302</v>
      </c>
      <c r="B303" s="73" t="s">
        <v>1325</v>
      </c>
      <c r="C303" s="73" t="s">
        <v>883</v>
      </c>
      <c r="D303" s="74" t="s">
        <v>1172</v>
      </c>
      <c r="E303" s="74" t="s">
        <v>431</v>
      </c>
      <c r="F303" s="74" t="s">
        <v>734</v>
      </c>
      <c r="G303" s="73" t="s">
        <v>1352</v>
      </c>
      <c r="H303" s="73" t="s">
        <v>825</v>
      </c>
      <c r="I303" s="74" t="s">
        <v>431</v>
      </c>
      <c r="J303" s="74" t="s">
        <v>734</v>
      </c>
      <c r="K303" s="73" t="s">
        <v>1352</v>
      </c>
      <c r="L303" s="74" t="s">
        <v>1172</v>
      </c>
      <c r="M303" s="73" t="s">
        <v>868</v>
      </c>
      <c r="N303" s="74" t="s">
        <v>1234</v>
      </c>
      <c r="O303" s="74"/>
      <c r="P303" s="74" t="s">
        <v>525</v>
      </c>
      <c r="Q303" s="74"/>
      <c r="R303" s="74"/>
      <c r="S303" s="74" t="s">
        <v>878</v>
      </c>
      <c r="T303" s="78" t="s">
        <v>616</v>
      </c>
      <c r="U303" s="78" t="s">
        <v>617</v>
      </c>
      <c r="V303" s="80" t="s">
        <v>1327</v>
      </c>
      <c r="W303" s="80" t="s">
        <v>1442</v>
      </c>
      <c r="X303" s="68" t="s">
        <v>329</v>
      </c>
      <c r="Y303" s="68"/>
      <c r="Z303" s="68"/>
      <c r="AA303" s="68"/>
    </row>
    <row r="304" spans="1:27" ht="51">
      <c r="A304" s="71">
        <v>3303</v>
      </c>
      <c r="B304" s="73" t="s">
        <v>1325</v>
      </c>
      <c r="C304" s="73" t="s">
        <v>883</v>
      </c>
      <c r="D304" s="74" t="s">
        <v>1178</v>
      </c>
      <c r="E304" s="74" t="s">
        <v>431</v>
      </c>
      <c r="F304" s="74" t="s">
        <v>1184</v>
      </c>
      <c r="G304" s="73" t="s">
        <v>1353</v>
      </c>
      <c r="H304" s="73" t="s">
        <v>825</v>
      </c>
      <c r="I304" s="74" t="s">
        <v>431</v>
      </c>
      <c r="J304" s="74" t="s">
        <v>1184</v>
      </c>
      <c r="K304" s="73" t="s">
        <v>1353</v>
      </c>
      <c r="L304" s="74" t="s">
        <v>1178</v>
      </c>
      <c r="M304" s="73" t="s">
        <v>868</v>
      </c>
      <c r="N304" s="74" t="s">
        <v>1234</v>
      </c>
      <c r="O304" s="74"/>
      <c r="P304" s="74" t="s">
        <v>525</v>
      </c>
      <c r="Q304" s="74"/>
      <c r="R304" s="74"/>
      <c r="S304" s="74" t="s">
        <v>878</v>
      </c>
      <c r="T304" s="78" t="s">
        <v>618</v>
      </c>
      <c r="U304" s="78" t="s">
        <v>619</v>
      </c>
      <c r="V304" s="80" t="s">
        <v>1327</v>
      </c>
      <c r="W304" s="80" t="s">
        <v>51</v>
      </c>
      <c r="X304" s="68" t="s">
        <v>329</v>
      </c>
      <c r="Y304" s="68"/>
      <c r="Z304" s="68"/>
      <c r="AA304" s="68"/>
    </row>
    <row r="305" spans="1:27" ht="25.5">
      <c r="A305" s="71">
        <v>3304</v>
      </c>
      <c r="B305" s="73" t="s">
        <v>1325</v>
      </c>
      <c r="C305" s="73" t="s">
        <v>883</v>
      </c>
      <c r="D305" s="74" t="s">
        <v>1178</v>
      </c>
      <c r="E305" s="74" t="s">
        <v>431</v>
      </c>
      <c r="F305" s="74" t="s">
        <v>478</v>
      </c>
      <c r="G305" s="73" t="s">
        <v>1353</v>
      </c>
      <c r="H305" s="73" t="s">
        <v>825</v>
      </c>
      <c r="I305" s="74" t="s">
        <v>431</v>
      </c>
      <c r="J305" s="74" t="s">
        <v>478</v>
      </c>
      <c r="K305" s="73" t="s">
        <v>1353</v>
      </c>
      <c r="L305" s="74" t="s">
        <v>1178</v>
      </c>
      <c r="M305" s="73" t="s">
        <v>868</v>
      </c>
      <c r="N305" s="74" t="s">
        <v>1234</v>
      </c>
      <c r="O305" s="74"/>
      <c r="P305" s="74" t="s">
        <v>525</v>
      </c>
      <c r="Q305" s="74"/>
      <c r="R305" s="74"/>
      <c r="S305" s="74" t="s">
        <v>878</v>
      </c>
      <c r="T305" s="78" t="s">
        <v>620</v>
      </c>
      <c r="U305" s="78" t="s">
        <v>621</v>
      </c>
      <c r="V305" s="80" t="s">
        <v>1327</v>
      </c>
      <c r="W305" s="80" t="s">
        <v>282</v>
      </c>
      <c r="X305" s="68" t="s">
        <v>329</v>
      </c>
      <c r="Y305" s="68"/>
      <c r="Z305" s="68"/>
      <c r="AA305" s="68"/>
    </row>
    <row r="306" spans="1:27" ht="25.5">
      <c r="A306" s="71">
        <v>3305</v>
      </c>
      <c r="B306" s="73" t="s">
        <v>1325</v>
      </c>
      <c r="C306" s="73" t="s">
        <v>883</v>
      </c>
      <c r="D306" s="74" t="s">
        <v>1178</v>
      </c>
      <c r="E306" s="74" t="s">
        <v>431</v>
      </c>
      <c r="F306" s="74" t="s">
        <v>1136</v>
      </c>
      <c r="G306" s="73" t="s">
        <v>1353</v>
      </c>
      <c r="H306" s="73" t="s">
        <v>825</v>
      </c>
      <c r="I306" s="74" t="s">
        <v>431</v>
      </c>
      <c r="J306" s="74" t="s">
        <v>1136</v>
      </c>
      <c r="K306" s="73" t="s">
        <v>1353</v>
      </c>
      <c r="L306" s="74" t="s">
        <v>1178</v>
      </c>
      <c r="M306" s="73" t="s">
        <v>868</v>
      </c>
      <c r="N306" s="74" t="s">
        <v>1234</v>
      </c>
      <c r="O306" s="74"/>
      <c r="P306" s="74" t="s">
        <v>525</v>
      </c>
      <c r="Q306" s="74"/>
      <c r="R306" s="74"/>
      <c r="S306" s="74" t="s">
        <v>878</v>
      </c>
      <c r="T306" s="78" t="s">
        <v>622</v>
      </c>
      <c r="U306" s="78" t="s">
        <v>623</v>
      </c>
      <c r="V306" s="80" t="s">
        <v>1327</v>
      </c>
      <c r="W306" s="80" t="s">
        <v>51</v>
      </c>
      <c r="X306" s="68" t="s">
        <v>329</v>
      </c>
      <c r="Y306" s="68"/>
      <c r="Z306" s="68"/>
      <c r="AA306" s="68"/>
    </row>
    <row r="307" spans="1:27" ht="38.25">
      <c r="A307" s="71">
        <v>3306</v>
      </c>
      <c r="B307" s="73" t="s">
        <v>1325</v>
      </c>
      <c r="C307" s="73" t="s">
        <v>883</v>
      </c>
      <c r="D307" s="74" t="s">
        <v>1180</v>
      </c>
      <c r="E307" s="74" t="s">
        <v>431</v>
      </c>
      <c r="F307" s="74" t="s">
        <v>1146</v>
      </c>
      <c r="G307" s="73" t="s">
        <v>1352</v>
      </c>
      <c r="H307" s="73" t="s">
        <v>825</v>
      </c>
      <c r="I307" s="74" t="s">
        <v>431</v>
      </c>
      <c r="J307" s="74" t="s">
        <v>1146</v>
      </c>
      <c r="K307" s="73" t="s">
        <v>1352</v>
      </c>
      <c r="L307" s="74" t="s">
        <v>1180</v>
      </c>
      <c r="M307" s="73" t="s">
        <v>868</v>
      </c>
      <c r="N307" s="74" t="s">
        <v>1234</v>
      </c>
      <c r="O307" s="74"/>
      <c r="P307" s="74" t="s">
        <v>525</v>
      </c>
      <c r="Q307" s="74"/>
      <c r="R307" s="74"/>
      <c r="S307" s="74" t="s">
        <v>878</v>
      </c>
      <c r="T307" s="78" t="s">
        <v>624</v>
      </c>
      <c r="U307" s="78" t="s">
        <v>625</v>
      </c>
      <c r="V307" s="80" t="s">
        <v>1327</v>
      </c>
      <c r="W307" s="80" t="s">
        <v>51</v>
      </c>
      <c r="X307" s="68" t="s">
        <v>329</v>
      </c>
      <c r="Y307" s="68"/>
      <c r="Z307" s="68"/>
      <c r="AA307" s="68"/>
    </row>
    <row r="308" spans="1:27" ht="114.75">
      <c r="A308" s="71">
        <v>3307</v>
      </c>
      <c r="B308" s="73" t="s">
        <v>1325</v>
      </c>
      <c r="C308" s="73" t="s">
        <v>883</v>
      </c>
      <c r="D308" s="74" t="s">
        <v>1180</v>
      </c>
      <c r="E308" s="74" t="s">
        <v>431</v>
      </c>
      <c r="F308" s="74" t="s">
        <v>1146</v>
      </c>
      <c r="G308" s="73" t="s">
        <v>1353</v>
      </c>
      <c r="H308" s="73" t="s">
        <v>825</v>
      </c>
      <c r="I308" s="74" t="s">
        <v>431</v>
      </c>
      <c r="J308" s="74" t="s">
        <v>1146</v>
      </c>
      <c r="K308" s="73" t="s">
        <v>1353</v>
      </c>
      <c r="L308" s="74" t="s">
        <v>1180</v>
      </c>
      <c r="M308" s="73" t="s">
        <v>868</v>
      </c>
      <c r="N308" s="74" t="s">
        <v>1234</v>
      </c>
      <c r="O308" s="74"/>
      <c r="P308" s="74" t="s">
        <v>525</v>
      </c>
      <c r="Q308" s="74"/>
      <c r="R308" s="74"/>
      <c r="S308" s="74" t="s">
        <v>878</v>
      </c>
      <c r="T308" s="78" t="s">
        <v>626</v>
      </c>
      <c r="U308" s="78" t="s">
        <v>627</v>
      </c>
      <c r="V308" s="80" t="s">
        <v>1327</v>
      </c>
      <c r="W308" s="68"/>
      <c r="X308" s="68" t="s">
        <v>329</v>
      </c>
      <c r="Y308" s="68"/>
      <c r="Z308" s="68"/>
      <c r="AA308" s="68"/>
    </row>
    <row r="309" spans="1:27" ht="38.25">
      <c r="A309" s="71">
        <v>3308</v>
      </c>
      <c r="B309" s="73" t="s">
        <v>1325</v>
      </c>
      <c r="C309" s="73" t="s">
        <v>883</v>
      </c>
      <c r="D309" s="74" t="s">
        <v>1180</v>
      </c>
      <c r="E309" s="74" t="s">
        <v>431</v>
      </c>
      <c r="F309" s="74" t="s">
        <v>735</v>
      </c>
      <c r="G309" s="73" t="s">
        <v>1352</v>
      </c>
      <c r="H309" s="73" t="s">
        <v>825</v>
      </c>
      <c r="I309" s="74" t="s">
        <v>431</v>
      </c>
      <c r="J309" s="74" t="s">
        <v>735</v>
      </c>
      <c r="K309" s="73" t="s">
        <v>1352</v>
      </c>
      <c r="L309" s="74" t="s">
        <v>1180</v>
      </c>
      <c r="M309" s="73" t="s">
        <v>868</v>
      </c>
      <c r="N309" s="74" t="s">
        <v>1234</v>
      </c>
      <c r="O309" s="74"/>
      <c r="P309" s="74" t="s">
        <v>525</v>
      </c>
      <c r="Q309" s="74"/>
      <c r="R309" s="74"/>
      <c r="S309" s="74" t="s">
        <v>878</v>
      </c>
      <c r="T309" s="78" t="s">
        <v>628</v>
      </c>
      <c r="U309" s="78" t="s">
        <v>629</v>
      </c>
      <c r="V309" s="80" t="s">
        <v>1329</v>
      </c>
      <c r="W309" s="80" t="s">
        <v>283</v>
      </c>
      <c r="X309" s="68" t="s">
        <v>329</v>
      </c>
      <c r="Y309" s="68"/>
      <c r="Z309" s="68"/>
      <c r="AA309" s="68"/>
    </row>
    <row r="310" spans="1:27" ht="25.5">
      <c r="A310" s="71">
        <v>3309</v>
      </c>
      <c r="B310" s="73" t="s">
        <v>1325</v>
      </c>
      <c r="C310" s="73" t="s">
        <v>883</v>
      </c>
      <c r="D310" s="74" t="s">
        <v>1180</v>
      </c>
      <c r="E310" s="74" t="s">
        <v>431</v>
      </c>
      <c r="F310" s="74" t="s">
        <v>1193</v>
      </c>
      <c r="G310" s="73" t="s">
        <v>1353</v>
      </c>
      <c r="H310" s="73" t="s">
        <v>825</v>
      </c>
      <c r="I310" s="74" t="s">
        <v>431</v>
      </c>
      <c r="J310" s="74" t="s">
        <v>1193</v>
      </c>
      <c r="K310" s="73" t="s">
        <v>1353</v>
      </c>
      <c r="L310" s="74" t="s">
        <v>1180</v>
      </c>
      <c r="M310" s="73" t="s">
        <v>868</v>
      </c>
      <c r="N310" s="74" t="s">
        <v>1234</v>
      </c>
      <c r="O310" s="74"/>
      <c r="P310" s="74" t="s">
        <v>525</v>
      </c>
      <c r="Q310" s="74"/>
      <c r="R310" s="74"/>
      <c r="S310" s="74" t="s">
        <v>878</v>
      </c>
      <c r="T310" s="78" t="s">
        <v>1143</v>
      </c>
      <c r="U310" s="78" t="s">
        <v>630</v>
      </c>
      <c r="V310" s="80" t="s">
        <v>1327</v>
      </c>
      <c r="W310" s="80" t="s">
        <v>51</v>
      </c>
      <c r="X310" s="68" t="s">
        <v>329</v>
      </c>
      <c r="Y310" s="68"/>
      <c r="Z310" s="68"/>
      <c r="AA310" s="68"/>
    </row>
    <row r="311" spans="1:27" ht="25.5">
      <c r="A311" s="71">
        <v>3310</v>
      </c>
      <c r="B311" s="73" t="s">
        <v>1325</v>
      </c>
      <c r="C311" s="73" t="s">
        <v>883</v>
      </c>
      <c r="D311" s="74" t="s">
        <v>1180</v>
      </c>
      <c r="E311" s="74" t="s">
        <v>431</v>
      </c>
      <c r="F311" s="74" t="s">
        <v>1098</v>
      </c>
      <c r="G311" s="73" t="s">
        <v>1353</v>
      </c>
      <c r="H311" s="73" t="s">
        <v>825</v>
      </c>
      <c r="I311" s="74" t="s">
        <v>431</v>
      </c>
      <c r="J311" s="74" t="s">
        <v>1098</v>
      </c>
      <c r="K311" s="73" t="s">
        <v>1353</v>
      </c>
      <c r="L311" s="74" t="s">
        <v>1180</v>
      </c>
      <c r="M311" s="73" t="s">
        <v>868</v>
      </c>
      <c r="N311" s="74" t="s">
        <v>1234</v>
      </c>
      <c r="O311" s="74"/>
      <c r="P311" s="74" t="s">
        <v>525</v>
      </c>
      <c r="Q311" s="74"/>
      <c r="R311" s="74"/>
      <c r="S311" s="74" t="s">
        <v>878</v>
      </c>
      <c r="T311" s="78" t="s">
        <v>631</v>
      </c>
      <c r="U311" s="78" t="s">
        <v>632</v>
      </c>
      <c r="V311" s="80" t="s">
        <v>1327</v>
      </c>
      <c r="W311" s="80" t="s">
        <v>51</v>
      </c>
      <c r="X311" s="68" t="s">
        <v>329</v>
      </c>
      <c r="Y311" s="68"/>
      <c r="Z311" s="68"/>
      <c r="AA311" s="68"/>
    </row>
    <row r="312" spans="1:27" ht="38.25">
      <c r="A312" s="71">
        <v>3311</v>
      </c>
      <c r="B312" s="73" t="s">
        <v>1325</v>
      </c>
      <c r="C312" s="73" t="s">
        <v>883</v>
      </c>
      <c r="D312" s="74" t="s">
        <v>1180</v>
      </c>
      <c r="E312" s="74" t="s">
        <v>417</v>
      </c>
      <c r="F312" s="74" t="s">
        <v>483</v>
      </c>
      <c r="G312" s="73" t="s">
        <v>1352</v>
      </c>
      <c r="H312" s="73" t="s">
        <v>825</v>
      </c>
      <c r="I312" s="74" t="s">
        <v>417</v>
      </c>
      <c r="J312" s="74" t="s">
        <v>483</v>
      </c>
      <c r="K312" s="73" t="s">
        <v>1352</v>
      </c>
      <c r="L312" s="74" t="s">
        <v>1180</v>
      </c>
      <c r="M312" s="73" t="s">
        <v>868</v>
      </c>
      <c r="N312" s="74" t="s">
        <v>1234</v>
      </c>
      <c r="O312" s="74"/>
      <c r="P312" s="74" t="s">
        <v>525</v>
      </c>
      <c r="Q312" s="74"/>
      <c r="R312" s="74"/>
      <c r="S312" s="74" t="s">
        <v>878</v>
      </c>
      <c r="T312" s="78" t="s">
        <v>633</v>
      </c>
      <c r="U312" s="78" t="s">
        <v>634</v>
      </c>
      <c r="V312" s="80" t="s">
        <v>1327</v>
      </c>
      <c r="W312" s="80" t="s">
        <v>284</v>
      </c>
      <c r="X312" s="68" t="s">
        <v>329</v>
      </c>
      <c r="Y312" s="68"/>
      <c r="Z312" s="68"/>
      <c r="AA312" s="68"/>
    </row>
    <row r="313" spans="1:27" ht="191.25">
      <c r="A313" s="71">
        <v>3312</v>
      </c>
      <c r="B313" s="73" t="s">
        <v>1325</v>
      </c>
      <c r="C313" s="73" t="s">
        <v>883</v>
      </c>
      <c r="D313" s="74" t="s">
        <v>1180</v>
      </c>
      <c r="E313" s="74" t="s">
        <v>417</v>
      </c>
      <c r="F313" s="74" t="s">
        <v>1112</v>
      </c>
      <c r="G313" s="73" t="s">
        <v>1352</v>
      </c>
      <c r="H313" s="73" t="s">
        <v>825</v>
      </c>
      <c r="I313" s="74" t="s">
        <v>417</v>
      </c>
      <c r="J313" s="74" t="s">
        <v>1112</v>
      </c>
      <c r="K313" s="73" t="s">
        <v>1352</v>
      </c>
      <c r="L313" s="74" t="s">
        <v>1180</v>
      </c>
      <c r="M313" s="73" t="s">
        <v>868</v>
      </c>
      <c r="N313" s="74" t="s">
        <v>1234</v>
      </c>
      <c r="O313" s="74"/>
      <c r="P313" s="74" t="s">
        <v>525</v>
      </c>
      <c r="Q313" s="74"/>
      <c r="R313" s="74"/>
      <c r="S313" s="74" t="s">
        <v>878</v>
      </c>
      <c r="T313" s="78" t="s">
        <v>635</v>
      </c>
      <c r="U313" s="78" t="s">
        <v>636</v>
      </c>
      <c r="V313" s="80" t="s">
        <v>1327</v>
      </c>
      <c r="W313" s="80" t="s">
        <v>285</v>
      </c>
      <c r="X313" s="68" t="s">
        <v>329</v>
      </c>
      <c r="Y313" s="68"/>
      <c r="Z313" s="68"/>
      <c r="AA313" s="68"/>
    </row>
    <row r="314" spans="1:27" ht="38.25">
      <c r="A314" s="71">
        <v>3313</v>
      </c>
      <c r="B314" s="73" t="s">
        <v>1325</v>
      </c>
      <c r="C314" s="73" t="s">
        <v>883</v>
      </c>
      <c r="D314" s="74" t="s">
        <v>1180</v>
      </c>
      <c r="E314" s="74" t="s">
        <v>417</v>
      </c>
      <c r="F314" s="74" t="s">
        <v>1150</v>
      </c>
      <c r="G314" s="73" t="s">
        <v>1352</v>
      </c>
      <c r="H314" s="73" t="s">
        <v>825</v>
      </c>
      <c r="I314" s="74" t="s">
        <v>417</v>
      </c>
      <c r="J314" s="74" t="s">
        <v>1150</v>
      </c>
      <c r="K314" s="73" t="s">
        <v>1352</v>
      </c>
      <c r="L314" s="74" t="s">
        <v>1180</v>
      </c>
      <c r="M314" s="73" t="s">
        <v>868</v>
      </c>
      <c r="N314" s="74" t="s">
        <v>1234</v>
      </c>
      <c r="O314" s="74"/>
      <c r="P314" s="74" t="s">
        <v>525</v>
      </c>
      <c r="Q314" s="74"/>
      <c r="R314" s="74"/>
      <c r="S314" s="74" t="s">
        <v>878</v>
      </c>
      <c r="T314" s="78" t="s">
        <v>637</v>
      </c>
      <c r="U314" s="78" t="s">
        <v>638</v>
      </c>
      <c r="V314" s="80" t="s">
        <v>1327</v>
      </c>
      <c r="W314" s="80" t="s">
        <v>1442</v>
      </c>
      <c r="X314" s="68" t="s">
        <v>329</v>
      </c>
      <c r="Y314" s="68"/>
      <c r="Z314" s="68"/>
      <c r="AA314" s="68"/>
    </row>
    <row r="315" spans="1:27" ht="38.25">
      <c r="A315" s="71">
        <v>3314</v>
      </c>
      <c r="B315" s="73" t="s">
        <v>1325</v>
      </c>
      <c r="C315" s="73" t="s">
        <v>883</v>
      </c>
      <c r="D315" s="74" t="s">
        <v>1180</v>
      </c>
      <c r="E315" s="74" t="s">
        <v>417</v>
      </c>
      <c r="F315" s="74" t="s">
        <v>1139</v>
      </c>
      <c r="G315" s="73" t="s">
        <v>1353</v>
      </c>
      <c r="H315" s="73" t="s">
        <v>825</v>
      </c>
      <c r="I315" s="74" t="s">
        <v>417</v>
      </c>
      <c r="J315" s="74" t="s">
        <v>1139</v>
      </c>
      <c r="K315" s="73" t="s">
        <v>1353</v>
      </c>
      <c r="L315" s="74" t="s">
        <v>1180</v>
      </c>
      <c r="M315" s="73" t="s">
        <v>868</v>
      </c>
      <c r="N315" s="74" t="s">
        <v>1234</v>
      </c>
      <c r="O315" s="74"/>
      <c r="P315" s="74" t="s">
        <v>525</v>
      </c>
      <c r="Q315" s="74"/>
      <c r="R315" s="74"/>
      <c r="S315" s="74" t="s">
        <v>878</v>
      </c>
      <c r="T315" s="78" t="s">
        <v>1141</v>
      </c>
      <c r="U315" s="78" t="s">
        <v>639</v>
      </c>
      <c r="V315" s="80" t="s">
        <v>1327</v>
      </c>
      <c r="W315" s="80" t="s">
        <v>286</v>
      </c>
      <c r="X315" s="68" t="s">
        <v>329</v>
      </c>
      <c r="Y315" s="68"/>
      <c r="Z315" s="68"/>
      <c r="AA315" s="68"/>
    </row>
    <row r="316" spans="1:27" ht="38.25">
      <c r="A316" s="71">
        <v>3315</v>
      </c>
      <c r="B316" s="73" t="s">
        <v>1325</v>
      </c>
      <c r="C316" s="73" t="s">
        <v>883</v>
      </c>
      <c r="D316" s="74" t="s">
        <v>1180</v>
      </c>
      <c r="E316" s="74" t="s">
        <v>417</v>
      </c>
      <c r="F316" s="74" t="s">
        <v>1144</v>
      </c>
      <c r="G316" s="73" t="s">
        <v>1352</v>
      </c>
      <c r="H316" s="73" t="s">
        <v>825</v>
      </c>
      <c r="I316" s="74" t="s">
        <v>417</v>
      </c>
      <c r="J316" s="74" t="s">
        <v>1144</v>
      </c>
      <c r="K316" s="73" t="s">
        <v>1352</v>
      </c>
      <c r="L316" s="74" t="s">
        <v>1180</v>
      </c>
      <c r="M316" s="73" t="s">
        <v>868</v>
      </c>
      <c r="N316" s="74" t="s">
        <v>1234</v>
      </c>
      <c r="O316" s="74"/>
      <c r="P316" s="74" t="s">
        <v>525</v>
      </c>
      <c r="Q316" s="74"/>
      <c r="R316" s="74"/>
      <c r="S316" s="74" t="s">
        <v>878</v>
      </c>
      <c r="T316" s="78" t="s">
        <v>640</v>
      </c>
      <c r="U316" s="78" t="s">
        <v>641</v>
      </c>
      <c r="V316" s="80" t="s">
        <v>1327</v>
      </c>
      <c r="W316" s="80" t="s">
        <v>286</v>
      </c>
      <c r="X316" s="68" t="s">
        <v>329</v>
      </c>
      <c r="Y316" s="68"/>
      <c r="Z316" s="68"/>
      <c r="AA316" s="68"/>
    </row>
    <row r="317" spans="1:27" ht="38.25">
      <c r="A317" s="71">
        <v>3316</v>
      </c>
      <c r="B317" s="73" t="s">
        <v>1325</v>
      </c>
      <c r="C317" s="73" t="s">
        <v>883</v>
      </c>
      <c r="D317" s="74" t="s">
        <v>1180</v>
      </c>
      <c r="E317" s="74" t="s">
        <v>417</v>
      </c>
      <c r="F317" s="74" t="s">
        <v>736</v>
      </c>
      <c r="G317" s="73" t="s">
        <v>1353</v>
      </c>
      <c r="H317" s="73" t="s">
        <v>825</v>
      </c>
      <c r="I317" s="74" t="s">
        <v>417</v>
      </c>
      <c r="J317" s="74" t="s">
        <v>736</v>
      </c>
      <c r="K317" s="73" t="s">
        <v>1353</v>
      </c>
      <c r="L317" s="74" t="s">
        <v>1180</v>
      </c>
      <c r="M317" s="73" t="s">
        <v>868</v>
      </c>
      <c r="N317" s="74" t="s">
        <v>1234</v>
      </c>
      <c r="O317" s="74"/>
      <c r="P317" s="74" t="s">
        <v>525</v>
      </c>
      <c r="Q317" s="74"/>
      <c r="R317" s="74"/>
      <c r="S317" s="74" t="s">
        <v>878</v>
      </c>
      <c r="T317" s="78" t="s">
        <v>642</v>
      </c>
      <c r="U317" s="78" t="s">
        <v>467</v>
      </c>
      <c r="V317" s="80" t="s">
        <v>1327</v>
      </c>
      <c r="W317" s="80" t="s">
        <v>287</v>
      </c>
      <c r="X317" s="68" t="s">
        <v>329</v>
      </c>
      <c r="Y317" s="68"/>
      <c r="Z317" s="68"/>
      <c r="AA317" s="68"/>
    </row>
    <row r="318" spans="1:27" ht="25.5">
      <c r="A318" s="71">
        <v>3317</v>
      </c>
      <c r="B318" s="73" t="s">
        <v>1325</v>
      </c>
      <c r="C318" s="73" t="s">
        <v>883</v>
      </c>
      <c r="D318" s="74" t="s">
        <v>1180</v>
      </c>
      <c r="E318" s="74" t="s">
        <v>417</v>
      </c>
      <c r="F318" s="74" t="s">
        <v>1138</v>
      </c>
      <c r="G318" s="73" t="s">
        <v>1352</v>
      </c>
      <c r="H318" s="73" t="s">
        <v>825</v>
      </c>
      <c r="I318" s="74" t="s">
        <v>417</v>
      </c>
      <c r="J318" s="74" t="s">
        <v>1138</v>
      </c>
      <c r="K318" s="73" t="s">
        <v>1352</v>
      </c>
      <c r="L318" s="74" t="s">
        <v>1180</v>
      </c>
      <c r="M318" s="73" t="s">
        <v>868</v>
      </c>
      <c r="N318" s="74" t="s">
        <v>1234</v>
      </c>
      <c r="O318" s="74"/>
      <c r="P318" s="74" t="s">
        <v>525</v>
      </c>
      <c r="Q318" s="74"/>
      <c r="R318" s="74"/>
      <c r="S318" s="74" t="s">
        <v>878</v>
      </c>
      <c r="T318" s="78" t="s">
        <v>643</v>
      </c>
      <c r="U318" s="78" t="s">
        <v>644</v>
      </c>
      <c r="V318" s="80" t="s">
        <v>1327</v>
      </c>
      <c r="W318" s="80" t="s">
        <v>51</v>
      </c>
      <c r="X318" s="68" t="s">
        <v>329</v>
      </c>
      <c r="Y318" s="68"/>
      <c r="Z318" s="68"/>
      <c r="AA318" s="68"/>
    </row>
    <row r="319" spans="1:27" ht="25.5">
      <c r="A319" s="71">
        <v>3318</v>
      </c>
      <c r="B319" s="73" t="s">
        <v>1325</v>
      </c>
      <c r="C319" s="73" t="s">
        <v>883</v>
      </c>
      <c r="D319" s="74" t="s">
        <v>1180</v>
      </c>
      <c r="E319" s="74" t="s">
        <v>417</v>
      </c>
      <c r="F319" s="74" t="s">
        <v>1107</v>
      </c>
      <c r="G319" s="73" t="s">
        <v>1353</v>
      </c>
      <c r="H319" s="73" t="s">
        <v>825</v>
      </c>
      <c r="I319" s="74" t="s">
        <v>417</v>
      </c>
      <c r="J319" s="74" t="s">
        <v>1107</v>
      </c>
      <c r="K319" s="73" t="s">
        <v>1353</v>
      </c>
      <c r="L319" s="74" t="s">
        <v>1180</v>
      </c>
      <c r="M319" s="73" t="s">
        <v>868</v>
      </c>
      <c r="N319" s="74" t="s">
        <v>1234</v>
      </c>
      <c r="O319" s="74"/>
      <c r="P319" s="74" t="s">
        <v>525</v>
      </c>
      <c r="Q319" s="74"/>
      <c r="R319" s="74"/>
      <c r="S319" s="74" t="s">
        <v>878</v>
      </c>
      <c r="T319" s="78" t="s">
        <v>645</v>
      </c>
      <c r="U319" s="78" t="s">
        <v>467</v>
      </c>
      <c r="V319" s="80" t="s">
        <v>1327</v>
      </c>
      <c r="W319" s="80" t="s">
        <v>288</v>
      </c>
      <c r="X319" s="68" t="s">
        <v>329</v>
      </c>
      <c r="Y319" s="68"/>
      <c r="Z319" s="68"/>
      <c r="AA319" s="68"/>
    </row>
    <row r="320" spans="1:27" ht="51">
      <c r="A320" s="71">
        <v>3319</v>
      </c>
      <c r="B320" s="73" t="s">
        <v>1325</v>
      </c>
      <c r="C320" s="73" t="s">
        <v>883</v>
      </c>
      <c r="D320" s="74" t="s">
        <v>1180</v>
      </c>
      <c r="E320" s="74" t="s">
        <v>417</v>
      </c>
      <c r="F320" s="74" t="s">
        <v>737</v>
      </c>
      <c r="G320" s="73" t="s">
        <v>1353</v>
      </c>
      <c r="H320" s="73" t="s">
        <v>825</v>
      </c>
      <c r="I320" s="74" t="s">
        <v>417</v>
      </c>
      <c r="J320" s="74" t="s">
        <v>737</v>
      </c>
      <c r="K320" s="73" t="s">
        <v>1353</v>
      </c>
      <c r="L320" s="74" t="s">
        <v>1180</v>
      </c>
      <c r="M320" s="73" t="s">
        <v>868</v>
      </c>
      <c r="N320" s="74" t="s">
        <v>1234</v>
      </c>
      <c r="O320" s="74"/>
      <c r="P320" s="74" t="s">
        <v>525</v>
      </c>
      <c r="Q320" s="74"/>
      <c r="R320" s="74"/>
      <c r="S320" s="74" t="s">
        <v>878</v>
      </c>
      <c r="T320" s="78" t="s">
        <v>646</v>
      </c>
      <c r="U320" s="78" t="s">
        <v>647</v>
      </c>
      <c r="V320" s="80" t="s">
        <v>1327</v>
      </c>
      <c r="W320" s="80" t="s">
        <v>51</v>
      </c>
      <c r="X320" s="68" t="s">
        <v>329</v>
      </c>
      <c r="Y320" s="68"/>
      <c r="Z320" s="68"/>
      <c r="AA320" s="68"/>
    </row>
    <row r="321" spans="1:27" ht="38.25">
      <c r="A321" s="71">
        <v>3320</v>
      </c>
      <c r="B321" s="73" t="s">
        <v>1325</v>
      </c>
      <c r="C321" s="73" t="s">
        <v>883</v>
      </c>
      <c r="D321" s="74" t="s">
        <v>1180</v>
      </c>
      <c r="E321" s="74" t="s">
        <v>417</v>
      </c>
      <c r="F321" s="74" t="s">
        <v>738</v>
      </c>
      <c r="G321" s="73" t="s">
        <v>1353</v>
      </c>
      <c r="H321" s="73" t="s">
        <v>825</v>
      </c>
      <c r="I321" s="74" t="s">
        <v>417</v>
      </c>
      <c r="J321" s="74" t="s">
        <v>738</v>
      </c>
      <c r="K321" s="73" t="s">
        <v>1353</v>
      </c>
      <c r="L321" s="74" t="s">
        <v>1180</v>
      </c>
      <c r="M321" s="73" t="s">
        <v>868</v>
      </c>
      <c r="N321" s="74" t="s">
        <v>1234</v>
      </c>
      <c r="O321" s="74"/>
      <c r="P321" s="74" t="s">
        <v>525</v>
      </c>
      <c r="Q321" s="74"/>
      <c r="R321" s="74"/>
      <c r="S321" s="74" t="s">
        <v>878</v>
      </c>
      <c r="T321" s="78" t="s">
        <v>648</v>
      </c>
      <c r="U321" s="78" t="s">
        <v>649</v>
      </c>
      <c r="V321" s="80" t="s">
        <v>1327</v>
      </c>
      <c r="W321" s="80" t="s">
        <v>51</v>
      </c>
      <c r="X321" s="68" t="s">
        <v>329</v>
      </c>
      <c r="Y321" s="68"/>
      <c r="Z321" s="68"/>
      <c r="AA321" s="68"/>
    </row>
    <row r="322" spans="1:27" ht="25.5">
      <c r="A322" s="71">
        <v>3321</v>
      </c>
      <c r="B322" s="73" t="s">
        <v>1325</v>
      </c>
      <c r="C322" s="73" t="s">
        <v>883</v>
      </c>
      <c r="D322" s="74" t="s">
        <v>1180</v>
      </c>
      <c r="E322" s="74" t="s">
        <v>417</v>
      </c>
      <c r="F322" s="74" t="s">
        <v>739</v>
      </c>
      <c r="G322" s="73" t="s">
        <v>1353</v>
      </c>
      <c r="H322" s="73" t="s">
        <v>825</v>
      </c>
      <c r="I322" s="74" t="s">
        <v>417</v>
      </c>
      <c r="J322" s="74" t="s">
        <v>739</v>
      </c>
      <c r="K322" s="73" t="s">
        <v>1353</v>
      </c>
      <c r="L322" s="74" t="s">
        <v>1180</v>
      </c>
      <c r="M322" s="73" t="s">
        <v>868</v>
      </c>
      <c r="N322" s="74" t="s">
        <v>1234</v>
      </c>
      <c r="O322" s="74"/>
      <c r="P322" s="74" t="s">
        <v>525</v>
      </c>
      <c r="Q322" s="74"/>
      <c r="R322" s="74"/>
      <c r="S322" s="74" t="s">
        <v>878</v>
      </c>
      <c r="T322" s="78" t="s">
        <v>650</v>
      </c>
      <c r="U322" s="78" t="s">
        <v>651</v>
      </c>
      <c r="V322" s="80" t="s">
        <v>1327</v>
      </c>
      <c r="W322" s="80" t="s">
        <v>51</v>
      </c>
      <c r="X322" s="68" t="s">
        <v>329</v>
      </c>
      <c r="Y322" s="68"/>
      <c r="Z322" s="68"/>
      <c r="AA322" s="68"/>
    </row>
    <row r="323" spans="1:27" ht="38.25">
      <c r="A323" s="71">
        <v>3322</v>
      </c>
      <c r="B323" s="73" t="s">
        <v>1325</v>
      </c>
      <c r="C323" s="73" t="s">
        <v>883</v>
      </c>
      <c r="D323" s="74" t="s">
        <v>1180</v>
      </c>
      <c r="E323" s="74" t="s">
        <v>417</v>
      </c>
      <c r="F323" s="74" t="s">
        <v>1174</v>
      </c>
      <c r="G323" s="73" t="s">
        <v>1353</v>
      </c>
      <c r="H323" s="73" t="s">
        <v>825</v>
      </c>
      <c r="I323" s="74" t="s">
        <v>417</v>
      </c>
      <c r="J323" s="74" t="s">
        <v>1174</v>
      </c>
      <c r="K323" s="73" t="s">
        <v>1353</v>
      </c>
      <c r="L323" s="74" t="s">
        <v>1180</v>
      </c>
      <c r="M323" s="73" t="s">
        <v>868</v>
      </c>
      <c r="N323" s="74" t="s">
        <v>1234</v>
      </c>
      <c r="O323" s="74"/>
      <c r="P323" s="74" t="s">
        <v>525</v>
      </c>
      <c r="Q323" s="74"/>
      <c r="R323" s="74"/>
      <c r="S323" s="74" t="s">
        <v>878</v>
      </c>
      <c r="T323" s="78" t="s">
        <v>652</v>
      </c>
      <c r="U323" s="78" t="s">
        <v>653</v>
      </c>
      <c r="V323" s="80" t="s">
        <v>1327</v>
      </c>
      <c r="W323" s="80" t="s">
        <v>51</v>
      </c>
      <c r="X323" s="68" t="s">
        <v>329</v>
      </c>
      <c r="Y323" s="68"/>
      <c r="Z323" s="68"/>
      <c r="AA323" s="68"/>
    </row>
    <row r="324" spans="1:27" ht="127.5">
      <c r="A324" s="71">
        <v>3323</v>
      </c>
      <c r="B324" s="73" t="s">
        <v>1325</v>
      </c>
      <c r="C324" s="73" t="s">
        <v>883</v>
      </c>
      <c r="D324" s="74" t="s">
        <v>454</v>
      </c>
      <c r="E324" s="74" t="s">
        <v>740</v>
      </c>
      <c r="F324" s="74" t="s">
        <v>741</v>
      </c>
      <c r="G324" s="73" t="s">
        <v>1352</v>
      </c>
      <c r="H324" s="73" t="s">
        <v>825</v>
      </c>
      <c r="I324" s="74" t="s">
        <v>740</v>
      </c>
      <c r="J324" s="74" t="s">
        <v>741</v>
      </c>
      <c r="K324" s="73" t="s">
        <v>1352</v>
      </c>
      <c r="L324" s="74" t="s">
        <v>454</v>
      </c>
      <c r="M324" s="73" t="s">
        <v>868</v>
      </c>
      <c r="N324" s="74" t="s">
        <v>1234</v>
      </c>
      <c r="O324" s="74"/>
      <c r="P324" s="74" t="s">
        <v>525</v>
      </c>
      <c r="Q324" s="74"/>
      <c r="R324" s="74"/>
      <c r="S324" s="74" t="s">
        <v>878</v>
      </c>
      <c r="T324" s="78" t="s">
        <v>654</v>
      </c>
      <c r="U324" s="78" t="s">
        <v>655</v>
      </c>
      <c r="V324" s="80" t="s">
        <v>1328</v>
      </c>
      <c r="W324" s="80" t="s">
        <v>1444</v>
      </c>
      <c r="X324" s="68" t="s">
        <v>329</v>
      </c>
      <c r="Y324" s="68"/>
      <c r="Z324" s="68"/>
      <c r="AA324" s="68"/>
    </row>
    <row r="325" spans="1:27" ht="76.5">
      <c r="A325" s="71">
        <v>3324</v>
      </c>
      <c r="B325" s="73" t="s">
        <v>1325</v>
      </c>
      <c r="C325" s="73" t="s">
        <v>883</v>
      </c>
      <c r="D325" s="74" t="s">
        <v>1190</v>
      </c>
      <c r="E325" s="74" t="s">
        <v>1193</v>
      </c>
      <c r="F325" s="74" t="s">
        <v>742</v>
      </c>
      <c r="G325" s="73" t="s">
        <v>1353</v>
      </c>
      <c r="H325" s="73" t="s">
        <v>825</v>
      </c>
      <c r="I325" s="74" t="s">
        <v>1193</v>
      </c>
      <c r="J325" s="74" t="s">
        <v>742</v>
      </c>
      <c r="K325" s="73" t="s">
        <v>1353</v>
      </c>
      <c r="L325" s="74" t="s">
        <v>1190</v>
      </c>
      <c r="M325" s="73" t="s">
        <v>868</v>
      </c>
      <c r="N325" s="74" t="s">
        <v>1234</v>
      </c>
      <c r="O325" s="74"/>
      <c r="P325" s="74" t="s">
        <v>525</v>
      </c>
      <c r="Q325" s="74"/>
      <c r="R325" s="74"/>
      <c r="S325" s="74" t="s">
        <v>878</v>
      </c>
      <c r="T325" s="78" t="s">
        <v>656</v>
      </c>
      <c r="U325" s="78" t="s">
        <v>657</v>
      </c>
      <c r="V325" s="80" t="s">
        <v>1327</v>
      </c>
      <c r="W325" s="80" t="s">
        <v>51</v>
      </c>
      <c r="X325" s="68" t="s">
        <v>329</v>
      </c>
      <c r="Y325" s="68"/>
      <c r="Z325" s="68"/>
      <c r="AA325" s="68"/>
    </row>
    <row r="326" spans="1:27" ht="51">
      <c r="A326" s="71">
        <v>3325</v>
      </c>
      <c r="B326" s="73" t="s">
        <v>1325</v>
      </c>
      <c r="C326" s="73" t="s">
        <v>883</v>
      </c>
      <c r="D326" s="74" t="s">
        <v>1162</v>
      </c>
      <c r="E326" s="74" t="s">
        <v>743</v>
      </c>
      <c r="F326" s="74" t="s">
        <v>744</v>
      </c>
      <c r="G326" s="73" t="s">
        <v>1353</v>
      </c>
      <c r="H326" s="73" t="s">
        <v>825</v>
      </c>
      <c r="I326" s="74" t="s">
        <v>743</v>
      </c>
      <c r="J326" s="74" t="s">
        <v>744</v>
      </c>
      <c r="K326" s="73" t="s">
        <v>1353</v>
      </c>
      <c r="L326" s="74" t="s">
        <v>1162</v>
      </c>
      <c r="M326" s="73" t="s">
        <v>868</v>
      </c>
      <c r="N326" s="74" t="s">
        <v>1234</v>
      </c>
      <c r="O326" s="74"/>
      <c r="P326" s="74" t="s">
        <v>525</v>
      </c>
      <c r="Q326" s="74"/>
      <c r="R326" s="74"/>
      <c r="S326" s="74" t="s">
        <v>878</v>
      </c>
      <c r="T326" s="78" t="s">
        <v>658</v>
      </c>
      <c r="U326" s="78" t="s">
        <v>659</v>
      </c>
      <c r="V326" s="80" t="s">
        <v>1327</v>
      </c>
      <c r="W326" s="80" t="s">
        <v>51</v>
      </c>
      <c r="X326" s="68" t="s">
        <v>329</v>
      </c>
      <c r="Y326" s="68"/>
      <c r="Z326" s="68"/>
      <c r="AA326" s="68"/>
    </row>
    <row r="327" spans="1:27" ht="25.5">
      <c r="A327" s="71">
        <v>3326</v>
      </c>
      <c r="B327" s="73" t="s">
        <v>1325</v>
      </c>
      <c r="C327" s="73" t="s">
        <v>883</v>
      </c>
      <c r="D327" s="74" t="s">
        <v>1187</v>
      </c>
      <c r="E327" s="74" t="s">
        <v>745</v>
      </c>
      <c r="F327" s="74" t="s">
        <v>746</v>
      </c>
      <c r="G327" s="73" t="s">
        <v>1352</v>
      </c>
      <c r="H327" s="73" t="s">
        <v>825</v>
      </c>
      <c r="I327" s="74" t="s">
        <v>745</v>
      </c>
      <c r="J327" s="74" t="s">
        <v>746</v>
      </c>
      <c r="K327" s="73" t="s">
        <v>1352</v>
      </c>
      <c r="L327" s="74" t="s">
        <v>1187</v>
      </c>
      <c r="M327" s="73" t="s">
        <v>868</v>
      </c>
      <c r="N327" s="74" t="s">
        <v>1234</v>
      </c>
      <c r="O327" s="74"/>
      <c r="P327" s="74" t="s">
        <v>525</v>
      </c>
      <c r="Q327" s="74"/>
      <c r="R327" s="74"/>
      <c r="S327" s="74" t="s">
        <v>878</v>
      </c>
      <c r="T327" s="78" t="s">
        <v>660</v>
      </c>
      <c r="U327" s="78" t="s">
        <v>638</v>
      </c>
      <c r="V327" s="80" t="s">
        <v>1327</v>
      </c>
      <c r="W327" s="80" t="s">
        <v>1442</v>
      </c>
      <c r="X327" s="68" t="s">
        <v>329</v>
      </c>
      <c r="Y327" s="68"/>
      <c r="Z327" s="68"/>
      <c r="AA327" s="68"/>
    </row>
    <row r="328" spans="1:27" ht="25.5">
      <c r="A328" s="71">
        <v>3327</v>
      </c>
      <c r="B328" s="73" t="s">
        <v>1325</v>
      </c>
      <c r="C328" s="73" t="s">
        <v>883</v>
      </c>
      <c r="D328" s="74" t="s">
        <v>1187</v>
      </c>
      <c r="E328" s="74" t="s">
        <v>745</v>
      </c>
      <c r="F328" s="74" t="s">
        <v>1182</v>
      </c>
      <c r="G328" s="73" t="s">
        <v>1353</v>
      </c>
      <c r="H328" s="73" t="s">
        <v>825</v>
      </c>
      <c r="I328" s="74" t="s">
        <v>745</v>
      </c>
      <c r="J328" s="74" t="s">
        <v>1182</v>
      </c>
      <c r="K328" s="73" t="s">
        <v>1353</v>
      </c>
      <c r="L328" s="74" t="s">
        <v>1187</v>
      </c>
      <c r="M328" s="73" t="s">
        <v>868</v>
      </c>
      <c r="N328" s="74" t="s">
        <v>1234</v>
      </c>
      <c r="O328" s="74"/>
      <c r="P328" s="74" t="s">
        <v>525</v>
      </c>
      <c r="Q328" s="74"/>
      <c r="R328" s="74"/>
      <c r="S328" s="74" t="s">
        <v>878</v>
      </c>
      <c r="T328" s="78" t="s">
        <v>661</v>
      </c>
      <c r="U328" s="78" t="s">
        <v>662</v>
      </c>
      <c r="V328" s="80" t="s">
        <v>1327</v>
      </c>
      <c r="W328" s="80" t="s">
        <v>51</v>
      </c>
      <c r="X328" s="68" t="s">
        <v>329</v>
      </c>
      <c r="Y328" s="68"/>
      <c r="Z328" s="68"/>
      <c r="AA328" s="68"/>
    </row>
    <row r="329" spans="1:27" ht="25.5">
      <c r="A329" s="71">
        <v>3328</v>
      </c>
      <c r="B329" s="73" t="s">
        <v>1325</v>
      </c>
      <c r="C329" s="73" t="s">
        <v>883</v>
      </c>
      <c r="D329" s="74" t="s">
        <v>1187</v>
      </c>
      <c r="E329" s="74" t="s">
        <v>745</v>
      </c>
      <c r="F329" s="74" t="s">
        <v>1184</v>
      </c>
      <c r="G329" s="73" t="s">
        <v>1353</v>
      </c>
      <c r="H329" s="73" t="s">
        <v>825</v>
      </c>
      <c r="I329" s="74" t="s">
        <v>745</v>
      </c>
      <c r="J329" s="74" t="s">
        <v>1184</v>
      </c>
      <c r="K329" s="73" t="s">
        <v>1353</v>
      </c>
      <c r="L329" s="74" t="s">
        <v>1187</v>
      </c>
      <c r="M329" s="73" t="s">
        <v>868</v>
      </c>
      <c r="N329" s="74" t="s">
        <v>1234</v>
      </c>
      <c r="O329" s="74"/>
      <c r="P329" s="74" t="s">
        <v>525</v>
      </c>
      <c r="Q329" s="74"/>
      <c r="R329" s="74"/>
      <c r="S329" s="74" t="s">
        <v>878</v>
      </c>
      <c r="T329" s="78" t="s">
        <v>1141</v>
      </c>
      <c r="U329" s="78" t="s">
        <v>663</v>
      </c>
      <c r="V329" s="80" t="s">
        <v>1327</v>
      </c>
      <c r="W329" s="80" t="s">
        <v>51</v>
      </c>
      <c r="X329" s="68" t="s">
        <v>329</v>
      </c>
      <c r="Y329" s="68"/>
      <c r="Z329" s="68"/>
      <c r="AA329" s="68"/>
    </row>
    <row r="330" spans="1:27" ht="25.5">
      <c r="A330" s="71">
        <v>3329</v>
      </c>
      <c r="B330" s="73" t="s">
        <v>1325</v>
      </c>
      <c r="C330" s="73" t="s">
        <v>883</v>
      </c>
      <c r="D330" s="74" t="s">
        <v>1187</v>
      </c>
      <c r="E330" s="74" t="s">
        <v>745</v>
      </c>
      <c r="F330" s="74" t="s">
        <v>1107</v>
      </c>
      <c r="G330" s="73" t="s">
        <v>1352</v>
      </c>
      <c r="H330" s="73" t="s">
        <v>825</v>
      </c>
      <c r="I330" s="74" t="s">
        <v>745</v>
      </c>
      <c r="J330" s="74" t="s">
        <v>1107</v>
      </c>
      <c r="K330" s="73" t="s">
        <v>1352</v>
      </c>
      <c r="L330" s="74" t="s">
        <v>1187</v>
      </c>
      <c r="M330" s="73" t="s">
        <v>868</v>
      </c>
      <c r="N330" s="74" t="s">
        <v>1234</v>
      </c>
      <c r="O330" s="74"/>
      <c r="P330" s="74" t="s">
        <v>525</v>
      </c>
      <c r="Q330" s="74"/>
      <c r="R330" s="74"/>
      <c r="S330" s="74" t="s">
        <v>878</v>
      </c>
      <c r="T330" s="78" t="s">
        <v>664</v>
      </c>
      <c r="U330" s="78" t="s">
        <v>55</v>
      </c>
      <c r="V330" s="80" t="s">
        <v>1327</v>
      </c>
      <c r="W330" s="80" t="s">
        <v>51</v>
      </c>
      <c r="X330" s="68" t="s">
        <v>329</v>
      </c>
      <c r="Y330" s="68"/>
      <c r="Z330" s="68"/>
      <c r="AA330" s="68"/>
    </row>
    <row r="331" spans="1:27" ht="38.25">
      <c r="A331" s="71">
        <v>3330</v>
      </c>
      <c r="B331" s="73" t="s">
        <v>1325</v>
      </c>
      <c r="C331" s="73" t="s">
        <v>883</v>
      </c>
      <c r="D331" s="74" t="s">
        <v>1187</v>
      </c>
      <c r="E331" s="74" t="s">
        <v>745</v>
      </c>
      <c r="F331" s="74" t="s">
        <v>1119</v>
      </c>
      <c r="G331" s="73" t="s">
        <v>1352</v>
      </c>
      <c r="H331" s="73" t="s">
        <v>825</v>
      </c>
      <c r="I331" s="74" t="s">
        <v>745</v>
      </c>
      <c r="J331" s="74" t="s">
        <v>1119</v>
      </c>
      <c r="K331" s="73" t="s">
        <v>1352</v>
      </c>
      <c r="L331" s="74" t="s">
        <v>1187</v>
      </c>
      <c r="M331" s="73" t="s">
        <v>868</v>
      </c>
      <c r="N331" s="74" t="s">
        <v>1234</v>
      </c>
      <c r="O331" s="74"/>
      <c r="P331" s="74" t="s">
        <v>525</v>
      </c>
      <c r="Q331" s="74"/>
      <c r="R331" s="74"/>
      <c r="S331" s="74" t="s">
        <v>878</v>
      </c>
      <c r="T331" s="78" t="s">
        <v>56</v>
      </c>
      <c r="U331" s="78" t="s">
        <v>57</v>
      </c>
      <c r="V331" s="80" t="s">
        <v>1327</v>
      </c>
      <c r="W331" s="80" t="s">
        <v>51</v>
      </c>
      <c r="X331" s="68" t="s">
        <v>329</v>
      </c>
      <c r="Y331" s="68"/>
      <c r="Z331" s="68"/>
      <c r="AA331" s="68"/>
    </row>
    <row r="332" spans="1:27" ht="25.5">
      <c r="A332" s="71">
        <v>3331</v>
      </c>
      <c r="B332" s="73" t="s">
        <v>1325</v>
      </c>
      <c r="C332" s="73" t="s">
        <v>883</v>
      </c>
      <c r="D332" s="74" t="s">
        <v>1187</v>
      </c>
      <c r="E332" s="74" t="s">
        <v>745</v>
      </c>
      <c r="F332" s="74" t="s">
        <v>456</v>
      </c>
      <c r="G332" s="73" t="s">
        <v>1352</v>
      </c>
      <c r="H332" s="73" t="s">
        <v>825</v>
      </c>
      <c r="I332" s="74" t="s">
        <v>745</v>
      </c>
      <c r="J332" s="74" t="s">
        <v>456</v>
      </c>
      <c r="K332" s="73" t="s">
        <v>1352</v>
      </c>
      <c r="L332" s="74" t="s">
        <v>1187</v>
      </c>
      <c r="M332" s="73" t="s">
        <v>868</v>
      </c>
      <c r="N332" s="74" t="s">
        <v>1234</v>
      </c>
      <c r="O332" s="74"/>
      <c r="P332" s="74" t="s">
        <v>525</v>
      </c>
      <c r="Q332" s="74"/>
      <c r="R332" s="74"/>
      <c r="S332" s="74" t="s">
        <v>878</v>
      </c>
      <c r="T332" s="78" t="s">
        <v>58</v>
      </c>
      <c r="U332" s="78" t="s">
        <v>59</v>
      </c>
      <c r="V332" s="80" t="s">
        <v>1327</v>
      </c>
      <c r="W332" s="80" t="s">
        <v>51</v>
      </c>
      <c r="X332" s="68" t="s">
        <v>329</v>
      </c>
      <c r="Y332" s="68"/>
      <c r="Z332" s="68"/>
      <c r="AA332" s="68"/>
    </row>
    <row r="333" spans="1:27" ht="114.75">
      <c r="A333" s="71">
        <v>3332</v>
      </c>
      <c r="B333" s="73" t="s">
        <v>1325</v>
      </c>
      <c r="C333" s="73" t="s">
        <v>883</v>
      </c>
      <c r="D333" s="74" t="s">
        <v>481</v>
      </c>
      <c r="E333" s="74" t="s">
        <v>98</v>
      </c>
      <c r="F333" s="74" t="s">
        <v>747</v>
      </c>
      <c r="G333" s="73" t="s">
        <v>1352</v>
      </c>
      <c r="H333" s="73" t="s">
        <v>825</v>
      </c>
      <c r="I333" s="74" t="s">
        <v>98</v>
      </c>
      <c r="J333" s="74" t="s">
        <v>747</v>
      </c>
      <c r="K333" s="73" t="s">
        <v>1352</v>
      </c>
      <c r="L333" s="74" t="s">
        <v>481</v>
      </c>
      <c r="M333" s="73" t="s">
        <v>868</v>
      </c>
      <c r="N333" s="74" t="s">
        <v>1234</v>
      </c>
      <c r="O333" s="74"/>
      <c r="P333" s="74" t="s">
        <v>525</v>
      </c>
      <c r="Q333" s="74"/>
      <c r="R333" s="74"/>
      <c r="S333" s="74" t="s">
        <v>878</v>
      </c>
      <c r="T333" s="78" t="s">
        <v>60</v>
      </c>
      <c r="U333" s="88" t="s">
        <v>61</v>
      </c>
      <c r="V333" s="80" t="s">
        <v>1329</v>
      </c>
      <c r="W333" s="80" t="s">
        <v>289</v>
      </c>
      <c r="X333" s="68" t="s">
        <v>329</v>
      </c>
      <c r="Y333" s="68"/>
      <c r="Z333" s="68"/>
      <c r="AA333" s="68"/>
    </row>
    <row r="334" spans="1:27" ht="76.5">
      <c r="A334" s="71">
        <v>3333</v>
      </c>
      <c r="B334" s="73" t="s">
        <v>1325</v>
      </c>
      <c r="C334" s="73" t="s">
        <v>883</v>
      </c>
      <c r="D334" s="74" t="s">
        <v>481</v>
      </c>
      <c r="E334" s="74" t="s">
        <v>98</v>
      </c>
      <c r="F334" s="74" t="s">
        <v>748</v>
      </c>
      <c r="G334" s="73" t="s">
        <v>1352</v>
      </c>
      <c r="H334" s="73" t="s">
        <v>825</v>
      </c>
      <c r="I334" s="74" t="s">
        <v>98</v>
      </c>
      <c r="J334" s="74" t="s">
        <v>748</v>
      </c>
      <c r="K334" s="73" t="s">
        <v>1352</v>
      </c>
      <c r="L334" s="74" t="s">
        <v>481</v>
      </c>
      <c r="M334" s="73" t="s">
        <v>868</v>
      </c>
      <c r="N334" s="74" t="s">
        <v>1234</v>
      </c>
      <c r="O334" s="74"/>
      <c r="P334" s="74" t="s">
        <v>525</v>
      </c>
      <c r="Q334" s="74"/>
      <c r="R334" s="74"/>
      <c r="S334" s="74" t="s">
        <v>878</v>
      </c>
      <c r="T334" s="78" t="s">
        <v>62</v>
      </c>
      <c r="U334" s="78" t="s">
        <v>63</v>
      </c>
      <c r="V334" s="80" t="s">
        <v>1329</v>
      </c>
      <c r="W334" s="80" t="s">
        <v>290</v>
      </c>
      <c r="X334" s="68" t="s">
        <v>329</v>
      </c>
      <c r="Y334" s="68"/>
      <c r="Z334" s="68"/>
      <c r="AA334" s="68"/>
    </row>
    <row r="335" spans="1:27" ht="25.5">
      <c r="A335" s="71">
        <v>3334</v>
      </c>
      <c r="B335" s="73" t="s">
        <v>1325</v>
      </c>
      <c r="C335" s="73" t="s">
        <v>883</v>
      </c>
      <c r="D335" s="74" t="s">
        <v>485</v>
      </c>
      <c r="E335" s="74" t="s">
        <v>105</v>
      </c>
      <c r="F335" s="74" t="s">
        <v>749</v>
      </c>
      <c r="G335" s="73" t="s">
        <v>1352</v>
      </c>
      <c r="H335" s="73" t="s">
        <v>825</v>
      </c>
      <c r="I335" s="74" t="s">
        <v>105</v>
      </c>
      <c r="J335" s="74" t="s">
        <v>749</v>
      </c>
      <c r="K335" s="73" t="s">
        <v>1352</v>
      </c>
      <c r="L335" s="74" t="s">
        <v>485</v>
      </c>
      <c r="M335" s="73" t="s">
        <v>868</v>
      </c>
      <c r="N335" s="74" t="s">
        <v>1234</v>
      </c>
      <c r="O335" s="74"/>
      <c r="P335" s="74" t="s">
        <v>525</v>
      </c>
      <c r="Q335" s="74"/>
      <c r="R335" s="74"/>
      <c r="S335" s="74" t="s">
        <v>878</v>
      </c>
      <c r="T335" s="78" t="s">
        <v>64</v>
      </c>
      <c r="U335" s="78" t="s">
        <v>65</v>
      </c>
      <c r="V335" s="80" t="s">
        <v>1327</v>
      </c>
      <c r="W335" s="80" t="s">
        <v>51</v>
      </c>
      <c r="X335" s="68" t="s">
        <v>329</v>
      </c>
      <c r="Y335" s="68"/>
      <c r="Z335" s="68"/>
      <c r="AA335" s="68"/>
    </row>
    <row r="336" spans="1:27" ht="89.25">
      <c r="A336" s="71">
        <v>3335</v>
      </c>
      <c r="B336" s="73" t="s">
        <v>1325</v>
      </c>
      <c r="C336" s="73" t="s">
        <v>883</v>
      </c>
      <c r="D336" s="74" t="s">
        <v>485</v>
      </c>
      <c r="E336" s="74" t="s">
        <v>105</v>
      </c>
      <c r="F336" s="74" t="s">
        <v>749</v>
      </c>
      <c r="G336" s="73" t="s">
        <v>1352</v>
      </c>
      <c r="H336" s="73" t="s">
        <v>825</v>
      </c>
      <c r="I336" s="74" t="s">
        <v>105</v>
      </c>
      <c r="J336" s="74" t="s">
        <v>749</v>
      </c>
      <c r="K336" s="73" t="s">
        <v>1352</v>
      </c>
      <c r="L336" s="74" t="s">
        <v>485</v>
      </c>
      <c r="M336" s="73" t="s">
        <v>868</v>
      </c>
      <c r="N336" s="74" t="s">
        <v>1234</v>
      </c>
      <c r="O336" s="74"/>
      <c r="P336" s="74" t="s">
        <v>525</v>
      </c>
      <c r="Q336" s="74"/>
      <c r="R336" s="74"/>
      <c r="S336" s="74" t="s">
        <v>878</v>
      </c>
      <c r="T336" s="78" t="s">
        <v>66</v>
      </c>
      <c r="U336" s="78" t="s">
        <v>67</v>
      </c>
      <c r="V336" s="80" t="s">
        <v>1327</v>
      </c>
      <c r="W336" s="80" t="s">
        <v>51</v>
      </c>
      <c r="X336" s="68" t="s">
        <v>329</v>
      </c>
      <c r="Y336" s="68"/>
      <c r="Z336" s="68"/>
      <c r="AA336" s="68"/>
    </row>
    <row r="337" spans="1:27" ht="38.25">
      <c r="A337" s="71">
        <v>3336</v>
      </c>
      <c r="B337" s="73" t="s">
        <v>1325</v>
      </c>
      <c r="C337" s="73" t="s">
        <v>883</v>
      </c>
      <c r="D337" s="74" t="s">
        <v>485</v>
      </c>
      <c r="E337" s="74" t="s">
        <v>105</v>
      </c>
      <c r="F337" s="74" t="s">
        <v>750</v>
      </c>
      <c r="G337" s="73" t="s">
        <v>1352</v>
      </c>
      <c r="H337" s="73" t="s">
        <v>825</v>
      </c>
      <c r="I337" s="74" t="s">
        <v>105</v>
      </c>
      <c r="J337" s="74" t="s">
        <v>750</v>
      </c>
      <c r="K337" s="73" t="s">
        <v>1352</v>
      </c>
      <c r="L337" s="74" t="s">
        <v>485</v>
      </c>
      <c r="M337" s="73" t="s">
        <v>868</v>
      </c>
      <c r="N337" s="74" t="s">
        <v>1234</v>
      </c>
      <c r="O337" s="74"/>
      <c r="P337" s="74" t="s">
        <v>525</v>
      </c>
      <c r="Q337" s="74"/>
      <c r="R337" s="74"/>
      <c r="S337" s="74" t="s">
        <v>878</v>
      </c>
      <c r="T337" s="78" t="s">
        <v>68</v>
      </c>
      <c r="U337" s="78" t="s">
        <v>69</v>
      </c>
      <c r="V337" s="80" t="s">
        <v>1327</v>
      </c>
      <c r="W337" s="80" t="s">
        <v>51</v>
      </c>
      <c r="X337" s="68" t="s">
        <v>329</v>
      </c>
      <c r="Y337" s="68"/>
      <c r="Z337" s="68"/>
      <c r="AA337" s="68"/>
    </row>
    <row r="338" spans="1:27" ht="51">
      <c r="A338" s="71">
        <v>3337</v>
      </c>
      <c r="B338" s="73" t="s">
        <v>1325</v>
      </c>
      <c r="C338" s="73" t="s">
        <v>883</v>
      </c>
      <c r="D338" s="74" t="s">
        <v>485</v>
      </c>
      <c r="E338" s="74" t="s">
        <v>105</v>
      </c>
      <c r="F338" s="74" t="s">
        <v>1135</v>
      </c>
      <c r="G338" s="73" t="s">
        <v>1352</v>
      </c>
      <c r="H338" s="73" t="s">
        <v>825</v>
      </c>
      <c r="I338" s="74" t="s">
        <v>105</v>
      </c>
      <c r="J338" s="74" t="s">
        <v>1135</v>
      </c>
      <c r="K338" s="73" t="s">
        <v>1352</v>
      </c>
      <c r="L338" s="74" t="s">
        <v>485</v>
      </c>
      <c r="M338" s="73" t="s">
        <v>868</v>
      </c>
      <c r="N338" s="74" t="s">
        <v>1234</v>
      </c>
      <c r="O338" s="74"/>
      <c r="P338" s="74" t="s">
        <v>525</v>
      </c>
      <c r="Q338" s="74"/>
      <c r="R338" s="74"/>
      <c r="S338" s="74" t="s">
        <v>878</v>
      </c>
      <c r="T338" s="78" t="s">
        <v>70</v>
      </c>
      <c r="U338" s="78" t="s">
        <v>71</v>
      </c>
      <c r="V338" s="80" t="s">
        <v>1327</v>
      </c>
      <c r="W338" s="80" t="s">
        <v>51</v>
      </c>
      <c r="X338" s="68" t="s">
        <v>329</v>
      </c>
      <c r="Y338" s="68"/>
      <c r="Z338" s="68"/>
      <c r="AA338" s="68"/>
    </row>
    <row r="339" spans="1:27" ht="38.25">
      <c r="A339" s="71">
        <v>3338</v>
      </c>
      <c r="B339" s="73" t="s">
        <v>1325</v>
      </c>
      <c r="C339" s="73" t="s">
        <v>883</v>
      </c>
      <c r="D339" s="74" t="s">
        <v>485</v>
      </c>
      <c r="E339" s="74" t="s">
        <v>105</v>
      </c>
      <c r="F339" s="74" t="s">
        <v>1152</v>
      </c>
      <c r="G339" s="73" t="s">
        <v>1352</v>
      </c>
      <c r="H339" s="73" t="s">
        <v>825</v>
      </c>
      <c r="I339" s="74" t="s">
        <v>105</v>
      </c>
      <c r="J339" s="74" t="s">
        <v>1152</v>
      </c>
      <c r="K339" s="73" t="s">
        <v>1352</v>
      </c>
      <c r="L339" s="74" t="s">
        <v>485</v>
      </c>
      <c r="M339" s="73" t="s">
        <v>868</v>
      </c>
      <c r="N339" s="74" t="s">
        <v>1234</v>
      </c>
      <c r="O339" s="74"/>
      <c r="P339" s="74" t="s">
        <v>525</v>
      </c>
      <c r="Q339" s="74"/>
      <c r="R339" s="74"/>
      <c r="S339" s="74" t="s">
        <v>878</v>
      </c>
      <c r="T339" s="78" t="s">
        <v>70</v>
      </c>
      <c r="U339" s="78" t="s">
        <v>72</v>
      </c>
      <c r="V339" s="80" t="s">
        <v>1327</v>
      </c>
      <c r="W339" s="80" t="s">
        <v>51</v>
      </c>
      <c r="X339" s="68" t="s">
        <v>329</v>
      </c>
      <c r="Y339" s="68"/>
      <c r="Z339" s="68"/>
      <c r="AA339" s="68"/>
    </row>
    <row r="340" spans="1:27" ht="25.5">
      <c r="A340" s="71">
        <v>3339</v>
      </c>
      <c r="B340" s="73" t="s">
        <v>1325</v>
      </c>
      <c r="C340" s="73" t="s">
        <v>883</v>
      </c>
      <c r="D340" s="74" t="s">
        <v>487</v>
      </c>
      <c r="E340" s="74" t="s">
        <v>105</v>
      </c>
      <c r="F340" s="74" t="s">
        <v>478</v>
      </c>
      <c r="G340" s="73" t="s">
        <v>1353</v>
      </c>
      <c r="H340" s="73" t="s">
        <v>825</v>
      </c>
      <c r="I340" s="74" t="s">
        <v>105</v>
      </c>
      <c r="J340" s="74" t="s">
        <v>478</v>
      </c>
      <c r="K340" s="73" t="s">
        <v>1353</v>
      </c>
      <c r="L340" s="74" t="s">
        <v>487</v>
      </c>
      <c r="M340" s="73" t="s">
        <v>868</v>
      </c>
      <c r="N340" s="74" t="s">
        <v>1234</v>
      </c>
      <c r="O340" s="74"/>
      <c r="P340" s="74" t="s">
        <v>525</v>
      </c>
      <c r="Q340" s="74"/>
      <c r="R340" s="74"/>
      <c r="S340" s="74" t="s">
        <v>878</v>
      </c>
      <c r="T340" s="78" t="s">
        <v>73</v>
      </c>
      <c r="U340" s="78" t="s">
        <v>467</v>
      </c>
      <c r="V340" s="80" t="s">
        <v>1327</v>
      </c>
      <c r="W340" s="80" t="s">
        <v>51</v>
      </c>
      <c r="X340" s="68" t="s">
        <v>329</v>
      </c>
      <c r="Y340" s="68"/>
      <c r="Z340" s="68"/>
      <c r="AA340" s="68"/>
    </row>
    <row r="341" spans="1:27" ht="153">
      <c r="A341" s="71">
        <v>3340</v>
      </c>
      <c r="B341" s="73" t="s">
        <v>1325</v>
      </c>
      <c r="C341" s="73" t="s">
        <v>883</v>
      </c>
      <c r="D341" s="74" t="s">
        <v>487</v>
      </c>
      <c r="E341" s="74" t="s">
        <v>105</v>
      </c>
      <c r="F341" s="74" t="s">
        <v>751</v>
      </c>
      <c r="G341" s="73" t="s">
        <v>1352</v>
      </c>
      <c r="H341" s="73" t="s">
        <v>825</v>
      </c>
      <c r="I341" s="74" t="s">
        <v>105</v>
      </c>
      <c r="J341" s="74" t="s">
        <v>751</v>
      </c>
      <c r="K341" s="73" t="s">
        <v>1352</v>
      </c>
      <c r="L341" s="74" t="s">
        <v>487</v>
      </c>
      <c r="M341" s="73" t="s">
        <v>868</v>
      </c>
      <c r="N341" s="74" t="s">
        <v>1234</v>
      </c>
      <c r="O341" s="74"/>
      <c r="P341" s="74" t="s">
        <v>525</v>
      </c>
      <c r="Q341" s="74"/>
      <c r="R341" s="74"/>
      <c r="S341" s="74" t="s">
        <v>878</v>
      </c>
      <c r="T341" s="78" t="s">
        <v>74</v>
      </c>
      <c r="U341" s="78" t="s">
        <v>75</v>
      </c>
      <c r="V341" s="80" t="s">
        <v>1329</v>
      </c>
      <c r="W341" s="80" t="s">
        <v>0</v>
      </c>
      <c r="X341" s="68" t="s">
        <v>329</v>
      </c>
      <c r="Y341" s="68"/>
      <c r="Z341" s="68"/>
      <c r="AA341" s="68"/>
    </row>
    <row r="342" spans="1:27" ht="204">
      <c r="A342" s="71">
        <v>3341</v>
      </c>
      <c r="B342" s="73" t="s">
        <v>1325</v>
      </c>
      <c r="C342" s="73" t="s">
        <v>883</v>
      </c>
      <c r="D342" s="74" t="s">
        <v>487</v>
      </c>
      <c r="E342" s="74" t="s">
        <v>105</v>
      </c>
      <c r="F342" s="74" t="s">
        <v>751</v>
      </c>
      <c r="G342" s="73" t="s">
        <v>1352</v>
      </c>
      <c r="H342" s="73" t="s">
        <v>825</v>
      </c>
      <c r="I342" s="74" t="s">
        <v>105</v>
      </c>
      <c r="J342" s="74" t="s">
        <v>751</v>
      </c>
      <c r="K342" s="73" t="s">
        <v>1352</v>
      </c>
      <c r="L342" s="74" t="s">
        <v>487</v>
      </c>
      <c r="M342" s="73" t="s">
        <v>868</v>
      </c>
      <c r="N342" s="74" t="s">
        <v>1234</v>
      </c>
      <c r="O342" s="74"/>
      <c r="P342" s="74" t="s">
        <v>525</v>
      </c>
      <c r="Q342" s="74"/>
      <c r="R342" s="74"/>
      <c r="S342" s="74" t="s">
        <v>878</v>
      </c>
      <c r="T342" s="78" t="s">
        <v>76</v>
      </c>
      <c r="U342" s="78" t="s">
        <v>77</v>
      </c>
      <c r="V342" s="80" t="s">
        <v>1329</v>
      </c>
      <c r="W342" s="80" t="s">
        <v>1</v>
      </c>
      <c r="X342" s="68" t="s">
        <v>329</v>
      </c>
      <c r="Y342" s="68"/>
      <c r="Z342" s="68"/>
      <c r="AA342" s="68"/>
    </row>
    <row r="343" spans="1:27" ht="25.5">
      <c r="A343" s="71">
        <v>3342</v>
      </c>
      <c r="B343" s="73" t="s">
        <v>1325</v>
      </c>
      <c r="C343" s="73" t="s">
        <v>883</v>
      </c>
      <c r="D343" s="74" t="s">
        <v>487</v>
      </c>
      <c r="E343" s="74" t="s">
        <v>105</v>
      </c>
      <c r="F343" s="74" t="s">
        <v>1108</v>
      </c>
      <c r="G343" s="73" t="s">
        <v>1352</v>
      </c>
      <c r="H343" s="73" t="s">
        <v>825</v>
      </c>
      <c r="I343" s="74" t="s">
        <v>105</v>
      </c>
      <c r="J343" s="74" t="s">
        <v>1108</v>
      </c>
      <c r="K343" s="73" t="s">
        <v>1352</v>
      </c>
      <c r="L343" s="74" t="s">
        <v>487</v>
      </c>
      <c r="M343" s="73" t="s">
        <v>868</v>
      </c>
      <c r="N343" s="74" t="s">
        <v>1234</v>
      </c>
      <c r="O343" s="74"/>
      <c r="P343" s="74" t="s">
        <v>525</v>
      </c>
      <c r="Q343" s="74"/>
      <c r="R343" s="74"/>
      <c r="S343" s="74" t="s">
        <v>878</v>
      </c>
      <c r="T343" s="78" t="s">
        <v>78</v>
      </c>
      <c r="U343" s="78" t="s">
        <v>79</v>
      </c>
      <c r="V343" s="80" t="s">
        <v>1327</v>
      </c>
      <c r="W343" s="80" t="s">
        <v>51</v>
      </c>
      <c r="X343" s="68" t="s">
        <v>329</v>
      </c>
      <c r="Y343" s="68"/>
      <c r="Z343" s="68"/>
      <c r="AA343" s="68"/>
    </row>
    <row r="344" spans="1:27" ht="51">
      <c r="A344" s="71">
        <v>3343</v>
      </c>
      <c r="B344" s="73" t="s">
        <v>1325</v>
      </c>
      <c r="C344" s="73" t="s">
        <v>883</v>
      </c>
      <c r="D344" s="74" t="s">
        <v>418</v>
      </c>
      <c r="E344" s="74" t="s">
        <v>752</v>
      </c>
      <c r="F344" s="74" t="s">
        <v>753</v>
      </c>
      <c r="G344" s="73" t="s">
        <v>1352</v>
      </c>
      <c r="H344" s="73" t="s">
        <v>825</v>
      </c>
      <c r="I344" s="74" t="s">
        <v>752</v>
      </c>
      <c r="J344" s="74" t="s">
        <v>753</v>
      </c>
      <c r="K344" s="73" t="s">
        <v>1352</v>
      </c>
      <c r="L344" s="74" t="s">
        <v>418</v>
      </c>
      <c r="M344" s="73" t="s">
        <v>868</v>
      </c>
      <c r="N344" s="74" t="s">
        <v>1234</v>
      </c>
      <c r="O344" s="74"/>
      <c r="P344" s="74" t="s">
        <v>525</v>
      </c>
      <c r="Q344" s="74"/>
      <c r="R344" s="74"/>
      <c r="S344" s="74" t="s">
        <v>878</v>
      </c>
      <c r="T344" s="78" t="s">
        <v>80</v>
      </c>
      <c r="U344" s="78" t="s">
        <v>349</v>
      </c>
      <c r="V344" s="80" t="s">
        <v>1327</v>
      </c>
      <c r="W344" s="80" t="s">
        <v>1445</v>
      </c>
      <c r="X344" s="68" t="s">
        <v>329</v>
      </c>
      <c r="Y344" s="68"/>
      <c r="Z344" s="68"/>
      <c r="AA344" s="68"/>
    </row>
    <row r="345" spans="1:27" ht="25.5">
      <c r="A345" s="71">
        <v>3344</v>
      </c>
      <c r="B345" s="73" t="s">
        <v>1325</v>
      </c>
      <c r="C345" s="73" t="s">
        <v>883</v>
      </c>
      <c r="D345" s="74" t="s">
        <v>418</v>
      </c>
      <c r="E345" s="74" t="s">
        <v>752</v>
      </c>
      <c r="F345" s="74" t="s">
        <v>754</v>
      </c>
      <c r="G345" s="73" t="s">
        <v>1352</v>
      </c>
      <c r="H345" s="73" t="s">
        <v>825</v>
      </c>
      <c r="I345" s="74" t="s">
        <v>752</v>
      </c>
      <c r="J345" s="74" t="s">
        <v>754</v>
      </c>
      <c r="K345" s="73" t="s">
        <v>1352</v>
      </c>
      <c r="L345" s="74" t="s">
        <v>418</v>
      </c>
      <c r="M345" s="73" t="s">
        <v>868</v>
      </c>
      <c r="N345" s="74" t="s">
        <v>1234</v>
      </c>
      <c r="O345" s="74"/>
      <c r="P345" s="74" t="s">
        <v>525</v>
      </c>
      <c r="Q345" s="74"/>
      <c r="R345" s="74"/>
      <c r="S345" s="74" t="s">
        <v>878</v>
      </c>
      <c r="T345" s="78" t="s">
        <v>350</v>
      </c>
      <c r="U345" s="78" t="s">
        <v>351</v>
      </c>
      <c r="V345" s="80" t="s">
        <v>1327</v>
      </c>
      <c r="W345" s="80" t="s">
        <v>2</v>
      </c>
      <c r="X345" s="68" t="s">
        <v>329</v>
      </c>
      <c r="Y345" s="68"/>
      <c r="Z345" s="68"/>
      <c r="AA345" s="68"/>
    </row>
    <row r="346" spans="1:27" ht="25.5">
      <c r="A346" s="71">
        <v>3345</v>
      </c>
      <c r="B346" s="73" t="s">
        <v>1325</v>
      </c>
      <c r="C346" s="73" t="s">
        <v>883</v>
      </c>
      <c r="D346" s="74" t="s">
        <v>432</v>
      </c>
      <c r="E346" s="74" t="s">
        <v>880</v>
      </c>
      <c r="F346" s="74" t="s">
        <v>1138</v>
      </c>
      <c r="G346" s="73" t="s">
        <v>1353</v>
      </c>
      <c r="H346" s="73" t="s">
        <v>825</v>
      </c>
      <c r="I346" s="74" t="s">
        <v>880</v>
      </c>
      <c r="J346" s="74" t="s">
        <v>1138</v>
      </c>
      <c r="K346" s="73" t="s">
        <v>1353</v>
      </c>
      <c r="L346" s="74" t="s">
        <v>432</v>
      </c>
      <c r="M346" s="73" t="s">
        <v>868</v>
      </c>
      <c r="N346" s="74" t="s">
        <v>1234</v>
      </c>
      <c r="O346" s="74"/>
      <c r="P346" s="74" t="s">
        <v>525</v>
      </c>
      <c r="Q346" s="74"/>
      <c r="R346" s="74"/>
      <c r="S346" s="74" t="s">
        <v>878</v>
      </c>
      <c r="T346" s="78" t="s">
        <v>352</v>
      </c>
      <c r="U346" s="78" t="s">
        <v>353</v>
      </c>
      <c r="V346" s="80" t="s">
        <v>1327</v>
      </c>
      <c r="W346" s="80" t="s">
        <v>51</v>
      </c>
      <c r="X346" s="68" t="s">
        <v>329</v>
      </c>
      <c r="Y346" s="68"/>
      <c r="Z346" s="68"/>
      <c r="AA346" s="68"/>
    </row>
    <row r="347" spans="1:27" ht="127.5">
      <c r="A347" s="71">
        <v>3346</v>
      </c>
      <c r="B347" s="73" t="s">
        <v>1325</v>
      </c>
      <c r="C347" s="73" t="s">
        <v>883</v>
      </c>
      <c r="D347" s="74" t="s">
        <v>755</v>
      </c>
      <c r="E347" s="74" t="s">
        <v>756</v>
      </c>
      <c r="F347" s="74" t="s">
        <v>757</v>
      </c>
      <c r="G347" s="73" t="s">
        <v>1352</v>
      </c>
      <c r="H347" s="73" t="s">
        <v>825</v>
      </c>
      <c r="I347" s="74" t="s">
        <v>756</v>
      </c>
      <c r="J347" s="74" t="s">
        <v>757</v>
      </c>
      <c r="K347" s="73" t="s">
        <v>1352</v>
      </c>
      <c r="L347" s="74" t="s">
        <v>755</v>
      </c>
      <c r="M347" s="73" t="s">
        <v>868</v>
      </c>
      <c r="N347" s="74" t="s">
        <v>1234</v>
      </c>
      <c r="O347" s="74"/>
      <c r="P347" s="74" t="s">
        <v>525</v>
      </c>
      <c r="Q347" s="74"/>
      <c r="R347" s="74"/>
      <c r="S347" s="74" t="s">
        <v>878</v>
      </c>
      <c r="T347" s="78" t="s">
        <v>354</v>
      </c>
      <c r="U347" s="78" t="s">
        <v>966</v>
      </c>
      <c r="V347" s="80" t="s">
        <v>1328</v>
      </c>
      <c r="W347" s="80" t="s">
        <v>1446</v>
      </c>
      <c r="X347" s="68" t="s">
        <v>329</v>
      </c>
      <c r="Y347" s="68"/>
      <c r="Z347" s="68"/>
      <c r="AA347" s="68"/>
    </row>
    <row r="348" spans="1:27" ht="38.25">
      <c r="A348" s="71">
        <v>3347</v>
      </c>
      <c r="B348" s="73" t="s">
        <v>1325</v>
      </c>
      <c r="C348" s="73" t="s">
        <v>883</v>
      </c>
      <c r="D348" s="74" t="s">
        <v>758</v>
      </c>
      <c r="E348" s="74" t="s">
        <v>752</v>
      </c>
      <c r="F348" s="74" t="s">
        <v>1173</v>
      </c>
      <c r="G348" s="73" t="s">
        <v>1352</v>
      </c>
      <c r="H348" s="73" t="s">
        <v>825</v>
      </c>
      <c r="I348" s="74" t="s">
        <v>752</v>
      </c>
      <c r="J348" s="74" t="s">
        <v>1173</v>
      </c>
      <c r="K348" s="73" t="s">
        <v>1352</v>
      </c>
      <c r="L348" s="74" t="s">
        <v>758</v>
      </c>
      <c r="M348" s="73" t="s">
        <v>868</v>
      </c>
      <c r="N348" s="74" t="s">
        <v>1234</v>
      </c>
      <c r="O348" s="74"/>
      <c r="P348" s="74" t="s">
        <v>525</v>
      </c>
      <c r="Q348" s="74"/>
      <c r="R348" s="74"/>
      <c r="S348" s="74" t="s">
        <v>878</v>
      </c>
      <c r="T348" s="78" t="s">
        <v>967</v>
      </c>
      <c r="U348" s="78" t="s">
        <v>968</v>
      </c>
      <c r="V348" s="80" t="s">
        <v>1327</v>
      </c>
      <c r="W348" s="80" t="s">
        <v>1447</v>
      </c>
      <c r="X348" s="68" t="s">
        <v>329</v>
      </c>
      <c r="Y348" s="68"/>
      <c r="Z348" s="68"/>
      <c r="AA348" s="68"/>
    </row>
    <row r="349" spans="1:27" ht="25.5">
      <c r="A349" s="71">
        <v>3348</v>
      </c>
      <c r="B349" s="73" t="s">
        <v>1325</v>
      </c>
      <c r="C349" s="73" t="s">
        <v>883</v>
      </c>
      <c r="D349" s="74" t="s">
        <v>499</v>
      </c>
      <c r="E349" s="74" t="s">
        <v>759</v>
      </c>
      <c r="F349" s="74" t="s">
        <v>760</v>
      </c>
      <c r="G349" s="73" t="s">
        <v>1352</v>
      </c>
      <c r="H349" s="73" t="s">
        <v>825</v>
      </c>
      <c r="I349" s="74" t="s">
        <v>759</v>
      </c>
      <c r="J349" s="74" t="s">
        <v>760</v>
      </c>
      <c r="K349" s="73" t="s">
        <v>1352</v>
      </c>
      <c r="L349" s="74" t="s">
        <v>499</v>
      </c>
      <c r="M349" s="73" t="s">
        <v>868</v>
      </c>
      <c r="N349" s="74" t="s">
        <v>1234</v>
      </c>
      <c r="O349" s="74"/>
      <c r="P349" s="74" t="s">
        <v>525</v>
      </c>
      <c r="Q349" s="74"/>
      <c r="R349" s="74"/>
      <c r="S349" s="74" t="s">
        <v>878</v>
      </c>
      <c r="T349" s="78" t="s">
        <v>969</v>
      </c>
      <c r="U349" s="78" t="s">
        <v>970</v>
      </c>
      <c r="V349" s="80" t="s">
        <v>1327</v>
      </c>
      <c r="W349" s="80" t="s">
        <v>1448</v>
      </c>
      <c r="X349" s="68" t="s">
        <v>329</v>
      </c>
      <c r="Y349" s="68"/>
      <c r="Z349" s="68"/>
      <c r="AA349" s="68"/>
    </row>
    <row r="350" spans="1:27" ht="127.5">
      <c r="A350" s="71">
        <v>3349</v>
      </c>
      <c r="B350" s="73" t="s">
        <v>1325</v>
      </c>
      <c r="C350" s="73" t="s">
        <v>883</v>
      </c>
      <c r="D350" s="74" t="s">
        <v>761</v>
      </c>
      <c r="E350" s="74" t="s">
        <v>433</v>
      </c>
      <c r="F350" s="74" t="s">
        <v>762</v>
      </c>
      <c r="G350" s="73" t="s">
        <v>1352</v>
      </c>
      <c r="H350" s="73" t="s">
        <v>825</v>
      </c>
      <c r="I350" s="74" t="s">
        <v>433</v>
      </c>
      <c r="J350" s="74" t="s">
        <v>762</v>
      </c>
      <c r="K350" s="73" t="s">
        <v>1352</v>
      </c>
      <c r="L350" s="74" t="s">
        <v>761</v>
      </c>
      <c r="M350" s="73" t="s">
        <v>868</v>
      </c>
      <c r="N350" s="74" t="s">
        <v>1231</v>
      </c>
      <c r="O350" s="74"/>
      <c r="P350" s="74"/>
      <c r="Q350" s="74"/>
      <c r="R350" s="74"/>
      <c r="S350" s="74" t="s">
        <v>878</v>
      </c>
      <c r="T350" s="78" t="s">
        <v>971</v>
      </c>
      <c r="U350" s="78" t="s">
        <v>972</v>
      </c>
      <c r="V350" s="68" t="s">
        <v>131</v>
      </c>
      <c r="W350" s="68" t="s">
        <v>182</v>
      </c>
      <c r="X350" s="68" t="s">
        <v>1656</v>
      </c>
      <c r="Y350" s="68"/>
      <c r="Z350" s="68"/>
      <c r="AA350" s="68"/>
    </row>
    <row r="351" spans="1:27" ht="51">
      <c r="A351" s="71">
        <v>3350</v>
      </c>
      <c r="B351" s="73" t="s">
        <v>1325</v>
      </c>
      <c r="C351" s="73" t="s">
        <v>883</v>
      </c>
      <c r="D351" s="74" t="s">
        <v>1102</v>
      </c>
      <c r="E351" s="74" t="s">
        <v>763</v>
      </c>
      <c r="F351" s="74" t="s">
        <v>478</v>
      </c>
      <c r="G351" s="73" t="s">
        <v>1352</v>
      </c>
      <c r="H351" s="73" t="s">
        <v>825</v>
      </c>
      <c r="I351" s="74" t="s">
        <v>763</v>
      </c>
      <c r="J351" s="74" t="s">
        <v>478</v>
      </c>
      <c r="K351" s="73" t="s">
        <v>1352</v>
      </c>
      <c r="L351" s="74" t="s">
        <v>1102</v>
      </c>
      <c r="M351" s="73" t="s">
        <v>869</v>
      </c>
      <c r="N351" s="74" t="s">
        <v>297</v>
      </c>
      <c r="O351" s="74"/>
      <c r="P351" s="74"/>
      <c r="Q351" s="74"/>
      <c r="R351" s="74"/>
      <c r="S351" s="74" t="s">
        <v>878</v>
      </c>
      <c r="T351" s="78" t="s">
        <v>973</v>
      </c>
      <c r="U351" s="78" t="s">
        <v>974</v>
      </c>
      <c r="V351" s="68" t="s">
        <v>1327</v>
      </c>
      <c r="W351" s="68"/>
      <c r="X351" s="68" t="s">
        <v>216</v>
      </c>
      <c r="Y351" s="68"/>
      <c r="Z351" s="68"/>
      <c r="AA351" s="68"/>
    </row>
    <row r="352" spans="1:27" ht="102">
      <c r="A352" s="71">
        <v>3351</v>
      </c>
      <c r="B352" s="73" t="s">
        <v>1325</v>
      </c>
      <c r="C352" s="73" t="s">
        <v>883</v>
      </c>
      <c r="D352" s="74" t="s">
        <v>764</v>
      </c>
      <c r="E352" s="74" t="s">
        <v>413</v>
      </c>
      <c r="F352" s="74" t="s">
        <v>495</v>
      </c>
      <c r="G352" s="73" t="s">
        <v>1352</v>
      </c>
      <c r="H352" s="73" t="s">
        <v>825</v>
      </c>
      <c r="I352" s="74" t="s">
        <v>413</v>
      </c>
      <c r="J352" s="74" t="s">
        <v>495</v>
      </c>
      <c r="K352" s="73" t="s">
        <v>1352</v>
      </c>
      <c r="L352" s="74" t="s">
        <v>764</v>
      </c>
      <c r="M352" s="73" t="s">
        <v>869</v>
      </c>
      <c r="N352" s="74" t="s">
        <v>297</v>
      </c>
      <c r="O352" s="74"/>
      <c r="P352" s="74"/>
      <c r="Q352" s="74"/>
      <c r="R352" s="74"/>
      <c r="S352" s="74" t="s">
        <v>878</v>
      </c>
      <c r="T352" s="78" t="s">
        <v>975</v>
      </c>
      <c r="U352" s="78" t="s">
        <v>976</v>
      </c>
      <c r="V352" s="68" t="s">
        <v>1329</v>
      </c>
      <c r="W352" s="68" t="s">
        <v>1694</v>
      </c>
      <c r="X352" s="68" t="s">
        <v>1707</v>
      </c>
      <c r="Y352" s="68"/>
      <c r="Z352" s="68"/>
      <c r="AA352" s="68"/>
    </row>
    <row r="353" spans="1:27" ht="51">
      <c r="A353" s="71">
        <v>3352</v>
      </c>
      <c r="B353" s="73" t="s">
        <v>1325</v>
      </c>
      <c r="C353" s="73" t="s">
        <v>883</v>
      </c>
      <c r="D353" s="74" t="s">
        <v>764</v>
      </c>
      <c r="E353" s="74" t="s">
        <v>413</v>
      </c>
      <c r="F353" s="74" t="s">
        <v>765</v>
      </c>
      <c r="G353" s="73" t="s">
        <v>1352</v>
      </c>
      <c r="H353" s="73" t="s">
        <v>825</v>
      </c>
      <c r="I353" s="74" t="s">
        <v>413</v>
      </c>
      <c r="J353" s="74" t="s">
        <v>765</v>
      </c>
      <c r="K353" s="73" t="s">
        <v>1352</v>
      </c>
      <c r="L353" s="74" t="s">
        <v>764</v>
      </c>
      <c r="M353" s="73" t="s">
        <v>869</v>
      </c>
      <c r="N353" s="74" t="s">
        <v>297</v>
      </c>
      <c r="O353" s="74"/>
      <c r="P353" s="74"/>
      <c r="Q353" s="74"/>
      <c r="R353" s="74"/>
      <c r="S353" s="74" t="s">
        <v>878</v>
      </c>
      <c r="T353" s="78" t="s">
        <v>977</v>
      </c>
      <c r="U353" s="78" t="s">
        <v>978</v>
      </c>
      <c r="V353" s="68" t="s">
        <v>1327</v>
      </c>
      <c r="W353" s="68"/>
      <c r="X353" s="68" t="s">
        <v>216</v>
      </c>
      <c r="Y353" s="68"/>
      <c r="Z353" s="68"/>
      <c r="AA353" s="68"/>
    </row>
    <row r="354" spans="1:27" ht="12.75">
      <c r="A354" s="71">
        <v>3353</v>
      </c>
      <c r="B354" s="73" t="s">
        <v>1325</v>
      </c>
      <c r="C354" s="73" t="s">
        <v>883</v>
      </c>
      <c r="D354" s="74" t="s">
        <v>764</v>
      </c>
      <c r="E354" s="74" t="s">
        <v>413</v>
      </c>
      <c r="F354" s="74" t="s">
        <v>1095</v>
      </c>
      <c r="G354" s="73" t="s">
        <v>1353</v>
      </c>
      <c r="H354" s="73" t="s">
        <v>825</v>
      </c>
      <c r="I354" s="74" t="s">
        <v>413</v>
      </c>
      <c r="J354" s="74" t="s">
        <v>1095</v>
      </c>
      <c r="K354" s="73" t="s">
        <v>1353</v>
      </c>
      <c r="L354" s="74" t="s">
        <v>764</v>
      </c>
      <c r="M354" s="73" t="s">
        <v>869</v>
      </c>
      <c r="N354" s="74" t="s">
        <v>297</v>
      </c>
      <c r="O354" s="74"/>
      <c r="P354" s="74"/>
      <c r="Q354" s="74"/>
      <c r="R354" s="74"/>
      <c r="S354" s="74" t="s">
        <v>878</v>
      </c>
      <c r="T354" s="78" t="s">
        <v>979</v>
      </c>
      <c r="U354" s="78" t="s">
        <v>980</v>
      </c>
      <c r="V354" s="68" t="s">
        <v>1327</v>
      </c>
      <c r="W354" s="68"/>
      <c r="X354" s="68" t="s">
        <v>216</v>
      </c>
      <c r="Y354" s="68"/>
      <c r="Z354" s="68"/>
      <c r="AA354" s="68"/>
    </row>
    <row r="355" spans="1:27" ht="12.75">
      <c r="A355" s="71">
        <v>3354</v>
      </c>
      <c r="B355" s="73" t="s">
        <v>1325</v>
      </c>
      <c r="C355" s="73" t="s">
        <v>883</v>
      </c>
      <c r="D355" s="74" t="s">
        <v>447</v>
      </c>
      <c r="E355" s="74" t="s">
        <v>414</v>
      </c>
      <c r="F355" s="74" t="s">
        <v>1138</v>
      </c>
      <c r="G355" s="73" t="s">
        <v>1353</v>
      </c>
      <c r="H355" s="73" t="s">
        <v>825</v>
      </c>
      <c r="I355" s="74" t="s">
        <v>414</v>
      </c>
      <c r="J355" s="74" t="s">
        <v>1138</v>
      </c>
      <c r="K355" s="73" t="s">
        <v>1353</v>
      </c>
      <c r="L355" s="74" t="s">
        <v>447</v>
      </c>
      <c r="M355" s="73" t="s">
        <v>869</v>
      </c>
      <c r="N355" s="74" t="s">
        <v>297</v>
      </c>
      <c r="O355" s="74"/>
      <c r="P355" s="74"/>
      <c r="Q355" s="74"/>
      <c r="R355" s="74"/>
      <c r="S355" s="74" t="s">
        <v>878</v>
      </c>
      <c r="T355" s="78" t="s">
        <v>981</v>
      </c>
      <c r="U355" s="78" t="s">
        <v>467</v>
      </c>
      <c r="V355" s="68" t="s">
        <v>1327</v>
      </c>
      <c r="W355" s="68"/>
      <c r="X355" s="68" t="s">
        <v>216</v>
      </c>
      <c r="Y355" s="68"/>
      <c r="Z355" s="68"/>
      <c r="AA355" s="68"/>
    </row>
    <row r="356" spans="1:27" ht="38.25">
      <c r="A356" s="71">
        <v>3355</v>
      </c>
      <c r="B356" s="73" t="s">
        <v>1325</v>
      </c>
      <c r="C356" s="73" t="s">
        <v>883</v>
      </c>
      <c r="D356" s="74" t="s">
        <v>447</v>
      </c>
      <c r="E356" s="74" t="s">
        <v>414</v>
      </c>
      <c r="F356" s="74" t="s">
        <v>1140</v>
      </c>
      <c r="G356" s="73" t="s">
        <v>1352</v>
      </c>
      <c r="H356" s="73" t="s">
        <v>825</v>
      </c>
      <c r="I356" s="74" t="s">
        <v>414</v>
      </c>
      <c r="J356" s="74" t="s">
        <v>1140</v>
      </c>
      <c r="K356" s="73" t="s">
        <v>1352</v>
      </c>
      <c r="L356" s="74" t="s">
        <v>447</v>
      </c>
      <c r="M356" s="73" t="s">
        <v>869</v>
      </c>
      <c r="N356" s="74" t="s">
        <v>297</v>
      </c>
      <c r="O356" s="74"/>
      <c r="P356" s="74"/>
      <c r="Q356" s="74"/>
      <c r="R356" s="74"/>
      <c r="S356" s="74" t="s">
        <v>878</v>
      </c>
      <c r="T356" s="78" t="s">
        <v>982</v>
      </c>
      <c r="U356" s="78" t="s">
        <v>983</v>
      </c>
      <c r="V356" s="68" t="s">
        <v>1327</v>
      </c>
      <c r="W356" s="68"/>
      <c r="X356" s="68" t="s">
        <v>216</v>
      </c>
      <c r="Y356" s="68"/>
      <c r="Z356" s="68"/>
      <c r="AA356" s="68"/>
    </row>
    <row r="357" spans="1:27" ht="63.75">
      <c r="A357" s="71">
        <v>3356</v>
      </c>
      <c r="B357" s="73" t="s">
        <v>1325</v>
      </c>
      <c r="C357" s="73" t="s">
        <v>883</v>
      </c>
      <c r="D357" s="74" t="s">
        <v>447</v>
      </c>
      <c r="E357" s="74" t="s">
        <v>414</v>
      </c>
      <c r="F357" s="74" t="s">
        <v>1193</v>
      </c>
      <c r="G357" s="73" t="s">
        <v>1352</v>
      </c>
      <c r="H357" s="73" t="s">
        <v>825</v>
      </c>
      <c r="I357" s="74" t="s">
        <v>414</v>
      </c>
      <c r="J357" s="74" t="s">
        <v>1193</v>
      </c>
      <c r="K357" s="73" t="s">
        <v>1352</v>
      </c>
      <c r="L357" s="74" t="s">
        <v>447</v>
      </c>
      <c r="M357" s="73" t="s">
        <v>869</v>
      </c>
      <c r="N357" s="74" t="s">
        <v>297</v>
      </c>
      <c r="O357" s="74"/>
      <c r="P357" s="74"/>
      <c r="Q357" s="74"/>
      <c r="R357" s="74"/>
      <c r="S357" s="74" t="s">
        <v>878</v>
      </c>
      <c r="T357" s="78" t="s">
        <v>984</v>
      </c>
      <c r="U357" s="78" t="s">
        <v>985</v>
      </c>
      <c r="V357" s="68" t="s">
        <v>1327</v>
      </c>
      <c r="W357" s="68"/>
      <c r="X357" s="68" t="s">
        <v>216</v>
      </c>
      <c r="Y357" s="68"/>
      <c r="Z357" s="68"/>
      <c r="AA357" s="68"/>
    </row>
    <row r="358" spans="1:27" ht="12.75">
      <c r="A358" s="71">
        <v>3357</v>
      </c>
      <c r="B358" s="73" t="s">
        <v>1325</v>
      </c>
      <c r="C358" s="73" t="s">
        <v>883</v>
      </c>
      <c r="D358" s="74" t="s">
        <v>447</v>
      </c>
      <c r="E358" s="74" t="s">
        <v>414</v>
      </c>
      <c r="F358" s="74" t="s">
        <v>1131</v>
      </c>
      <c r="G358" s="73" t="s">
        <v>1353</v>
      </c>
      <c r="H358" s="73" t="s">
        <v>825</v>
      </c>
      <c r="I358" s="74" t="s">
        <v>414</v>
      </c>
      <c r="J358" s="74" t="s">
        <v>1131</v>
      </c>
      <c r="K358" s="73" t="s">
        <v>1353</v>
      </c>
      <c r="L358" s="74" t="s">
        <v>447</v>
      </c>
      <c r="M358" s="73" t="s">
        <v>869</v>
      </c>
      <c r="N358" s="74" t="s">
        <v>297</v>
      </c>
      <c r="O358" s="74"/>
      <c r="P358" s="74"/>
      <c r="Q358" s="74"/>
      <c r="R358" s="74"/>
      <c r="S358" s="74" t="s">
        <v>878</v>
      </c>
      <c r="T358" s="78" t="s">
        <v>986</v>
      </c>
      <c r="U358" s="78" t="s">
        <v>987</v>
      </c>
      <c r="V358" s="68" t="s">
        <v>1327</v>
      </c>
      <c r="W358" s="68"/>
      <c r="X358" s="68" t="s">
        <v>216</v>
      </c>
      <c r="Y358" s="68"/>
      <c r="Z358" s="68"/>
      <c r="AA358" s="68"/>
    </row>
    <row r="359" spans="1:27" ht="38.25">
      <c r="A359" s="71">
        <v>3358</v>
      </c>
      <c r="B359" s="73" t="s">
        <v>1325</v>
      </c>
      <c r="C359" s="73" t="s">
        <v>883</v>
      </c>
      <c r="D359" s="74" t="s">
        <v>447</v>
      </c>
      <c r="E359" s="74" t="s">
        <v>414</v>
      </c>
      <c r="F359" s="74" t="s">
        <v>1146</v>
      </c>
      <c r="G359" s="73" t="s">
        <v>1352</v>
      </c>
      <c r="H359" s="73" t="s">
        <v>825</v>
      </c>
      <c r="I359" s="74" t="s">
        <v>414</v>
      </c>
      <c r="J359" s="74" t="s">
        <v>1146</v>
      </c>
      <c r="K359" s="73" t="s">
        <v>1352</v>
      </c>
      <c r="L359" s="74" t="s">
        <v>447</v>
      </c>
      <c r="M359" s="73" t="s">
        <v>869</v>
      </c>
      <c r="N359" s="74" t="s">
        <v>297</v>
      </c>
      <c r="O359" s="74"/>
      <c r="P359" s="74"/>
      <c r="Q359" s="74"/>
      <c r="R359" s="74"/>
      <c r="S359" s="74" t="s">
        <v>878</v>
      </c>
      <c r="T359" s="78" t="s">
        <v>988</v>
      </c>
      <c r="U359" s="78" t="s">
        <v>989</v>
      </c>
      <c r="V359" s="68" t="s">
        <v>1327</v>
      </c>
      <c r="W359" s="68"/>
      <c r="X359" s="68" t="s">
        <v>216</v>
      </c>
      <c r="Y359" s="68"/>
      <c r="Z359" s="68"/>
      <c r="AA359" s="68"/>
    </row>
    <row r="360" spans="1:27" ht="25.5">
      <c r="A360" s="71">
        <v>3359</v>
      </c>
      <c r="B360" s="73" t="s">
        <v>1325</v>
      </c>
      <c r="C360" s="73" t="s">
        <v>883</v>
      </c>
      <c r="D360" s="74" t="s">
        <v>447</v>
      </c>
      <c r="E360" s="74" t="s">
        <v>414</v>
      </c>
      <c r="F360" s="74" t="s">
        <v>766</v>
      </c>
      <c r="G360" s="73" t="s">
        <v>1352</v>
      </c>
      <c r="H360" s="73" t="s">
        <v>825</v>
      </c>
      <c r="I360" s="74" t="s">
        <v>414</v>
      </c>
      <c r="J360" s="74" t="s">
        <v>766</v>
      </c>
      <c r="K360" s="73" t="s">
        <v>1352</v>
      </c>
      <c r="L360" s="74" t="s">
        <v>447</v>
      </c>
      <c r="M360" s="73" t="s">
        <v>869</v>
      </c>
      <c r="N360" s="74" t="s">
        <v>297</v>
      </c>
      <c r="O360" s="74"/>
      <c r="P360" s="74"/>
      <c r="Q360" s="74"/>
      <c r="R360" s="74"/>
      <c r="S360" s="74" t="s">
        <v>878</v>
      </c>
      <c r="T360" s="78" t="s">
        <v>990</v>
      </c>
      <c r="U360" s="78" t="s">
        <v>991</v>
      </c>
      <c r="V360" s="68" t="s">
        <v>1327</v>
      </c>
      <c r="W360" s="68" t="s">
        <v>828</v>
      </c>
      <c r="X360" s="68" t="s">
        <v>216</v>
      </c>
      <c r="Y360" s="68"/>
      <c r="Z360" s="68"/>
      <c r="AA360" s="68"/>
    </row>
    <row r="361" spans="1:27" ht="38.25">
      <c r="A361" s="71">
        <v>3360</v>
      </c>
      <c r="B361" s="73" t="s">
        <v>1325</v>
      </c>
      <c r="C361" s="73" t="s">
        <v>883</v>
      </c>
      <c r="D361" s="74" t="s">
        <v>447</v>
      </c>
      <c r="E361" s="74" t="s">
        <v>414</v>
      </c>
      <c r="F361" s="74" t="s">
        <v>1106</v>
      </c>
      <c r="G361" s="73" t="s">
        <v>1353</v>
      </c>
      <c r="H361" s="73" t="s">
        <v>825</v>
      </c>
      <c r="I361" s="74" t="s">
        <v>414</v>
      </c>
      <c r="J361" s="74" t="s">
        <v>1106</v>
      </c>
      <c r="K361" s="73" t="s">
        <v>1353</v>
      </c>
      <c r="L361" s="74" t="s">
        <v>447</v>
      </c>
      <c r="M361" s="73" t="s">
        <v>869</v>
      </c>
      <c r="N361" s="74" t="s">
        <v>297</v>
      </c>
      <c r="O361" s="74"/>
      <c r="P361" s="74"/>
      <c r="Q361" s="74"/>
      <c r="R361" s="74"/>
      <c r="S361" s="74" t="s">
        <v>878</v>
      </c>
      <c r="T361" s="78" t="s">
        <v>992</v>
      </c>
      <c r="U361" s="78" t="s">
        <v>993</v>
      </c>
      <c r="V361" s="68" t="s">
        <v>1327</v>
      </c>
      <c r="W361" s="68"/>
      <c r="X361" s="68" t="s">
        <v>216</v>
      </c>
      <c r="Y361" s="68"/>
      <c r="Z361" s="68"/>
      <c r="AA361" s="68"/>
    </row>
    <row r="362" spans="1:27" ht="12.75">
      <c r="A362" s="71">
        <v>3361</v>
      </c>
      <c r="B362" s="73" t="s">
        <v>1325</v>
      </c>
      <c r="C362" s="73" t="s">
        <v>883</v>
      </c>
      <c r="D362" s="74" t="s">
        <v>447</v>
      </c>
      <c r="E362" s="74" t="s">
        <v>414</v>
      </c>
      <c r="F362" s="74" t="s">
        <v>1147</v>
      </c>
      <c r="G362" s="73" t="s">
        <v>1352</v>
      </c>
      <c r="H362" s="73" t="s">
        <v>825</v>
      </c>
      <c r="I362" s="74" t="s">
        <v>414</v>
      </c>
      <c r="J362" s="74" t="s">
        <v>1147</v>
      </c>
      <c r="K362" s="73" t="s">
        <v>1352</v>
      </c>
      <c r="L362" s="74" t="s">
        <v>447</v>
      </c>
      <c r="M362" s="73" t="s">
        <v>869</v>
      </c>
      <c r="N362" s="74" t="s">
        <v>297</v>
      </c>
      <c r="O362" s="74"/>
      <c r="P362" s="74"/>
      <c r="Q362" s="74"/>
      <c r="R362" s="74"/>
      <c r="S362" s="74" t="s">
        <v>878</v>
      </c>
      <c r="T362" s="78" t="s">
        <v>994</v>
      </c>
      <c r="U362" s="78" t="s">
        <v>995</v>
      </c>
      <c r="V362" s="68" t="s">
        <v>1327</v>
      </c>
      <c r="W362" s="68" t="s">
        <v>829</v>
      </c>
      <c r="X362" s="68" t="s">
        <v>216</v>
      </c>
      <c r="Y362" s="68"/>
      <c r="Z362" s="68"/>
      <c r="AA362" s="68"/>
    </row>
    <row r="363" spans="1:27" ht="76.5">
      <c r="A363" s="71">
        <v>3362</v>
      </c>
      <c r="B363" s="73" t="s">
        <v>1325</v>
      </c>
      <c r="C363" s="73" t="s">
        <v>883</v>
      </c>
      <c r="D363" s="74" t="s">
        <v>447</v>
      </c>
      <c r="E363" s="74" t="s">
        <v>767</v>
      </c>
      <c r="F363" s="74" t="s">
        <v>768</v>
      </c>
      <c r="G363" s="73" t="s">
        <v>1352</v>
      </c>
      <c r="H363" s="73" t="s">
        <v>825</v>
      </c>
      <c r="I363" s="74" t="s">
        <v>767</v>
      </c>
      <c r="J363" s="74" t="s">
        <v>768</v>
      </c>
      <c r="K363" s="73" t="s">
        <v>1352</v>
      </c>
      <c r="L363" s="74" t="s">
        <v>447</v>
      </c>
      <c r="M363" s="73" t="s">
        <v>869</v>
      </c>
      <c r="N363" s="74" t="s">
        <v>297</v>
      </c>
      <c r="O363" s="74"/>
      <c r="P363" s="74"/>
      <c r="Q363" s="74"/>
      <c r="R363" s="74"/>
      <c r="S363" s="74" t="s">
        <v>878</v>
      </c>
      <c r="T363" s="78" t="s">
        <v>996</v>
      </c>
      <c r="U363" s="78" t="s">
        <v>997</v>
      </c>
      <c r="V363" s="68" t="s">
        <v>1329</v>
      </c>
      <c r="W363" s="68" t="s">
        <v>830</v>
      </c>
      <c r="X363" s="68" t="s">
        <v>216</v>
      </c>
      <c r="Y363" s="68"/>
      <c r="Z363" s="68"/>
      <c r="AA363" s="68"/>
    </row>
    <row r="364" spans="1:27" ht="25.5">
      <c r="A364" s="71">
        <v>3363</v>
      </c>
      <c r="B364" s="73" t="s">
        <v>1325</v>
      </c>
      <c r="C364" s="73" t="s">
        <v>883</v>
      </c>
      <c r="D364" s="74" t="s">
        <v>447</v>
      </c>
      <c r="E364" s="74" t="s">
        <v>767</v>
      </c>
      <c r="F364" s="74" t="s">
        <v>1103</v>
      </c>
      <c r="G364" s="73" t="s">
        <v>1353</v>
      </c>
      <c r="H364" s="73" t="s">
        <v>825</v>
      </c>
      <c r="I364" s="74" t="s">
        <v>767</v>
      </c>
      <c r="J364" s="74" t="s">
        <v>1103</v>
      </c>
      <c r="K364" s="73" t="s">
        <v>1353</v>
      </c>
      <c r="L364" s="74" t="s">
        <v>447</v>
      </c>
      <c r="M364" s="73" t="s">
        <v>869</v>
      </c>
      <c r="N364" s="74" t="s">
        <v>297</v>
      </c>
      <c r="O364" s="74"/>
      <c r="P364" s="74"/>
      <c r="Q364" s="74"/>
      <c r="R364" s="74"/>
      <c r="S364" s="74" t="s">
        <v>878</v>
      </c>
      <c r="T364" s="78" t="s">
        <v>998</v>
      </c>
      <c r="U364" s="78" t="s">
        <v>999</v>
      </c>
      <c r="V364" s="68" t="s">
        <v>1327</v>
      </c>
      <c r="W364" s="68"/>
      <c r="X364" s="68" t="s">
        <v>216</v>
      </c>
      <c r="Y364" s="68"/>
      <c r="Z364" s="68"/>
      <c r="AA364" s="68"/>
    </row>
    <row r="365" spans="1:27" ht="25.5">
      <c r="A365" s="71">
        <v>3364</v>
      </c>
      <c r="B365" s="73" t="s">
        <v>1325</v>
      </c>
      <c r="C365" s="73" t="s">
        <v>883</v>
      </c>
      <c r="D365" s="74" t="s">
        <v>447</v>
      </c>
      <c r="E365" s="74" t="s">
        <v>767</v>
      </c>
      <c r="F365" s="74" t="s">
        <v>1104</v>
      </c>
      <c r="G365" s="73" t="s">
        <v>1352</v>
      </c>
      <c r="H365" s="73" t="s">
        <v>825</v>
      </c>
      <c r="I365" s="74" t="s">
        <v>767</v>
      </c>
      <c r="J365" s="74" t="s">
        <v>1104</v>
      </c>
      <c r="K365" s="73" t="s">
        <v>1352</v>
      </c>
      <c r="L365" s="74" t="s">
        <v>447</v>
      </c>
      <c r="M365" s="73" t="s">
        <v>869</v>
      </c>
      <c r="N365" s="74" t="s">
        <v>297</v>
      </c>
      <c r="O365" s="74"/>
      <c r="P365" s="74"/>
      <c r="Q365" s="74"/>
      <c r="R365" s="74"/>
      <c r="S365" s="74" t="s">
        <v>878</v>
      </c>
      <c r="T365" s="78" t="s">
        <v>1000</v>
      </c>
      <c r="U365" s="78" t="s">
        <v>1001</v>
      </c>
      <c r="V365" s="68" t="s">
        <v>1327</v>
      </c>
      <c r="W365" s="68"/>
      <c r="X365" s="68" t="s">
        <v>216</v>
      </c>
      <c r="Y365" s="68"/>
      <c r="Z365" s="68"/>
      <c r="AA365" s="68"/>
    </row>
    <row r="366" spans="1:27" ht="25.5">
      <c r="A366" s="71">
        <v>3365</v>
      </c>
      <c r="B366" s="73" t="s">
        <v>1325</v>
      </c>
      <c r="C366" s="73" t="s">
        <v>883</v>
      </c>
      <c r="D366" s="74" t="s">
        <v>447</v>
      </c>
      <c r="E366" s="74" t="s">
        <v>767</v>
      </c>
      <c r="F366" s="74" t="s">
        <v>1154</v>
      </c>
      <c r="G366" s="73" t="s">
        <v>1353</v>
      </c>
      <c r="H366" s="73" t="s">
        <v>825</v>
      </c>
      <c r="I366" s="74" t="s">
        <v>767</v>
      </c>
      <c r="J366" s="74" t="s">
        <v>1154</v>
      </c>
      <c r="K366" s="73" t="s">
        <v>1353</v>
      </c>
      <c r="L366" s="74" t="s">
        <v>447</v>
      </c>
      <c r="M366" s="73" t="s">
        <v>869</v>
      </c>
      <c r="N366" s="74" t="s">
        <v>297</v>
      </c>
      <c r="O366" s="74"/>
      <c r="P366" s="74"/>
      <c r="Q366" s="74"/>
      <c r="R366" s="74"/>
      <c r="S366" s="74" t="s">
        <v>878</v>
      </c>
      <c r="T366" s="78" t="s">
        <v>1002</v>
      </c>
      <c r="U366" s="78" t="s">
        <v>1003</v>
      </c>
      <c r="V366" s="68" t="s">
        <v>1327</v>
      </c>
      <c r="W366" s="68"/>
      <c r="X366" s="68" t="s">
        <v>216</v>
      </c>
      <c r="Y366" s="68"/>
      <c r="Z366" s="68"/>
      <c r="AA366" s="68"/>
    </row>
    <row r="367" spans="1:27" ht="12.75">
      <c r="A367" s="71">
        <v>3366</v>
      </c>
      <c r="B367" s="73" t="s">
        <v>1325</v>
      </c>
      <c r="C367" s="73" t="s">
        <v>883</v>
      </c>
      <c r="D367" s="74" t="s">
        <v>447</v>
      </c>
      <c r="E367" s="74" t="s">
        <v>767</v>
      </c>
      <c r="F367" s="74" t="s">
        <v>1133</v>
      </c>
      <c r="G367" s="73" t="s">
        <v>1352</v>
      </c>
      <c r="H367" s="73" t="s">
        <v>825</v>
      </c>
      <c r="I367" s="74" t="s">
        <v>767</v>
      </c>
      <c r="J367" s="74" t="s">
        <v>1133</v>
      </c>
      <c r="K367" s="73" t="s">
        <v>1352</v>
      </c>
      <c r="L367" s="74" t="s">
        <v>447</v>
      </c>
      <c r="M367" s="73" t="s">
        <v>869</v>
      </c>
      <c r="N367" s="74" t="s">
        <v>297</v>
      </c>
      <c r="O367" s="74"/>
      <c r="P367" s="74"/>
      <c r="Q367" s="74"/>
      <c r="R367" s="74"/>
      <c r="S367" s="74" t="s">
        <v>878</v>
      </c>
      <c r="T367" s="78" t="s">
        <v>1004</v>
      </c>
      <c r="U367" s="78" t="s">
        <v>1005</v>
      </c>
      <c r="V367" s="68" t="s">
        <v>1327</v>
      </c>
      <c r="W367" s="68"/>
      <c r="X367" s="68" t="s">
        <v>216</v>
      </c>
      <c r="Y367" s="68"/>
      <c r="Z367" s="68"/>
      <c r="AA367" s="68"/>
    </row>
    <row r="368" spans="1:27" ht="12.75">
      <c r="A368" s="71">
        <v>3367</v>
      </c>
      <c r="B368" s="73" t="s">
        <v>1325</v>
      </c>
      <c r="C368" s="73" t="s">
        <v>883</v>
      </c>
      <c r="D368" s="74" t="s">
        <v>447</v>
      </c>
      <c r="E368" s="74" t="s">
        <v>767</v>
      </c>
      <c r="F368" s="74" t="s">
        <v>1170</v>
      </c>
      <c r="G368" s="73" t="s">
        <v>1353</v>
      </c>
      <c r="H368" s="73" t="s">
        <v>825</v>
      </c>
      <c r="I368" s="74" t="s">
        <v>767</v>
      </c>
      <c r="J368" s="74" t="s">
        <v>1170</v>
      </c>
      <c r="K368" s="73" t="s">
        <v>1353</v>
      </c>
      <c r="L368" s="74" t="s">
        <v>447</v>
      </c>
      <c r="M368" s="73" t="s">
        <v>869</v>
      </c>
      <c r="N368" s="74" t="s">
        <v>297</v>
      </c>
      <c r="O368" s="74"/>
      <c r="P368" s="74"/>
      <c r="Q368" s="74"/>
      <c r="R368" s="74"/>
      <c r="S368" s="74" t="s">
        <v>878</v>
      </c>
      <c r="T368" s="78" t="s">
        <v>1002</v>
      </c>
      <c r="U368" s="78" t="s">
        <v>1006</v>
      </c>
      <c r="V368" s="68" t="s">
        <v>1327</v>
      </c>
      <c r="W368" s="68"/>
      <c r="X368" s="68" t="s">
        <v>216</v>
      </c>
      <c r="Y368" s="68"/>
      <c r="Z368" s="68"/>
      <c r="AA368" s="68"/>
    </row>
    <row r="369" spans="1:27" ht="140.25">
      <c r="A369" s="71">
        <v>3368</v>
      </c>
      <c r="B369" s="73" t="s">
        <v>1325</v>
      </c>
      <c r="C369" s="73" t="s">
        <v>883</v>
      </c>
      <c r="D369" s="74" t="s">
        <v>447</v>
      </c>
      <c r="E369" s="74" t="s">
        <v>767</v>
      </c>
      <c r="F369" s="74" t="s">
        <v>1104</v>
      </c>
      <c r="G369" s="73" t="s">
        <v>1352</v>
      </c>
      <c r="H369" s="73" t="s">
        <v>825</v>
      </c>
      <c r="I369" s="74" t="s">
        <v>767</v>
      </c>
      <c r="J369" s="74" t="s">
        <v>1104</v>
      </c>
      <c r="K369" s="73" t="s">
        <v>1352</v>
      </c>
      <c r="L369" s="74" t="s">
        <v>447</v>
      </c>
      <c r="M369" s="73" t="s">
        <v>869</v>
      </c>
      <c r="N369" s="74" t="s">
        <v>297</v>
      </c>
      <c r="O369" s="74"/>
      <c r="P369" s="74"/>
      <c r="Q369" s="74"/>
      <c r="R369" s="74"/>
      <c r="S369" s="74" t="s">
        <v>878</v>
      </c>
      <c r="T369" s="78" t="s">
        <v>1007</v>
      </c>
      <c r="U369" s="78" t="s">
        <v>1008</v>
      </c>
      <c r="V369" s="68" t="s">
        <v>1327</v>
      </c>
      <c r="W369" s="68" t="s">
        <v>1709</v>
      </c>
      <c r="X369" s="68" t="s">
        <v>1715</v>
      </c>
      <c r="Y369" s="68"/>
      <c r="Z369" s="68"/>
      <c r="AA369" s="68"/>
    </row>
    <row r="370" spans="1:27" ht="51">
      <c r="A370" s="71">
        <v>3369</v>
      </c>
      <c r="B370" s="73" t="s">
        <v>1325</v>
      </c>
      <c r="C370" s="73" t="s">
        <v>883</v>
      </c>
      <c r="D370" s="74" t="s">
        <v>447</v>
      </c>
      <c r="E370" s="74" t="s">
        <v>767</v>
      </c>
      <c r="F370" s="74" t="s">
        <v>769</v>
      </c>
      <c r="G370" s="73" t="s">
        <v>1352</v>
      </c>
      <c r="H370" s="73" t="s">
        <v>825</v>
      </c>
      <c r="I370" s="74" t="s">
        <v>767</v>
      </c>
      <c r="J370" s="74" t="s">
        <v>769</v>
      </c>
      <c r="K370" s="73" t="s">
        <v>1352</v>
      </c>
      <c r="L370" s="74" t="s">
        <v>447</v>
      </c>
      <c r="M370" s="73" t="s">
        <v>869</v>
      </c>
      <c r="N370" s="74" t="s">
        <v>297</v>
      </c>
      <c r="O370" s="74"/>
      <c r="P370" s="74"/>
      <c r="Q370" s="74"/>
      <c r="R370" s="74"/>
      <c r="S370" s="74" t="s">
        <v>878</v>
      </c>
      <c r="T370" s="78" t="s">
        <v>1009</v>
      </c>
      <c r="U370" s="78" t="s">
        <v>1010</v>
      </c>
      <c r="V370" s="68" t="s">
        <v>1327</v>
      </c>
      <c r="W370" s="68"/>
      <c r="X370" s="68" t="s">
        <v>1715</v>
      </c>
      <c r="Y370" s="68"/>
      <c r="Z370" s="68"/>
      <c r="AA370" s="68"/>
    </row>
    <row r="371" spans="1:27" ht="38.25">
      <c r="A371" s="71">
        <v>3370</v>
      </c>
      <c r="B371" s="73" t="s">
        <v>1325</v>
      </c>
      <c r="C371" s="73" t="s">
        <v>883</v>
      </c>
      <c r="D371" s="74" t="s">
        <v>440</v>
      </c>
      <c r="E371" s="74" t="s">
        <v>767</v>
      </c>
      <c r="F371" s="74" t="s">
        <v>1115</v>
      </c>
      <c r="G371" s="73" t="s">
        <v>1352</v>
      </c>
      <c r="H371" s="73" t="s">
        <v>825</v>
      </c>
      <c r="I371" s="74" t="s">
        <v>767</v>
      </c>
      <c r="J371" s="74" t="s">
        <v>1115</v>
      </c>
      <c r="K371" s="73" t="s">
        <v>1352</v>
      </c>
      <c r="L371" s="74" t="s">
        <v>440</v>
      </c>
      <c r="M371" s="73" t="s">
        <v>869</v>
      </c>
      <c r="N371" s="74" t="s">
        <v>297</v>
      </c>
      <c r="O371" s="74"/>
      <c r="P371" s="74"/>
      <c r="Q371" s="74"/>
      <c r="R371" s="74"/>
      <c r="S371" s="74" t="s">
        <v>878</v>
      </c>
      <c r="T371" s="78" t="s">
        <v>1011</v>
      </c>
      <c r="U371" s="78" t="s">
        <v>1012</v>
      </c>
      <c r="V371" s="68" t="s">
        <v>1327</v>
      </c>
      <c r="W371" s="68"/>
      <c r="X371" s="68" t="s">
        <v>216</v>
      </c>
      <c r="Y371" s="68"/>
      <c r="Z371" s="68"/>
      <c r="AA371" s="68"/>
    </row>
    <row r="372" spans="1:27" ht="38.25">
      <c r="A372" s="71">
        <v>3371</v>
      </c>
      <c r="B372" s="73" t="s">
        <v>1325</v>
      </c>
      <c r="C372" s="73" t="s">
        <v>883</v>
      </c>
      <c r="D372" s="74" t="s">
        <v>440</v>
      </c>
      <c r="E372" s="74" t="s">
        <v>770</v>
      </c>
      <c r="F372" s="74" t="s">
        <v>483</v>
      </c>
      <c r="G372" s="73" t="s">
        <v>1352</v>
      </c>
      <c r="H372" s="73" t="s">
        <v>825</v>
      </c>
      <c r="I372" s="74" t="s">
        <v>770</v>
      </c>
      <c r="J372" s="74" t="s">
        <v>483</v>
      </c>
      <c r="K372" s="73" t="s">
        <v>1352</v>
      </c>
      <c r="L372" s="74" t="s">
        <v>440</v>
      </c>
      <c r="M372" s="73" t="s">
        <v>869</v>
      </c>
      <c r="N372" s="74" t="s">
        <v>297</v>
      </c>
      <c r="O372" s="74"/>
      <c r="P372" s="74"/>
      <c r="Q372" s="74"/>
      <c r="R372" s="74"/>
      <c r="S372" s="74" t="s">
        <v>878</v>
      </c>
      <c r="T372" s="78" t="s">
        <v>1013</v>
      </c>
      <c r="U372" s="78" t="s">
        <v>1014</v>
      </c>
      <c r="V372" s="68" t="s">
        <v>1329</v>
      </c>
      <c r="W372" s="68" t="s">
        <v>1695</v>
      </c>
      <c r="X372" s="68" t="s">
        <v>1707</v>
      </c>
      <c r="Y372" s="68"/>
      <c r="Z372" s="68"/>
      <c r="AA372" s="68"/>
    </row>
    <row r="373" spans="1:27" ht="25.5">
      <c r="A373" s="71">
        <v>3372</v>
      </c>
      <c r="B373" s="73" t="s">
        <v>1325</v>
      </c>
      <c r="C373" s="73" t="s">
        <v>883</v>
      </c>
      <c r="D373" s="74" t="s">
        <v>440</v>
      </c>
      <c r="E373" s="74" t="s">
        <v>770</v>
      </c>
      <c r="F373" s="74" t="s">
        <v>771</v>
      </c>
      <c r="G373" s="73" t="s">
        <v>1353</v>
      </c>
      <c r="H373" s="73" t="s">
        <v>825</v>
      </c>
      <c r="I373" s="74" t="s">
        <v>770</v>
      </c>
      <c r="J373" s="74" t="s">
        <v>771</v>
      </c>
      <c r="K373" s="73" t="s">
        <v>1353</v>
      </c>
      <c r="L373" s="74" t="s">
        <v>440</v>
      </c>
      <c r="M373" s="73" t="s">
        <v>869</v>
      </c>
      <c r="N373" s="74" t="s">
        <v>297</v>
      </c>
      <c r="O373" s="74"/>
      <c r="P373" s="74"/>
      <c r="Q373" s="74"/>
      <c r="R373" s="74"/>
      <c r="S373" s="74" t="s">
        <v>878</v>
      </c>
      <c r="T373" s="78" t="s">
        <v>1015</v>
      </c>
      <c r="U373" s="78" t="s">
        <v>1016</v>
      </c>
      <c r="V373" s="68" t="s">
        <v>1329</v>
      </c>
      <c r="W373" s="68" t="s">
        <v>1695</v>
      </c>
      <c r="X373" s="68" t="s">
        <v>1707</v>
      </c>
      <c r="Y373" s="68"/>
      <c r="Z373" s="68"/>
      <c r="AA373" s="68"/>
    </row>
    <row r="374" spans="1:27" ht="38.25">
      <c r="A374" s="71">
        <v>3373</v>
      </c>
      <c r="B374" s="73" t="s">
        <v>1325</v>
      </c>
      <c r="C374" s="73" t="s">
        <v>883</v>
      </c>
      <c r="D374" s="74" t="s">
        <v>772</v>
      </c>
      <c r="E374" s="74" t="s">
        <v>770</v>
      </c>
      <c r="F374" s="74" t="s">
        <v>1107</v>
      </c>
      <c r="G374" s="73" t="s">
        <v>1352</v>
      </c>
      <c r="H374" s="73" t="s">
        <v>825</v>
      </c>
      <c r="I374" s="74" t="s">
        <v>770</v>
      </c>
      <c r="J374" s="74" t="s">
        <v>1107</v>
      </c>
      <c r="K374" s="73" t="s">
        <v>1352</v>
      </c>
      <c r="L374" s="74" t="s">
        <v>772</v>
      </c>
      <c r="M374" s="73" t="s">
        <v>869</v>
      </c>
      <c r="N374" s="74" t="s">
        <v>297</v>
      </c>
      <c r="O374" s="74"/>
      <c r="P374" s="74"/>
      <c r="Q374" s="74"/>
      <c r="R374" s="74"/>
      <c r="S374" s="74" t="s">
        <v>878</v>
      </c>
      <c r="T374" s="78" t="s">
        <v>1017</v>
      </c>
      <c r="U374" s="78" t="s">
        <v>1018</v>
      </c>
      <c r="V374" s="68" t="s">
        <v>1327</v>
      </c>
      <c r="W374" s="68"/>
      <c r="X374" s="68" t="s">
        <v>216</v>
      </c>
      <c r="Y374" s="68"/>
      <c r="Z374" s="68"/>
      <c r="AA374" s="68"/>
    </row>
    <row r="375" spans="1:27" ht="12.75">
      <c r="A375" s="71">
        <v>3374</v>
      </c>
      <c r="B375" s="73" t="s">
        <v>1325</v>
      </c>
      <c r="C375" s="73" t="s">
        <v>883</v>
      </c>
      <c r="D375" s="74" t="s">
        <v>772</v>
      </c>
      <c r="E375" s="74" t="s">
        <v>770</v>
      </c>
      <c r="F375" s="74" t="s">
        <v>475</v>
      </c>
      <c r="G375" s="73" t="s">
        <v>1353</v>
      </c>
      <c r="H375" s="73" t="s">
        <v>825</v>
      </c>
      <c r="I375" s="74" t="s">
        <v>770</v>
      </c>
      <c r="J375" s="74" t="s">
        <v>475</v>
      </c>
      <c r="K375" s="73" t="s">
        <v>1353</v>
      </c>
      <c r="L375" s="74" t="s">
        <v>772</v>
      </c>
      <c r="M375" s="73" t="s">
        <v>869</v>
      </c>
      <c r="N375" s="74" t="s">
        <v>297</v>
      </c>
      <c r="O375" s="74"/>
      <c r="P375" s="74"/>
      <c r="Q375" s="74"/>
      <c r="R375" s="74"/>
      <c r="S375" s="74" t="s">
        <v>878</v>
      </c>
      <c r="T375" s="78" t="s">
        <v>1019</v>
      </c>
      <c r="U375" s="78" t="s">
        <v>1020</v>
      </c>
      <c r="V375" s="68" t="s">
        <v>1327</v>
      </c>
      <c r="W375" s="68"/>
      <c r="X375" s="68" t="s">
        <v>216</v>
      </c>
      <c r="Y375" s="68"/>
      <c r="Z375" s="68"/>
      <c r="AA375" s="68"/>
    </row>
    <row r="376" spans="1:27" ht="25.5">
      <c r="A376" s="71">
        <v>3375</v>
      </c>
      <c r="B376" s="73" t="s">
        <v>1325</v>
      </c>
      <c r="C376" s="73" t="s">
        <v>883</v>
      </c>
      <c r="D376" s="74" t="s">
        <v>1496</v>
      </c>
      <c r="E376" s="74" t="s">
        <v>773</v>
      </c>
      <c r="F376" s="74" t="s">
        <v>1118</v>
      </c>
      <c r="G376" s="73" t="s">
        <v>1353</v>
      </c>
      <c r="H376" s="73" t="s">
        <v>825</v>
      </c>
      <c r="I376" s="74" t="s">
        <v>773</v>
      </c>
      <c r="J376" s="74" t="s">
        <v>1118</v>
      </c>
      <c r="K376" s="73" t="s">
        <v>1353</v>
      </c>
      <c r="L376" s="74" t="s">
        <v>1496</v>
      </c>
      <c r="M376" s="73" t="s">
        <v>869</v>
      </c>
      <c r="N376" s="74" t="s">
        <v>297</v>
      </c>
      <c r="O376" s="74"/>
      <c r="P376" s="74"/>
      <c r="Q376" s="74"/>
      <c r="R376" s="74"/>
      <c r="S376" s="74" t="s">
        <v>878</v>
      </c>
      <c r="T376" s="78" t="s">
        <v>1021</v>
      </c>
      <c r="U376" s="78" t="s">
        <v>219</v>
      </c>
      <c r="V376" s="68" t="s">
        <v>1327</v>
      </c>
      <c r="W376" s="68"/>
      <c r="X376" s="68" t="s">
        <v>216</v>
      </c>
      <c r="Y376" s="68"/>
      <c r="Z376" s="68"/>
      <c r="AA376" s="68"/>
    </row>
    <row r="377" spans="1:27" ht="12.75">
      <c r="A377" s="71">
        <v>3376</v>
      </c>
      <c r="B377" s="73" t="s">
        <v>1325</v>
      </c>
      <c r="C377" s="73" t="s">
        <v>883</v>
      </c>
      <c r="D377" s="74" t="s">
        <v>1496</v>
      </c>
      <c r="E377" s="74" t="s">
        <v>773</v>
      </c>
      <c r="F377" s="74" t="s">
        <v>1179</v>
      </c>
      <c r="G377" s="73" t="s">
        <v>1353</v>
      </c>
      <c r="H377" s="73" t="s">
        <v>825</v>
      </c>
      <c r="I377" s="74" t="s">
        <v>773</v>
      </c>
      <c r="J377" s="74" t="s">
        <v>1179</v>
      </c>
      <c r="K377" s="73" t="s">
        <v>1353</v>
      </c>
      <c r="L377" s="74" t="s">
        <v>1496</v>
      </c>
      <c r="M377" s="73" t="s">
        <v>869</v>
      </c>
      <c r="N377" s="74" t="s">
        <v>297</v>
      </c>
      <c r="O377" s="74"/>
      <c r="P377" s="74"/>
      <c r="Q377" s="74"/>
      <c r="R377" s="74"/>
      <c r="S377" s="74" t="s">
        <v>878</v>
      </c>
      <c r="T377" s="78" t="s">
        <v>220</v>
      </c>
      <c r="U377" s="78" t="s">
        <v>221</v>
      </c>
      <c r="V377" s="68" t="s">
        <v>1327</v>
      </c>
      <c r="W377" s="68"/>
      <c r="X377" s="68" t="s">
        <v>216</v>
      </c>
      <c r="Y377" s="68"/>
      <c r="Z377" s="68"/>
      <c r="AA377" s="68"/>
    </row>
    <row r="378" spans="1:27" ht="63.75">
      <c r="A378" s="71">
        <v>3377</v>
      </c>
      <c r="B378" s="73" t="s">
        <v>1325</v>
      </c>
      <c r="C378" s="73" t="s">
        <v>883</v>
      </c>
      <c r="D378" s="74" t="s">
        <v>774</v>
      </c>
      <c r="E378" s="74" t="s">
        <v>773</v>
      </c>
      <c r="F378" s="74" t="s">
        <v>775</v>
      </c>
      <c r="G378" s="73" t="s">
        <v>1352</v>
      </c>
      <c r="H378" s="73" t="s">
        <v>825</v>
      </c>
      <c r="I378" s="74" t="s">
        <v>773</v>
      </c>
      <c r="J378" s="74" t="s">
        <v>775</v>
      </c>
      <c r="K378" s="73" t="s">
        <v>1352</v>
      </c>
      <c r="L378" s="74" t="s">
        <v>774</v>
      </c>
      <c r="M378" s="73" t="s">
        <v>869</v>
      </c>
      <c r="N378" s="74" t="s">
        <v>297</v>
      </c>
      <c r="O378" s="74"/>
      <c r="P378" s="74"/>
      <c r="Q378" s="74"/>
      <c r="R378" s="74"/>
      <c r="S378" s="74" t="s">
        <v>878</v>
      </c>
      <c r="T378" s="78" t="s">
        <v>222</v>
      </c>
      <c r="U378" s="78" t="s">
        <v>223</v>
      </c>
      <c r="V378" s="68" t="s">
        <v>1327</v>
      </c>
      <c r="W378" s="68" t="s">
        <v>1710</v>
      </c>
      <c r="X378" s="68" t="s">
        <v>1715</v>
      </c>
      <c r="Y378" s="68"/>
      <c r="Z378" s="68"/>
      <c r="AA378" s="68"/>
    </row>
    <row r="379" spans="1:27" ht="25.5">
      <c r="A379" s="71">
        <v>3378</v>
      </c>
      <c r="B379" s="73" t="s">
        <v>1325</v>
      </c>
      <c r="C379" s="73" t="s">
        <v>883</v>
      </c>
      <c r="D379" s="74" t="s">
        <v>776</v>
      </c>
      <c r="E379" s="74" t="s">
        <v>491</v>
      </c>
      <c r="F379" s="74" t="s">
        <v>484</v>
      </c>
      <c r="G379" s="73" t="s">
        <v>1353</v>
      </c>
      <c r="H379" s="73" t="s">
        <v>825</v>
      </c>
      <c r="I379" s="74" t="s">
        <v>491</v>
      </c>
      <c r="J379" s="74" t="s">
        <v>484</v>
      </c>
      <c r="K379" s="73" t="s">
        <v>1353</v>
      </c>
      <c r="L379" s="74" t="s">
        <v>776</v>
      </c>
      <c r="M379" s="73" t="s">
        <v>869</v>
      </c>
      <c r="N379" s="74" t="s">
        <v>297</v>
      </c>
      <c r="O379" s="74"/>
      <c r="P379" s="74"/>
      <c r="Q379" s="74"/>
      <c r="R379" s="74"/>
      <c r="S379" s="74" t="s">
        <v>878</v>
      </c>
      <c r="T379" s="78" t="s">
        <v>224</v>
      </c>
      <c r="U379" s="78" t="s">
        <v>225</v>
      </c>
      <c r="V379" s="68" t="s">
        <v>1327</v>
      </c>
      <c r="W379" s="68"/>
      <c r="X379" s="68" t="s">
        <v>216</v>
      </c>
      <c r="Y379" s="68"/>
      <c r="Z379" s="68"/>
      <c r="AA379" s="68"/>
    </row>
    <row r="380" spans="1:27" ht="229.5">
      <c r="A380" s="71">
        <v>3379</v>
      </c>
      <c r="B380" s="73" t="s">
        <v>1325</v>
      </c>
      <c r="C380" s="73" t="s">
        <v>883</v>
      </c>
      <c r="D380" s="74" t="s">
        <v>776</v>
      </c>
      <c r="E380" s="74" t="s">
        <v>491</v>
      </c>
      <c r="F380" s="74" t="s">
        <v>1142</v>
      </c>
      <c r="G380" s="73" t="s">
        <v>1352</v>
      </c>
      <c r="H380" s="73" t="s">
        <v>825</v>
      </c>
      <c r="I380" s="74" t="s">
        <v>491</v>
      </c>
      <c r="J380" s="74" t="s">
        <v>1142</v>
      </c>
      <c r="K380" s="73" t="s">
        <v>1352</v>
      </c>
      <c r="L380" s="74" t="s">
        <v>776</v>
      </c>
      <c r="M380" s="73" t="s">
        <v>869</v>
      </c>
      <c r="N380" s="74" t="s">
        <v>297</v>
      </c>
      <c r="O380" s="74"/>
      <c r="P380" s="74"/>
      <c r="Q380" s="74"/>
      <c r="R380" s="74"/>
      <c r="S380" s="74" t="s">
        <v>878</v>
      </c>
      <c r="T380" s="78" t="s">
        <v>356</v>
      </c>
      <c r="U380" s="78" t="s">
        <v>357</v>
      </c>
      <c r="V380" s="68" t="s">
        <v>1329</v>
      </c>
      <c r="W380" s="68" t="s">
        <v>1712</v>
      </c>
      <c r="X380" s="68" t="s">
        <v>1715</v>
      </c>
      <c r="Y380" s="68"/>
      <c r="Z380" s="68"/>
      <c r="AA380" s="68"/>
    </row>
    <row r="381" spans="1:27" ht="51">
      <c r="A381" s="71">
        <v>3380</v>
      </c>
      <c r="B381" s="73" t="s">
        <v>1325</v>
      </c>
      <c r="C381" s="73" t="s">
        <v>883</v>
      </c>
      <c r="D381" s="74" t="s">
        <v>774</v>
      </c>
      <c r="E381" s="74" t="s">
        <v>773</v>
      </c>
      <c r="F381" s="74" t="s">
        <v>775</v>
      </c>
      <c r="G381" s="73" t="s">
        <v>1352</v>
      </c>
      <c r="H381" s="73" t="s">
        <v>825</v>
      </c>
      <c r="I381" s="74" t="s">
        <v>773</v>
      </c>
      <c r="J381" s="74" t="s">
        <v>775</v>
      </c>
      <c r="K381" s="73" t="s">
        <v>1352</v>
      </c>
      <c r="L381" s="74" t="s">
        <v>774</v>
      </c>
      <c r="M381" s="73" t="s">
        <v>869</v>
      </c>
      <c r="N381" s="74" t="s">
        <v>297</v>
      </c>
      <c r="O381" s="74"/>
      <c r="P381" s="74"/>
      <c r="Q381" s="74"/>
      <c r="R381" s="74"/>
      <c r="S381" s="74" t="s">
        <v>878</v>
      </c>
      <c r="T381" s="78" t="s">
        <v>226</v>
      </c>
      <c r="U381" s="78" t="s">
        <v>227</v>
      </c>
      <c r="V381" s="68" t="s">
        <v>1328</v>
      </c>
      <c r="W381" s="68" t="s">
        <v>1711</v>
      </c>
      <c r="X381" s="68" t="s">
        <v>1715</v>
      </c>
      <c r="Y381" s="68"/>
      <c r="Z381" s="68"/>
      <c r="AA381" s="68"/>
    </row>
    <row r="382" spans="1:27" ht="12.75">
      <c r="A382" s="71">
        <v>3381</v>
      </c>
      <c r="B382" s="73" t="s">
        <v>1325</v>
      </c>
      <c r="C382" s="73" t="s">
        <v>883</v>
      </c>
      <c r="D382" s="74" t="s">
        <v>776</v>
      </c>
      <c r="E382" s="74" t="s">
        <v>777</v>
      </c>
      <c r="F382" s="74" t="s">
        <v>1116</v>
      </c>
      <c r="G382" s="73" t="s">
        <v>1352</v>
      </c>
      <c r="H382" s="73" t="s">
        <v>825</v>
      </c>
      <c r="I382" s="74" t="s">
        <v>777</v>
      </c>
      <c r="J382" s="74" t="s">
        <v>1116</v>
      </c>
      <c r="K382" s="73" t="s">
        <v>1352</v>
      </c>
      <c r="L382" s="74" t="s">
        <v>776</v>
      </c>
      <c r="M382" s="73" t="s">
        <v>869</v>
      </c>
      <c r="N382" s="74" t="s">
        <v>297</v>
      </c>
      <c r="O382" s="74"/>
      <c r="P382" s="74"/>
      <c r="Q382" s="74"/>
      <c r="R382" s="74"/>
      <c r="S382" s="74" t="s">
        <v>878</v>
      </c>
      <c r="T382" s="78" t="s">
        <v>228</v>
      </c>
      <c r="U382" s="78" t="s">
        <v>229</v>
      </c>
      <c r="V382" s="68" t="s">
        <v>1327</v>
      </c>
      <c r="W382" s="68"/>
      <c r="X382" s="68" t="s">
        <v>1715</v>
      </c>
      <c r="Y382" s="68"/>
      <c r="Z382" s="68"/>
      <c r="AA382" s="68"/>
    </row>
    <row r="383" spans="1:27" ht="12.75">
      <c r="A383" s="71">
        <v>3382</v>
      </c>
      <c r="B383" s="73" t="s">
        <v>1325</v>
      </c>
      <c r="C383" s="73" t="s">
        <v>883</v>
      </c>
      <c r="D383" s="74" t="s">
        <v>776</v>
      </c>
      <c r="E383" s="74" t="s">
        <v>777</v>
      </c>
      <c r="F383" s="74" t="s">
        <v>1170</v>
      </c>
      <c r="G383" s="73" t="s">
        <v>1353</v>
      </c>
      <c r="H383" s="73" t="s">
        <v>825</v>
      </c>
      <c r="I383" s="74" t="s">
        <v>777</v>
      </c>
      <c r="J383" s="74" t="s">
        <v>1170</v>
      </c>
      <c r="K383" s="73" t="s">
        <v>1353</v>
      </c>
      <c r="L383" s="74" t="s">
        <v>776</v>
      </c>
      <c r="M383" s="73" t="s">
        <v>869</v>
      </c>
      <c r="N383" s="74" t="s">
        <v>297</v>
      </c>
      <c r="O383" s="74"/>
      <c r="P383" s="74"/>
      <c r="Q383" s="74"/>
      <c r="R383" s="74"/>
      <c r="S383" s="74" t="s">
        <v>878</v>
      </c>
      <c r="T383" s="78" t="s">
        <v>230</v>
      </c>
      <c r="U383" s="78" t="s">
        <v>231</v>
      </c>
      <c r="V383" s="68" t="s">
        <v>1327</v>
      </c>
      <c r="W383" s="68"/>
      <c r="X383" s="68" t="s">
        <v>216</v>
      </c>
      <c r="Y383" s="68"/>
      <c r="Z383" s="68"/>
      <c r="AA383" s="68"/>
    </row>
    <row r="384" spans="1:27" ht="25.5">
      <c r="A384" s="71">
        <v>3383</v>
      </c>
      <c r="B384" s="73" t="s">
        <v>1325</v>
      </c>
      <c r="C384" s="73" t="s">
        <v>883</v>
      </c>
      <c r="D384" s="74" t="s">
        <v>776</v>
      </c>
      <c r="E384" s="74" t="s">
        <v>777</v>
      </c>
      <c r="F384" s="74" t="s">
        <v>778</v>
      </c>
      <c r="G384" s="73" t="s">
        <v>1352</v>
      </c>
      <c r="H384" s="73" t="s">
        <v>825</v>
      </c>
      <c r="I384" s="74" t="s">
        <v>777</v>
      </c>
      <c r="J384" s="74" t="s">
        <v>778</v>
      </c>
      <c r="K384" s="73" t="s">
        <v>1352</v>
      </c>
      <c r="L384" s="74" t="s">
        <v>776</v>
      </c>
      <c r="M384" s="73" t="s">
        <v>869</v>
      </c>
      <c r="N384" s="74" t="s">
        <v>297</v>
      </c>
      <c r="O384" s="74"/>
      <c r="P384" s="74"/>
      <c r="Q384" s="74"/>
      <c r="R384" s="74"/>
      <c r="S384" s="74" t="s">
        <v>878</v>
      </c>
      <c r="T384" s="78" t="s">
        <v>232</v>
      </c>
      <c r="U384" s="78" t="s">
        <v>233</v>
      </c>
      <c r="V384" s="68" t="s">
        <v>1327</v>
      </c>
      <c r="W384" s="68" t="s">
        <v>1695</v>
      </c>
      <c r="X384" s="68" t="s">
        <v>1707</v>
      </c>
      <c r="Y384" s="68"/>
      <c r="Z384" s="68"/>
      <c r="AA384" s="68"/>
    </row>
    <row r="385" spans="1:27" ht="63.75">
      <c r="A385" s="71">
        <v>3384</v>
      </c>
      <c r="B385" s="73" t="s">
        <v>1325</v>
      </c>
      <c r="C385" s="73" t="s">
        <v>883</v>
      </c>
      <c r="D385" s="74" t="s">
        <v>776</v>
      </c>
      <c r="E385" s="74" t="s">
        <v>777</v>
      </c>
      <c r="F385" s="74" t="s">
        <v>778</v>
      </c>
      <c r="G385" s="73" t="s">
        <v>1352</v>
      </c>
      <c r="H385" s="73" t="s">
        <v>825</v>
      </c>
      <c r="I385" s="74" t="s">
        <v>777</v>
      </c>
      <c r="J385" s="74" t="s">
        <v>778</v>
      </c>
      <c r="K385" s="73" t="s">
        <v>1352</v>
      </c>
      <c r="L385" s="74" t="s">
        <v>776</v>
      </c>
      <c r="M385" s="73" t="s">
        <v>869</v>
      </c>
      <c r="N385" s="74" t="s">
        <v>297</v>
      </c>
      <c r="O385" s="74"/>
      <c r="P385" s="74"/>
      <c r="Q385" s="74"/>
      <c r="R385" s="74"/>
      <c r="S385" s="74" t="s">
        <v>878</v>
      </c>
      <c r="T385" s="78" t="s">
        <v>234</v>
      </c>
      <c r="U385" s="78" t="s">
        <v>235</v>
      </c>
      <c r="V385" s="68" t="s">
        <v>1328</v>
      </c>
      <c r="W385" s="68" t="s">
        <v>1696</v>
      </c>
      <c r="X385" s="68" t="s">
        <v>1707</v>
      </c>
      <c r="Y385" s="68"/>
      <c r="Z385" s="68"/>
      <c r="AA385" s="68"/>
    </row>
    <row r="386" spans="1:27" ht="114.75">
      <c r="A386" s="71">
        <v>3385</v>
      </c>
      <c r="B386" s="73" t="s">
        <v>1325</v>
      </c>
      <c r="C386" s="73" t="s">
        <v>883</v>
      </c>
      <c r="D386" s="74" t="s">
        <v>776</v>
      </c>
      <c r="E386" s="74" t="s">
        <v>777</v>
      </c>
      <c r="F386" s="74" t="s">
        <v>1174</v>
      </c>
      <c r="G386" s="73" t="s">
        <v>1352</v>
      </c>
      <c r="H386" s="73" t="s">
        <v>825</v>
      </c>
      <c r="I386" s="74" t="s">
        <v>777</v>
      </c>
      <c r="J386" s="74" t="s">
        <v>1174</v>
      </c>
      <c r="K386" s="73" t="s">
        <v>1352</v>
      </c>
      <c r="L386" s="74" t="s">
        <v>776</v>
      </c>
      <c r="M386" s="73" t="s">
        <v>869</v>
      </c>
      <c r="N386" s="74" t="s">
        <v>297</v>
      </c>
      <c r="O386" s="74"/>
      <c r="P386" s="74"/>
      <c r="Q386" s="74"/>
      <c r="R386" s="74"/>
      <c r="S386" s="74" t="s">
        <v>878</v>
      </c>
      <c r="T386" s="78" t="s">
        <v>236</v>
      </c>
      <c r="U386" s="78" t="s">
        <v>237</v>
      </c>
      <c r="V386" s="68" t="s">
        <v>1329</v>
      </c>
      <c r="W386" s="68" t="s">
        <v>1713</v>
      </c>
      <c r="X386" s="68" t="s">
        <v>1715</v>
      </c>
      <c r="Y386" s="68"/>
      <c r="Z386" s="68"/>
      <c r="AA386" s="68"/>
    </row>
    <row r="387" spans="1:27" ht="25.5">
      <c r="A387" s="71">
        <v>3386</v>
      </c>
      <c r="B387" s="73" t="s">
        <v>1325</v>
      </c>
      <c r="C387" s="73" t="s">
        <v>883</v>
      </c>
      <c r="D387" s="74" t="s">
        <v>779</v>
      </c>
      <c r="E387" s="74" t="s">
        <v>780</v>
      </c>
      <c r="F387" s="74" t="s">
        <v>781</v>
      </c>
      <c r="G387" s="73" t="s">
        <v>1353</v>
      </c>
      <c r="H387" s="73" t="s">
        <v>825</v>
      </c>
      <c r="I387" s="74" t="s">
        <v>780</v>
      </c>
      <c r="J387" s="74" t="s">
        <v>781</v>
      </c>
      <c r="K387" s="73" t="s">
        <v>1353</v>
      </c>
      <c r="L387" s="74" t="s">
        <v>779</v>
      </c>
      <c r="M387" s="73" t="s">
        <v>869</v>
      </c>
      <c r="N387" s="74" t="s">
        <v>297</v>
      </c>
      <c r="O387" s="74"/>
      <c r="P387" s="74"/>
      <c r="Q387" s="74"/>
      <c r="R387" s="74"/>
      <c r="S387" s="74" t="s">
        <v>878</v>
      </c>
      <c r="T387" s="78" t="s">
        <v>238</v>
      </c>
      <c r="U387" s="78" t="s">
        <v>239</v>
      </c>
      <c r="V387" s="68" t="s">
        <v>1327</v>
      </c>
      <c r="W387" s="68"/>
      <c r="X387" s="68" t="s">
        <v>216</v>
      </c>
      <c r="Y387" s="68"/>
      <c r="Z387" s="68"/>
      <c r="AA387" s="68"/>
    </row>
    <row r="388" spans="1:27" ht="38.25">
      <c r="A388" s="71">
        <v>3387</v>
      </c>
      <c r="B388" s="73" t="s">
        <v>1325</v>
      </c>
      <c r="C388" s="73" t="s">
        <v>883</v>
      </c>
      <c r="D388" s="74" t="s">
        <v>453</v>
      </c>
      <c r="E388" s="74" t="s">
        <v>1161</v>
      </c>
      <c r="F388" s="74" t="s">
        <v>782</v>
      </c>
      <c r="G388" s="73" t="s">
        <v>1353</v>
      </c>
      <c r="H388" s="73" t="s">
        <v>825</v>
      </c>
      <c r="I388" s="74" t="s">
        <v>1161</v>
      </c>
      <c r="J388" s="74" t="s">
        <v>782</v>
      </c>
      <c r="K388" s="73" t="s">
        <v>1353</v>
      </c>
      <c r="L388" s="74" t="s">
        <v>453</v>
      </c>
      <c r="M388" s="73" t="s">
        <v>869</v>
      </c>
      <c r="N388" s="74" t="s">
        <v>297</v>
      </c>
      <c r="O388" s="74"/>
      <c r="P388" s="74"/>
      <c r="Q388" s="74"/>
      <c r="R388" s="74"/>
      <c r="S388" s="74" t="s">
        <v>878</v>
      </c>
      <c r="T388" s="78" t="s">
        <v>238</v>
      </c>
      <c r="U388" s="78" t="s">
        <v>240</v>
      </c>
      <c r="V388" s="68" t="s">
        <v>1327</v>
      </c>
      <c r="W388" s="68"/>
      <c r="X388" s="68" t="s">
        <v>1707</v>
      </c>
      <c r="Y388" s="68"/>
      <c r="Z388" s="68"/>
      <c r="AA388" s="68"/>
    </row>
    <row r="389" spans="1:27" ht="76.5">
      <c r="A389" s="71">
        <v>3388</v>
      </c>
      <c r="B389" s="73" t="s">
        <v>1325</v>
      </c>
      <c r="C389" s="73" t="s">
        <v>883</v>
      </c>
      <c r="D389" s="74" t="s">
        <v>776</v>
      </c>
      <c r="E389" s="74" t="s">
        <v>773</v>
      </c>
      <c r="F389" s="74" t="s">
        <v>783</v>
      </c>
      <c r="G389" s="73" t="s">
        <v>1352</v>
      </c>
      <c r="H389" s="73" t="s">
        <v>825</v>
      </c>
      <c r="I389" s="74" t="s">
        <v>773</v>
      </c>
      <c r="J389" s="74" t="s">
        <v>783</v>
      </c>
      <c r="K389" s="73" t="s">
        <v>1352</v>
      </c>
      <c r="L389" s="74" t="s">
        <v>776</v>
      </c>
      <c r="M389" s="73" t="s">
        <v>869</v>
      </c>
      <c r="N389" s="74" t="s">
        <v>297</v>
      </c>
      <c r="O389" s="74"/>
      <c r="P389" s="74"/>
      <c r="Q389" s="74"/>
      <c r="R389" s="74"/>
      <c r="S389" s="74" t="s">
        <v>878</v>
      </c>
      <c r="T389" s="78" t="s">
        <v>241</v>
      </c>
      <c r="U389" s="78" t="s">
        <v>242</v>
      </c>
      <c r="V389" s="68" t="s">
        <v>1329</v>
      </c>
      <c r="W389" s="68" t="s">
        <v>1697</v>
      </c>
      <c r="X389" s="68" t="s">
        <v>1707</v>
      </c>
      <c r="Y389" s="68"/>
      <c r="Z389" s="68"/>
      <c r="AA389" s="68"/>
    </row>
    <row r="390" spans="1:27" ht="12.75">
      <c r="A390" s="71">
        <v>3389</v>
      </c>
      <c r="B390" s="73" t="s">
        <v>1325</v>
      </c>
      <c r="C390" s="73" t="s">
        <v>883</v>
      </c>
      <c r="D390" s="74" t="s">
        <v>784</v>
      </c>
      <c r="E390" s="74" t="s">
        <v>785</v>
      </c>
      <c r="F390" s="74" t="s">
        <v>458</v>
      </c>
      <c r="G390" s="73" t="s">
        <v>1353</v>
      </c>
      <c r="H390" s="73" t="s">
        <v>825</v>
      </c>
      <c r="I390" s="74" t="s">
        <v>785</v>
      </c>
      <c r="J390" s="74" t="s">
        <v>458</v>
      </c>
      <c r="K390" s="73" t="s">
        <v>1353</v>
      </c>
      <c r="L390" s="74" t="s">
        <v>784</v>
      </c>
      <c r="M390" s="73" t="s">
        <v>869</v>
      </c>
      <c r="N390" s="74" t="s">
        <v>297</v>
      </c>
      <c r="O390" s="74"/>
      <c r="P390" s="74"/>
      <c r="Q390" s="74"/>
      <c r="R390" s="74"/>
      <c r="S390" s="74" t="s">
        <v>878</v>
      </c>
      <c r="T390" s="78" t="s">
        <v>1134</v>
      </c>
      <c r="U390" s="78" t="s">
        <v>243</v>
      </c>
      <c r="V390" s="68" t="s">
        <v>1327</v>
      </c>
      <c r="W390" s="68"/>
      <c r="X390" s="68" t="s">
        <v>216</v>
      </c>
      <c r="Y390" s="68"/>
      <c r="Z390" s="68"/>
      <c r="AA390" s="68"/>
    </row>
    <row r="391" spans="1:27" ht="140.25">
      <c r="A391" s="71">
        <v>3390</v>
      </c>
      <c r="B391" s="73" t="s">
        <v>1325</v>
      </c>
      <c r="C391" s="73" t="s">
        <v>883</v>
      </c>
      <c r="D391" s="74" t="s">
        <v>784</v>
      </c>
      <c r="E391" s="74" t="s">
        <v>785</v>
      </c>
      <c r="F391" s="74" t="s">
        <v>1169</v>
      </c>
      <c r="G391" s="73" t="s">
        <v>1352</v>
      </c>
      <c r="H391" s="73" t="s">
        <v>825</v>
      </c>
      <c r="I391" s="74" t="s">
        <v>785</v>
      </c>
      <c r="J391" s="74" t="s">
        <v>1169</v>
      </c>
      <c r="K391" s="73" t="s">
        <v>1352</v>
      </c>
      <c r="L391" s="74" t="s">
        <v>784</v>
      </c>
      <c r="M391" s="73" t="s">
        <v>869</v>
      </c>
      <c r="N391" s="74" t="s">
        <v>297</v>
      </c>
      <c r="O391" s="74"/>
      <c r="P391" s="74"/>
      <c r="Q391" s="74"/>
      <c r="R391" s="74"/>
      <c r="S391" s="74" t="s">
        <v>878</v>
      </c>
      <c r="T391" s="78" t="s">
        <v>244</v>
      </c>
      <c r="U391" s="78" t="s">
        <v>245</v>
      </c>
      <c r="V391" s="68" t="s">
        <v>1329</v>
      </c>
      <c r="W391" s="68" t="s">
        <v>1698</v>
      </c>
      <c r="X391" s="68" t="s">
        <v>1707</v>
      </c>
      <c r="Y391" s="68"/>
      <c r="Z391" s="68"/>
      <c r="AA391" s="68"/>
    </row>
    <row r="392" spans="1:27" ht="25.5">
      <c r="A392" s="71">
        <v>3391</v>
      </c>
      <c r="B392" s="73" t="s">
        <v>1325</v>
      </c>
      <c r="C392" s="73" t="s">
        <v>883</v>
      </c>
      <c r="D392" s="74" t="s">
        <v>784</v>
      </c>
      <c r="E392" s="74" t="s">
        <v>785</v>
      </c>
      <c r="F392" s="74" t="s">
        <v>1168</v>
      </c>
      <c r="G392" s="73" t="s">
        <v>1352</v>
      </c>
      <c r="H392" s="73" t="s">
        <v>825</v>
      </c>
      <c r="I392" s="74" t="s">
        <v>785</v>
      </c>
      <c r="J392" s="74" t="s">
        <v>1168</v>
      </c>
      <c r="K392" s="73" t="s">
        <v>1352</v>
      </c>
      <c r="L392" s="74" t="s">
        <v>784</v>
      </c>
      <c r="M392" s="73" t="s">
        <v>869</v>
      </c>
      <c r="N392" s="74" t="s">
        <v>297</v>
      </c>
      <c r="O392" s="74"/>
      <c r="P392" s="74"/>
      <c r="Q392" s="74"/>
      <c r="R392" s="74"/>
      <c r="S392" s="74" t="s">
        <v>878</v>
      </c>
      <c r="T392" s="78" t="s">
        <v>246</v>
      </c>
      <c r="U392" s="78" t="s">
        <v>247</v>
      </c>
      <c r="V392" s="68" t="s">
        <v>1327</v>
      </c>
      <c r="W392" s="68"/>
      <c r="X392" s="68" t="s">
        <v>216</v>
      </c>
      <c r="Y392" s="68"/>
      <c r="Z392" s="68"/>
      <c r="AA392" s="68"/>
    </row>
    <row r="393" spans="1:27" ht="25.5">
      <c r="A393" s="71">
        <v>3392</v>
      </c>
      <c r="B393" s="73" t="s">
        <v>1325</v>
      </c>
      <c r="C393" s="73" t="s">
        <v>883</v>
      </c>
      <c r="D393" s="74" t="s">
        <v>429</v>
      </c>
      <c r="E393" s="74" t="s">
        <v>785</v>
      </c>
      <c r="F393" s="74" t="s">
        <v>1158</v>
      </c>
      <c r="G393" s="73" t="s">
        <v>1352</v>
      </c>
      <c r="H393" s="73" t="s">
        <v>825</v>
      </c>
      <c r="I393" s="74" t="s">
        <v>785</v>
      </c>
      <c r="J393" s="74" t="s">
        <v>1158</v>
      </c>
      <c r="K393" s="73" t="s">
        <v>1352</v>
      </c>
      <c r="L393" s="74" t="s">
        <v>429</v>
      </c>
      <c r="M393" s="73" t="s">
        <v>869</v>
      </c>
      <c r="N393" s="74" t="s">
        <v>297</v>
      </c>
      <c r="O393" s="74"/>
      <c r="P393" s="74"/>
      <c r="Q393" s="74"/>
      <c r="R393" s="74"/>
      <c r="S393" s="74" t="s">
        <v>878</v>
      </c>
      <c r="T393" s="78" t="s">
        <v>248</v>
      </c>
      <c r="U393" s="78" t="s">
        <v>249</v>
      </c>
      <c r="V393" s="68" t="s">
        <v>1327</v>
      </c>
      <c r="W393" s="68"/>
      <c r="X393" s="68" t="s">
        <v>216</v>
      </c>
      <c r="Y393" s="68"/>
      <c r="Z393" s="68"/>
      <c r="AA393" s="68"/>
    </row>
    <row r="394" spans="1:27" ht="63.75">
      <c r="A394" s="71">
        <v>3393</v>
      </c>
      <c r="B394" s="73" t="s">
        <v>1325</v>
      </c>
      <c r="C394" s="73" t="s">
        <v>883</v>
      </c>
      <c r="D394" s="74" t="s">
        <v>429</v>
      </c>
      <c r="E394" s="74" t="s">
        <v>785</v>
      </c>
      <c r="F394" s="74" t="s">
        <v>786</v>
      </c>
      <c r="G394" s="73" t="s">
        <v>1352</v>
      </c>
      <c r="H394" s="73" t="s">
        <v>825</v>
      </c>
      <c r="I394" s="74" t="s">
        <v>785</v>
      </c>
      <c r="J394" s="74" t="s">
        <v>786</v>
      </c>
      <c r="K394" s="73" t="s">
        <v>1352</v>
      </c>
      <c r="L394" s="74" t="s">
        <v>429</v>
      </c>
      <c r="M394" s="73" t="s">
        <v>869</v>
      </c>
      <c r="N394" s="74" t="s">
        <v>297</v>
      </c>
      <c r="O394" s="74"/>
      <c r="P394" s="74"/>
      <c r="Q394" s="74"/>
      <c r="R394" s="74"/>
      <c r="S394" s="74" t="s">
        <v>878</v>
      </c>
      <c r="T394" s="78" t="s">
        <v>250</v>
      </c>
      <c r="U394" s="78" t="s">
        <v>251</v>
      </c>
      <c r="V394" s="68" t="s">
        <v>1327</v>
      </c>
      <c r="W394" s="68" t="s">
        <v>831</v>
      </c>
      <c r="X394" s="68" t="s">
        <v>216</v>
      </c>
      <c r="Y394" s="68"/>
      <c r="Z394" s="68"/>
      <c r="AA394" s="68"/>
    </row>
    <row r="395" spans="1:27" ht="51">
      <c r="A395" s="71">
        <v>3394</v>
      </c>
      <c r="B395" s="73" t="s">
        <v>1325</v>
      </c>
      <c r="C395" s="73" t="s">
        <v>883</v>
      </c>
      <c r="D395" s="74" t="s">
        <v>429</v>
      </c>
      <c r="E395" s="74" t="s">
        <v>785</v>
      </c>
      <c r="F395" s="74" t="s">
        <v>787</v>
      </c>
      <c r="G395" s="73" t="s">
        <v>1353</v>
      </c>
      <c r="H395" s="73" t="s">
        <v>825</v>
      </c>
      <c r="I395" s="74" t="s">
        <v>785</v>
      </c>
      <c r="J395" s="74" t="s">
        <v>787</v>
      </c>
      <c r="K395" s="73" t="s">
        <v>1353</v>
      </c>
      <c r="L395" s="74" t="s">
        <v>429</v>
      </c>
      <c r="M395" s="73" t="s">
        <v>869</v>
      </c>
      <c r="N395" s="74" t="s">
        <v>297</v>
      </c>
      <c r="O395" s="74"/>
      <c r="P395" s="74"/>
      <c r="Q395" s="74"/>
      <c r="R395" s="74"/>
      <c r="S395" s="74" t="s">
        <v>878</v>
      </c>
      <c r="T395" s="78" t="s">
        <v>252</v>
      </c>
      <c r="U395" s="78" t="s">
        <v>253</v>
      </c>
      <c r="V395" s="68" t="s">
        <v>1327</v>
      </c>
      <c r="W395" s="68"/>
      <c r="X395" s="68" t="s">
        <v>216</v>
      </c>
      <c r="Y395" s="68"/>
      <c r="Z395" s="68"/>
      <c r="AA395" s="68"/>
    </row>
    <row r="396" spans="1:27" ht="76.5">
      <c r="A396" s="71">
        <v>3395</v>
      </c>
      <c r="B396" s="73" t="s">
        <v>1325</v>
      </c>
      <c r="C396" s="73" t="s">
        <v>883</v>
      </c>
      <c r="D396" s="74" t="s">
        <v>429</v>
      </c>
      <c r="E396" s="74" t="s">
        <v>785</v>
      </c>
      <c r="F396" s="74" t="s">
        <v>1108</v>
      </c>
      <c r="G396" s="73" t="s">
        <v>1352</v>
      </c>
      <c r="H396" s="73" t="s">
        <v>825</v>
      </c>
      <c r="I396" s="74" t="s">
        <v>785</v>
      </c>
      <c r="J396" s="74" t="s">
        <v>1108</v>
      </c>
      <c r="K396" s="73" t="s">
        <v>1352</v>
      </c>
      <c r="L396" s="74" t="s">
        <v>429</v>
      </c>
      <c r="M396" s="73" t="s">
        <v>869</v>
      </c>
      <c r="N396" s="74" t="s">
        <v>297</v>
      </c>
      <c r="O396" s="74"/>
      <c r="P396" s="74"/>
      <c r="Q396" s="74"/>
      <c r="R396" s="74"/>
      <c r="S396" s="74" t="s">
        <v>878</v>
      </c>
      <c r="T396" s="78" t="s">
        <v>254</v>
      </c>
      <c r="U396" s="78" t="s">
        <v>255</v>
      </c>
      <c r="V396" s="68" t="s">
        <v>131</v>
      </c>
      <c r="W396" s="68" t="s">
        <v>32</v>
      </c>
      <c r="X396" s="68" t="s">
        <v>31</v>
      </c>
      <c r="Y396" s="68"/>
      <c r="Z396" s="68"/>
      <c r="AA396" s="68"/>
    </row>
    <row r="397" spans="1:27" ht="102">
      <c r="A397" s="71">
        <v>3396</v>
      </c>
      <c r="B397" s="73" t="s">
        <v>1325</v>
      </c>
      <c r="C397" s="73" t="s">
        <v>883</v>
      </c>
      <c r="D397" s="74" t="s">
        <v>429</v>
      </c>
      <c r="E397" s="74" t="s">
        <v>785</v>
      </c>
      <c r="F397" s="74" t="s">
        <v>1101</v>
      </c>
      <c r="G397" s="73" t="s">
        <v>1352</v>
      </c>
      <c r="H397" s="73" t="s">
        <v>825</v>
      </c>
      <c r="I397" s="74" t="s">
        <v>785</v>
      </c>
      <c r="J397" s="74" t="s">
        <v>1101</v>
      </c>
      <c r="K397" s="73" t="s">
        <v>1352</v>
      </c>
      <c r="L397" s="74" t="s">
        <v>429</v>
      </c>
      <c r="M397" s="73" t="s">
        <v>869</v>
      </c>
      <c r="N397" s="74" t="s">
        <v>297</v>
      </c>
      <c r="O397" s="74"/>
      <c r="P397" s="74"/>
      <c r="Q397" s="74"/>
      <c r="R397" s="74"/>
      <c r="S397" s="74" t="s">
        <v>878</v>
      </c>
      <c r="T397" s="78" t="s">
        <v>910</v>
      </c>
      <c r="U397" s="78" t="s">
        <v>911</v>
      </c>
      <c r="V397" s="68" t="s">
        <v>1327</v>
      </c>
      <c r="W397" s="68"/>
      <c r="X397" s="68" t="s">
        <v>216</v>
      </c>
      <c r="Y397" s="68"/>
      <c r="Z397" s="68"/>
      <c r="AA397" s="68"/>
    </row>
    <row r="398" spans="1:27" ht="63.75">
      <c r="A398" s="71">
        <v>3397</v>
      </c>
      <c r="B398" s="73" t="s">
        <v>1325</v>
      </c>
      <c r="C398" s="73" t="s">
        <v>883</v>
      </c>
      <c r="D398" s="74" t="s">
        <v>429</v>
      </c>
      <c r="E398" s="74" t="s">
        <v>788</v>
      </c>
      <c r="F398" s="74" t="s">
        <v>1121</v>
      </c>
      <c r="G398" s="73" t="s">
        <v>1352</v>
      </c>
      <c r="H398" s="73" t="s">
        <v>825</v>
      </c>
      <c r="I398" s="74" t="s">
        <v>788</v>
      </c>
      <c r="J398" s="74" t="s">
        <v>1121</v>
      </c>
      <c r="K398" s="73" t="s">
        <v>1352</v>
      </c>
      <c r="L398" s="74" t="s">
        <v>429</v>
      </c>
      <c r="M398" s="73" t="s">
        <v>869</v>
      </c>
      <c r="N398" s="74" t="s">
        <v>297</v>
      </c>
      <c r="O398" s="74"/>
      <c r="P398" s="74"/>
      <c r="Q398" s="74"/>
      <c r="R398" s="74"/>
      <c r="S398" s="74" t="s">
        <v>878</v>
      </c>
      <c r="T398" s="78" t="s">
        <v>912</v>
      </c>
      <c r="U398" s="78" t="s">
        <v>913</v>
      </c>
      <c r="V398" s="68" t="s">
        <v>1329</v>
      </c>
      <c r="W398" s="68" t="s">
        <v>1699</v>
      </c>
      <c r="X398" s="68" t="s">
        <v>1707</v>
      </c>
      <c r="Y398" s="68"/>
      <c r="Z398" s="68"/>
      <c r="AA398" s="68"/>
    </row>
    <row r="399" spans="1:27" ht="25.5">
      <c r="A399" s="71">
        <v>3398</v>
      </c>
      <c r="B399" s="73" t="s">
        <v>1325</v>
      </c>
      <c r="C399" s="73" t="s">
        <v>883</v>
      </c>
      <c r="D399" s="74" t="s">
        <v>789</v>
      </c>
      <c r="E399" s="74" t="s">
        <v>788</v>
      </c>
      <c r="F399" s="74" t="s">
        <v>458</v>
      </c>
      <c r="G399" s="73" t="s">
        <v>1353</v>
      </c>
      <c r="H399" s="73" t="s">
        <v>825</v>
      </c>
      <c r="I399" s="74" t="s">
        <v>788</v>
      </c>
      <c r="J399" s="74" t="s">
        <v>458</v>
      </c>
      <c r="K399" s="73" t="s">
        <v>1353</v>
      </c>
      <c r="L399" s="74" t="s">
        <v>789</v>
      </c>
      <c r="M399" s="73" t="s">
        <v>869</v>
      </c>
      <c r="N399" s="74" t="s">
        <v>297</v>
      </c>
      <c r="O399" s="74"/>
      <c r="P399" s="74"/>
      <c r="Q399" s="74"/>
      <c r="R399" s="74"/>
      <c r="S399" s="74" t="s">
        <v>878</v>
      </c>
      <c r="T399" s="78" t="s">
        <v>914</v>
      </c>
      <c r="U399" s="78" t="s">
        <v>915</v>
      </c>
      <c r="V399" s="68" t="s">
        <v>1327</v>
      </c>
      <c r="W399" s="68"/>
      <c r="X399" s="68" t="s">
        <v>216</v>
      </c>
      <c r="Y399" s="68"/>
      <c r="Z399" s="68"/>
      <c r="AA399" s="68"/>
    </row>
    <row r="400" spans="1:27" ht="102">
      <c r="A400" s="71">
        <v>3399</v>
      </c>
      <c r="B400" s="73" t="s">
        <v>1325</v>
      </c>
      <c r="C400" s="73" t="s">
        <v>883</v>
      </c>
      <c r="D400" s="74" t="s">
        <v>789</v>
      </c>
      <c r="E400" s="74" t="s">
        <v>788</v>
      </c>
      <c r="F400" s="74" t="s">
        <v>790</v>
      </c>
      <c r="G400" s="73" t="s">
        <v>1352</v>
      </c>
      <c r="H400" s="73" t="s">
        <v>825</v>
      </c>
      <c r="I400" s="74" t="s">
        <v>788</v>
      </c>
      <c r="J400" s="74" t="s">
        <v>790</v>
      </c>
      <c r="K400" s="73" t="s">
        <v>1352</v>
      </c>
      <c r="L400" s="74" t="s">
        <v>789</v>
      </c>
      <c r="M400" s="73" t="s">
        <v>869</v>
      </c>
      <c r="N400" s="74" t="s">
        <v>297</v>
      </c>
      <c r="O400" s="74"/>
      <c r="P400" s="74"/>
      <c r="Q400" s="74"/>
      <c r="R400" s="74"/>
      <c r="S400" s="74" t="s">
        <v>878</v>
      </c>
      <c r="T400" s="78" t="s">
        <v>916</v>
      </c>
      <c r="U400" s="78" t="s">
        <v>917</v>
      </c>
      <c r="V400" s="68" t="s">
        <v>1328</v>
      </c>
      <c r="W400" s="68" t="s">
        <v>1700</v>
      </c>
      <c r="X400" s="68" t="s">
        <v>1707</v>
      </c>
      <c r="Y400" s="68"/>
      <c r="Z400" s="68"/>
      <c r="AA400" s="68"/>
    </row>
    <row r="401" spans="1:27" ht="38.25">
      <c r="A401" s="71">
        <v>3400</v>
      </c>
      <c r="B401" s="73" t="s">
        <v>1325</v>
      </c>
      <c r="C401" s="73" t="s">
        <v>883</v>
      </c>
      <c r="D401" s="74" t="s">
        <v>789</v>
      </c>
      <c r="E401" s="74" t="s">
        <v>788</v>
      </c>
      <c r="F401" s="74" t="s">
        <v>1177</v>
      </c>
      <c r="G401" s="73" t="s">
        <v>1352</v>
      </c>
      <c r="H401" s="73" t="s">
        <v>825</v>
      </c>
      <c r="I401" s="74" t="s">
        <v>788</v>
      </c>
      <c r="J401" s="74" t="s">
        <v>1177</v>
      </c>
      <c r="K401" s="73" t="s">
        <v>1352</v>
      </c>
      <c r="L401" s="74" t="s">
        <v>789</v>
      </c>
      <c r="M401" s="73" t="s">
        <v>869</v>
      </c>
      <c r="N401" s="74" t="s">
        <v>297</v>
      </c>
      <c r="O401" s="74"/>
      <c r="P401" s="74"/>
      <c r="Q401" s="74"/>
      <c r="R401" s="74"/>
      <c r="S401" s="74" t="s">
        <v>878</v>
      </c>
      <c r="T401" s="78" t="s">
        <v>918</v>
      </c>
      <c r="U401" s="78" t="s">
        <v>919</v>
      </c>
      <c r="V401" s="68" t="s">
        <v>1328</v>
      </c>
      <c r="W401" s="68" t="s">
        <v>1701</v>
      </c>
      <c r="X401" s="68" t="s">
        <v>1707</v>
      </c>
      <c r="Y401" s="68"/>
      <c r="Z401" s="68"/>
      <c r="AA401" s="68"/>
    </row>
    <row r="402" spans="1:27" ht="89.25">
      <c r="A402" s="71">
        <v>3401</v>
      </c>
      <c r="B402" s="73" t="s">
        <v>1325</v>
      </c>
      <c r="C402" s="73" t="s">
        <v>883</v>
      </c>
      <c r="D402" s="74" t="s">
        <v>789</v>
      </c>
      <c r="E402" s="74" t="s">
        <v>788</v>
      </c>
      <c r="F402" s="74" t="s">
        <v>791</v>
      </c>
      <c r="G402" s="73" t="s">
        <v>1352</v>
      </c>
      <c r="H402" s="73" t="s">
        <v>825</v>
      </c>
      <c r="I402" s="74" t="s">
        <v>788</v>
      </c>
      <c r="J402" s="74" t="s">
        <v>791</v>
      </c>
      <c r="K402" s="73" t="s">
        <v>1352</v>
      </c>
      <c r="L402" s="74" t="s">
        <v>789</v>
      </c>
      <c r="M402" s="73" t="s">
        <v>869</v>
      </c>
      <c r="N402" s="74" t="s">
        <v>297</v>
      </c>
      <c r="O402" s="74"/>
      <c r="P402" s="74"/>
      <c r="Q402" s="74"/>
      <c r="R402" s="74"/>
      <c r="S402" s="74" t="s">
        <v>878</v>
      </c>
      <c r="T402" s="78" t="s">
        <v>920</v>
      </c>
      <c r="U402" s="78" t="s">
        <v>921</v>
      </c>
      <c r="V402" s="68" t="s">
        <v>1329</v>
      </c>
      <c r="W402" s="68" t="s">
        <v>1702</v>
      </c>
      <c r="X402" s="68" t="s">
        <v>1707</v>
      </c>
      <c r="Y402" s="68"/>
      <c r="Z402" s="68"/>
      <c r="AA402" s="68"/>
    </row>
    <row r="403" spans="1:27" ht="25.5">
      <c r="A403" s="71">
        <v>3402</v>
      </c>
      <c r="B403" s="73" t="s">
        <v>1325</v>
      </c>
      <c r="C403" s="73" t="s">
        <v>883</v>
      </c>
      <c r="D403" s="74" t="s">
        <v>792</v>
      </c>
      <c r="E403" s="74" t="s">
        <v>793</v>
      </c>
      <c r="F403" s="74" t="s">
        <v>794</v>
      </c>
      <c r="G403" s="73" t="s">
        <v>1352</v>
      </c>
      <c r="H403" s="73" t="s">
        <v>825</v>
      </c>
      <c r="I403" s="74" t="s">
        <v>793</v>
      </c>
      <c r="J403" s="74" t="s">
        <v>794</v>
      </c>
      <c r="K403" s="73" t="s">
        <v>1352</v>
      </c>
      <c r="L403" s="74" t="s">
        <v>792</v>
      </c>
      <c r="M403" s="73" t="s">
        <v>869</v>
      </c>
      <c r="N403" s="74" t="s">
        <v>297</v>
      </c>
      <c r="O403" s="74"/>
      <c r="P403" s="74"/>
      <c r="Q403" s="74"/>
      <c r="R403" s="74"/>
      <c r="S403" s="74" t="s">
        <v>878</v>
      </c>
      <c r="T403" s="78" t="s">
        <v>922</v>
      </c>
      <c r="U403" s="78" t="s">
        <v>496</v>
      </c>
      <c r="V403" s="68" t="s">
        <v>1328</v>
      </c>
      <c r="W403" s="68" t="s">
        <v>1703</v>
      </c>
      <c r="X403" s="68" t="s">
        <v>1707</v>
      </c>
      <c r="Y403" s="68"/>
      <c r="Z403" s="68"/>
      <c r="AA403" s="68"/>
    </row>
    <row r="404" spans="1:27" ht="51">
      <c r="A404" s="71">
        <v>3403</v>
      </c>
      <c r="B404" s="73" t="s">
        <v>1325</v>
      </c>
      <c r="C404" s="73" t="s">
        <v>883</v>
      </c>
      <c r="D404" s="74" t="s">
        <v>422</v>
      </c>
      <c r="E404" s="74" t="s">
        <v>795</v>
      </c>
      <c r="F404" s="74" t="s">
        <v>796</v>
      </c>
      <c r="G404" s="73" t="s">
        <v>1352</v>
      </c>
      <c r="H404" s="73" t="s">
        <v>825</v>
      </c>
      <c r="I404" s="74" t="s">
        <v>795</v>
      </c>
      <c r="J404" s="74" t="s">
        <v>796</v>
      </c>
      <c r="K404" s="73" t="s">
        <v>1352</v>
      </c>
      <c r="L404" s="74" t="s">
        <v>422</v>
      </c>
      <c r="M404" s="73" t="s">
        <v>869</v>
      </c>
      <c r="N404" s="74" t="s">
        <v>297</v>
      </c>
      <c r="O404" s="74"/>
      <c r="P404" s="74"/>
      <c r="Q404" s="74"/>
      <c r="R404" s="74"/>
      <c r="S404" s="74" t="s">
        <v>878</v>
      </c>
      <c r="T404" s="78" t="s">
        <v>923</v>
      </c>
      <c r="U404" s="78" t="s">
        <v>924</v>
      </c>
      <c r="V404" s="68" t="s">
        <v>1328</v>
      </c>
      <c r="W404" s="68" t="s">
        <v>1704</v>
      </c>
      <c r="X404" s="68" t="s">
        <v>1707</v>
      </c>
      <c r="Y404" s="68"/>
      <c r="Z404" s="68"/>
      <c r="AA404" s="68"/>
    </row>
    <row r="405" spans="1:27" ht="76.5">
      <c r="A405" s="71">
        <v>3404</v>
      </c>
      <c r="B405" s="73" t="s">
        <v>1325</v>
      </c>
      <c r="C405" s="73" t="s">
        <v>883</v>
      </c>
      <c r="D405" s="74" t="s">
        <v>422</v>
      </c>
      <c r="E405" s="74" t="s">
        <v>795</v>
      </c>
      <c r="F405" s="74" t="s">
        <v>1168</v>
      </c>
      <c r="G405" s="73" t="s">
        <v>1352</v>
      </c>
      <c r="H405" s="73" t="s">
        <v>825</v>
      </c>
      <c r="I405" s="74" t="s">
        <v>795</v>
      </c>
      <c r="J405" s="74" t="s">
        <v>1168</v>
      </c>
      <c r="K405" s="73" t="s">
        <v>1352</v>
      </c>
      <c r="L405" s="74" t="s">
        <v>422</v>
      </c>
      <c r="M405" s="73" t="s">
        <v>869</v>
      </c>
      <c r="N405" s="74" t="s">
        <v>297</v>
      </c>
      <c r="O405" s="74"/>
      <c r="P405" s="74"/>
      <c r="Q405" s="74"/>
      <c r="R405" s="74"/>
      <c r="S405" s="74" t="s">
        <v>878</v>
      </c>
      <c r="T405" s="78" t="s">
        <v>925</v>
      </c>
      <c r="U405" s="78" t="s">
        <v>926</v>
      </c>
      <c r="V405" s="68" t="s">
        <v>1327</v>
      </c>
      <c r="W405" s="68"/>
      <c r="X405" s="68" t="s">
        <v>216</v>
      </c>
      <c r="Y405" s="68"/>
      <c r="Z405" s="68"/>
      <c r="AA405" s="68"/>
    </row>
    <row r="406" spans="1:27" ht="51">
      <c r="A406" s="71">
        <v>3405</v>
      </c>
      <c r="B406" s="73" t="s">
        <v>1325</v>
      </c>
      <c r="C406" s="73" t="s">
        <v>883</v>
      </c>
      <c r="D406" s="74" t="s">
        <v>797</v>
      </c>
      <c r="E406" s="74" t="s">
        <v>798</v>
      </c>
      <c r="F406" s="74" t="s">
        <v>1189</v>
      </c>
      <c r="G406" s="73" t="s">
        <v>1352</v>
      </c>
      <c r="H406" s="73" t="s">
        <v>825</v>
      </c>
      <c r="I406" s="74" t="s">
        <v>798</v>
      </c>
      <c r="J406" s="74" t="s">
        <v>1189</v>
      </c>
      <c r="K406" s="73" t="s">
        <v>1352</v>
      </c>
      <c r="L406" s="74" t="s">
        <v>797</v>
      </c>
      <c r="M406" s="73" t="s">
        <v>866</v>
      </c>
      <c r="N406" s="74" t="s">
        <v>1223</v>
      </c>
      <c r="O406" s="74"/>
      <c r="P406" s="74"/>
      <c r="Q406" s="74"/>
      <c r="R406" s="74"/>
      <c r="S406" s="74" t="s">
        <v>878</v>
      </c>
      <c r="T406" s="78" t="s">
        <v>927</v>
      </c>
      <c r="U406" s="78" t="s">
        <v>928</v>
      </c>
      <c r="V406" s="68" t="s">
        <v>125</v>
      </c>
      <c r="W406" s="68" t="s">
        <v>142</v>
      </c>
      <c r="X406" s="68" t="s">
        <v>598</v>
      </c>
      <c r="Y406" s="68"/>
      <c r="Z406" s="68"/>
      <c r="AA406" s="68"/>
    </row>
    <row r="407" spans="1:27" ht="51">
      <c r="A407" s="71">
        <v>3406</v>
      </c>
      <c r="B407" s="73" t="s">
        <v>1325</v>
      </c>
      <c r="C407" s="73" t="s">
        <v>883</v>
      </c>
      <c r="D407" s="74" t="s">
        <v>1205</v>
      </c>
      <c r="E407" s="74" t="s">
        <v>441</v>
      </c>
      <c r="F407" s="74" t="s">
        <v>1121</v>
      </c>
      <c r="G407" s="73" t="s">
        <v>1352</v>
      </c>
      <c r="H407" s="73" t="s">
        <v>825</v>
      </c>
      <c r="I407" s="74" t="s">
        <v>441</v>
      </c>
      <c r="J407" s="74" t="s">
        <v>1121</v>
      </c>
      <c r="K407" s="73" t="s">
        <v>1352</v>
      </c>
      <c r="L407" s="74" t="s">
        <v>1205</v>
      </c>
      <c r="M407" s="73" t="s">
        <v>869</v>
      </c>
      <c r="N407" s="74" t="s">
        <v>296</v>
      </c>
      <c r="O407" s="74"/>
      <c r="P407" s="74"/>
      <c r="Q407" s="74"/>
      <c r="R407" s="74"/>
      <c r="S407" s="74" t="s">
        <v>878</v>
      </c>
      <c r="T407" s="78" t="s">
        <v>929</v>
      </c>
      <c r="U407" s="78" t="s">
        <v>930</v>
      </c>
      <c r="V407" s="68" t="s">
        <v>1329</v>
      </c>
      <c r="W407" s="68" t="s">
        <v>1705</v>
      </c>
      <c r="X407" s="68" t="s">
        <v>1707</v>
      </c>
      <c r="Y407" s="68"/>
      <c r="Z407" s="68"/>
      <c r="AA407" s="68"/>
    </row>
    <row r="408" spans="1:27" ht="51">
      <c r="A408" s="71">
        <v>3407</v>
      </c>
      <c r="B408" s="73" t="s">
        <v>1325</v>
      </c>
      <c r="C408" s="73" t="s">
        <v>883</v>
      </c>
      <c r="D408" s="74" t="s">
        <v>599</v>
      </c>
      <c r="E408" s="74" t="s">
        <v>492</v>
      </c>
      <c r="F408" s="74" t="s">
        <v>1104</v>
      </c>
      <c r="G408" s="73" t="s">
        <v>1352</v>
      </c>
      <c r="H408" s="73" t="s">
        <v>825</v>
      </c>
      <c r="I408" s="74" t="s">
        <v>492</v>
      </c>
      <c r="J408" s="74" t="s">
        <v>1104</v>
      </c>
      <c r="K408" s="73" t="s">
        <v>1352</v>
      </c>
      <c r="L408" s="74" t="s">
        <v>599</v>
      </c>
      <c r="M408" s="73" t="s">
        <v>869</v>
      </c>
      <c r="N408" s="74" t="s">
        <v>297</v>
      </c>
      <c r="O408" s="74"/>
      <c r="P408" s="74"/>
      <c r="Q408" s="74"/>
      <c r="R408" s="74"/>
      <c r="S408" s="74" t="s">
        <v>878</v>
      </c>
      <c r="T408" s="78" t="s">
        <v>931</v>
      </c>
      <c r="U408" s="78" t="s">
        <v>932</v>
      </c>
      <c r="V408" s="68" t="s">
        <v>1329</v>
      </c>
      <c r="W408" s="68" t="s">
        <v>1706</v>
      </c>
      <c r="X408" s="68" t="s">
        <v>1707</v>
      </c>
      <c r="Y408" s="68"/>
      <c r="Z408" s="68"/>
      <c r="AA408" s="68"/>
    </row>
    <row r="409" spans="1:27" ht="76.5">
      <c r="A409" s="71">
        <v>3408</v>
      </c>
      <c r="B409" s="73" t="s">
        <v>1325</v>
      </c>
      <c r="C409" s="73" t="s">
        <v>883</v>
      </c>
      <c r="D409" s="74" t="s">
        <v>600</v>
      </c>
      <c r="E409" s="74" t="s">
        <v>601</v>
      </c>
      <c r="F409" s="74" t="s">
        <v>602</v>
      </c>
      <c r="G409" s="73" t="s">
        <v>1352</v>
      </c>
      <c r="H409" s="73" t="s">
        <v>825</v>
      </c>
      <c r="I409" s="74" t="s">
        <v>601</v>
      </c>
      <c r="J409" s="74" t="s">
        <v>602</v>
      </c>
      <c r="K409" s="73" t="s">
        <v>1352</v>
      </c>
      <c r="L409" s="74" t="s">
        <v>600</v>
      </c>
      <c r="M409" s="73" t="s">
        <v>866</v>
      </c>
      <c r="N409" s="74" t="s">
        <v>1223</v>
      </c>
      <c r="O409" s="74"/>
      <c r="P409" s="74"/>
      <c r="Q409" s="74"/>
      <c r="R409" s="74"/>
      <c r="S409" s="74" t="s">
        <v>878</v>
      </c>
      <c r="T409" s="78" t="s">
        <v>933</v>
      </c>
      <c r="U409" s="78" t="s">
        <v>934</v>
      </c>
      <c r="V409" s="68" t="s">
        <v>131</v>
      </c>
      <c r="W409" s="68" t="s">
        <v>195</v>
      </c>
      <c r="X409" s="68" t="s">
        <v>192</v>
      </c>
      <c r="Y409" s="68"/>
      <c r="Z409" s="68"/>
      <c r="AA409" s="68"/>
    </row>
    <row r="410" spans="1:27" ht="25.5">
      <c r="A410" s="71">
        <v>3409</v>
      </c>
      <c r="B410" s="73" t="s">
        <v>1325</v>
      </c>
      <c r="C410" s="73" t="s">
        <v>883</v>
      </c>
      <c r="D410" s="74" t="s">
        <v>416</v>
      </c>
      <c r="E410" s="74" t="s">
        <v>603</v>
      </c>
      <c r="F410" s="74" t="s">
        <v>1096</v>
      </c>
      <c r="G410" s="73" t="s">
        <v>1353</v>
      </c>
      <c r="H410" s="73" t="s">
        <v>825</v>
      </c>
      <c r="I410" s="74" t="s">
        <v>603</v>
      </c>
      <c r="J410" s="74" t="s">
        <v>1096</v>
      </c>
      <c r="K410" s="73" t="s">
        <v>1353</v>
      </c>
      <c r="L410" s="74" t="s">
        <v>416</v>
      </c>
      <c r="M410" s="73" t="s">
        <v>866</v>
      </c>
      <c r="N410" s="74" t="s">
        <v>1221</v>
      </c>
      <c r="O410" s="74"/>
      <c r="P410" s="74" t="s">
        <v>524</v>
      </c>
      <c r="Q410" s="74"/>
      <c r="R410" s="74"/>
      <c r="S410" s="74" t="s">
        <v>878</v>
      </c>
      <c r="T410" s="78" t="s">
        <v>935</v>
      </c>
      <c r="U410" s="78" t="s">
        <v>936</v>
      </c>
      <c r="V410" s="68" t="s">
        <v>136</v>
      </c>
      <c r="W410" s="68"/>
      <c r="X410" s="68" t="s">
        <v>598</v>
      </c>
      <c r="Y410" s="68"/>
      <c r="Z410" s="68"/>
      <c r="AA410" s="68"/>
    </row>
    <row r="411" spans="1:27" ht="25.5">
      <c r="A411" s="71">
        <v>3410</v>
      </c>
      <c r="B411" s="73" t="s">
        <v>1325</v>
      </c>
      <c r="C411" s="73" t="s">
        <v>883</v>
      </c>
      <c r="D411" s="74" t="s">
        <v>416</v>
      </c>
      <c r="E411" s="74" t="s">
        <v>603</v>
      </c>
      <c r="F411" s="74" t="s">
        <v>462</v>
      </c>
      <c r="G411" s="73" t="s">
        <v>1353</v>
      </c>
      <c r="H411" s="73" t="s">
        <v>825</v>
      </c>
      <c r="I411" s="74" t="s">
        <v>603</v>
      </c>
      <c r="J411" s="74" t="s">
        <v>462</v>
      </c>
      <c r="K411" s="73" t="s">
        <v>1353</v>
      </c>
      <c r="L411" s="74" t="s">
        <v>416</v>
      </c>
      <c r="M411" s="73" t="s">
        <v>866</v>
      </c>
      <c r="N411" s="74" t="s">
        <v>1221</v>
      </c>
      <c r="O411" s="74"/>
      <c r="P411" s="74" t="s">
        <v>524</v>
      </c>
      <c r="Q411" s="74"/>
      <c r="R411" s="74"/>
      <c r="S411" s="74" t="s">
        <v>878</v>
      </c>
      <c r="T411" s="78" t="s">
        <v>935</v>
      </c>
      <c r="U411" s="78" t="s">
        <v>936</v>
      </c>
      <c r="V411" s="68" t="s">
        <v>504</v>
      </c>
      <c r="W411" s="68"/>
      <c r="X411" s="68" t="s">
        <v>598</v>
      </c>
      <c r="Y411" s="68"/>
      <c r="Z411" s="68"/>
      <c r="AA411" s="68"/>
    </row>
    <row r="412" spans="1:27" ht="63.75">
      <c r="A412" s="71">
        <v>3411</v>
      </c>
      <c r="B412" s="73" t="s">
        <v>1325</v>
      </c>
      <c r="C412" s="73" t="s">
        <v>883</v>
      </c>
      <c r="D412" s="74" t="s">
        <v>416</v>
      </c>
      <c r="E412" s="74" t="s">
        <v>603</v>
      </c>
      <c r="F412" s="74" t="s">
        <v>464</v>
      </c>
      <c r="G412" s="73" t="s">
        <v>1352</v>
      </c>
      <c r="H412" s="73" t="s">
        <v>825</v>
      </c>
      <c r="I412" s="74" t="s">
        <v>603</v>
      </c>
      <c r="J412" s="74" t="s">
        <v>464</v>
      </c>
      <c r="K412" s="73" t="s">
        <v>1352</v>
      </c>
      <c r="L412" s="74" t="s">
        <v>416</v>
      </c>
      <c r="M412" s="73" t="s">
        <v>866</v>
      </c>
      <c r="N412" s="74" t="s">
        <v>1211</v>
      </c>
      <c r="O412" s="74"/>
      <c r="P412" s="74"/>
      <c r="Q412" s="74"/>
      <c r="R412" s="74"/>
      <c r="S412" s="74" t="s">
        <v>878</v>
      </c>
      <c r="T412" s="78" t="s">
        <v>291</v>
      </c>
      <c r="U412" s="78" t="s">
        <v>292</v>
      </c>
      <c r="V412" s="68" t="s">
        <v>504</v>
      </c>
      <c r="W412" s="68"/>
      <c r="X412" s="68" t="s">
        <v>598</v>
      </c>
      <c r="Y412" s="68"/>
      <c r="Z412" s="68"/>
      <c r="AA412" s="68"/>
    </row>
    <row r="413" spans="1:27" ht="51">
      <c r="A413" s="71">
        <v>3412</v>
      </c>
      <c r="B413" s="73" t="s">
        <v>1325</v>
      </c>
      <c r="C413" s="73" t="s">
        <v>883</v>
      </c>
      <c r="D413" s="74" t="s">
        <v>416</v>
      </c>
      <c r="E413" s="74" t="s">
        <v>603</v>
      </c>
      <c r="F413" s="74" t="s">
        <v>604</v>
      </c>
      <c r="G413" s="73" t="s">
        <v>1352</v>
      </c>
      <c r="H413" s="73" t="s">
        <v>825</v>
      </c>
      <c r="I413" s="74" t="s">
        <v>603</v>
      </c>
      <c r="J413" s="74" t="s">
        <v>604</v>
      </c>
      <c r="K413" s="73" t="s">
        <v>1352</v>
      </c>
      <c r="L413" s="74" t="s">
        <v>416</v>
      </c>
      <c r="M413" s="73" t="s">
        <v>866</v>
      </c>
      <c r="N413" s="74" t="s">
        <v>1211</v>
      </c>
      <c r="O413" s="74"/>
      <c r="P413" s="74"/>
      <c r="Q413" s="74"/>
      <c r="R413" s="74"/>
      <c r="S413" s="74" t="s">
        <v>878</v>
      </c>
      <c r="T413" s="78" t="s">
        <v>595</v>
      </c>
      <c r="U413" s="78" t="s">
        <v>38</v>
      </c>
      <c r="V413" s="68" t="s">
        <v>504</v>
      </c>
      <c r="W413" s="68"/>
      <c r="X413" s="68" t="s">
        <v>598</v>
      </c>
      <c r="Y413" s="68"/>
      <c r="Z413" s="68"/>
      <c r="AA413" s="68"/>
    </row>
    <row r="414" spans="1:27" ht="140.25">
      <c r="A414" s="71">
        <v>3413</v>
      </c>
      <c r="B414" s="73" t="s">
        <v>1325</v>
      </c>
      <c r="C414" s="73" t="s">
        <v>883</v>
      </c>
      <c r="D414" s="74" t="s">
        <v>416</v>
      </c>
      <c r="E414" s="74" t="s">
        <v>1100</v>
      </c>
      <c r="F414" s="74" t="s">
        <v>605</v>
      </c>
      <c r="G414" s="73" t="s">
        <v>1352</v>
      </c>
      <c r="H414" s="73" t="s">
        <v>825</v>
      </c>
      <c r="I414" s="74" t="s">
        <v>1100</v>
      </c>
      <c r="J414" s="74" t="s">
        <v>605</v>
      </c>
      <c r="K414" s="73" t="s">
        <v>1352</v>
      </c>
      <c r="L414" s="74" t="s">
        <v>416</v>
      </c>
      <c r="M414" s="73" t="s">
        <v>868</v>
      </c>
      <c r="N414" s="74" t="s">
        <v>1233</v>
      </c>
      <c r="O414" s="74"/>
      <c r="P414" s="74" t="s">
        <v>524</v>
      </c>
      <c r="Q414" s="68" t="s">
        <v>1435</v>
      </c>
      <c r="R414" s="74" t="s">
        <v>1436</v>
      </c>
      <c r="S414" s="74" t="s">
        <v>1434</v>
      </c>
      <c r="T414" s="78" t="s">
        <v>667</v>
      </c>
      <c r="U414" s="78" t="s">
        <v>668</v>
      </c>
      <c r="V414" s="68" t="s">
        <v>131</v>
      </c>
      <c r="W414" s="68" t="s">
        <v>323</v>
      </c>
      <c r="X414" s="68"/>
      <c r="Y414" s="68"/>
      <c r="Z414" s="68"/>
      <c r="AA414" s="68"/>
    </row>
    <row r="415" spans="1:27" ht="102">
      <c r="A415" s="71">
        <v>3414</v>
      </c>
      <c r="B415" s="73" t="s">
        <v>1325</v>
      </c>
      <c r="C415" s="73" t="s">
        <v>883</v>
      </c>
      <c r="D415" s="74" t="s">
        <v>429</v>
      </c>
      <c r="E415" s="74" t="s">
        <v>606</v>
      </c>
      <c r="F415" s="74" t="s">
        <v>607</v>
      </c>
      <c r="G415" s="73" t="s">
        <v>1352</v>
      </c>
      <c r="H415" s="73" t="s">
        <v>825</v>
      </c>
      <c r="I415" s="74" t="s">
        <v>606</v>
      </c>
      <c r="J415" s="74" t="s">
        <v>607</v>
      </c>
      <c r="K415" s="73" t="s">
        <v>1352</v>
      </c>
      <c r="L415" s="74" t="s">
        <v>429</v>
      </c>
      <c r="M415" s="73" t="s">
        <v>869</v>
      </c>
      <c r="N415" s="74" t="s">
        <v>297</v>
      </c>
      <c r="O415" s="74"/>
      <c r="P415" s="74"/>
      <c r="Q415" s="74"/>
      <c r="R415" s="74"/>
      <c r="S415" s="74" t="s">
        <v>878</v>
      </c>
      <c r="T415" s="78" t="s">
        <v>501</v>
      </c>
      <c r="U415" s="78" t="s">
        <v>1304</v>
      </c>
      <c r="V415" s="68" t="s">
        <v>1329</v>
      </c>
      <c r="W415" s="68" t="s">
        <v>1670</v>
      </c>
      <c r="X415" s="68" t="s">
        <v>1707</v>
      </c>
      <c r="Y415" s="68"/>
      <c r="Z415" s="68"/>
      <c r="AA415" s="68"/>
    </row>
    <row r="416" spans="1:27" ht="38.25">
      <c r="A416" s="71">
        <v>3415</v>
      </c>
      <c r="B416" s="73" t="s">
        <v>1325</v>
      </c>
      <c r="C416" s="73" t="s">
        <v>883</v>
      </c>
      <c r="D416" s="74" t="s">
        <v>1507</v>
      </c>
      <c r="E416" s="74" t="s">
        <v>459</v>
      </c>
      <c r="F416" s="74" t="s">
        <v>1146</v>
      </c>
      <c r="G416" s="73" t="s">
        <v>1353</v>
      </c>
      <c r="H416" s="73" t="s">
        <v>825</v>
      </c>
      <c r="I416" s="74" t="s">
        <v>459</v>
      </c>
      <c r="J416" s="74" t="s">
        <v>1146</v>
      </c>
      <c r="K416" s="73" t="s">
        <v>1353</v>
      </c>
      <c r="L416" s="74" t="s">
        <v>1507</v>
      </c>
      <c r="M416" s="73" t="s">
        <v>866</v>
      </c>
      <c r="N416" s="74" t="s">
        <v>1221</v>
      </c>
      <c r="O416" s="74"/>
      <c r="P416" s="74" t="s">
        <v>524</v>
      </c>
      <c r="Q416" s="74"/>
      <c r="R416" s="74"/>
      <c r="S416" s="74" t="s">
        <v>878</v>
      </c>
      <c r="T416" s="78" t="s">
        <v>669</v>
      </c>
      <c r="U416" s="78" t="s">
        <v>670</v>
      </c>
      <c r="V416" s="68" t="s">
        <v>121</v>
      </c>
      <c r="W416" s="68" t="s">
        <v>137</v>
      </c>
      <c r="X416" s="68" t="s">
        <v>598</v>
      </c>
      <c r="Y416" s="68"/>
      <c r="Z416" s="68"/>
      <c r="AA416" s="68"/>
    </row>
    <row r="417" spans="1:27" ht="38.25">
      <c r="A417" s="71">
        <v>3416</v>
      </c>
      <c r="B417" s="73" t="s">
        <v>1325</v>
      </c>
      <c r="C417" s="73" t="s">
        <v>883</v>
      </c>
      <c r="D417" s="74" t="s">
        <v>608</v>
      </c>
      <c r="E417" s="74" t="s">
        <v>609</v>
      </c>
      <c r="F417" s="74" t="s">
        <v>610</v>
      </c>
      <c r="G417" s="73" t="s">
        <v>1352</v>
      </c>
      <c r="H417" s="73" t="s">
        <v>825</v>
      </c>
      <c r="I417" s="74" t="s">
        <v>609</v>
      </c>
      <c r="J417" s="74" t="s">
        <v>610</v>
      </c>
      <c r="K417" s="73" t="s">
        <v>1352</v>
      </c>
      <c r="L417" s="74" t="s">
        <v>608</v>
      </c>
      <c r="M417" s="73" t="s">
        <v>866</v>
      </c>
      <c r="N417" s="74" t="s">
        <v>1217</v>
      </c>
      <c r="O417" s="74"/>
      <c r="P417" s="74" t="s">
        <v>527</v>
      </c>
      <c r="Q417" s="74"/>
      <c r="R417" s="74"/>
      <c r="S417" s="74" t="s">
        <v>878</v>
      </c>
      <c r="T417" s="78" t="s">
        <v>671</v>
      </c>
      <c r="U417" s="78" t="s">
        <v>672</v>
      </c>
      <c r="V417" s="80" t="s">
        <v>1329</v>
      </c>
      <c r="W417" s="80" t="s">
        <v>1275</v>
      </c>
      <c r="X417" s="68" t="s">
        <v>1424</v>
      </c>
      <c r="Y417" s="68"/>
      <c r="Z417" s="68"/>
      <c r="AA417" s="68"/>
    </row>
    <row r="418" spans="1:27" ht="153">
      <c r="A418" s="71">
        <v>3417</v>
      </c>
      <c r="B418" s="73" t="s">
        <v>1325</v>
      </c>
      <c r="C418" s="73" t="s">
        <v>883</v>
      </c>
      <c r="D418" s="74" t="s">
        <v>437</v>
      </c>
      <c r="E418" s="74" t="s">
        <v>449</v>
      </c>
      <c r="F418" s="74" t="s">
        <v>1138</v>
      </c>
      <c r="G418" s="73" t="s">
        <v>1352</v>
      </c>
      <c r="H418" s="73" t="s">
        <v>825</v>
      </c>
      <c r="I418" s="74" t="s">
        <v>449</v>
      </c>
      <c r="J418" s="74" t="s">
        <v>1138</v>
      </c>
      <c r="K418" s="73" t="s">
        <v>1352</v>
      </c>
      <c r="L418" s="74" t="s">
        <v>437</v>
      </c>
      <c r="M418" s="73" t="s">
        <v>869</v>
      </c>
      <c r="N418" s="74" t="s">
        <v>296</v>
      </c>
      <c r="O418" s="74"/>
      <c r="P418" s="74"/>
      <c r="Q418" s="74"/>
      <c r="R418" s="74"/>
      <c r="S418" s="74" t="s">
        <v>878</v>
      </c>
      <c r="T418" s="78" t="s">
        <v>673</v>
      </c>
      <c r="U418" s="78" t="s">
        <v>674</v>
      </c>
      <c r="V418" s="68" t="s">
        <v>1329</v>
      </c>
      <c r="W418" s="81" t="s">
        <v>333</v>
      </c>
      <c r="X418" s="68" t="s">
        <v>216</v>
      </c>
      <c r="Y418" s="68"/>
      <c r="Z418" s="68"/>
      <c r="AA418" s="68"/>
    </row>
    <row r="419" spans="1:27" ht="216.75">
      <c r="A419" s="71">
        <v>3418</v>
      </c>
      <c r="B419" s="73" t="s">
        <v>1325</v>
      </c>
      <c r="C419" s="73" t="s">
        <v>883</v>
      </c>
      <c r="D419" s="74" t="s">
        <v>1501</v>
      </c>
      <c r="E419" s="74" t="s">
        <v>1154</v>
      </c>
      <c r="F419" s="74" t="s">
        <v>611</v>
      </c>
      <c r="G419" s="73" t="s">
        <v>1352</v>
      </c>
      <c r="H419" s="73" t="s">
        <v>825</v>
      </c>
      <c r="I419" s="74" t="s">
        <v>1154</v>
      </c>
      <c r="J419" s="74" t="s">
        <v>611</v>
      </c>
      <c r="K419" s="73" t="s">
        <v>1352</v>
      </c>
      <c r="L419" s="74" t="s">
        <v>1501</v>
      </c>
      <c r="M419" s="73" t="s">
        <v>866</v>
      </c>
      <c r="N419" s="74" t="s">
        <v>1217</v>
      </c>
      <c r="O419" s="74"/>
      <c r="P419" s="74" t="s">
        <v>527</v>
      </c>
      <c r="Q419" s="74"/>
      <c r="R419" s="74"/>
      <c r="S419" s="74" t="s">
        <v>878</v>
      </c>
      <c r="T419" s="78" t="s">
        <v>675</v>
      </c>
      <c r="U419" s="78" t="s">
        <v>676</v>
      </c>
      <c r="V419" s="80" t="s">
        <v>1329</v>
      </c>
      <c r="W419" s="80" t="s">
        <v>596</v>
      </c>
      <c r="X419" s="68" t="s">
        <v>1424</v>
      </c>
      <c r="Y419" s="68"/>
      <c r="Z419" s="68"/>
      <c r="AA419" s="68"/>
    </row>
    <row r="420" spans="1:27" ht="76.5">
      <c r="A420" s="71">
        <v>3419</v>
      </c>
      <c r="B420" s="73" t="s">
        <v>1325</v>
      </c>
      <c r="C420" s="73" t="s">
        <v>883</v>
      </c>
      <c r="D420" s="74" t="s">
        <v>1503</v>
      </c>
      <c r="E420" s="74" t="s">
        <v>1139</v>
      </c>
      <c r="F420" s="74" t="s">
        <v>612</v>
      </c>
      <c r="G420" s="73" t="s">
        <v>1352</v>
      </c>
      <c r="H420" s="73" t="s">
        <v>825</v>
      </c>
      <c r="I420" s="74" t="s">
        <v>1139</v>
      </c>
      <c r="J420" s="74" t="s">
        <v>612</v>
      </c>
      <c r="K420" s="73" t="s">
        <v>1352</v>
      </c>
      <c r="L420" s="74" t="s">
        <v>1503</v>
      </c>
      <c r="M420" s="73" t="s">
        <v>869</v>
      </c>
      <c r="N420" s="74" t="s">
        <v>298</v>
      </c>
      <c r="O420" s="74"/>
      <c r="P420" s="74"/>
      <c r="Q420" s="74"/>
      <c r="R420" s="74"/>
      <c r="S420" s="74" t="s">
        <v>878</v>
      </c>
      <c r="T420" s="78" t="s">
        <v>677</v>
      </c>
      <c r="U420" s="78" t="s">
        <v>678</v>
      </c>
      <c r="V420" s="68" t="s">
        <v>131</v>
      </c>
      <c r="W420" s="68" t="s">
        <v>185</v>
      </c>
      <c r="X420" s="68" t="s">
        <v>1656</v>
      </c>
      <c r="Y420" s="68"/>
      <c r="Z420" s="68"/>
      <c r="AA420" s="68"/>
    </row>
    <row r="421" spans="1:27" ht="38.25">
      <c r="A421" s="71">
        <v>3420</v>
      </c>
      <c r="B421" s="73" t="s">
        <v>1325</v>
      </c>
      <c r="C421" s="73" t="s">
        <v>883</v>
      </c>
      <c r="D421" s="74" t="s">
        <v>1503</v>
      </c>
      <c r="E421" s="74" t="s">
        <v>1136</v>
      </c>
      <c r="F421" s="74" t="s">
        <v>613</v>
      </c>
      <c r="G421" s="73" t="s">
        <v>1352</v>
      </c>
      <c r="H421" s="73" t="s">
        <v>825</v>
      </c>
      <c r="I421" s="74" t="s">
        <v>1136</v>
      </c>
      <c r="J421" s="74" t="s">
        <v>613</v>
      </c>
      <c r="K421" s="73" t="s">
        <v>1352</v>
      </c>
      <c r="L421" s="74" t="s">
        <v>1503</v>
      </c>
      <c r="M421" s="73" t="s">
        <v>866</v>
      </c>
      <c r="N421" s="74" t="s">
        <v>1217</v>
      </c>
      <c r="O421" s="74"/>
      <c r="P421" s="74" t="s">
        <v>527</v>
      </c>
      <c r="Q421" s="74"/>
      <c r="R421" s="74"/>
      <c r="S421" s="74" t="s">
        <v>878</v>
      </c>
      <c r="T421" s="78" t="s">
        <v>679</v>
      </c>
      <c r="U421" s="78" t="s">
        <v>680</v>
      </c>
      <c r="V421" s="80" t="s">
        <v>1328</v>
      </c>
      <c r="W421" s="82" t="s">
        <v>597</v>
      </c>
      <c r="X421" s="68" t="s">
        <v>1424</v>
      </c>
      <c r="Y421" s="68"/>
      <c r="Z421" s="68"/>
      <c r="AA421" s="68"/>
    </row>
    <row r="422" spans="1:27" ht="89.25">
      <c r="A422" s="71">
        <v>3421</v>
      </c>
      <c r="B422" s="73" t="s">
        <v>1325</v>
      </c>
      <c r="C422" s="73" t="s">
        <v>883</v>
      </c>
      <c r="D422" s="74" t="s">
        <v>1494</v>
      </c>
      <c r="E422" s="74" t="s">
        <v>438</v>
      </c>
      <c r="F422" s="74" t="s">
        <v>1185</v>
      </c>
      <c r="G422" s="73" t="s">
        <v>1352</v>
      </c>
      <c r="H422" s="73" t="s">
        <v>825</v>
      </c>
      <c r="I422" s="74" t="s">
        <v>438</v>
      </c>
      <c r="J422" s="74" t="s">
        <v>1185</v>
      </c>
      <c r="K422" s="73" t="s">
        <v>1352</v>
      </c>
      <c r="L422" s="74" t="s">
        <v>1494</v>
      </c>
      <c r="M422" s="73" t="s">
        <v>866</v>
      </c>
      <c r="N422" s="74" t="s">
        <v>1212</v>
      </c>
      <c r="O422" s="74"/>
      <c r="P422" s="74"/>
      <c r="Q422" s="74"/>
      <c r="R422" s="74"/>
      <c r="S422" s="74" t="s">
        <v>878</v>
      </c>
      <c r="T422" s="78" t="s">
        <v>681</v>
      </c>
      <c r="U422" s="78" t="s">
        <v>682</v>
      </c>
      <c r="V422" s="68" t="s">
        <v>125</v>
      </c>
      <c r="W422" s="68" t="s">
        <v>196</v>
      </c>
      <c r="X422" s="68" t="s">
        <v>192</v>
      </c>
      <c r="Y422" s="68"/>
      <c r="Z422" s="68"/>
      <c r="AA422" s="68"/>
    </row>
    <row r="423" spans="1:27" ht="12.75">
      <c r="A423" s="71"/>
      <c r="B423" s="73"/>
      <c r="C423" s="73"/>
      <c r="D423" s="74"/>
      <c r="E423" s="74"/>
      <c r="F423" s="74"/>
      <c r="G423" s="73"/>
      <c r="H423" s="73"/>
      <c r="I423" s="74"/>
      <c r="J423" s="74"/>
      <c r="K423" s="73"/>
      <c r="L423" s="74"/>
      <c r="M423" s="73"/>
      <c r="N423" s="74"/>
      <c r="O423" s="74"/>
      <c r="P423" s="74"/>
      <c r="Q423" s="74"/>
      <c r="R423" s="74"/>
      <c r="S423" s="74"/>
      <c r="T423" s="73"/>
      <c r="U423" s="73"/>
      <c r="V423" s="68"/>
      <c r="W423" s="68"/>
      <c r="X423" s="68"/>
      <c r="Y423" s="68"/>
      <c r="Z423" s="68"/>
      <c r="AA423" s="68"/>
    </row>
  </sheetData>
  <sheetProtection/>
  <autoFilter ref="A1:AB423"/>
  <conditionalFormatting sqref="A1:AB1">
    <cfRule type="expression" priority="1" dxfId="1" stopIfTrue="1">
      <formula>AND($S1="Closed",$Y1="Done")</formula>
    </cfRule>
    <cfRule type="expression" priority="2" dxfId="0" stopIfTrue="1">
      <formula>$S1="Closed"</formula>
    </cfRule>
  </conditionalFormatting>
  <conditionalFormatting sqref="A2:AA423">
    <cfRule type="expression" priority="3" dxfId="15" stopIfTrue="1">
      <formula>AND($S2="Closed",$Y2="Done")</formula>
    </cfRule>
    <cfRule type="expression" priority="4" dxfId="16" stopIfTrue="1">
      <formula>$S2="Closed"</formula>
    </cfRule>
    <cfRule type="expression" priority="5" dxfId="17" stopIfTrue="1">
      <formula>NOT(ISBLANK($X2))</formula>
    </cfRule>
  </conditionalFormatting>
  <printOptions/>
  <pageMargins left="0.787401575" right="0.787401575" top="0.984251969" bottom="0.984251969" header="0.5" footer="0.5"/>
  <pageSetup horizontalDpi="600" verticalDpi="600" orientation="portrait" r:id="rId2"/>
  <headerFooter alignWithMargins="0">
    <oddHeader>&amp;LMonth Year&amp;C&amp;A&amp;Rdoc.: IEEE 802.11-yy/xxxxr0</oddHeader>
    <oddFooter>&amp;LSubmission&amp;C&amp;P&amp;RName, Company</oddFooter>
  </headerFooter>
  <drawing r:id="rId1"/>
</worksheet>
</file>

<file path=xl/worksheets/sheet3.xml><?xml version="1.0" encoding="utf-8"?>
<worksheet xmlns="http://schemas.openxmlformats.org/spreadsheetml/2006/main" xmlns:r="http://schemas.openxmlformats.org/officeDocument/2006/relationships">
  <sheetPr codeName="Sheet2"/>
  <dimension ref="A1:I42"/>
  <sheetViews>
    <sheetView zoomScalePageLayoutView="0" workbookViewId="0" topLeftCell="A4">
      <selection activeCell="G15" sqref="G15"/>
    </sheetView>
  </sheetViews>
  <sheetFormatPr defaultColWidth="9.140625" defaultRowHeight="12.75"/>
  <cols>
    <col min="1" max="1" width="2.7109375" style="0" customWidth="1"/>
    <col min="2" max="2" width="11.7109375" style="0" customWidth="1"/>
    <col min="3" max="3" width="27.7109375" style="0" bestFit="1" customWidth="1"/>
    <col min="4" max="6" width="11.421875" style="0" customWidth="1"/>
    <col min="7" max="7" width="15.00390625" style="0" customWidth="1"/>
    <col min="8" max="16384" width="11.421875" style="0" customWidth="1"/>
  </cols>
  <sheetData>
    <row r="1" s="43" customFormat="1" ht="23.25">
      <c r="A1" s="43" t="s">
        <v>1082</v>
      </c>
    </row>
    <row r="3" spans="1:9" s="44" customFormat="1" ht="18">
      <c r="A3" s="44" t="s">
        <v>1354</v>
      </c>
      <c r="D3" s="62" t="s">
        <v>1338</v>
      </c>
      <c r="E3" s="62" t="s">
        <v>1339</v>
      </c>
      <c r="F3" s="62" t="s">
        <v>1364</v>
      </c>
      <c r="G3" s="44" t="s">
        <v>310</v>
      </c>
      <c r="H3" s="44" t="s">
        <v>311</v>
      </c>
      <c r="I3" s="44" t="s">
        <v>312</v>
      </c>
    </row>
    <row r="4" spans="2:9" ht="12.75">
      <c r="B4" t="s">
        <v>1337</v>
      </c>
      <c r="C4" t="s">
        <v>1035</v>
      </c>
      <c r="D4">
        <f>COUNTIF(Comments!$N$2:$N$423,B4)</f>
        <v>3</v>
      </c>
      <c r="E4" s="60">
        <f>SUMPRODUCT((Comments!$N$2:$N$423=B4)*(Comments!$S$2:$S$423="Closed"))</f>
        <v>0</v>
      </c>
      <c r="F4">
        <f aca="true" t="shared" si="0" ref="F4:F13">D4-E4</f>
        <v>3</v>
      </c>
      <c r="H4" s="60">
        <f>SUMPRODUCT((Comments!$N$2:$N$423=B4)*(Comments!$V$2:$V$423="Accept"))+SUMPRODUCT((Comments!$N$2:$N$423=B4)*(Comments!$V$2:$V$423="Counter"))+SUMPRODUCT((Comments!$N$2:$N$423=B4)*(Comments!$V$2:$V$423="Reject"))</f>
        <v>3</v>
      </c>
      <c r="I4" s="79">
        <f aca="true" t="shared" si="1" ref="I4:I13">D4-H4</f>
        <v>0</v>
      </c>
    </row>
    <row r="5" spans="2:9" ht="12.75">
      <c r="B5" t="s">
        <v>1371</v>
      </c>
      <c r="C5" t="s">
        <v>876</v>
      </c>
      <c r="D5">
        <f>COUNTIF(Comments!$N$2:$N$423,B5)</f>
        <v>4</v>
      </c>
      <c r="E5" s="60">
        <f>SUMPRODUCT((Comments!$N$2:$N$423=B5)*(Comments!$S$2:$S$423="Closed"))</f>
        <v>0</v>
      </c>
      <c r="F5">
        <f t="shared" si="0"/>
        <v>4</v>
      </c>
      <c r="H5" s="60">
        <f>SUMPRODUCT((Comments!$N$2:$N$423=B5)*(Comments!$V$2:$V$423="Accept"))+SUMPRODUCT((Comments!$N$2:$N$423=B5)*(Comments!$V$2:$V$423="Counter"))+SUMPRODUCT((Comments!$N$2:$N$423=B5)*(Comments!$V$2:$V$423="Reject"))</f>
        <v>4</v>
      </c>
      <c r="I5" s="79">
        <f t="shared" si="1"/>
        <v>0</v>
      </c>
    </row>
    <row r="6" spans="2:9" ht="12.75">
      <c r="B6" t="s">
        <v>1032</v>
      </c>
      <c r="D6">
        <f>COUNTIF(Comments!$N$2:$N$423,B6)</f>
        <v>3</v>
      </c>
      <c r="E6" s="60">
        <f>SUMPRODUCT((Comments!$N$2:$N$423=B6)*(Comments!$S$2:$S$423="Closed"))</f>
        <v>0</v>
      </c>
      <c r="F6">
        <f t="shared" si="0"/>
        <v>3</v>
      </c>
      <c r="H6" s="60">
        <f>SUMPRODUCT((Comments!$N$2:$N$423=B6)*(Comments!$V$2:$V$423="Accept"))+SUMPRODUCT((Comments!$N$2:$N$423=B6)*(Comments!$V$2:$V$423="Counter"))+SUMPRODUCT((Comments!$N$2:$N$423=B6)*(Comments!$V$2:$V$423="Reject"))</f>
        <v>3</v>
      </c>
      <c r="I6" s="79">
        <f t="shared" si="1"/>
        <v>0</v>
      </c>
    </row>
    <row r="7" spans="2:9" ht="12.75">
      <c r="B7" t="s">
        <v>1372</v>
      </c>
      <c r="C7" t="s">
        <v>874</v>
      </c>
      <c r="D7">
        <f>COUNTIF(Comments!$N$2:$N$423,B7)</f>
        <v>57</v>
      </c>
      <c r="E7" s="60">
        <f>SUMPRODUCT((Comments!$N$2:$N$423=B7)*(Comments!$S$2:$S$423="Closed"))</f>
        <v>0</v>
      </c>
      <c r="F7">
        <f t="shared" si="0"/>
        <v>57</v>
      </c>
      <c r="G7" t="s">
        <v>516</v>
      </c>
      <c r="H7" s="60">
        <f>SUMPRODUCT((Comments!$N$2:$N$423=B7)*(Comments!$V$2:$V$423="Accept"))+SUMPRODUCT((Comments!$N$2:$N$423=B7)*(Comments!$V$2:$V$423="Counter"))+SUMPRODUCT((Comments!$N$2:$N$423=B7)*(Comments!$V$2:$V$423="Reject"))</f>
        <v>57</v>
      </c>
      <c r="I7" s="79">
        <f t="shared" si="1"/>
        <v>0</v>
      </c>
    </row>
    <row r="8" spans="2:9" ht="12.75">
      <c r="B8" t="s">
        <v>1033</v>
      </c>
      <c r="C8" t="s">
        <v>1034</v>
      </c>
      <c r="D8">
        <f>COUNTIF(Comments!$N$2:$N$423,B8)</f>
        <v>16</v>
      </c>
      <c r="E8" s="60">
        <f>SUMPRODUCT((Comments!$N$2:$N$423=B8)*(Comments!$S$2:$S$423="Closed"))</f>
        <v>0</v>
      </c>
      <c r="F8">
        <f t="shared" si="0"/>
        <v>16</v>
      </c>
      <c r="G8" t="s">
        <v>516</v>
      </c>
      <c r="H8" s="60">
        <f>SUMPRODUCT((Comments!$N$2:$N$423=B8)*(Comments!$V$2:$V$423="Accept"))+SUMPRODUCT((Comments!$N$2:$N$423=B8)*(Comments!$V$2:$V$423="Counter"))+SUMPRODUCT((Comments!$N$2:$N$423=B8)*(Comments!$V$2:$V$423="Reject"))</f>
        <v>16</v>
      </c>
      <c r="I8" s="79">
        <f t="shared" si="1"/>
        <v>0</v>
      </c>
    </row>
    <row r="9" spans="2:9" ht="12.75">
      <c r="B9" t="s">
        <v>1365</v>
      </c>
      <c r="D9">
        <f>COUNTIF(Comments!$N$2:$N$423,B9)</f>
        <v>8</v>
      </c>
      <c r="E9" s="60">
        <f>SUMPRODUCT((Comments!$N$2:$N$423=B9)*(Comments!$S$2:$S$423="Closed"))</f>
        <v>0</v>
      </c>
      <c r="F9">
        <f t="shared" si="0"/>
        <v>8</v>
      </c>
      <c r="H9" s="60">
        <f>SUMPRODUCT((Comments!$N$2:$N$423=B9)*(Comments!$V$2:$V$423="Accept"))+SUMPRODUCT((Comments!$N$2:$N$423=B9)*(Comments!$V$2:$V$423="Counter"))+SUMPRODUCT((Comments!$N$2:$N$423=B9)*(Comments!$V$2:$V$423="Reject"))</f>
        <v>8</v>
      </c>
      <c r="I9" s="79">
        <f t="shared" si="1"/>
        <v>0</v>
      </c>
    </row>
    <row r="10" spans="2:9" ht="12.75">
      <c r="B10" t="s">
        <v>1085</v>
      </c>
      <c r="C10" t="s">
        <v>1086</v>
      </c>
      <c r="D10">
        <f>COUNTIF(Comments!$N$2:$N$423,B10)</f>
        <v>0</v>
      </c>
      <c r="E10" s="60">
        <f>SUMPRODUCT((Comments!$N$2:$N$423=B10)*(Comments!$S$2:$S$423="Closed"))</f>
        <v>0</v>
      </c>
      <c r="F10">
        <f t="shared" si="0"/>
        <v>0</v>
      </c>
      <c r="H10" s="60">
        <f>SUMPRODUCT((Comments!$N$2:$N$423=B10)*(Comments!$V$2:$V$423="Accept"))+SUMPRODUCT((Comments!$N$2:$N$423=B10)*(Comments!$V$2:$V$423="Counter"))+SUMPRODUCT((Comments!$N$2:$N$423=B10)*(Comments!$V$2:$V$423="Reject"))</f>
        <v>0</v>
      </c>
      <c r="I10" s="79">
        <f t="shared" si="1"/>
        <v>0</v>
      </c>
    </row>
    <row r="11" spans="2:9" ht="12.75">
      <c r="B11" t="s">
        <v>872</v>
      </c>
      <c r="C11" t="s">
        <v>873</v>
      </c>
      <c r="D11">
        <f>COUNTIF(Comments!$N$2:$N$423,B11)</f>
        <v>15</v>
      </c>
      <c r="E11" s="60">
        <f>SUMPRODUCT((Comments!$N$2:$N$423=B11)*(Comments!$S$2:$S$423="Closed"))</f>
        <v>0</v>
      </c>
      <c r="F11">
        <f t="shared" si="0"/>
        <v>15</v>
      </c>
      <c r="G11" t="s">
        <v>518</v>
      </c>
      <c r="H11" s="60">
        <f>SUMPRODUCT((Comments!$N$2:$N$423=B11)*(Comments!$V$2:$V$423="Accept"))+SUMPRODUCT((Comments!$N$2:$N$423=B11)*(Comments!$V$2:$V$423="Counter"))+SUMPRODUCT((Comments!$N$2:$N$423=B11)*(Comments!$V$2:$V$423="Reject"))</f>
        <v>15</v>
      </c>
      <c r="I11" s="79">
        <f t="shared" si="1"/>
        <v>0</v>
      </c>
    </row>
    <row r="12" spans="2:9" ht="12.75">
      <c r="B12" t="s">
        <v>1396</v>
      </c>
      <c r="D12">
        <f>COUNTIF(Comments!$N$2:$N$423,B12)</f>
        <v>1</v>
      </c>
      <c r="E12" s="60">
        <f>SUMPRODUCT((Comments!$N$2:$N$423=B12)*(Comments!$S$2:$S$423="Closed"))</f>
        <v>0</v>
      </c>
      <c r="F12">
        <f t="shared" si="0"/>
        <v>1</v>
      </c>
      <c r="H12" s="60">
        <f>SUMPRODUCT((Comments!$N$2:$N$423=B12)*(Comments!$V$2:$V$423="Accept"))+SUMPRODUCT((Comments!$N$2:$N$423=B12)*(Comments!$V$2:$V$423="Counter"))+SUMPRODUCT((Comments!$N$2:$N$423=B12)*(Comments!$V$2:$V$423="Reject"))</f>
        <v>1</v>
      </c>
      <c r="I12" s="79">
        <f t="shared" si="1"/>
        <v>0</v>
      </c>
    </row>
    <row r="13" spans="2:9" ht="12.75">
      <c r="B13" t="s">
        <v>1333</v>
      </c>
      <c r="D13">
        <f>COUNTIF(Comments!$N$2:$N$423,B13)</f>
        <v>1</v>
      </c>
      <c r="E13" s="60">
        <f>SUMPRODUCT((Comments!$N$2:$N$423=B13)*(Comments!$S$2:$S$423="Closed"))</f>
        <v>0</v>
      </c>
      <c r="F13">
        <f t="shared" si="0"/>
        <v>1</v>
      </c>
      <c r="H13" s="60">
        <f>SUMPRODUCT((Comments!$N$2:$N$423=B13)*(Comments!$V$2:$V$423="Accept"))+SUMPRODUCT((Comments!$N$2:$N$423=B13)*(Comments!$V$2:$V$423="Counter"))+SUMPRODUCT((Comments!$N$2:$N$423=B13)*(Comments!$V$2:$V$423="Reject"))</f>
        <v>1</v>
      </c>
      <c r="I13" s="79">
        <f t="shared" si="1"/>
        <v>0</v>
      </c>
    </row>
    <row r="14" spans="4:9" ht="12.75">
      <c r="D14">
        <f>SUM(D4:D13)</f>
        <v>108</v>
      </c>
      <c r="E14">
        <f>SUM(E4:E13)</f>
        <v>0</v>
      </c>
      <c r="F14">
        <f>SUM(F4:F13)</f>
        <v>108</v>
      </c>
      <c r="H14">
        <f>SUM(H4:H13)</f>
        <v>108</v>
      </c>
      <c r="I14">
        <f>SUM(I4:I13)</f>
        <v>0</v>
      </c>
    </row>
    <row r="15" s="44" customFormat="1" ht="18">
      <c r="A15" s="44" t="s">
        <v>1369</v>
      </c>
    </row>
    <row r="16" spans="2:9" ht="12.75">
      <c r="B16" t="s">
        <v>1374</v>
      </c>
      <c r="C16" t="s">
        <v>1375</v>
      </c>
      <c r="D16">
        <f>COUNTIF(Comments!$N$2:$N$423,B16)</f>
        <v>27</v>
      </c>
      <c r="E16" s="60">
        <f>SUMPRODUCT((Comments!$N$2:$N$423=B16)*(Comments!$S$2:$S$423="Closed"))</f>
        <v>27</v>
      </c>
      <c r="F16">
        <f aca="true" t="shared" si="2" ref="F16:F23">D16-E16</f>
        <v>0</v>
      </c>
      <c r="G16" t="s">
        <v>516</v>
      </c>
      <c r="H16" s="60">
        <f>SUMPRODUCT((Comments!$N$2:$N$423=B16)*(Comments!$V$2:$V$423="Accept"))+SUMPRODUCT((Comments!$N$2:$N$423=B16)*(Comments!$V$2:$V$423="Counter"))+SUMPRODUCT((Comments!$N$2:$N$423=B16)*(Comments!$V$2:$V$423="Reject"))</f>
        <v>27</v>
      </c>
      <c r="I16" s="79">
        <f aca="true" t="shared" si="3" ref="I16:I23">D16-H16</f>
        <v>0</v>
      </c>
    </row>
    <row r="17" spans="2:9" ht="12.75">
      <c r="B17" t="s">
        <v>1036</v>
      </c>
      <c r="C17" t="s">
        <v>1037</v>
      </c>
      <c r="D17">
        <f>COUNTIF(Comments!$N$2:$N$423,B17)</f>
        <v>2</v>
      </c>
      <c r="E17" s="60">
        <f>SUMPRODUCT((Comments!$N$2:$N$423=B17)*(Comments!$S$2:$S$423="Closed"))</f>
        <v>0</v>
      </c>
      <c r="F17">
        <f t="shared" si="2"/>
        <v>2</v>
      </c>
      <c r="H17" s="60">
        <f>SUMPRODUCT((Comments!$N$2:$N$423=B17)*(Comments!$V$2:$V$423="Accept"))+SUMPRODUCT((Comments!$N$2:$N$423=B17)*(Comments!$V$2:$V$423="Counter"))+SUMPRODUCT((Comments!$N$2:$N$423=B17)*(Comments!$V$2:$V$423="Reject"))</f>
        <v>2</v>
      </c>
      <c r="I17" s="79">
        <f t="shared" si="3"/>
        <v>0</v>
      </c>
    </row>
    <row r="18" spans="2:9" ht="12.75">
      <c r="B18" t="s">
        <v>1038</v>
      </c>
      <c r="C18" t="s">
        <v>1373</v>
      </c>
      <c r="D18">
        <f>COUNTIF(Comments!$N$2:$N$423,B18)</f>
        <v>4</v>
      </c>
      <c r="E18" s="60">
        <f>SUMPRODUCT((Comments!$N$2:$N$423=B18)*(Comments!$S$2:$S$423="Closed"))</f>
        <v>0</v>
      </c>
      <c r="F18">
        <f t="shared" si="2"/>
        <v>4</v>
      </c>
      <c r="G18" t="s">
        <v>517</v>
      </c>
      <c r="H18" s="60">
        <f>SUMPRODUCT((Comments!$N$2:$N$423=B18)*(Comments!$V$2:$V$423="Accept"))+SUMPRODUCT((Comments!$N$2:$N$423=B18)*(Comments!$V$2:$V$423="Counter"))+SUMPRODUCT((Comments!$N$2:$N$423=B18)*(Comments!$V$2:$V$423="Reject"))</f>
        <v>4</v>
      </c>
      <c r="I18" s="79">
        <f t="shared" si="3"/>
        <v>0</v>
      </c>
    </row>
    <row r="19" spans="2:9" ht="12.75">
      <c r="B19" t="s">
        <v>1376</v>
      </c>
      <c r="D19">
        <f>COUNTIF(Comments!$N$2:$N$423,B19)</f>
        <v>0</v>
      </c>
      <c r="E19" s="60">
        <f>SUMPRODUCT((Comments!$N$2:$N$423=B19)*(Comments!$S$2:$S$423="Closed"))</f>
        <v>0</v>
      </c>
      <c r="F19">
        <f t="shared" si="2"/>
        <v>0</v>
      </c>
      <c r="H19" s="60">
        <f>SUMPRODUCT((Comments!$N$2:$N$423=B19)*(Comments!$V$2:$V$423="Accept"))+SUMPRODUCT((Comments!$N$2:$N$423=B19)*(Comments!$V$2:$V$423="Counter"))+SUMPRODUCT((Comments!$N$2:$N$423=B19)*(Comments!$V$2:$V$423="Reject"))</f>
        <v>0</v>
      </c>
      <c r="I19" s="79">
        <f t="shared" si="3"/>
        <v>0</v>
      </c>
    </row>
    <row r="20" spans="2:9" ht="12.75">
      <c r="B20" t="s">
        <v>1319</v>
      </c>
      <c r="C20" t="s">
        <v>1320</v>
      </c>
      <c r="D20">
        <f>COUNTIF(Comments!$N$2:$N$423,B20)</f>
        <v>107</v>
      </c>
      <c r="E20" s="60">
        <f>SUMPRODUCT((Comments!$N$2:$N$423=B20)*(Comments!$S$2:$S$423="Closed"))</f>
        <v>0</v>
      </c>
      <c r="F20">
        <f t="shared" si="2"/>
        <v>107</v>
      </c>
      <c r="G20" t="s">
        <v>520</v>
      </c>
      <c r="H20" s="60">
        <f>SUMPRODUCT((Comments!$N$2:$N$423=B20)*(Comments!$V$2:$V$423="Accept"))+SUMPRODUCT((Comments!$N$2:$N$423=B20)*(Comments!$V$2:$V$423="Counter"))+SUMPRODUCT((Comments!$N$2:$N$423=B20)*(Comments!$V$2:$V$423="Reject"))</f>
        <v>107</v>
      </c>
      <c r="I20" s="79">
        <f t="shared" si="3"/>
        <v>0</v>
      </c>
    </row>
    <row r="21" spans="2:9" ht="12.75">
      <c r="B21" t="s">
        <v>1377</v>
      </c>
      <c r="C21" t="s">
        <v>1378</v>
      </c>
      <c r="D21">
        <f>COUNTIF(Comments!$N$2:$N$423,B21)</f>
        <v>9</v>
      </c>
      <c r="E21" s="60">
        <f>SUMPRODUCT((Comments!$N$2:$N$423=B21)*(Comments!$S$2:$S$423="Closed"))</f>
        <v>0</v>
      </c>
      <c r="F21">
        <f t="shared" si="2"/>
        <v>9</v>
      </c>
      <c r="G21" t="s">
        <v>519</v>
      </c>
      <c r="H21" s="60">
        <f>SUMPRODUCT((Comments!$N$2:$N$423=B21)*(Comments!$V$2:$V$423="Accept"))+SUMPRODUCT((Comments!$N$2:$N$423=B21)*(Comments!$V$2:$V$423="Counter"))+SUMPRODUCT((Comments!$N$2:$N$423=B21)*(Comments!$V$2:$V$423="Reject"))</f>
        <v>9</v>
      </c>
      <c r="I21" s="79">
        <f t="shared" si="3"/>
        <v>0</v>
      </c>
    </row>
    <row r="22" spans="2:9" ht="12.75">
      <c r="B22" t="s">
        <v>693</v>
      </c>
      <c r="C22" t="s">
        <v>694</v>
      </c>
      <c r="D22">
        <f>COUNTIF(Comments!$N$2:$N$423,B22)</f>
        <v>9</v>
      </c>
      <c r="E22" s="60">
        <f>SUMPRODUCT((Comments!$N$2:$N$423=B22)*(Comments!$S$2:$S$423="Closed"))</f>
        <v>0</v>
      </c>
      <c r="F22">
        <f>D22-E22</f>
        <v>9</v>
      </c>
      <c r="G22" t="s">
        <v>519</v>
      </c>
      <c r="H22" s="60">
        <f>SUMPRODUCT((Comments!$N$2:$N$423=B22)*(Comments!$V$2:$V$423="Accept"))+SUMPRODUCT((Comments!$N$2:$N$423=B22)*(Comments!$V$2:$V$423="Counter"))+SUMPRODUCT((Comments!$N$2:$N$423=B22)*(Comments!$V$2:$V$423="Reject"))</f>
        <v>9</v>
      </c>
      <c r="I22" s="79">
        <f t="shared" si="3"/>
        <v>0</v>
      </c>
    </row>
    <row r="23" spans="2:9" ht="12.75">
      <c r="B23" t="s">
        <v>1321</v>
      </c>
      <c r="C23" t="s">
        <v>1322</v>
      </c>
      <c r="D23">
        <f>COUNTIF(Comments!$N$2:$N$423,B23)</f>
        <v>3</v>
      </c>
      <c r="E23" s="60">
        <f>SUMPRODUCT((Comments!$N$2:$N$423=B23)*(Comments!$S$2:$S$423="Closed"))</f>
        <v>0</v>
      </c>
      <c r="F23">
        <f t="shared" si="2"/>
        <v>3</v>
      </c>
      <c r="G23" t="s">
        <v>813</v>
      </c>
      <c r="H23" s="60">
        <f>SUMPRODUCT((Comments!$N$2:$N$423=B23)*(Comments!$V$2:$V$423="Accept"))+SUMPRODUCT((Comments!$N$2:$N$423=B23)*(Comments!$V$2:$V$423="Counter"))+SUMPRODUCT((Comments!$N$2:$N$423=B23)*(Comments!$V$2:$V$423="Reject"))</f>
        <v>3</v>
      </c>
      <c r="I23" s="79">
        <f t="shared" si="3"/>
        <v>0</v>
      </c>
    </row>
    <row r="24" spans="4:9" ht="12.75">
      <c r="D24">
        <f>SUM(D16:D23)</f>
        <v>161</v>
      </c>
      <c r="E24">
        <f>SUM(E16:E23)</f>
        <v>27</v>
      </c>
      <c r="F24">
        <f>SUM(F16:F23)</f>
        <v>134</v>
      </c>
      <c r="H24">
        <f>SUM(H16:H23)</f>
        <v>161</v>
      </c>
      <c r="I24">
        <f>SUM(I16:I23)</f>
        <v>0</v>
      </c>
    </row>
    <row r="25" s="44" customFormat="1" ht="18">
      <c r="A25" s="44" t="s">
        <v>1379</v>
      </c>
    </row>
    <row r="26" spans="2:9" ht="12.75">
      <c r="B26" t="s">
        <v>1088</v>
      </c>
      <c r="C26" t="s">
        <v>1087</v>
      </c>
      <c r="D26">
        <f>COUNTIF(Comments!$N$2:$N$423,B26)</f>
        <v>2</v>
      </c>
      <c r="E26" s="60">
        <f>SUMPRODUCT((Comments!$N$2:$N$423=B26)*(Comments!$S$2:$S$423="Closed"))</f>
        <v>0</v>
      </c>
      <c r="F26">
        <f aca="true" t="shared" si="4" ref="F26:F33">D26-E26</f>
        <v>2</v>
      </c>
      <c r="H26" s="60">
        <f>SUMPRODUCT((Comments!$N$2:$N$423=B26)*(Comments!$V$2:$V$423="Accept"))+SUMPRODUCT((Comments!$N$2:$N$423=B26)*(Comments!$V$2:$V$423="Counter"))+SUMPRODUCT((Comments!$N$2:$N$423=B26)*(Comments!$V$2:$V$423="Reject"))</f>
        <v>2</v>
      </c>
      <c r="I26" s="79">
        <f aca="true" t="shared" si="5" ref="I26:I33">D26-H26</f>
        <v>0</v>
      </c>
    </row>
    <row r="27" spans="2:9" ht="12.75">
      <c r="B27" t="s">
        <v>301</v>
      </c>
      <c r="C27" t="s">
        <v>1041</v>
      </c>
      <c r="D27">
        <f>COUNTIF(Comments!$N$2:$N$423,B27)</f>
        <v>1</v>
      </c>
      <c r="E27" s="60">
        <f>SUMPRODUCT((Comments!$N$2:$N$423=B27)*(Comments!$S$2:$S$423="Closed"))</f>
        <v>0</v>
      </c>
      <c r="F27">
        <f t="shared" si="4"/>
        <v>1</v>
      </c>
      <c r="H27" s="60">
        <f>SUMPRODUCT((Comments!$N$2:$N$423=B27)*(Comments!$V$2:$V$423="Accept"))+SUMPRODUCT((Comments!$N$2:$N$423=B27)*(Comments!$V$2:$V$423="Counter"))+SUMPRODUCT((Comments!$N$2:$N$423=B27)*(Comments!$V$2:$V$423="Reject"))</f>
        <v>1</v>
      </c>
      <c r="I27" s="79">
        <f t="shared" si="5"/>
        <v>0</v>
      </c>
    </row>
    <row r="28" spans="2:9" ht="12.75">
      <c r="B28" t="s">
        <v>1039</v>
      </c>
      <c r="C28" t="s">
        <v>1040</v>
      </c>
      <c r="D28">
        <f>COUNTIF(Comments!$N$2:$N$423,B28)</f>
        <v>10</v>
      </c>
      <c r="E28" s="60">
        <f>SUMPRODUCT((Comments!$N$2:$N$423=B28)*(Comments!$S$2:$S$423="Closed"))</f>
        <v>0</v>
      </c>
      <c r="F28">
        <f t="shared" si="4"/>
        <v>10</v>
      </c>
      <c r="H28" s="60">
        <f>SUMPRODUCT((Comments!$N$2:$N$423=B28)*(Comments!$V$2:$V$423="Accept"))+SUMPRODUCT((Comments!$N$2:$N$423=B28)*(Comments!$V$2:$V$423="Counter"))+SUMPRODUCT((Comments!$N$2:$N$423=B28)*(Comments!$V$2:$V$423="Reject"))</f>
        <v>10</v>
      </c>
      <c r="I28" s="79">
        <f t="shared" si="5"/>
        <v>0</v>
      </c>
    </row>
    <row r="29" spans="2:9" ht="12.75">
      <c r="B29" t="s">
        <v>1381</v>
      </c>
      <c r="D29">
        <f>COUNTIF(Comments!$N$2:$N$423,B29)</f>
        <v>0</v>
      </c>
      <c r="E29" s="60">
        <f>SUMPRODUCT((Comments!$N$2:$N$423=B29)*(Comments!$S$2:$S$423="Closed"))</f>
        <v>0</v>
      </c>
      <c r="F29">
        <f t="shared" si="4"/>
        <v>0</v>
      </c>
      <c r="H29" s="60">
        <f>SUMPRODUCT((Comments!$N$2:$N$423=B29)*(Comments!$V$2:$V$423="Accept"))+SUMPRODUCT((Comments!$N$2:$N$423=B29)*(Comments!$V$2:$V$423="Counter"))+SUMPRODUCT((Comments!$N$2:$N$423=B29)*(Comments!$V$2:$V$423="Reject"))</f>
        <v>0</v>
      </c>
      <c r="I29" s="79">
        <f t="shared" si="5"/>
        <v>0</v>
      </c>
    </row>
    <row r="30" spans="2:9" ht="12.75">
      <c r="B30" t="s">
        <v>1380</v>
      </c>
      <c r="D30">
        <f>COUNTIF(Comments!$N$2:$N$423,B30)</f>
        <v>75</v>
      </c>
      <c r="E30" s="60">
        <f>SUMPRODUCT((Comments!$N$2:$N$423=B30)*(Comments!$S$2:$S$423="Closed"))</f>
        <v>0</v>
      </c>
      <c r="F30">
        <f t="shared" si="4"/>
        <v>75</v>
      </c>
      <c r="H30" s="60">
        <f>SUMPRODUCT((Comments!$N$2:$N$423=B30)*(Comments!$V$2:$V$423="Accept"))+SUMPRODUCT((Comments!$N$2:$N$423=B30)*(Comments!$V$2:$V$423="Counter"))+SUMPRODUCT((Comments!$N$2:$N$423=B30)*(Comments!$V$2:$V$423="Reject"))</f>
        <v>75</v>
      </c>
      <c r="I30" s="79">
        <f t="shared" si="5"/>
        <v>0</v>
      </c>
    </row>
    <row r="31" spans="2:9" ht="12.75">
      <c r="B31" t="s">
        <v>299</v>
      </c>
      <c r="D31">
        <f>COUNTIF(Comments!$N$2:$N$423,B31)</f>
        <v>13</v>
      </c>
      <c r="E31" s="60">
        <f>SUMPRODUCT((Comments!$N$2:$N$423=B31)*(Comments!$S$2:$S$423="Closed"))</f>
        <v>0</v>
      </c>
      <c r="F31">
        <f t="shared" si="4"/>
        <v>13</v>
      </c>
      <c r="H31" s="60">
        <f>SUMPRODUCT((Comments!$N$2:$N$423=B31)*(Comments!$V$2:$V$423="Accept"))+SUMPRODUCT((Comments!$N$2:$N$423=B31)*(Comments!$V$2:$V$423="Counter"))+SUMPRODUCT((Comments!$N$2:$N$423=B31)*(Comments!$V$2:$V$423="Reject"))</f>
        <v>13</v>
      </c>
      <c r="I31" s="79">
        <f t="shared" si="5"/>
        <v>0</v>
      </c>
    </row>
    <row r="32" spans="2:9" ht="12.75">
      <c r="B32" t="s">
        <v>1089</v>
      </c>
      <c r="D32">
        <f>COUNTIF(Comments!$N$2:$N$423,B32)</f>
        <v>8</v>
      </c>
      <c r="E32" s="60">
        <f>SUMPRODUCT((Comments!$N$2:$N$423=B32)*(Comments!$S$2:$S$423="Closed"))</f>
        <v>0</v>
      </c>
      <c r="F32">
        <f t="shared" si="4"/>
        <v>8</v>
      </c>
      <c r="H32" s="60">
        <f>SUMPRODUCT((Comments!$N$2:$N$423=B32)*(Comments!$V$2:$V$423="Accept"))+SUMPRODUCT((Comments!$N$2:$N$423=B32)*(Comments!$V$2:$V$423="Counter"))+SUMPRODUCT((Comments!$N$2:$N$423=B32)*(Comments!$V$2:$V$423="Reject"))</f>
        <v>8</v>
      </c>
      <c r="I32" s="79">
        <f t="shared" si="5"/>
        <v>0</v>
      </c>
    </row>
    <row r="33" spans="2:9" ht="12.75">
      <c r="B33" t="s">
        <v>1047</v>
      </c>
      <c r="C33" t="s">
        <v>1046</v>
      </c>
      <c r="D33">
        <f>COUNTIF(Comments!$N$2:$N$423,B33)</f>
        <v>5</v>
      </c>
      <c r="E33" s="60">
        <f>SUMPRODUCT((Comments!$N$2:$N$423=B33)*(Comments!$S$2:$S$423="Closed"))</f>
        <v>0</v>
      </c>
      <c r="F33">
        <f t="shared" si="4"/>
        <v>5</v>
      </c>
      <c r="H33" s="60">
        <f>SUMPRODUCT((Comments!$N$2:$N$423=B33)*(Comments!$V$2:$V$423="Accept"))+SUMPRODUCT((Comments!$N$2:$N$423=B33)*(Comments!$V$2:$V$423="Counter"))+SUMPRODUCT((Comments!$N$2:$N$423=B33)*(Comments!$V$2:$V$423="Reject"))</f>
        <v>5</v>
      </c>
      <c r="I33" s="79">
        <f t="shared" si="5"/>
        <v>0</v>
      </c>
    </row>
    <row r="34" spans="4:9" ht="12.75">
      <c r="D34">
        <f>SUM(D26:D33)</f>
        <v>114</v>
      </c>
      <c r="E34">
        <f>SUM(E26:E33)</f>
        <v>0</v>
      </c>
      <c r="F34">
        <f>SUM(F26:F33)</f>
        <v>114</v>
      </c>
      <c r="H34">
        <f>SUM(H26:H33)</f>
        <v>114</v>
      </c>
      <c r="I34">
        <f>SUM(I26:I33)</f>
        <v>0</v>
      </c>
    </row>
    <row r="35" s="44" customFormat="1" ht="18">
      <c r="A35" s="44" t="s">
        <v>1048</v>
      </c>
    </row>
    <row r="36" spans="2:9" ht="12.75">
      <c r="B36" t="s">
        <v>1392</v>
      </c>
      <c r="D36">
        <f>COUNTIF(Comments!$N$2:$N$423,B36)</f>
        <v>7</v>
      </c>
      <c r="E36" s="60">
        <f>SUMPRODUCT((Comments!$N$2:$N$423=B36)*(Comments!$S$2:$S$423="Closed"))</f>
        <v>0</v>
      </c>
      <c r="F36">
        <f aca="true" t="shared" si="6" ref="F36:F41">D36-E36</f>
        <v>7</v>
      </c>
      <c r="G36" t="s">
        <v>521</v>
      </c>
      <c r="H36" s="60">
        <f>SUMPRODUCT((Comments!$N$2:$N$423=B36)*(Comments!$V$2:$V$423="Accept"))+SUMPRODUCT((Comments!$N$2:$N$423=B36)*(Comments!$V$2:$V$423="Counter"))+SUMPRODUCT((Comments!$N$2:$N$423=B36)*(Comments!$V$2:$V$423="Reject"))</f>
        <v>7</v>
      </c>
      <c r="I36" s="79">
        <f aca="true" t="shared" si="7" ref="I36:I41">D36-H36</f>
        <v>0</v>
      </c>
    </row>
    <row r="37" spans="2:9" ht="12.75">
      <c r="B37" t="s">
        <v>1092</v>
      </c>
      <c r="D37">
        <f>COUNTIF(Comments!$N$2:$N$423,B37)</f>
        <v>3</v>
      </c>
      <c r="E37" s="60">
        <f>SUMPRODUCT((Comments!$N$2:$N$423=B37)*(Comments!$S$2:$S$423="Closed"))</f>
        <v>0</v>
      </c>
      <c r="F37">
        <f t="shared" si="6"/>
        <v>3</v>
      </c>
      <c r="G37" t="s">
        <v>521</v>
      </c>
      <c r="H37" s="60">
        <f>SUMPRODUCT((Comments!$N$2:$N$423=B37)*(Comments!$V$2:$V$423="Accept"))+SUMPRODUCT((Comments!$N$2:$N$423=B37)*(Comments!$V$2:$V$423="Counter"))+SUMPRODUCT((Comments!$N$2:$N$423=B37)*(Comments!$V$2:$V$423="Reject"))</f>
        <v>3</v>
      </c>
      <c r="I37" s="79">
        <f t="shared" si="7"/>
        <v>0</v>
      </c>
    </row>
    <row r="38" spans="2:9" ht="12.75">
      <c r="B38" t="s">
        <v>870</v>
      </c>
      <c r="C38" t="s">
        <v>871</v>
      </c>
      <c r="D38">
        <f>COUNTIF(Comments!$N$2:$N$423,B38)</f>
        <v>1</v>
      </c>
      <c r="E38" s="60">
        <f>SUMPRODUCT((Comments!$N$2:$N$423=B38)*(Comments!$S$2:$S$423="Closed"))</f>
        <v>0</v>
      </c>
      <c r="F38">
        <f t="shared" si="6"/>
        <v>1</v>
      </c>
      <c r="G38" t="s">
        <v>521</v>
      </c>
      <c r="H38" s="60">
        <f>SUMPRODUCT((Comments!$N$2:$N$423=B38)*(Comments!$V$2:$V$423="Accept"))+SUMPRODUCT((Comments!$N$2:$N$423=B38)*(Comments!$V$2:$V$423="Counter"))+SUMPRODUCT((Comments!$N$2:$N$423=B38)*(Comments!$V$2:$V$423="Reject"))</f>
        <v>1</v>
      </c>
      <c r="I38" s="79">
        <f t="shared" si="7"/>
        <v>0</v>
      </c>
    </row>
    <row r="39" spans="2:9" ht="12.75">
      <c r="B39" t="s">
        <v>1029</v>
      </c>
      <c r="C39" t="s">
        <v>1030</v>
      </c>
      <c r="D39">
        <f>COUNTIF(Comments!$N$2:$N$423,B39)</f>
        <v>0</v>
      </c>
      <c r="E39" s="60">
        <f>SUMPRODUCT((Comments!$N$2:$N$423=B39)*(Comments!$S$2:$S$423="Closed"))</f>
        <v>0</v>
      </c>
      <c r="F39">
        <f t="shared" si="6"/>
        <v>0</v>
      </c>
      <c r="H39" s="60">
        <f>SUMPRODUCT((Comments!$N$2:$N$423=B39)*(Comments!$V$2:$V$423="Accept"))+SUMPRODUCT((Comments!$N$2:$N$423=B39)*(Comments!$V$2:$V$423="Counter"))+SUMPRODUCT((Comments!$N$2:$N$423=B39)*(Comments!$V$2:$V$423="Reject"))</f>
        <v>0</v>
      </c>
      <c r="I39" s="79">
        <f t="shared" si="7"/>
        <v>0</v>
      </c>
    </row>
    <row r="40" spans="2:9" ht="12.75">
      <c r="B40" t="s">
        <v>1050</v>
      </c>
      <c r="C40" t="s">
        <v>1049</v>
      </c>
      <c r="D40">
        <f>COUNTIF(Comments!$N$2:$N$423,B40)</f>
        <v>6</v>
      </c>
      <c r="E40" s="60">
        <f>SUMPRODUCT((Comments!$N$2:$N$423=B40)*(Comments!$S$2:$S$423="Closed"))</f>
        <v>0</v>
      </c>
      <c r="F40">
        <f t="shared" si="6"/>
        <v>6</v>
      </c>
      <c r="G40" t="s">
        <v>521</v>
      </c>
      <c r="H40" s="60">
        <f>SUMPRODUCT((Comments!$N$2:$N$423=B40)*(Comments!$V$2:$V$423="Accept"))+SUMPRODUCT((Comments!$N$2:$N$423=B40)*(Comments!$V$2:$V$423="Counter"))+SUMPRODUCT((Comments!$N$2:$N$423=B40)*(Comments!$V$2:$V$423="Reject"))</f>
        <v>6</v>
      </c>
      <c r="I40" s="79">
        <f t="shared" si="7"/>
        <v>0</v>
      </c>
    </row>
    <row r="41" spans="2:9" ht="12.75">
      <c r="B41" t="s">
        <v>1051</v>
      </c>
      <c r="C41" t="s">
        <v>875</v>
      </c>
      <c r="D41">
        <f>COUNTIF(Comments!$N$2:$N$423,B41)</f>
        <v>21</v>
      </c>
      <c r="E41" s="60">
        <f>SUMPRODUCT((Comments!$N$2:$N$423=B41)*(Comments!$S$2:$S$423="Closed"))</f>
        <v>21</v>
      </c>
      <c r="F41">
        <f t="shared" si="6"/>
        <v>0</v>
      </c>
      <c r="G41" t="s">
        <v>521</v>
      </c>
      <c r="H41" s="60">
        <f>SUMPRODUCT((Comments!$N$2:$N$423=B41)*(Comments!$V$2:$V$423="Accept"))+SUMPRODUCT((Comments!$N$2:$N$423=B41)*(Comments!$V$2:$V$423="Counter"))+SUMPRODUCT((Comments!$N$2:$N$423=B41)*(Comments!$V$2:$V$423="Reject"))</f>
        <v>21</v>
      </c>
      <c r="I41" s="79">
        <f t="shared" si="7"/>
        <v>0</v>
      </c>
    </row>
    <row r="42" spans="4:9" ht="12.75">
      <c r="D42">
        <f>SUM(D36:D41)</f>
        <v>38</v>
      </c>
      <c r="E42">
        <f>SUM(E36:E41)</f>
        <v>21</v>
      </c>
      <c r="F42">
        <f>SUM(F36:F41)</f>
        <v>17</v>
      </c>
      <c r="H42">
        <f>SUM(H36:H41)</f>
        <v>38</v>
      </c>
      <c r="I42">
        <f>SUM(I36:I41)</f>
        <v>0</v>
      </c>
    </row>
  </sheetData>
  <sheetProtection/>
  <printOptions/>
  <pageMargins left="0.787401575" right="0.787401575" top="0.984251969" bottom="0.984251969"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Sheet3"/>
  <dimension ref="A1:I15"/>
  <sheetViews>
    <sheetView zoomScale="145" zoomScaleNormal="145" zoomScalePageLayoutView="0" workbookViewId="0" topLeftCell="A1">
      <selection activeCell="D14" sqref="D14"/>
    </sheetView>
  </sheetViews>
  <sheetFormatPr defaultColWidth="9.140625" defaultRowHeight="12.75"/>
  <cols>
    <col min="1" max="1" width="11.421875" style="0" customWidth="1"/>
    <col min="2" max="2" width="20.421875" style="0" bestFit="1" customWidth="1"/>
    <col min="3" max="3" width="11.421875" style="0" customWidth="1"/>
    <col min="4" max="4" width="11.00390625" style="0" customWidth="1"/>
    <col min="5" max="5" width="9.421875" style="0" customWidth="1"/>
    <col min="6" max="7" width="11.421875" style="0" customWidth="1"/>
    <col min="8" max="8" width="21.00390625" style="0" bestFit="1" customWidth="1"/>
    <col min="9" max="9" width="9.8515625" style="0" bestFit="1" customWidth="1"/>
    <col min="10" max="16384" width="11.421875" style="0" customWidth="1"/>
  </cols>
  <sheetData>
    <row r="1" ht="23.25">
      <c r="A1" s="43" t="s">
        <v>1081</v>
      </c>
    </row>
    <row r="2" ht="12.75">
      <c r="I2" s="50"/>
    </row>
    <row r="3" ht="13.5" thickBot="1"/>
    <row r="4" spans="2:6" ht="14.25" thickBot="1" thickTop="1">
      <c r="B4" s="32" t="s">
        <v>1028</v>
      </c>
      <c r="C4" s="33" t="s">
        <v>1042</v>
      </c>
      <c r="D4" s="33" t="s">
        <v>1076</v>
      </c>
      <c r="E4" s="33" t="s">
        <v>1077</v>
      </c>
      <c r="F4" s="34" t="s">
        <v>1043</v>
      </c>
    </row>
    <row r="5" spans="2:6" ht="13.5" thickTop="1">
      <c r="B5" s="35" t="s">
        <v>1330</v>
      </c>
      <c r="C5" s="36">
        <f>C6+C7</f>
        <v>421</v>
      </c>
      <c r="D5" s="36">
        <f>D6+D7</f>
        <v>373</v>
      </c>
      <c r="E5" s="36">
        <f>E6+E7</f>
        <v>48</v>
      </c>
      <c r="F5" s="37">
        <f aca="true" t="shared" si="0" ref="F5:F12">E5/C5</f>
        <v>0.11401425178147269</v>
      </c>
    </row>
    <row r="6" spans="2:6" ht="12.75">
      <c r="B6" s="35" t="s">
        <v>1366</v>
      </c>
      <c r="C6" s="36">
        <f>COUNTIF(Comments!$K$2:$K$423,"E")</f>
        <v>150</v>
      </c>
      <c r="D6" s="41">
        <f>SUMPRODUCT((Comments!$K$2:$K$423="E")*(Comments!$S$2:$S$423="Open"))</f>
        <v>144</v>
      </c>
      <c r="E6" s="41">
        <f>SUMPRODUCT((Comments!$K$2:$K$423="E")*(Comments!$S$2:$S$423="Closed"))</f>
        <v>6</v>
      </c>
      <c r="F6" s="37">
        <f t="shared" si="0"/>
        <v>0.04</v>
      </c>
    </row>
    <row r="7" spans="2:6" ht="13.5" thickBot="1">
      <c r="B7" s="38" t="s">
        <v>1367</v>
      </c>
      <c r="C7" s="36">
        <f>COUNTIF(Comments!$K$2:$K$423,"T")</f>
        <v>271</v>
      </c>
      <c r="D7" s="42">
        <f>SUMPRODUCT((Comments!$K$2:$K$423="T")*(Comments!$S$2:$S$423="Open"))</f>
        <v>229</v>
      </c>
      <c r="E7" s="42">
        <f>SUMPRODUCT((Comments!$K$2:$K$423="T")*(Comments!$S$2:$S$423="Closed"))</f>
        <v>42</v>
      </c>
      <c r="F7" s="40">
        <f t="shared" si="0"/>
        <v>0.15498154981549817</v>
      </c>
    </row>
    <row r="8" spans="2:6" ht="13.5" thickTop="1">
      <c r="B8" s="35" t="s">
        <v>1330</v>
      </c>
      <c r="C8" s="46">
        <f>SUM(C9:C12)</f>
        <v>421</v>
      </c>
      <c r="D8" s="46">
        <f>SUM(D9:D12)</f>
        <v>373</v>
      </c>
      <c r="E8" s="46">
        <f>SUM(E9:E12)</f>
        <v>48</v>
      </c>
      <c r="F8" s="49">
        <f t="shared" si="0"/>
        <v>0.11401425178147269</v>
      </c>
    </row>
    <row r="9" spans="2:6" ht="12.75">
      <c r="B9" s="47" t="s">
        <v>1334</v>
      </c>
      <c r="C9" s="36">
        <f>COUNTIF(Comments!$M$2:$M$423,"General")</f>
        <v>108</v>
      </c>
      <c r="D9" s="60">
        <f>SUMPRODUCT((Comments!$M$2:$M$423="General")*(Comments!$S$2:$S$423="Open"))</f>
        <v>108</v>
      </c>
      <c r="E9" s="60">
        <f>SUMPRODUCT((Comments!$M$2:$M$423="General")*(Comments!$S$2:$S$423="Closed"))</f>
        <v>0</v>
      </c>
      <c r="F9" s="37">
        <f t="shared" si="0"/>
        <v>0</v>
      </c>
    </row>
    <row r="10" spans="2:6" ht="12.75">
      <c r="B10" s="47" t="s">
        <v>1335</v>
      </c>
      <c r="C10" s="36">
        <f>COUNTIF(Comments!$M$2:$M$423,"MAC")</f>
        <v>161</v>
      </c>
      <c r="D10" s="41">
        <f>SUMPRODUCT((Comments!$M$2:$M$423="MAC")*(Comments!$S$2:$S$423="Open"))</f>
        <v>134</v>
      </c>
      <c r="E10" s="41">
        <f>SUMPRODUCT((Comments!$M$2:$M$423="MAC")*(Comments!$S$2:$S$423="Closed"))</f>
        <v>27</v>
      </c>
      <c r="F10" s="37">
        <f t="shared" si="0"/>
        <v>0.16770186335403728</v>
      </c>
    </row>
    <row r="11" spans="2:6" ht="12.75">
      <c r="B11" s="47" t="s">
        <v>1090</v>
      </c>
      <c r="C11" s="36">
        <f>COUNTIF(Comments!$M$2:$M$423,"RFI")</f>
        <v>114</v>
      </c>
      <c r="D11" s="41">
        <f>SUMPRODUCT((Comments!$M$2:$M$423="RFI")*(Comments!$S$2:$S$423="Open"))</f>
        <v>114</v>
      </c>
      <c r="E11" s="41">
        <f>SUMPRODUCT((Comments!$M$2:$M$423="RFI")*(Comments!$S$2:$S$423="Closed"))</f>
        <v>0</v>
      </c>
      <c r="F11" s="37">
        <f t="shared" si="0"/>
        <v>0</v>
      </c>
    </row>
    <row r="12" spans="2:6" ht="13.5" thickBot="1">
      <c r="B12" s="48" t="s">
        <v>1091</v>
      </c>
      <c r="C12" s="39">
        <f>COUNTIF(Comments!$M$2:$M$423,"Security")</f>
        <v>38</v>
      </c>
      <c r="D12" s="42">
        <f>SUMPRODUCT((Comments!$M$2:$M$423="Security")*(Comments!$S$2:$S$423="Open"))</f>
        <v>17</v>
      </c>
      <c r="E12" s="42">
        <f>SUMPRODUCT((Comments!$M$2:$M$423="Security")*(Comments!$S$2:$S$423="Closed"))</f>
        <v>21</v>
      </c>
      <c r="F12" s="40">
        <f t="shared" si="0"/>
        <v>0.5526315789473685</v>
      </c>
    </row>
    <row r="13" ht="13.5" thickTop="1"/>
    <row r="15" ht="12.75">
      <c r="A15" s="41"/>
    </row>
  </sheetData>
  <sheetProtection/>
  <printOptions/>
  <pageMargins left="0.787401575" right="0.787401575" top="0.984251969" bottom="0.984251969" header="0.5" footer="0.5"/>
  <pageSetup horizontalDpi="600" verticalDpi="600" orientation="portrait"/>
</worksheet>
</file>

<file path=xl/worksheets/sheet5.xml><?xml version="1.0" encoding="utf-8"?>
<worksheet xmlns="http://schemas.openxmlformats.org/spreadsheetml/2006/main" xmlns:r="http://schemas.openxmlformats.org/officeDocument/2006/relationships">
  <sheetPr codeName="Sheet6"/>
  <dimension ref="A1:A1"/>
  <sheetViews>
    <sheetView zoomScale="140" zoomScaleNormal="140" zoomScalePageLayoutView="0" workbookViewId="0" topLeftCell="A1">
      <selection activeCell="C34" sqref="C34"/>
    </sheetView>
  </sheetViews>
  <sheetFormatPr defaultColWidth="9.140625" defaultRowHeight="12.75"/>
  <cols>
    <col min="1" max="1" width="11.421875" style="0" customWidth="1"/>
    <col min="2" max="2" width="20.421875" style="0" bestFit="1" customWidth="1"/>
    <col min="3" max="5" width="11.421875" style="0" customWidth="1"/>
    <col min="6" max="6" width="9.8515625" style="0" bestFit="1" customWidth="1"/>
    <col min="7" max="16384" width="11.421875" style="0" customWidth="1"/>
  </cols>
  <sheetData>
    <row r="1" ht="23.25">
      <c r="A1" s="43" t="s">
        <v>1053</v>
      </c>
    </row>
  </sheetData>
  <sheetProtection/>
  <printOptions/>
  <pageMargins left="0.787401575" right="0.787401575" top="0.984251969" bottom="0.984251969" header="0.5" footer="0.5"/>
  <pageSetup horizontalDpi="600" verticalDpi="600" orientation="portrait"/>
</worksheet>
</file>

<file path=xl/worksheets/sheet6.xml><?xml version="1.0" encoding="utf-8"?>
<worksheet xmlns="http://schemas.openxmlformats.org/spreadsheetml/2006/main" xmlns:r="http://schemas.openxmlformats.org/officeDocument/2006/relationships">
  <sheetPr codeName="Sheet7"/>
  <dimension ref="A2:H21"/>
  <sheetViews>
    <sheetView zoomScale="120" zoomScaleNormal="120" zoomScalePageLayoutView="0" workbookViewId="0" topLeftCell="A1">
      <selection activeCell="A26" sqref="A26"/>
    </sheetView>
  </sheetViews>
  <sheetFormatPr defaultColWidth="9.140625" defaultRowHeight="12.75"/>
  <cols>
    <col min="1" max="16384" width="11.421875" style="0" customWidth="1"/>
  </cols>
  <sheetData>
    <row r="2" ht="15.75">
      <c r="A2" s="30" t="s">
        <v>1326</v>
      </c>
    </row>
    <row r="5" spans="1:8" ht="12.75">
      <c r="A5" s="31">
        <v>1</v>
      </c>
      <c r="B5" s="31" t="s">
        <v>1332</v>
      </c>
      <c r="C5" s="31"/>
      <c r="D5" s="31"/>
      <c r="E5" s="31"/>
      <c r="F5" s="31"/>
      <c r="G5" s="31"/>
      <c r="H5" s="31"/>
    </row>
    <row r="6" ht="12.75">
      <c r="A6" s="31"/>
    </row>
    <row r="7" spans="1:2" ht="12.75">
      <c r="A7" s="31">
        <v>2</v>
      </c>
      <c r="B7" s="31" t="s">
        <v>1389</v>
      </c>
    </row>
    <row r="8" ht="12.75">
      <c r="A8" s="31"/>
    </row>
    <row r="9" spans="1:3" ht="12.75">
      <c r="A9" s="31">
        <v>3</v>
      </c>
      <c r="B9" s="31" t="s">
        <v>1336</v>
      </c>
      <c r="C9" s="31"/>
    </row>
    <row r="10" spans="1:3" ht="12.75">
      <c r="A10" s="31"/>
      <c r="B10" s="31"/>
      <c r="C10" s="31" t="s">
        <v>1327</v>
      </c>
    </row>
    <row r="11" spans="1:3" ht="12.75">
      <c r="A11" s="31"/>
      <c r="B11" s="31"/>
      <c r="C11" s="31" t="s">
        <v>1328</v>
      </c>
    </row>
    <row r="12" spans="1:3" ht="12.75">
      <c r="A12" s="31"/>
      <c r="B12" s="31"/>
      <c r="C12" s="31" t="s">
        <v>1329</v>
      </c>
    </row>
    <row r="13" spans="1:3" ht="12.75">
      <c r="A13" s="31"/>
      <c r="B13" s="31"/>
      <c r="C13" s="31" t="s">
        <v>1370</v>
      </c>
    </row>
    <row r="14" spans="1:3" ht="12.75">
      <c r="A14" s="31"/>
      <c r="B14" s="31"/>
      <c r="C14" s="31" t="s">
        <v>1390</v>
      </c>
    </row>
    <row r="15" ht="12.75">
      <c r="A15" s="31"/>
    </row>
    <row r="16" spans="1:2" ht="12.75">
      <c r="A16" s="31">
        <v>4</v>
      </c>
      <c r="B16" s="31" t="s">
        <v>1398</v>
      </c>
    </row>
    <row r="17" spans="1:2" ht="12.75">
      <c r="A17" s="31"/>
      <c r="B17" s="31" t="s">
        <v>1031</v>
      </c>
    </row>
    <row r="18" ht="12.75">
      <c r="A18" s="31"/>
    </row>
    <row r="19" spans="1:3" ht="12.75">
      <c r="A19" s="31">
        <v>5</v>
      </c>
      <c r="B19" s="31" t="s">
        <v>1027</v>
      </c>
      <c r="C19" s="31"/>
    </row>
    <row r="20" spans="1:3" ht="12.75">
      <c r="A20" s="31"/>
      <c r="B20" s="31"/>
      <c r="C20" s="31"/>
    </row>
    <row r="21" spans="1:3" ht="12.75">
      <c r="A21" s="31">
        <v>6</v>
      </c>
      <c r="B21" s="31" t="s">
        <v>1395</v>
      </c>
      <c r="C21" s="31"/>
    </row>
  </sheetData>
  <sheetProtection/>
  <printOptions/>
  <pageMargins left="0.787401575" right="0.787401575" top="0.984251969" bottom="0.984251969" header="0.5" footer="0.5"/>
  <pageSetup horizontalDpi="600" verticalDpi="600" orientation="portrait"/>
</worksheet>
</file>

<file path=xl/worksheets/sheet7.xml><?xml version="1.0" encoding="utf-8"?>
<worksheet xmlns="http://schemas.openxmlformats.org/spreadsheetml/2006/main" xmlns:r="http://schemas.openxmlformats.org/officeDocument/2006/relationships">
  <sheetPr codeName="Sheet8"/>
  <dimension ref="A1:B22"/>
  <sheetViews>
    <sheetView zoomScalePageLayoutView="0" workbookViewId="0" topLeftCell="A1">
      <pane ySplit="2" topLeftCell="BM3" activePane="bottomLeft" state="frozen"/>
      <selection pane="topLeft" activeCell="A1" sqref="A1"/>
      <selection pane="bottomLeft" activeCell="B14" sqref="B14"/>
    </sheetView>
  </sheetViews>
  <sheetFormatPr defaultColWidth="9.140625" defaultRowHeight="12.75"/>
  <cols>
    <col min="1" max="1" width="18.8515625" style="0" customWidth="1"/>
    <col min="2" max="2" width="91.140625" style="0" customWidth="1"/>
    <col min="3" max="16384" width="11.421875" style="0" customWidth="1"/>
  </cols>
  <sheetData>
    <row r="1" spans="1:2" ht="23.25">
      <c r="A1" s="18" t="s">
        <v>1404</v>
      </c>
      <c r="B1" s="19"/>
    </row>
    <row r="2" spans="1:2" ht="13.5" thickBot="1">
      <c r="A2" s="20" t="s">
        <v>1405</v>
      </c>
      <c r="B2" s="21" t="s">
        <v>1406</v>
      </c>
    </row>
    <row r="3" spans="1:2" ht="25.5">
      <c r="A3" s="22" t="s">
        <v>1063</v>
      </c>
      <c r="B3" s="23" t="s">
        <v>1399</v>
      </c>
    </row>
    <row r="4" spans="1:2" ht="12.75">
      <c r="A4" s="24" t="s">
        <v>1340</v>
      </c>
      <c r="B4" s="25" t="s">
        <v>1400</v>
      </c>
    </row>
    <row r="5" spans="1:2" ht="12.75">
      <c r="A5" s="26" t="s">
        <v>1348</v>
      </c>
      <c r="B5" s="25" t="s">
        <v>1401</v>
      </c>
    </row>
    <row r="6" spans="1:2" ht="12.75">
      <c r="A6" s="26" t="s">
        <v>1078</v>
      </c>
      <c r="B6" s="25" t="s">
        <v>1402</v>
      </c>
    </row>
    <row r="7" spans="1:2" ht="12.75">
      <c r="A7" s="26" t="s">
        <v>1079</v>
      </c>
      <c r="B7" s="25" t="s">
        <v>1360</v>
      </c>
    </row>
    <row r="8" spans="1:2" ht="12.75">
      <c r="A8" s="24" t="s">
        <v>1347</v>
      </c>
      <c r="B8" s="25" t="s">
        <v>1361</v>
      </c>
    </row>
    <row r="9" spans="1:2" ht="12.75">
      <c r="A9" s="24" t="s">
        <v>1362</v>
      </c>
      <c r="B9" s="25" t="s">
        <v>1407</v>
      </c>
    </row>
    <row r="10" spans="1:2" ht="76.5">
      <c r="A10" s="24" t="s">
        <v>1387</v>
      </c>
      <c r="B10" s="25" t="s">
        <v>877</v>
      </c>
    </row>
    <row r="11" spans="1:2" ht="25.5">
      <c r="A11" s="24" t="s">
        <v>1388</v>
      </c>
      <c r="B11" s="25" t="s">
        <v>1075</v>
      </c>
    </row>
    <row r="12" spans="1:2" ht="25.5">
      <c r="A12" s="24" t="s">
        <v>1070</v>
      </c>
      <c r="B12" s="25" t="s">
        <v>1386</v>
      </c>
    </row>
    <row r="13" spans="1:2" ht="25.5">
      <c r="A13" s="24" t="s">
        <v>1071</v>
      </c>
      <c r="B13" s="25" t="s">
        <v>1363</v>
      </c>
    </row>
    <row r="14" spans="1:2" ht="25.5">
      <c r="A14" s="24" t="s">
        <v>1072</v>
      </c>
      <c r="B14" s="25" t="s">
        <v>1403</v>
      </c>
    </row>
    <row r="15" spans="1:2" ht="12.75">
      <c r="A15" s="24" t="s">
        <v>1056</v>
      </c>
      <c r="B15" s="25" t="s">
        <v>1045</v>
      </c>
    </row>
    <row r="16" spans="1:2" ht="12.75">
      <c r="A16" s="27" t="s">
        <v>1073</v>
      </c>
      <c r="B16" s="25" t="s">
        <v>1393</v>
      </c>
    </row>
    <row r="17" spans="1:2" ht="12.75">
      <c r="A17" s="24" t="s">
        <v>1394</v>
      </c>
      <c r="B17" s="25" t="s">
        <v>1343</v>
      </c>
    </row>
    <row r="18" spans="1:2" ht="25.5">
      <c r="A18" s="24" t="s">
        <v>1344</v>
      </c>
      <c r="B18" s="25" t="s">
        <v>1345</v>
      </c>
    </row>
    <row r="19" spans="1:2" ht="76.5">
      <c r="A19" s="24" t="s">
        <v>1065</v>
      </c>
      <c r="B19" s="25" t="s">
        <v>1341</v>
      </c>
    </row>
    <row r="20" spans="1:2" ht="12.75">
      <c r="A20" s="24" t="s">
        <v>1066</v>
      </c>
      <c r="B20" s="25" t="s">
        <v>1342</v>
      </c>
    </row>
    <row r="21" spans="1:2" ht="38.25">
      <c r="A21" s="28" t="s">
        <v>1067</v>
      </c>
      <c r="B21" s="29" t="s">
        <v>1385</v>
      </c>
    </row>
    <row r="22" spans="1:2" ht="38.25">
      <c r="A22" s="31" t="s">
        <v>1044</v>
      </c>
      <c r="B22" s="29" t="s">
        <v>1397</v>
      </c>
    </row>
  </sheetData>
  <sheetProtection/>
  <printOptions/>
  <pageMargins left="0.787401575" right="0.787401575" top="0.984251969" bottom="0.984251969" header="0.5" footer="0.5"/>
  <pageSetup horizontalDpi="600" verticalDpi="600" orientation="portrait"/>
</worksheet>
</file>

<file path=xl/worksheets/sheet8.xml><?xml version="1.0" encoding="utf-8"?>
<worksheet xmlns="http://schemas.openxmlformats.org/spreadsheetml/2006/main" xmlns:r="http://schemas.openxmlformats.org/officeDocument/2006/relationships">
  <sheetPr codeName="Sheet5"/>
  <dimension ref="A1:C10"/>
  <sheetViews>
    <sheetView zoomScalePageLayoutView="0" workbookViewId="0" topLeftCell="A1">
      <pane ySplit="1" topLeftCell="BM2" activePane="bottomLeft" state="frozen"/>
      <selection pane="topLeft" activeCell="A1" sqref="A1"/>
      <selection pane="bottomLeft" activeCell="C10" sqref="C10"/>
    </sheetView>
  </sheetViews>
  <sheetFormatPr defaultColWidth="9.140625" defaultRowHeight="12.75"/>
  <cols>
    <col min="1" max="1" width="12.7109375" style="17" bestFit="1" customWidth="1"/>
    <col min="2" max="2" width="11.00390625" style="13" bestFit="1" customWidth="1"/>
    <col min="3" max="3" width="64.140625" style="12" customWidth="1"/>
    <col min="4" max="16384" width="11.421875" style="0" customWidth="1"/>
  </cols>
  <sheetData>
    <row r="1" spans="1:3" s="14" customFormat="1" ht="15.75">
      <c r="A1" s="14" t="s">
        <v>1054</v>
      </c>
      <c r="B1" s="15" t="s">
        <v>1055</v>
      </c>
      <c r="C1" s="16" t="s">
        <v>1083</v>
      </c>
    </row>
    <row r="3" spans="1:3" ht="38.25">
      <c r="A3" s="17" t="s">
        <v>1084</v>
      </c>
      <c r="B3" s="13">
        <v>40289</v>
      </c>
      <c r="C3" s="12" t="s">
        <v>696</v>
      </c>
    </row>
    <row r="4" spans="1:3" ht="38.25">
      <c r="A4" s="17" t="s">
        <v>502</v>
      </c>
      <c r="B4" s="13">
        <v>40290</v>
      </c>
      <c r="C4" s="12" t="s">
        <v>218</v>
      </c>
    </row>
    <row r="5" spans="1:3" ht="63.75">
      <c r="A5" s="17" t="s">
        <v>217</v>
      </c>
      <c r="B5" s="13">
        <v>40305</v>
      </c>
      <c r="C5" s="12" t="s">
        <v>528</v>
      </c>
    </row>
    <row r="6" spans="1:3" ht="38.25">
      <c r="A6" s="17" t="s">
        <v>799</v>
      </c>
      <c r="B6" s="13">
        <v>40312</v>
      </c>
      <c r="C6" s="12" t="s">
        <v>800</v>
      </c>
    </row>
    <row r="7" spans="1:3" ht="25.5">
      <c r="A7" s="17" t="s">
        <v>338</v>
      </c>
      <c r="B7" s="13">
        <v>40316</v>
      </c>
      <c r="C7" s="12" t="s">
        <v>1664</v>
      </c>
    </row>
    <row r="8" spans="1:3" ht="25.5">
      <c r="A8" s="17" t="s">
        <v>42</v>
      </c>
      <c r="B8" s="13">
        <v>40317</v>
      </c>
      <c r="C8" s="12" t="s">
        <v>43</v>
      </c>
    </row>
    <row r="9" spans="1:3" ht="25.5">
      <c r="A9" s="17" t="s">
        <v>180</v>
      </c>
      <c r="B9" s="13">
        <v>40318</v>
      </c>
      <c r="C9" s="12" t="s">
        <v>1716</v>
      </c>
    </row>
    <row r="10" spans="1:3" ht="12.75">
      <c r="A10" s="17" t="s">
        <v>36</v>
      </c>
      <c r="B10" s="13">
        <v>40318</v>
      </c>
      <c r="C10" s="12" t="s">
        <v>37</v>
      </c>
    </row>
  </sheetData>
  <sheetProtection/>
  <printOptions/>
  <pageMargins left="0.787401575" right="0.787401575" top="0.984251969" bottom="0.984251969" header="0.5" footer="0.5"/>
  <pageSetup horizontalDpi="600" verticalDpi="600" orientation="portrait"/>
  <headerFooter alignWithMargins="0">
    <oddHeader>&amp;LMonth Year&amp;C&amp;A&amp;Rdoc.: IEEE 802.11-yy/xxxxr0</oddHeader>
    <oddFooter>&amp;LSubmission&amp;C&amp;P&amp;RName, Company</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Motorola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Kazuyuki Sakoda</dc:creator>
  <cp:keywords/>
  <dc:description/>
  <cp:lastModifiedBy>Kazuyuki Sakoda</cp:lastModifiedBy>
  <cp:lastPrinted>2004-11-19T06:33:11Z</cp:lastPrinted>
  <dcterms:created xsi:type="dcterms:W3CDTF">2004-07-14T16:37:20Z</dcterms:created>
  <dcterms:modified xsi:type="dcterms:W3CDTF">2010-05-20T07:57:02Z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2024594475</vt:i4>
  </property>
  <property fmtid="{D5CDD505-2E9C-101B-9397-08002B2CF9AE}" pid="3" name="_NewReviewCycle">
    <vt:lpwstr/>
  </property>
  <property fmtid="{D5CDD505-2E9C-101B-9397-08002B2CF9AE}" pid="4" name="_EmailSubject">
    <vt:lpwstr>802.11 TGs Comment Spreadsheet r13</vt:lpwstr>
  </property>
  <property fmtid="{D5CDD505-2E9C-101B-9397-08002B2CF9AE}" pid="5" name="_AuthorEmail">
    <vt:lpwstr>Donald.Eastlake@motorola.com</vt:lpwstr>
  </property>
  <property fmtid="{D5CDD505-2E9C-101B-9397-08002B2CF9AE}" pid="6" name="_AuthorEmailDisplayName">
    <vt:lpwstr>Eastlake III Donald-LDE008</vt:lpwstr>
  </property>
  <property fmtid="{D5CDD505-2E9C-101B-9397-08002B2CF9AE}" pid="7" name="_ReviewingToolsShownOnce">
    <vt:lpwstr/>
  </property>
</Properties>
</file>