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8730" windowHeight="7605" activeTab="1"/>
  </bookViews>
  <sheets>
    <sheet name="Title" sheetId="1" r:id="rId1"/>
    <sheet name="Comments" sheetId="2" r:id="rId2"/>
    <sheet name="Issue Ids" sheetId="3" r:id="rId3"/>
    <sheet name="Statistics" sheetId="4" r:id="rId4"/>
    <sheet name="Saved Statistics" sheetId="5" r:id="rId5"/>
    <sheet name="Instr. for Subteams" sheetId="6" r:id="rId6"/>
    <sheet name="Schema" sheetId="7" r:id="rId7"/>
    <sheet name="Rev.  History" sheetId="8" r:id="rId8"/>
  </sheets>
  <definedNames>
    <definedName name="_xlnm._FilterDatabase" localSheetId="1" hidden="1">'Comments'!$A$1:$AB$810</definedName>
  </definedNames>
  <calcPr fullCalcOnLoad="1"/>
</workbook>
</file>

<file path=xl/sharedStrings.xml><?xml version="1.0" encoding="utf-8"?>
<sst xmlns="http://schemas.openxmlformats.org/spreadsheetml/2006/main" count="15247" uniqueCount="2681">
  <si>
    <t>Replace (from line 48 to 56)
"A candidate peer mesh STAs becomes a peer mesh STAs only after the mesh peering management protocol (11C.3 (Mesh peering management)) has successfully established a mesh peering between the two mesh STAs.
When a mesh STA starts an MBSS that mesh STA shall use MLME.STARTBEACONING.request and specify the mesh profile for the initiated MBSS. After successful MLME-STARTBEACONING.request
primitive the mesh STA shall transmit Beacon frames."
with 
"After the determination of the active mesh profile, the mesh STA may start a new mesh BSS or become a new member to an existing mesh BSS, and the mesh STA shall start beaconing. Upon receipt of an MLME-STARTBEACONING.request, the mesh STA shall start transmitting Beacon frames as described in 11C.12.3 and signal its active mesh profile through elements in the Beacon frame. 
A candidate peer mesh STA becomes a peer mesh STAs only after the mesh peering management protocol (11C.3 (Mesh peering management)) has successfully established a mesh peering between the two mesh STAs."</t>
  </si>
  <si>
    <t>"NOTE—The mesh STA sets the Accepting Mesh Peering field to 1 when it is willing to accept new mesh peerings. This might be driven by the internal policy. And the mesh STA should have internal resource to accommodate more mesh peerings. The internal policy is out of the scope of this standard. For instance, a mesh STA might be configured to be able to maintain only two mesh peerings." 
should read 
"NOTE1—The mesh STA shall set the Accepting Mesh Peering field to 1 when it is willing to accept new mesh peerings. This can be driven by the internal policy. When Accepting Mesh Peering field is 1, the mesh STA shall have internal resource to accommodate more mesh peerings. The internal policy is outside the scope of this standard. For instance, a mesh STA might be configured to be able to maintain only two mesh peerings."</t>
  </si>
  <si>
    <t>11C.2.1</t>
  </si>
  <si>
    <t>137</t>
  </si>
  <si>
    <t>"management" should read "manage"</t>
  </si>
  <si>
    <t>Suggest to remove PANN and RANN from Beacon frame. (Or explicitly define the usage of these element without contradctions.) FYI, we have Connected To Portal subfield in the Mesh Formation Info field in the Mesh Configuration element which is carried thru beacon and probe response frames. This subfield informs if the mesh STA has an access to known portal. This information might be sufficient during the discovery phase.</t>
  </si>
  <si>
    <t>In table s38, Length is 15 instead of 13.</t>
  </si>
  <si>
    <t>As in comment. Apply the same change in table s39.</t>
  </si>
  <si>
    <t>In table s38, "The PANN sequence number shall be incremented by the mesh STA collocated with the portal before each transmission." should read "The PANN Sequence Number shall be incremented by 1 for each original transmission of the PANN element."</t>
  </si>
  <si>
    <t>"The mesh STA has received a Portal Announcement" should read "The mesh STA has received and accepted a Portal Announcement".</t>
  </si>
  <si>
    <t>11C.8.2.4.2</t>
  </si>
  <si>
    <t>Wordsmith: Reject:
The term "information field" in this context is widely used (see 7.3.2.6, 7.3.2.48, etc) in the base standard and it is approriate for TGs spec as well.
Reconsidered to be accepted. See the latest version of 11-10/222.</t>
  </si>
  <si>
    <t>doc.: IEEE 802.11-10/0032r6</t>
  </si>
  <si>
    <t>2010-03-15</t>
  </si>
  <si>
    <t>r6</t>
  </si>
  <si>
    <t>Incorporate the updates on Monday session in Orlando meeting.</t>
  </si>
  <si>
    <r>
      <t>3</t>
    </r>
    <r>
      <rPr>
        <sz val="10"/>
        <rFont val="Arial"/>
        <family val="2"/>
      </rPr>
      <t>45r0</t>
    </r>
  </si>
  <si>
    <r>
      <t>2</t>
    </r>
    <r>
      <rPr>
        <sz val="10"/>
        <rFont val="Arial"/>
        <family val="2"/>
      </rPr>
      <t>01r0, 200r0</t>
    </r>
  </si>
  <si>
    <t>Change the note to a normative part of the text. And explain the operation more accurately, i.e., the expected TBTT shall be extracted by rounding down the TSF value in the beacon frame to integer multiply of its beacon interval.</t>
  </si>
  <si>
    <t xml:space="preserve">The lettered bullet b) is somewhat vague. Collision occurs for Beacon frames not TBTT (same logic apply to bullet c)). And what if the MAC address is unknown for neighbor's neighbor. </t>
  </si>
  <si>
    <t>This subclause lacks the explaination of proactive/reactive operation of MBCA which is described in Annex X. Basically, proactive MBCA is Beacon transmitter's logic, and reactive MBCA is Beacon receiver's logic. However, it is very unclear from the current text. Some information in the annex should be described in this subclause to contain all the necessary operation for MBCA. For instence, this subclause does not have any description when the TBTT Adjustment Request frame shall (may) be sent.</t>
  </si>
  <si>
    <t>Explain the complete set of protocol in this subclause, by relocating some part of the text in Annex X.3 with modification.</t>
  </si>
  <si>
    <t>11C.13.2</t>
  </si>
  <si>
    <t>217</t>
  </si>
  <si>
    <t>The consistent name is the "selected" instead of the 'chosen' Pairwise Cipher Suite</t>
  </si>
  <si>
    <t>11C.4.5.6</t>
  </si>
  <si>
    <t>160</t>
  </si>
  <si>
    <t>The chosen PMK field does not exist in Figure s46 page 60 AMPE Info Element</t>
  </si>
  <si>
    <t>53 and 60</t>
  </si>
  <si>
    <t>Should the address 2 equals TA and address 3 equals SA instead of address 2 and address 3 shall be set to the mesh STA'a own MAC address, consistent with Table s37</t>
  </si>
  <si>
    <t>11C.8.2.3</t>
  </si>
  <si>
    <t>176</t>
  </si>
  <si>
    <t>If the portal is able to support emergency call (e.g. can connect to PSAP or Public Safety Answering Point), it should indicate so</t>
  </si>
  <si>
    <t>add TG-U's like element (ESC and UESA) in the PANN element.  I will provide solution through submission</t>
  </si>
  <si>
    <t>11C.8.3.2</t>
  </si>
  <si>
    <t>…frame on the external … should be  …frame to the external ...</t>
  </si>
  <si>
    <t>11C8.4.3.3</t>
  </si>
  <si>
    <t>180</t>
  </si>
  <si>
    <t>Why the MAC address of the proxy is repeated for each proxied external MAC address?</t>
  </si>
  <si>
    <t>Proxy MAC address needs to be mentioned once</t>
  </si>
  <si>
    <t>"in case the mesh STA accepts" -- we have another opportunity to add conditions for processing the channel switch announcement.  See also "In case the Precedence".</t>
  </si>
  <si>
    <t>Clearly identify the conditions for processing a channel switch announcement.  Wording such as "may be used in deciding whether to accept or ignore this channel switch" is too vague and must be replaced with the actual decision-making information.</t>
  </si>
  <si>
    <t>"shall be set as follows" and "shall act as follows" doesn't indicate what "follows" mean.  Is it the whole clause, the whole amendment, the rest of the text that the reader will encounter until the end of time?</t>
  </si>
  <si>
    <t>If using "as follows", please use clear indentation information such as bullet lists.  Lines 17 and 53</t>
  </si>
  <si>
    <t>"The
decision to accept a Mesh Channel Switch Announcement is beyond the scope of this standard."</t>
  </si>
  <si>
    <t>The same sentence appears just 10 lines above</t>
  </si>
  <si>
    <t>Append the following text to the last sentence. ", which is used within Probe Request frame".</t>
  </si>
  <si>
    <t>7.3.2.97</t>
  </si>
  <si>
    <t xml:space="preserve">The sentence starting with "Mesh Link Metric Report elements received by ..." is a behavioural description and should not be placed in clause 7. </t>
  </si>
  <si>
    <t>Put this sentence as note. Or remove this sentence.</t>
  </si>
  <si>
    <t>"The format and value of the link metric is determined by ..." should be "The format and value of the metric M is determined by...".</t>
  </si>
  <si>
    <t>7.3.2.98</t>
  </si>
  <si>
    <t>Simplify the sentence.</t>
  </si>
  <si>
    <t>Mesh power modes are defined in lower cases, i.e., active mode, light sleep mode, deep sleep mode. It may be better to define them with capital letters, i.e., Active mode, Light Sleep mode, Deep Sleep mode, in order to align with Power Management mode in the base standard.</t>
  </si>
  <si>
    <t>As in comment. Replace all the occurrence of these terms.</t>
  </si>
  <si>
    <t>Table s63 Mesh power mode definition lacks the explaination of relationship between Power Management mode and mesh power mode.</t>
  </si>
  <si>
    <t>11C.13.6</t>
  </si>
  <si>
    <t>219</t>
  </si>
  <si>
    <t>Sentence reads: "Group addressed frames with source address equal to the known portal address shall be the last transmitted group addressed frames." This rule is too restrctive. Enqueue policy should be left to implementation specific. Also, the benefit of this operation is unclear.</t>
  </si>
  <si>
    <t>Remove "Group addressed frames with source address equal to the known portal address shall be the last transmitted group addressed frames."</t>
  </si>
  <si>
    <t>11C.13.7</t>
  </si>
  <si>
    <t>220</t>
  </si>
  <si>
    <t>Refine the text here. Include the reference to mesh peering management, etc.</t>
  </si>
  <si>
    <t xml:space="preserve">Replace 
"The power saving mesh STA shall operate in Awake state at least until the completion of the mesh peering setup procedure (i.e. success or failure)" 
with 
"The power saving mesh STA shall operate in Awake state at least until the completion of the mesh peering management procedure once it is initiated (see 11C.3 and 11C.4), until the completion of the Authentication procedure once it is initiated (see 8.2A), " </t>
  </si>
  <si>
    <t>The same change is applied to fig s2 in 5.2.13.5.9, and fig s52 in 11C.7.5.</t>
  </si>
  <si>
    <r>
      <t>R</t>
    </r>
    <r>
      <rPr>
        <sz val="10"/>
        <rFont val="Arial"/>
        <family val="2"/>
      </rPr>
      <t>eplace "Beacon Timing element is present in neither the Beacon frame nor the Probe Response frames." with "Beacon Timing element is not present in either Beacon frames or Probe Response frames."</t>
    </r>
  </si>
  <si>
    <t>Dan</t>
  </si>
  <si>
    <t>Kaz</t>
  </si>
  <si>
    <t xml:space="preserve">"The Hop Count field indicates the number of the hops the PANN primitive has traversed." Is the count corresponding to the number of hops starting from the portal? If so, add "from the portal" at the end of the sentence." If not, clarify the meaning and modify the sentence accordingly. </t>
  </si>
  <si>
    <t xml:space="preserve">"… shall maintain a Reservation Allocation Vector (RAV)…" RAV seems to be used to suspend transmission given the medium busy period announced by other STAs, and it serves essentially the same function as NAV. Why is a NAV setting corresponding to the MCCAOP reservation period insufficient? Justify the need to introduce RAV, otherwise, remove it, and use NAV only.  </t>
  </si>
  <si>
    <t>11.3.3</t>
  </si>
  <si>
    <t xml:space="preserve">"… is already part of the mesh BSS or has a MAC address that is a MAC address of a mesh STA in the MBSS…" Is there any difference between "is part of the mesh" and "has a MAC address that is a MAC address of a mesh STA in the MBSS"? Clarify and modify the text accordingly. </t>
  </si>
  <si>
    <t>131</t>
  </si>
  <si>
    <t>11.9</t>
  </si>
  <si>
    <t xml:space="preserve">"A STA shall set dot11SpectrumManagementRequired to true before associating with an infrastructure BSS, IBSS or MBSS in which…" "association" is not defined in the MBSS. Correct the text. </t>
  </si>
  <si>
    <t xml:space="preserve">The content of a mesh profile. What does a mesh profile signify? Why isn't Power Save mode part of the mesh profile?   Clarify and modify the text accordingly. </t>
  </si>
  <si>
    <t>11c.2.2.2</t>
  </si>
  <si>
    <t xml:space="preserve">"A new mesh peering instance may be started when the mesh STA already maintains a valid mesh peering with the same peer mesh STA, due to the change of some mesh peering parameters." Taking down a mesh peering relationship due to change of parameters may be excessive. At least in some situations, a parameter update procedure should be allowed. Please clarify the behavior and modify the text accordingly. </t>
  </si>
  <si>
    <t>11c.10.3</t>
  </si>
  <si>
    <t>186</t>
  </si>
  <si>
    <t>The title should be MLME-StartBeaconing.confirm</t>
  </si>
  <si>
    <t>130</t>
  </si>
  <si>
    <t>11.7</t>
  </si>
  <si>
    <t>Should it be MSTA instead of STA?</t>
  </si>
  <si>
    <t>11A.8.4</t>
  </si>
  <si>
    <t>42 and 51</t>
  </si>
  <si>
    <t>134</t>
  </si>
  <si>
    <t>it should be written as 00-AF-AC: &lt;ANA 45&gt; instead of just &lt;ANA 45&gt;</t>
  </si>
  <si>
    <t>63</t>
  </si>
  <si>
    <r>
      <t>2</t>
    </r>
    <r>
      <rPr>
        <sz val="10"/>
        <rFont val="Arial"/>
        <family val="2"/>
      </rPr>
      <t>80r0</t>
    </r>
  </si>
  <si>
    <t>Wrong reference. It should be Figure s49 instead of Figure s53.</t>
  </si>
  <si>
    <t>"Failure of AMPE shall terminate ..." is not a normative wording.</t>
  </si>
  <si>
    <t>Replace "Failure of AMPE shall terminate" with "Upon the failure of AMPE, the mesh STA shall terninate".</t>
  </si>
  <si>
    <t>11C.2.2.2</t>
  </si>
  <si>
    <t>139</t>
  </si>
  <si>
    <t>"NOTE—This may also happen when a peering is established temporarily to enable authentication that utilizes the mesh peering ...." This is very confusing. In which case this happens? I believe this only happens with vendor specific authentication. The text should clearly state something like "when vendor specific auth process requires an establishment of a mesh peering prior to authentication process...".</t>
  </si>
  <si>
    <t>Refine the text to state clearly in which case this happens.</t>
  </si>
  <si>
    <t>140</t>
  </si>
  <si>
    <t>The sentence reads:"The MPM execution shall only be allowed if non-SAE authentication protocol is negotiated and the negotiated authentication protocol requires the existence of a mesh peering."
This is not true because MPM shall be executed if dot11MeshSecurityActivated is false.</t>
  </si>
  <si>
    <t>Correct the text.</t>
  </si>
  <si>
    <t>It is abrupt to have Mesh Peering Protocol Identifier in this context.</t>
  </si>
  <si>
    <t>Replace the existing paragraph with the following text.
"A mesh STA shall perform either active scanning or passive scanning to discover an operating mesh BSS. Based on the result of the scan, the mesh STA may start a new mesh BSS or establish a mesh peering with one or more mesh STAs in the existing mesh BSS. A mesh profile, a set of information on mesh BSS configuration, can be also obtained through the scanning process, and it is used to determine the scanning mesh STA's active mesh profile. A mesh STA shall start beaconing before it processes Mesh Peering Management."</t>
  </si>
  <si>
    <t>Liwen</t>
  </si>
  <si>
    <t>Replace the first paragraph in 7.4.18.2 Congestion Control Notification frame format with 
"The Congestion Control Notification frame is used to indicate its congestion status to its neighbor peer mesh STA(s). This frame is transmitted using individual addresses or group adddresses. The frame body of a Congestion Control Notification frame contains the information shown in Table s24 (Congestion Control Notification frame body)."</t>
  </si>
  <si>
    <t>"... to request a particular neighboring mesh STA to " should be "... to request a particular neighbor peer mesh STA to ".</t>
  </si>
  <si>
    <t>8.2A.3</t>
  </si>
  <si>
    <t>The relationship between Authentication Protocol (8.2A.3) and SAE Protocol (8.2A.4) is unclear.</t>
  </si>
  <si>
    <t>Clarify the positioning of these two protocols.</t>
  </si>
  <si>
    <t>8.2A.3.2.1</t>
  </si>
  <si>
    <t>Operator "scalar-op", "elem-op", and "inverse" should be written in italic style. "modulo" should be in normal style.</t>
  </si>
  <si>
    <t>Apply the suggested change throughout the document.</t>
  </si>
  <si>
    <t>8.2A.5</t>
  </si>
  <si>
    <t>85</t>
  </si>
  <si>
    <t>anti-clogging token should read "Anti-Clogging Token", if it is equivalent to Anti-Clogging Token defined in 7.3.1.35.</t>
  </si>
  <si>
    <t>8.2A.6.1</t>
  </si>
  <si>
    <t>"Commit and Confirm Messages" should read "Commit Message and Confirm Message"</t>
  </si>
  <si>
    <t>8.2A.7.2</t>
  </si>
  <si>
    <t>An ordered list of items within a subclause should be presented in outline form, with items lettered a), b), c), etc. (IEEE Standards Style Manual page 19.)</t>
  </si>
  <si>
    <t>As in comment. Apply the same change throughout this subclause.</t>
  </si>
  <si>
    <t>8.2A.7.2.2</t>
  </si>
  <si>
    <t xml:space="preserve">the figure s13 shows the MCCAOP handling within a single DTIM interval. How the next DTIM interval is handled? Does it contain the very same structure as the first DTIM, I,e, the offset defines the place of the first MCCAOP in the next DTIM period or are MCCAOPs repeating between (DTIM interval/Periodicity) intervals? This is essential to indicate, because the timing of hte MCCAOPs may be very broken if this detail is not properly described </t>
  </si>
  <si>
    <t xml:space="preserve">Check the use of TTL and rename them more specifically. Consider either adding all TTL types to abbreviations. </t>
  </si>
  <si>
    <t>5.2.13.5.5</t>
  </si>
  <si>
    <t xml:space="preserve">Please consider possibility to transmit multiple group addressed frames in the same EDCA TXOP as in infrasrtucture network. </t>
  </si>
  <si>
    <t>9.9a.3</t>
  </si>
  <si>
    <t>56 -61</t>
  </si>
  <si>
    <t xml:space="preserve">There seems to be two defintions of the MCCA, one in line 56 and other in line 61. </t>
  </si>
  <si>
    <t xml:space="preserve">use only one of these terms. </t>
  </si>
  <si>
    <t>The line 11 in page 109 says that MAF of the neighboring mesh STA is respected and line 45 defines that peer mesh STAs' MAF is respected. Please define that only the peer mesh STA MAF needs to be respected.</t>
  </si>
  <si>
    <t>Please change the line 11 to read: " or any of its neighboring peer mesh STAs".</t>
  </si>
  <si>
    <t xml:space="preserve">Dot in wrong place. </t>
  </si>
  <si>
    <t>Please set the dot to end of the sentence.</t>
  </si>
  <si>
    <t>39 -40</t>
  </si>
  <si>
    <t>There seemd ot be unnecessary repetitions in the end of the sentence.</t>
  </si>
  <si>
    <t xml:space="preserve">Delete the: " for other activities such as Beacon Transmission. </t>
  </si>
  <si>
    <t>The sentence should read: " … Beacon transmission times or HCCA…"</t>
  </si>
  <si>
    <t>Unnecessary repetition.</t>
  </si>
  <si>
    <t>Delete the lines 64 and 65 starting from: " for activities such as Beacon…".</t>
  </si>
  <si>
    <t xml:space="preserve">Change of to or </t>
  </si>
  <si>
    <t>the sentence should read: " … Beacon transmission times or HCCA…"</t>
  </si>
  <si>
    <t>10, 13</t>
  </si>
  <si>
    <t xml:space="preserve">The referred conditions are listed in e), not in f) </t>
  </si>
  <si>
    <t>Add the MLME SAP primitive for proxy protocols.</t>
  </si>
  <si>
    <t>Omission.
There are no MLME SAP interfaces described for portal announcements. Portal reachability shall be informed to SME through MLME SAP since this could be dynamic.</t>
  </si>
  <si>
    <t>Add the MLME SAP primitive for portal announcement protocols.</t>
  </si>
  <si>
    <t>The title of third level subclause (i.e., MLME-MeshPeeringManagement) should not include "MLME-" to harmonize with the base standard.</t>
  </si>
  <si>
    <t>Rename the third level subclause title name to read without MLME- header.</t>
  </si>
  <si>
    <t>10.3.78</t>
  </si>
  <si>
    <t>The primitive title "Start Beaconing" is vague and could be confusing.</t>
  </si>
  <si>
    <r>
      <t>T</t>
    </r>
    <r>
      <rPr>
        <sz val="10"/>
        <rFont val="Arial"/>
        <family val="2"/>
      </rPr>
      <t>his resolution creates orphans relying on "mesh facility". The suggested resolution is incomplete, thus it is not implemented in D4.01. TG needs to resolve entire issue.</t>
    </r>
  </si>
  <si>
    <t>Redefine: "3.s6 mesh functionality: The mesh functionalities provide channel access rules, frame formats, mutual authentication methods, and managed objects used to provide data transfer among autonomously operating STAs that may not be in direct communication with each other over a single instance of the wireless medium."</t>
  </si>
  <si>
    <t>Done</t>
  </si>
  <si>
    <t>r4</t>
  </si>
  <si>
    <t>Synchronize the "Edit status" with D4.01, which reflects most of the changes from Los Angeles meeting.</t>
  </si>
  <si>
    <t xml:space="preserve">Many of the terms defined in this section (e.g., HWSP sequence number, root mesh STA) are used by earlier sections without being defined first so that the text is difficult to understand. Move the definitions to the beginning of the mesh sections. Alternatively, move the definitions to clause 3. </t>
  </si>
  <si>
    <t>11c.11.1</t>
  </si>
  <si>
    <t xml:space="preserve">Add text that indicates the implementation of the intra-mesh congestion control is optional, and how a mesh STA to signal the implementation of congestion control.  </t>
  </si>
  <si>
    <t>11c.12.2.2.2</t>
  </si>
  <si>
    <t xml:space="preserve">Can TSF adjustment be performed in the case of power save? If so, specify the procedure for TSF adjustment for power save, so that the power save STAs can have correct timing information. </t>
  </si>
  <si>
    <t>11.c.12.4.3</t>
  </si>
  <si>
    <t xml:space="preserve">Can TBTT selection and adjustment be performed in the case of power save? If so, specify the procedure so that the power save STAs can have correct timing information. </t>
  </si>
  <si>
    <t>11C.13.1</t>
  </si>
  <si>
    <t xml:space="preserve">What is the expected impact of power save on mesh path selection and maintenance. For example, can a mesh STA listed one (or more) of its peer, who is in doze state, as node on a mesh path? Clarify the behavior. </t>
  </si>
  <si>
    <t>11c.13.1</t>
  </si>
  <si>
    <t xml:space="preserve">"Power save mode operation is optional." According to the PICS table in annex A, "power save mode operation" seems to be the same as "power save mode management". If so, please use one term as opposed to two, to make the spec more readable. </t>
  </si>
  <si>
    <t>11C. 13.2</t>
  </si>
  <si>
    <t>By leaving the extensible column blank,  this draft explicitly states that all the elements it defines cannot be extended in a later revision.  This non-extensibility was provided mainly for legacy support,  and current amendments should consider allowing its structures to be extended.</t>
  </si>
  <si>
    <t>Consider adding "yes" to the extensible column where structures may need to be extended in later revisions.</t>
  </si>
  <si>
    <t>"last 7 digits (7 LSBs) of the 48-bit MAC address of this neighbor STA."
A MAC address is not a number,  and therefore doesn't have less or more significant bits.</t>
  </si>
  <si>
    <t>Add: ", taking the I/G bit as the MSB" after "7 LSBs"</t>
  </si>
  <si>
    <t>7.4.14.2.1</t>
  </si>
  <si>
    <t>"When the Mesh Peering Open frame is used by the Mesh Peering Management protocol, integrity protection
on the frame is not enabled."
This is a description of behaviour, not structure.  As such it does not belong in Clause 7.</t>
  </si>
  <si>
    <t>Move to another clause.  (9 or 11)
Make similar changes to Mesh Peering Confirm and Close frames.</t>
  </si>
  <si>
    <t>"with dot11MCCAActivated set."
Set to what value?</t>
  </si>
  <si>
    <t>Don't use set (or reset, or clear) to describe the value of a logical variable.   It has only two values:  true and false.
Replace with "when dot11MCCAActivated is true".
Globally scan and replace any other such uses.</t>
  </si>
  <si>
    <t>"dot11SAEThresh" is a poor name.   It doesn't describe its purpose.</t>
  </si>
  <si>
    <t>Replace with something more descriptive:   dot11SAEAntiCloggingThreshold</t>
  </si>
  <si>
    <t>8.2A.6.2.3</t>
  </si>
  <si>
    <t>Upper limit of sum is lost</t>
  </si>
  <si>
    <t>un-lose it</t>
  </si>
  <si>
    <t>"successfully Acked".    to ack is not an English verb.</t>
  </si>
  <si>
    <t>Acked -&gt; acknowledged</t>
  </si>
  <si>
    <r>
      <t>Note from 11-10/107r0:
x</t>
    </r>
    <r>
      <rPr>
        <sz val="10"/>
        <rFont val="Arial"/>
        <family val="2"/>
      </rPr>
      <t>reject. The protocol is peer-to-peer. From each peer'sperspective it has accepted and will terminate upon receipt of the other peer's confirm. This is not a lock-step protocol.</t>
    </r>
  </si>
  <si>
    <t>Please add to figure s13 the next DTIM interval and show how MCCAOPs repeat. If the next DTIM interval is exact copy of the first DTIM interval, then please change the p.33 l.64 to read: " It specifies the beginning of the first MCCAOP in DTIM period  of the…"</t>
  </si>
  <si>
    <t>The paragraph starting with "When a mesh STA joins an MBSS that mesh STA shall use MLME.STARTBEACONING.request ..." occurs twice (although they are slightly different) in this subclause. It is redundunt to describe it at multiple places and one should be removed.</t>
  </si>
  <si>
    <t>Remove the paragraph starting in line 62 page 135.</t>
  </si>
  <si>
    <t>The sentence "A mesh STA performs passive or active scans to discover neighbor mesh STAs." should include the usage of MLME-SCAN primitives.</t>
  </si>
  <si>
    <t>Change the lines 39-40 to state that mesh STAs may need to perform new MCCA reservations to maintain the same transmission capacity. Remove MAF specific parts.</t>
  </si>
  <si>
    <t>The Mesh Peering protocol has own identifier as defined in 7.3.2.99. Shouldn't the same Mesh Peering Protocols be applied throughout the mesh?</t>
  </si>
  <si>
    <t>Delete the Mesh Peering Protocol Identifier from 7.3.2.99 or list the mesh peering management protocol as one element that needs to match.</t>
  </si>
  <si>
    <t>The MCCA Enabled information is not constant information field, i.e. a mehs STA may change MCCA Enabled on/off as it desires. If the MCCA is enabled the candidate peer mesh STA needs to support MCCA and if MCCA is not enabled MCCA may not be supported. This does not seem to make sense. MCCA support should be optional and peering should be always possible regardless of the MCCA parameters.</t>
  </si>
  <si>
    <t>There is nothing to limit the scope of propagation of Mesh Channel Switch Announcement frame. A field such as TTL might be added to limit the scope.</t>
  </si>
  <si>
    <t>11C.7.1</t>
  </si>
  <si>
    <t>"Data messages use four or six addresses…" is not true for three address group addressed frames.</t>
  </si>
  <si>
    <t>What about A-MSDU?</t>
  </si>
  <si>
    <t>Modify "… and MSDU" as "…, MSDU and A-MSDU subframe"</t>
  </si>
  <si>
    <t>When frame is dropped due to zero TTL (destination may be present in forwarding inforamation) will it be useful to send PERR element to notify mesh STA, which is source?</t>
  </si>
  <si>
    <t>Make this non-normative, and indicate that it's probably better not to switch regulatory class unless necessary.</t>
  </si>
  <si>
    <t>"the 6-address format is designed such that
an intermediate mesh STA on a mesh path need not maintain forwarding information for any IEEE 802 STA
outside the MBSS"</t>
  </si>
  <si>
    <t>This may fit better in 11C.7.5.1</t>
  </si>
  <si>
    <t>"This standard includes an extensible framework to enable flexible implementation"</t>
  </si>
  <si>
    <t>"This standard allows for alternate implementations"</t>
  </si>
  <si>
    <t>"about the metric of its link": not sure it's right to speak of the metric of one's own link from another viewpoint.  The metric is the local viewpoint, so it doesn't really make sense.</t>
  </si>
  <si>
    <t>Done</t>
  </si>
  <si>
    <t>Replace 
"If the Mesh Peering Protocol Identifier is “Mesh Peering Management Protocol”, Mesh Peering Management element shall be pre-processed to identify the mesh peering instance. The Authenticated Mesh Peering element and MIC, if present, shall be ignored."
with 
"If the Mesh Peering Protocol Identifier field in the Mesh Peering Management element indicates “Mesh Peering Management Protocol”, Mesh Peering Management element shall be pre-processed to identify the mesh peering instance. The Authenticated Mesh Peering element and MICE, if present in the frame, shall be ignored."</t>
  </si>
  <si>
    <t xml:space="preserve">A source mesh STAs assign mesh sequence numbers from a single modulo- 4 294 967 296 counter, starting at 0 and incrementing by 1 for each MSDU or MMPDU that contains a Mesh Control field.  The receiving mesh STA shall keep a cache of recently received &lt;Address 4, Mesh Sequence Number&gt; tuples.
Suppose Mesh_STA_2 receives frame with "Address 4"=Mesh_STA_1 &amp;&amp; "Mesh Sequence Number"=100 &amp;&amp; AC=03, Mesh_STA_2 accepts it and set &lt;Address 4, Mesh Sequence Number&gt;=&lt;Mesh_STA_1, 100&gt;.Then Mesh_STA_2 receives frame with "Address 4"=Mesh_STA_1 &amp;&amp; "Mesh Sequence Number"=99 &amp;&amp; AC=00, does Mesh_STA_2 discard it? If yes, the duplication detection is wrong. If no, the duplication method needs to be redefined. And It is strange to me even if the duplication detection method is redefined.
</t>
  </si>
  <si>
    <t>This looks interesting. After a while, a mesh STA eventually receives PXUC with a sequence number received in past and therefore stops processing any such PXUCs further.</t>
  </si>
  <si>
    <t>What is meant by "previous PREQ" here?</t>
  </si>
  <si>
    <t>Clarify</t>
  </si>
  <si>
    <t>197</t>
  </si>
  <si>
    <t>"… OFF (DO = 0)"
Should be "… zero (TO = 0)"</t>
  </si>
  <si>
    <t>198</t>
  </si>
  <si>
    <t>I think this case is only true when PREQ is received with TO=0, RF=1.</t>
  </si>
  <si>
    <t>Clarify. Add a statement indicating that PREQ is received with TO=0, RF=1.</t>
  </si>
  <si>
    <t>This is identical to the one on line 53, however, the context seems different where the former seems to be for target mesh STA and later for originator.</t>
  </si>
  <si>
    <t>11C.10.9.3</t>
  </si>
  <si>
    <t>210</t>
  </si>
  <si>
    <t>Sentence reads: "A power mode setting...". What is power mode?.</t>
  </si>
  <si>
    <t>Rewrite the definition of mesh power mode to explain that mesh power mode represents the activity level of the mesh STA in terms of power save.</t>
  </si>
  <si>
    <t>The definition of Self Protected Action frame contains references to clause 7. The definition shall be described without such references to the description in the body text. See other definitions.</t>
  </si>
  <si>
    <t>Rewrite the definition to explain what the Self Protected Action frame without pointers to the body text.</t>
  </si>
  <si>
    <t>Incorporate pointers to the suggested resolutions after the LA meeting.</t>
  </si>
  <si>
    <t>The RAV is a similar mechanism than the NAV, but it is explained, described and specified in a rather lyrical text. This is not enough for such a basic mechanism. It is not integrated into the mechanisms of the IEEE 802.11 base standard. For instance, does the RAV has some impacts on the Clear Channel Assessment, backoff procedure etc.?</t>
  </si>
  <si>
    <t>Better specify RAVs and better integrate them into the IEEE 802.11 base standard.</t>
  </si>
  <si>
    <t>Does non-owners of MCCAOP include responders and mesh STAs that are neither owner nor responder?</t>
  </si>
  <si>
    <t>Make non-owners more explicit</t>
  </si>
  <si>
    <t>The text on MCCA improved compared to D3.0. However, the review has shown that it is still far from final. Mechanisms are not fully specified, there are problems if MCCA interacts with other mechanisms, for instance, EDCA. The text could be better, editorial and more specific. There is definitely improvement needed.</t>
  </si>
  <si>
    <t>review and improve.</t>
  </si>
  <si>
    <t>62-77</t>
  </si>
  <si>
    <t>1-65</t>
  </si>
  <si>
    <t>7.4</t>
  </si>
  <si>
    <t>The use of MA_UNITDATA.request is applied to put a frame from LLC to  MAC to trnasmission. The MA-UNITDATA.request is typically called when a STA creates a new frame to transmission. Here 3 different alternatives and 6-address format are added to the normal MA-UNITDATA.request, without introducing any new parameters to to MA-UNITDATA.request.</t>
  </si>
  <si>
    <t>Clarify the use of MA-UNITDATA.request. Ensure that primitive supports all proposed possibilities.</t>
  </si>
  <si>
    <t>The individual address use in 3-address group addressed frame is not specified in details.</t>
  </si>
  <si>
    <t xml:space="preserve">Please add details how the individually addressed frame is transmitted as 3-address format (groupcast) frame and how intermediate and destination mesh STAs behave when they receive the frame. </t>
  </si>
  <si>
    <t>11C.10.1.2</t>
  </si>
  <si>
    <t>184</t>
  </si>
  <si>
    <t xml:space="preserve">PREQ may contain multiple path requests. Is there any restrictions that what types of the requests may be issued in the same PREQ frame? For instance, one may have different types of requests to the same destination? </t>
  </si>
  <si>
    <t>Suggest replaceing metric with "worthiness" or "reliability"</t>
  </si>
  <si>
    <t>The word "originate" "originating" and "originator" are used to describe different mechanisms.  The "path originator" is clear, but what about "frames originating from the MBSS" or "configured to originate pro-active PREQs" or (worse) "target mesh STA originates a PREP"</t>
  </si>
  <si>
    <t>Please review instances of "originate" for possible revision</t>
  </si>
  <si>
    <t>"Mesh STA"</t>
  </si>
  <si>
    <t>"Mesh STAs"</t>
  </si>
  <si>
    <t>"to establish mesh peerings"</t>
  </si>
  <si>
    <t>"to establish mesh peerings with"</t>
  </si>
  <si>
    <t>"mesh STA has not yet joined to any MBSS,"</t>
  </si>
  <si>
    <t>"mesh STA has not yet joined any MBSS,"</t>
  </si>
  <si>
    <t>"If the scanning mesh STA has not yet joined to any MBSS, it may simply activate the same mesh profile as
the discovered candidate peer mesh STA’s profile to fulfill these conditions." 
This sounds like handholding.  Besides, if it could support all this then what does it means to "activate the same mesh profile".</t>
  </si>
  <si>
    <t>Delete!  We only need normative text</t>
  </si>
  <si>
    <t>4 bits for the number of peerings.  This makes the metric virtually useless!  I can see this metric being used for large networks, but not pocket ones…</t>
  </si>
  <si>
    <t>OK, give me an extra bit or two from the reserved field…</t>
  </si>
  <si>
    <t>"A candidate peer mesh STAs becomes a peer mesh STAs"</t>
  </si>
  <si>
    <t>STA/STA</t>
  </si>
  <si>
    <t>"When a mesh STA starts an MBSS" sounds a lot like "When a mesh STA joins an MBSS", except I don't understand what "starting" means</t>
  </si>
  <si>
    <t>Re-evaluate the meaning and purpose of the paragraph.</t>
  </si>
  <si>
    <t xml:space="preserve">An overview should provide a narrative and references.  This overview is completely normative.  </t>
  </si>
  <si>
    <t>Check for duplication. If there is a shall somewhere else in the text, don't make the overview normative.  If there is no shall, maybe add one.  At the end, the overview should be closer to being informative.</t>
  </si>
  <si>
    <t xml:space="preserve">The mesh STA may create or update its forwarding information to the transmitter of the element if the path metric improves. What does this sentence mean? 
What element is in question, both PREQ and PREP? 
</t>
  </si>
  <si>
    <t>If the root is able to support emergency call (e.g. belongs to PSAP) it should include an indication that it supports emergency call</t>
  </si>
  <si>
    <t>add an emergency call indication in the proactive PREQ element. I will provide solution through submission</t>
  </si>
  <si>
    <t>If the root is able to support emergency call (e.g. belongs to PSAP) it should include either TG-U's like element ESC or UESA or an indication that it supports emergency call</t>
  </si>
  <si>
    <t>add ESC and UESA or emergency indication in the RANN element. I will provide solution through submission</t>
  </si>
  <si>
    <t>193</t>
  </si>
  <si>
    <t>The path request should indicate the emegency call so that a highest priority can be set. It may allow also to change the behavior of the MSTA in emergency call path such as warn the user not to turn off the device, temporarily disable power save mode, etc.</t>
  </si>
  <si>
    <t>add an emergency call indication in the path request frame. I will provide solution through submission</t>
  </si>
  <si>
    <t>"… and incrementing by 1 for each MSDU or MMPDU…"
The above statement should include A-MSDU as well</t>
  </si>
  <si>
    <t>Modify "… and incrementing by 1 for each MSDU or MMPDU…" as "… and incrementing by 1 for each MSDU, A-MSDU subframe or MMPDU…"</t>
  </si>
  <si>
    <t>7.2.2.1</t>
  </si>
  <si>
    <t>The statement "A mesh STA uses the address matching rules described in 11C.7.5.3 (Addressing and forwarding of group addressed frames )", refers to rules only for group addressed frames, whereas this paragraph (containing the above statement) describe address matching rules for both unicast and group addressed frames. A clarification is required.</t>
  </si>
  <si>
    <t>"The length field indicates the total length of subsequent Mesh Control field, MSDU, and Padding" 
I think length does not include padding.</t>
  </si>
  <si>
    <t>Modify "The length field indicates the total length of subsequent Mesh Control field, MSDU, and Padding" as "The length field indicates the total length of subsequent Mesh Control field and MSDU"</t>
  </si>
  <si>
    <t>5-35</t>
  </si>
  <si>
    <t>The DA and SA fields of the A-MSDU subframe header contain the values passed in the MA-UNITDATA.request and MA-UNITDATA.indication primitives. For Mesh DA and Mesh SA, A-MSDU might be used to forward data and therefore to handle forwarding perhaps there should be some statement in this subclause.</t>
  </si>
  <si>
    <t xml:space="preserve">"It specifies the duration an MCCAOP in multiples of 32 μs." should be "It specifies the duration of an MCCAOP in multiples of 32 μs."
</t>
  </si>
  <si>
    <t>As suggested in the comment.</t>
  </si>
  <si>
    <t xml:space="preserve">Mesh channel switch announcement element can take advantage of already existing Extended Channel Switch Announcement and can avoid redefining the most of the fields already there in Extended Channel Switch Announcement element. </t>
  </si>
  <si>
    <t>A proposal can be submitted if required</t>
  </si>
  <si>
    <t>For 20/40 MHz transition it might be useful to include Secondary Channel offset element information as well.</t>
  </si>
  <si>
    <t>This element is propagated by peer Mesh STA and therefore to limit the scope of the propagation a field like TTL might be useful.</t>
  </si>
  <si>
    <t>An MLME-SAP primitive to perform Mesh Channel Switch might be useful</t>
  </si>
  <si>
    <t>Length should be the total length after length field</t>
  </si>
  <si>
    <t>Set length to 15</t>
  </si>
  <si>
    <t>Set length to 21</t>
  </si>
  <si>
    <t>"The RC subfield indicates that the reason code field is valid if the value is 1, and that the reason code field is...", replace "reason code" with "Reason Code"</t>
  </si>
  <si>
    <t>Replace "reason code" with "Reason Code"</t>
  </si>
  <si>
    <t>There seems no field "HT Information" defined by 802.11n</t>
  </si>
  <si>
    <t>Find and replace all the occurenaces of "HT Information" with "HT Operation element" in this draft.</t>
  </si>
  <si>
    <t>"The MIC element (MICE) appears after the capability in the Mesh Peering Open frame". Looking into table s11 it appears that MIC element position is last -1. A correction in table s11 is needed.</t>
  </si>
  <si>
    <t>r5</t>
  </si>
  <si>
    <r>
      <t>D</t>
    </r>
    <r>
      <rPr>
        <sz val="10"/>
        <rFont val="Arial"/>
        <family val="2"/>
      </rPr>
      <t>an/Kaz20100219</t>
    </r>
  </si>
  <si>
    <r>
      <t>Suggested change</t>
    </r>
    <r>
      <rPr>
        <sz val="10"/>
        <rFont val="Arial"/>
        <family val="2"/>
      </rPr>
      <t>s</t>
    </r>
    <r>
      <rPr>
        <sz val="10"/>
        <rFont val="Arial"/>
        <family val="2"/>
      </rPr>
      <t xml:space="preserve"> ha</t>
    </r>
    <r>
      <rPr>
        <sz val="10"/>
        <rFont val="Arial"/>
        <family val="2"/>
      </rPr>
      <t>ve</t>
    </r>
    <r>
      <rPr>
        <sz val="10"/>
        <rFont val="Arial"/>
        <family val="2"/>
      </rPr>
      <t xml:space="preserve"> been implemented</t>
    </r>
    <r>
      <rPr>
        <sz val="10"/>
        <rFont val="Arial"/>
        <family val="2"/>
      </rPr>
      <t xml:space="preserve"> in D4.01. See submission</t>
    </r>
    <r>
      <rPr>
        <sz val="10"/>
        <rFont val="Arial"/>
        <family val="2"/>
      </rPr>
      <t xml:space="preserve"> </t>
    </r>
    <r>
      <rPr>
        <sz val="10"/>
        <rFont val="Arial"/>
        <family val="2"/>
      </rPr>
      <t>11-</t>
    </r>
    <r>
      <rPr>
        <sz val="10"/>
        <rFont val="Arial"/>
        <family val="2"/>
      </rPr>
      <t>10/1</t>
    </r>
    <r>
      <rPr>
        <sz val="10"/>
        <rFont val="Arial"/>
        <family val="2"/>
      </rPr>
      <t>67r1</t>
    </r>
    <r>
      <rPr>
        <sz val="10"/>
        <rFont val="Arial"/>
        <family val="2"/>
      </rPr>
      <t>.</t>
    </r>
  </si>
  <si>
    <t>Dan/Kaz20100219</t>
  </si>
  <si>
    <r>
      <t>l</t>
    </r>
    <r>
      <rPr>
        <sz val="10"/>
        <rFont val="Arial"/>
        <family val="2"/>
      </rPr>
      <t>imit the sum with "m".</t>
    </r>
  </si>
  <si>
    <r>
      <t>R</t>
    </r>
    <r>
      <rPr>
        <sz val="10"/>
        <rFont val="Arial"/>
        <family val="2"/>
      </rPr>
      <t>emove ".request". Make it italic style.</t>
    </r>
  </si>
  <si>
    <r>
      <t>We do not think so. The adding text to adapt 11n features of infrastrcuture BSS to peer to peer system is noot so difficult. The only things that need to be done are
1), to use the features that are peer to peer features in 802.11n without any changes,
2), to decide which features that requires AP's control will be used in 11s and select one msta act as AP in related features.
Actually the  text of HT features in IBSS or DLS (both of them are peer to peer systems) in IEEE std 802.11n</t>
    </r>
    <r>
      <rPr>
        <vertAlign val="superscript"/>
        <sz val="10"/>
        <rFont val="Arial"/>
        <family val="2"/>
      </rPr>
      <t>TM</t>
    </r>
    <r>
      <rPr>
        <sz val="10"/>
        <rFont val="Arial"/>
        <family val="2"/>
      </rPr>
      <t>-2009 is fewer than the 11s text for HT feature.
The more clear comment is also welcome.</t>
    </r>
  </si>
  <si>
    <r>
      <t>L</t>
    </r>
    <r>
      <rPr>
        <sz val="10"/>
        <rFont val="Arial"/>
        <family val="2"/>
      </rPr>
      <t>iwen20100219</t>
    </r>
  </si>
  <si>
    <t>The subset of HT features can be found in subclause 7.3.2.56.</t>
  </si>
  <si>
    <t>Liwen20100219</t>
  </si>
  <si>
    <r>
      <t>S</t>
    </r>
    <r>
      <rPr>
        <sz val="10"/>
        <rFont val="Arial"/>
        <family val="2"/>
      </rPr>
      <t>ee submission 11-10/135r0.
Note from Liwen: I am OK with the contribution if "joing an MBSS" is removed from 135r0. It seems to me that MLME-MeshPeeringManagement should be used to join an MBSS.</t>
    </r>
  </si>
  <si>
    <r>
      <t>2</t>
    </r>
    <r>
      <rPr>
        <sz val="10"/>
        <rFont val="Arial"/>
        <family val="2"/>
      </rPr>
      <t>07r0</t>
    </r>
  </si>
  <si>
    <r>
      <t>2</t>
    </r>
    <r>
      <rPr>
        <sz val="10"/>
        <rFont val="Arial"/>
        <family val="2"/>
      </rPr>
      <t>22r0, 223r0</t>
    </r>
  </si>
  <si>
    <r>
      <t>2</t>
    </r>
    <r>
      <rPr>
        <sz val="10"/>
        <rFont val="Arial"/>
        <family val="2"/>
      </rPr>
      <t>29r0</t>
    </r>
  </si>
  <si>
    <r>
      <t>2</t>
    </r>
    <r>
      <rPr>
        <sz val="10"/>
        <rFont val="Arial"/>
        <family val="2"/>
      </rPr>
      <t>01r0, 200r0</t>
    </r>
  </si>
  <si>
    <t>Replace 
"A mesh STA performs passive or active scans to discover neighbor mesh STAs." 
with 
"A mesh STA shall perform active scanning or passive scanning, depending on the value of the ScanMode parameter of the MLME-SCAN.request primitive (see 11.1.3), to discover neighbor mesh STAs. Upon receipt of an MLME-SCAN.request with the Mesh ID parameter set to the wildcard Mesh ID, the STA shall passively scan for any Beacon frames, or actively transmit Probe request frames containing the wildcard Mesh ID, as appropriate depending on the value of ScanMode. Upon completion of scanning, an MLME-SCAN.confirm is issued by the MLME indicating all of the discovery information received."</t>
  </si>
  <si>
    <t>The paragraph starting with "When a mesh STA joins an MBSS that mesh STA shall use MLME.STARTBEACONING.request ..." should appear before the paragraph starting with "A candidate peer mesh STA becomes a peer mesh STAs only after..." line 48 page 136. Also, the text should be refined.</t>
  </si>
  <si>
    <t>Replace 
"... illustrates the addressing of a Mesh Data frame transmitted and forwarded on a mesh path from a mesh STA collocated with a portal to a mesh STA collocated with an AP where the source is a STA outside of the mesh BSS that is reachable via the portal and the destination is an 802.11 STA associated with the AP."
with 
"... illustrates the addressing of a Mesh Data frame transmitted and forwarded on a mesh path from a mesh STA collocated with a portal (STA 7) to a mesh STA collocated with an AP (STA 10) where the source is a STA outside of the mesh BSS (STA 21) that is reachable via the portal and the destination is an 802.11 STA associated with the AP  (STA 17)."</t>
  </si>
  <si>
    <t>Figure s52 is too busy. Should be simplified to emphasize the "example addressing".</t>
  </si>
  <si>
    <t>Remove the clouds, emphasize SA, mesh SA, mesh DA, and DA in the figure s52.</t>
  </si>
  <si>
    <t>"Souce mesh STA" should read "source mesh STA".</t>
  </si>
  <si>
    <t>Replace "Source mesh STA" with "source mesh STA". Replace "Destination mesh STA" with "destination mesh STA".</t>
  </si>
  <si>
    <t>"On receipt of an individually addressed mesh frame ..." should read "On receipt of an individually addressed Mesh Data frame or Multihop Action frame ...".</t>
  </si>
  <si>
    <t>As in comment. Apply the same change in 11C.7.5.3.2.</t>
  </si>
  <si>
    <t>"... the mesh STA may detect duplicate frames (see 11C.7.5.5 (Detection of duplicate Mesh Data frames))." It is better to describe that the frame might be discareded as a result of duplicate detection, here.</t>
  </si>
  <si>
    <t>Replace 
"... the mesh STA may detect duplicate frames (see 11C.7.5.5 (Detection of duplicate Mesh Data frames))."
with 
"... the mesh STA may detect duplicate frames and discard them (see 11C.7.5.5 (Detection of duplicate Mesh Data frames))."</t>
  </si>
  <si>
    <t>The description "the mesh STA shall process and send it to an upper layer through MAC-SAP" should be aligned with the description in line 18-19.</t>
  </si>
  <si>
    <t>Replace 
"the mesh STA shall process and send it to an upper layer through MAC-SAP" 
with 
"the MA-UNITDATA.indication primitive is passed from the MAC sublayer entity to the LLC sublayer entity or entities."</t>
  </si>
  <si>
    <t>"If Address 5 is equal to one of the external addresses, the mesh STA shall queue the frame for transmission to the final destination" This behavior is transmitting a frame outside the mesh BSS and "queue the frame" should be outside the scope of TGs standard. Also, it is unclear what happens if Address 5 is not equal to one of the external addresses here.</t>
  </si>
  <si>
    <t>Modify the text to clarify the issue.</t>
  </si>
  <si>
    <t>"The Address 3 (Mesh SA) and the Mesh Sequence Number from the Mesh Control may be utilized to detect duplicate group addressed frames (see 11C.7.5.5 (Detection of duplicate Mesh Data frames))." This sentence should be described in the same fashion as written in page 172 line 52.</t>
  </si>
  <si>
    <t>"if the PANN Sequence Number of the Portal Announcement is lower than the PANN Sequence Number of the most recently accepted Portal Announcement with the same Mesh Portal Address." 
should read 
"if the PANN Sequence Number of the Portal Announcement is equal or lower than the PANN Sequence Number of the most recently accepted Portal Announcement with the same Mesh Portal Address."</t>
  </si>
  <si>
    <t>As in comment. Insert "equal or " before the "lower than".</t>
  </si>
  <si>
    <t>Wrong reference. It should be 11C.8.4.1 Proxy information.</t>
  </si>
  <si>
    <t>The external address exists outside the MBSS. The bullet a) should contain the same text as bullet a) in 11C.8.3.2.</t>
  </si>
  <si>
    <t>Copy bullet a) in 11C.8.3.2 to here.</t>
  </si>
  <si>
    <t>11C.8.4.1</t>
  </si>
  <si>
    <t>"mesh destinations" is not defined.</t>
  </si>
  <si>
    <t>11C.8.4.3.3</t>
  </si>
  <si>
    <t>PXU Sequence Number shall be increamented for each transmission.</t>
  </si>
  <si>
    <t>Add the following text to the end of line 12 in Table s40. "PXU Sequence Number shall be incremented by 1 for each transmission of PXU element".</t>
  </si>
  <si>
    <t>The reason why PXU Originator MAC Address field and Proxy MAC Address subfield in Proxy Information field is needed is unclear.</t>
  </si>
  <si>
    <t>Replace 
"A STA that is not a member of a mesh BSS uses the contents of the Address 1 field to perform address matching for receive decisions. In cases where the Address 1 field contains a group address, the BSSID also is validated to ensure either that the broadcast or multicast groupcast originated from a STA in the BSS of which the receiving STA is a member, or that it carries the wildcard BSSID value, indicating a data frame sent outside the context of a BSS (dot11OCBEnabled is true in the transmitting STA). A mesh STA uses the address matching rules described in 11C.7.5.3 (Addressing and forwarding of group addressed frames)."
with 
"A STA uses the contents of the Address 1 field to perform address matching for receive decisions. When a STA other than mesh STA (non-mesh STA) receives a frame with the Address 1 field equal to a group address, the STA also validates the BSSID to ensure either that the group addressed frame originated from a STA in the BSS of which the receiving STA is a member, or that it carries the wildcard BSSID value, indicating a data frame sent outside the context of a BSS (dot11OCBEnabled is true in the transmitting STA). When a mesh STA receives a frame with the Address 1 field equal to a group address, the mesh STA also validates the TA to ensure that the group addressed frame originated from from one of its peer mesh STA. A mesh STA also uses the address matching rules described in 11C.7.5.3 (Addressing and forwarding of group addressed frames)."
Attention: underline and strikeout shall be operated appropriately.</t>
  </si>
  <si>
    <t>"dot11MeshPortalAnnouncement" should read "dot11MeshPortalAnnouncementProtocol".</t>
  </si>
  <si>
    <t>Relate to observed on-the-air signalling.</t>
  </si>
  <si>
    <t>"last 7 digits of the assigned AID",   most people would interpret this in terms of decimal digits.  It should relate to bits.  And is "last" the most or least significant.
And similarly the MAC address is not a number,  so it doesn't have LSBs.</t>
  </si>
  <si>
    <t>remaining</t>
  </si>
  <si>
    <t>"During its MCCAOP, the EDCAF of the MCCAOP owning mesh STA shall set its AIFSN equal to dot11MCCAAIFSN and its CWmin equal to dot11MCCACWmin." The description is very unclear. EDCAF shall set? What is meant by "during its MCCAOP?"</t>
  </si>
  <si>
    <t>"A RAV is set when a corresponding MCCAOP starts and it is initialized to the duration of the MCCAOP given in the Duration field of the MCCAOP Reservation." should read "At a corresponding MCCAOP start timing,  RAV is set to the duration of the MCCAOP given in the MCCAOP Duration field of the MCCAOP Reservation."</t>
  </si>
  <si>
    <t>"Duration field" should read "Duration/ID field"</t>
  </si>
  <si>
    <t>114</t>
  </si>
  <si>
    <t>10.3</t>
  </si>
  <si>
    <t>Omission.
There are no MLME SAP interfaces described for proxy protocol. At least proxy update and its confirm shall be controled by SME since this information is necessary for bridging function outside the mesh STA.</t>
  </si>
  <si>
    <t>“the messages exchanged in Commit Messages” is unclear.  Is this the information from transmitted or received commit messages?  And how many of the commit messages are used?</t>
  </si>
  <si>
    <t>8.2a.6.4</t>
  </si>
  <si>
    <t>87</t>
  </si>
  <si>
    <t>Which auth algorithm is used in the 802.11 Authentication frame?</t>
  </si>
  <si>
    <t>Specify the authentication algorithm number which shall be used.</t>
  </si>
  <si>
    <t>8.2a.6.5</t>
  </si>
  <si>
    <t>Use of the wildcard SSID may be confusing to legacy devices. Use a fixed string for the SSID.</t>
  </si>
  <si>
    <t>Use “IEEE802.11s MESH” or something similar for the SSID for all mesh beacons and probe responsed.</t>
  </si>
  <si>
    <t>The length of Mesh Contol field should be 6,12,18 or 24 octets instead of 6,12 or 18 octets (refer to figure s3 in section 7.1.3.6.3 in page 20)</t>
  </si>
  <si>
    <t>fix accordingly</t>
  </si>
  <si>
    <t>The separation should be (DTIM interval - offset) divided by the periodicity instead of DTIM interval divided by periodicity</t>
  </si>
  <si>
    <t>If the offset is large, the subsequent period(s) maybe beyond the DTIM interval. Fix accordingly</t>
  </si>
  <si>
    <t xml:space="preserve">The MCCA Information field is 4 octets instead of 2 octets, refers to figure s30 in section 7.3.2.105.3 </t>
  </si>
  <si>
    <t>Do we need to add PREQ-ID in PREP so that the PREP can be matched to the corresponding PREQ</t>
  </si>
  <si>
    <t>Add PREQ-ID information element in PREP</t>
  </si>
  <si>
    <t>7.4.14.3.2</t>
  </si>
  <si>
    <t>The text indicates that MIC appaears after the Capability, but Table S12 inidcates that MIC is put after Vendor Specific</t>
  </si>
  <si>
    <t>Make the Table s12 and text consistent</t>
  </si>
  <si>
    <t>Typo: unnecessary (.)</t>
  </si>
  <si>
    <t>The word 'It also avoids using times that are known to it as being used by' do not seems necessary</t>
  </si>
  <si>
    <t>remove unnecessary parts as suggested</t>
  </si>
  <si>
    <t>I felt the word 'for which the intended MCCAOP owner itself is the owner' is confusing</t>
  </si>
  <si>
    <t>change to 'for which it is intended for MCCAOP owner itself'</t>
  </si>
  <si>
    <t>to be used known Beacon transmission'?</t>
  </si>
  <si>
    <t>to be used by known Beacon transmission'</t>
  </si>
  <si>
    <t>Is the HCCA applicable to mesh STA? Refer to section 5.2.13.3, page 7 line 27</t>
  </si>
  <si>
    <t>clarify</t>
  </si>
  <si>
    <t>typo: reported instead of re-ported</t>
  </si>
  <si>
    <t>change as suggested</t>
  </si>
  <si>
    <t>Unnessary 'the' in … when 'the' it competes ….</t>
  </si>
  <si>
    <t>10.3.78.2</t>
  </si>
  <si>
    <t>127</t>
  </si>
  <si>
    <t>remove "The MCCAOP responder also verifies that"</t>
  </si>
  <si>
    <t>110</t>
  </si>
  <si>
    <t>Start with the statement, that conditions in f) are not met. This is the same order as c) and d), and has better understandability.</t>
  </si>
  <si>
    <t>change into "If the conditions in f) are not satisfied and the MCCAOP request is intended for individually addressed transmissions, …"</t>
  </si>
  <si>
    <t>13-15</t>
  </si>
  <si>
    <t>change into "If the conditions in f) are not satisfied and the MCCAOP request is intended for group addressed transmissions, …"</t>
  </si>
  <si>
    <t>9-12</t>
  </si>
  <si>
    <t>What is the reply code?</t>
  </si>
  <si>
    <t>add text specifying the reply code.</t>
  </si>
  <si>
    <t>MCCAOP Advertisment has an s at the end</t>
  </si>
  <si>
    <t>change to MCCAOP Advertisements</t>
  </si>
  <si>
    <t>9.9a.3.8</t>
  </si>
  <si>
    <t>31</t>
  </si>
  <si>
    <t>dot11MCCAActivated is set to what?</t>
  </si>
  <si>
    <t>change throughout document to "dot11MCCAActivated set to TRUE"</t>
  </si>
  <si>
    <t>Partial Report is a subfield</t>
  </si>
  <si>
    <t>There are no MCCA Action frames</t>
  </si>
  <si>
    <t>For increased understandability, it would be good to swap the meanings of dot11HWMPactiveRootTimeout and dot11MeshHWMPpathToRootTimeout.</t>
  </si>
  <si>
    <t>…. mesh profile of the discovered candidate mesh STA.</t>
  </si>
  <si>
    <t>Replace with: … mesh profile that matches the discovered candidate peer mesh STA profile.</t>
  </si>
  <si>
    <t xml:space="preserve">Considering of supporting emergency call over mesh network, the matching Mesh ID may be an obstacle to allow an MSTA that do not have a matching Mesh-ID to initiate an emergency call. The MSTA should have a default emergency call profile </t>
  </si>
  <si>
    <t>add emergency call profile beside the other profile(s) corresponding to Mesh ID(s). I will provide solution through submission</t>
  </si>
  <si>
    <t xml:space="preserve">The mesh network should be capable to support emergency call. If the mesh network is enabled to support emergency call, the Mesh configuration element should contain the emergency call support capability (similar to TG-U's ESC and UESA). </t>
  </si>
  <si>
    <t>Add information element similar to TG-U's ESC and UESA in the Mesh configuration element. I will provide solution through submission</t>
  </si>
  <si>
    <t>11C.3.2.2.1</t>
  </si>
  <si>
    <t>the mesh peering open should have an indication that the peering is for an emergency call so that regardless of the Mesh ID, the emergency call profile is the one that is active. The receiving MSTA should accept the request even though the Accepting Mesh Peering bits is set to 0 (e.g. the receiving MSTA may need to drop the other peering to accommodate the emergency peering)</t>
  </si>
  <si>
    <t>if peering is for an emergency call, add an emergency call indication in the peering open frame. I will provide solution through submission</t>
  </si>
  <si>
    <t>The emergency call may not need authentication. In case emergency call need no authentication, an emergency call indication is needed to bypass the authentication during peering</t>
  </si>
  <si>
    <t>The AMPE information element in Figure s46 page 60 does not have the 'Chosen PMK' field</t>
  </si>
  <si>
    <t>Add 'Chosen PMK' field in AMPE information element</t>
  </si>
  <si>
    <t>11C.4.5.5.</t>
  </si>
  <si>
    <t>159</t>
  </si>
  <si>
    <t>45, 47</t>
  </si>
  <si>
    <t>Typically fields are 2 octets in length, not 2 octets long</t>
  </si>
  <si>
    <t>Change as commented.</t>
  </si>
  <si>
    <t>64 -</t>
  </si>
  <si>
    <t>The length of the MCCAOP Advertisement element should be the length of the MCCA information field. There is also a confusion on the length of the MCCA Information field. I quess it should be 2 octets?</t>
  </si>
  <si>
    <t xml:space="preserve">Change the MCCA Information field to be 2 octets in length and modify the minumum length of the MCCAOP Addvertisement accordingly. </t>
  </si>
  <si>
    <t xml:space="preserve">page 110 clause: 9.9a.3.8 defines that the HCCA transmissions are listed in TX-RX list which is more logical place for these trnasmissions. </t>
  </si>
  <si>
    <t xml:space="preserve">Move HCCA transmissions to be part of the TX-RX report as specified in clause 9.9a.3.8. </t>
  </si>
  <si>
    <t xml:space="preserve">page 110 clause: 9.9a.3.8 defines that only the TX-RX and broadcast list information from peer mesh STAs is provided in Interfering times report. Here the text defines that neighborhood distortions are listed. Listing of neighborhood distortions will contain more information, but peer mesh STAs have authenticated... </t>
  </si>
  <si>
    <t xml:space="preserve">Please clarify is neighbor or peer mesh STA transmission reservations listed. </t>
  </si>
  <si>
    <t>Octets written with capital letter</t>
  </si>
  <si>
    <t>Change to octets.</t>
  </si>
  <si>
    <t>Is the Time To Live field the same as mesh Time To Live field as present in Mesh Control Field. If the field is different, then why two very similar fields are needed?</t>
  </si>
  <si>
    <t xml:space="preserve">Please clarify. </t>
  </si>
  <si>
    <t>It is unclear what 0=non-portal, 1 = portal means. What device is portal? Transmitter of root or some other</t>
  </si>
  <si>
    <t>Please clarify</t>
  </si>
  <si>
    <t>43</t>
  </si>
  <si>
    <t>It is unclear what 0=non-portal, 1 = portal means. What device is portal? Transmitter of root or some other?</t>
  </si>
  <si>
    <t>It is unclear what 0=group address, 1 = individual address means. If this information is specifying the transmission mechanisms, then why this informaiton is not visible from the addressing of the frame? i.e. why this information is needed?</t>
  </si>
  <si>
    <t>9.9.1.2</t>
  </si>
  <si>
    <t>Backoff after every single group addressed frame transmission sounds like very heavy and resource consuming operation. Is the backoff really needed after every transmitted group addressed frame?</t>
  </si>
  <si>
    <t>The Synchronization and Beaconing in an MBSS are a rather basic and important mechanisms (the former only for certain functionalities), and very much care has to be taken for their specification. Although the specification of Synchronization and Beaconing improved considerably compared to D3.0, there are still little errors in it. Moreover, it might be the case that some new problems have been introduced by some comment resolutions. Furthermore, it is known that in certain dynamic situations and interactions with other mechanisms in the mesh, especially between Neighbor Offset Protocol, Beaconing, Mesh Beacon Collision Avoidance, MCF Coordinated Channel Access, and Power Save, something might not function correctly. Furthermore, the interoperation between the related mechanisms has to be checked.</t>
  </si>
  <si>
    <t>"The RSN element is present only when dot11MeshSecurityActivated
is true." I think instead of dot11MeshSecurityActivated it should be dot11RSNAEnabled. Alternatively dot11MeshSecurityActivated should be set only when dot11RSNAEnabled is set. This change needs to be made in Section 11C.4.2</t>
  </si>
  <si>
    <t>Replace "dot11MeshSecurityActivated" with "dot11RSNAEnabled" or make changes as suggested in comment</t>
  </si>
  <si>
    <t>"The HWMP Mesh Path Selection frame is transmitted by a mesh STA for the purpose of establishing paths..." 
This sentence restricts this to just establishing path, however, this frame may be used to updates and or delete path as well.</t>
  </si>
  <si>
    <t>Modify "The HWMP Mesh Path Selection frame is transmitted by a mesh STA for the purpose of establishing paths..." as
 "The HWMP Mesh Path Selection frame is transmitted by a mesh STA to establish, update or delete paths to other Mesh STAs in the MBSS"</t>
  </si>
  <si>
    <t>7.4.18</t>
  </si>
  <si>
    <t>TBTT Request frame seems always honoured by a mesh STA when dot11MeshTbttSelectionActivated is true. There might be some cases when a mesh STA may not wish to respond to this request and therefore it might be useful to include TBTT Response frame containing a status code reflecting success or failure.</t>
  </si>
  <si>
    <t>7.4.18.9</t>
  </si>
  <si>
    <t>For HT 40MHz capable mesh STAs it's useful to include Secondary Channel offset element in this. Apart from this, a TTL value to limit the propagation of this frame, an MLME-SAP may defined.</t>
  </si>
  <si>
    <t>"… and do not listen to Beacon frames…"
It is not clear why mesh STA is not allowed to listen Beacon frame here?</t>
  </si>
  <si>
    <t>"After the mesh STA has scanned the channel for dot11MCCAScanDuration it may initiate and accept MCCAOP Reservations."
I think this may be allowed only if the scan result does not indicate any MCCA setup by neighbor which may conflict with MCCAOP this mesh STA is involved--this is what seem purpose of scan here is. Therefore, to be more precise here, the statement should be extended like this
"After the mesh STA has scanned the channel for dot11MCCAScanDuration it may initiate and accept MCCAOP Reservations as per 9.9a.3.7 (MCCAOP setup procedure)"</t>
  </si>
  <si>
    <t>"responder. or responders" 
modify as "responders."</t>
  </si>
  <si>
    <t>"The reservation does not overlap with It also avoids using times..."</t>
  </si>
  <si>
    <t>Replace 
"The frame shall be silently discarded if the Mesh Peering Protocol Identifier is “Authenticated Mesh Peering Exchange” and Authenticated Mesh Peering Exchange or MIC element doesn’t exist in the frame."
with 
"The frame shall be silently discarded if the Mesh Peering Protocol Identifier in the Mesh Peering Management element indicates “Authenticated Mesh Peering Exchange” and Authenticated Mesh Peering Exchange or MICE element is not included in the frame."</t>
  </si>
  <si>
    <t>"mesh peering management frame" should read "Mesh Peering Management frame".</t>
  </si>
  <si>
    <t>Replace throughout the text.</t>
  </si>
  <si>
    <t xml:space="preserve">What are the differences among instance identifier, mesh peering identitfer, and mesh peering management finite state machine identifier? </t>
  </si>
  <si>
    <t>141</t>
  </si>
  <si>
    <t>What shall the mesh STA do next if the incoming frame is a mismatch? (Especially when the frame is Mesh Peering Open frame).</t>
  </si>
  <si>
    <t xml:space="preserve">Are the "Awake" and "Doze" state definitions same as that in the base spec for non-mesh STAs? If so, no need to repeat them in 11s. If not, different names need to be used to avoid confusion. </t>
  </si>
  <si>
    <t>Fig.s54</t>
  </si>
  <si>
    <t>218</t>
  </si>
  <si>
    <t xml:space="preserve">The label next to STA B on the left indicating "light sleep mode", but STA B is also indicated as in "deep sleep mode". Correct the inconsistency. </t>
  </si>
  <si>
    <t>N</t>
  </si>
  <si>
    <t>Y</t>
  </si>
  <si>
    <t>T</t>
  </si>
  <si>
    <t>E</t>
  </si>
  <si>
    <t>48</t>
  </si>
  <si>
    <t>25</t>
  </si>
  <si>
    <t>43-48</t>
  </si>
  <si>
    <t>ER</t>
  </si>
  <si>
    <t>Chen, Lidong</t>
  </si>
  <si>
    <t>General</t>
  </si>
  <si>
    <t>TR</t>
  </si>
  <si>
    <t>Security</t>
  </si>
  <si>
    <t xml:space="preserve">The password based key establishment protocol (SAE) is not well defined. Some details are missing. These details may lead to potential attacks. </t>
  </si>
  <si>
    <t>The password based key establishment protocol needs more detailed description on the curve selection, prime selection, check points on the received key establishment variables.</t>
  </si>
  <si>
    <t>5.2 Components of the IEEE 802.11 architecture</t>
  </si>
  <si>
    <t>5.2 Components of the IEEE 802.12 architecture</t>
  </si>
  <si>
    <t>175</t>
  </si>
  <si>
    <t>11C.7 Mesh path selection and forwarding framework</t>
  </si>
  <si>
    <t>5.4 Overview of the services</t>
  </si>
  <si>
    <t>IEEE Std 802.11 and IEEE Std 802.1X-2004</t>
  </si>
  <si>
    <t>7.1 MAC frame formats</t>
  </si>
  <si>
    <t>7.1.3</t>
  </si>
  <si>
    <t>7.2 Format of individual frame types</t>
  </si>
  <si>
    <t>7.3 Management frame body components</t>
  </si>
  <si>
    <t>167</t>
  </si>
  <si>
    <t>11C.6 MBSS channel switching</t>
  </si>
  <si>
    <t>7.4 Action frame format details</t>
  </si>
  <si>
    <t>8.1 Security Framework</t>
  </si>
  <si>
    <t>8.2A Authentication using a pre-shared secret</t>
  </si>
  <si>
    <t>8.4 RSNA security association management</t>
  </si>
  <si>
    <t>8.8 Key derivation function</t>
  </si>
  <si>
    <t>9.1 MAC architecture</t>
  </si>
  <si>
    <t>9.9 HCF</t>
  </si>
  <si>
    <t>9.9a MCF</t>
  </si>
  <si>
    <t>10.3 MLME SAP interface</t>
  </si>
  <si>
    <t>11.3 STA Authentication and Association</t>
  </si>
  <si>
    <t>11.7 DLS operation</t>
  </si>
  <si>
    <t>11.9 DFS procedures</t>
  </si>
  <si>
    <t>11A.8 FT authentication sequence</t>
  </si>
  <si>
    <t>11C.1 Mesh discovery</t>
  </si>
  <si>
    <t>11C.2 MBSS peering management framework</t>
  </si>
  <si>
    <t>11C.3 Mesh peering management</t>
  </si>
  <si>
    <t>11C.4 Authenticated Mesh Peering Exchange</t>
  </si>
  <si>
    <t>11C.7.1</t>
  </si>
  <si>
    <t>11C.7.2</t>
  </si>
  <si>
    <t>11C.8 Interworking</t>
  </si>
  <si>
    <t xml:space="preserve">11C.8 Interworking
</t>
  </si>
  <si>
    <t>11C.10 Hybrid Wireless Mesh Protocol</t>
  </si>
  <si>
    <t>11C.11 Intra-mesh congestion control</t>
  </si>
  <si>
    <t>11C.12 Synchronization and beaconing in MBSSs</t>
  </si>
  <si>
    <t>11C.13 Power save in mesh BSS</t>
  </si>
  <si>
    <t>D. ASN.1 encoding of the MAC and PHY MIB</t>
  </si>
  <si>
    <t>X.1. Clarification of Mesh Data frame format</t>
  </si>
  <si>
    <t>X.3 Design rationale of MBCA</t>
  </si>
  <si>
    <t>11C MLME Mesh Procedures</t>
  </si>
  <si>
    <t>3 Definitions</t>
  </si>
  <si>
    <t>After reading the channel switch protocol, I do not see any indication of how the Channel Switch Precedence is supposed to be used.</t>
  </si>
  <si>
    <t>You say that, but you also write "In case the Precedence Value in the received Mesh Channel Switch
Announcement frame is lower than or equal to its Current Precedence Value, the received Mesh Channel
Switch Announcement shall be ignored".  So it doesn't seem to be out of scope!  Which one is true?</t>
  </si>
  <si>
    <t>"A channel switch attempt is identified by these parameters."
Fascinating.How does that help?</t>
  </si>
  <si>
    <t>"When the
Mesh Channel Switch Timer reaches zero, the mesh STA shall switch to the new channel."
There is no indication (other than "and count it down" on the following page") that there is a countdown</t>
  </si>
  <si>
    <t>Identify the countdown in a slightly more obvious manner.  A table format will probably make it more obvious that the timer is first equal to the count and then it decreases in value.</t>
  </si>
  <si>
    <t>"does not tear down mesh peering"</t>
  </si>
  <si>
    <t>"does not tear down mesh peerings"</t>
  </si>
  <si>
    <t>11C.6.3</t>
  </si>
  <si>
    <t>"is set to true,"</t>
  </si>
  <si>
    <t>"is true,"</t>
  </si>
  <si>
    <t>"the mesh STA that initiates the channel switch
attempt across the regulatory class shall verify that all of its neighboring peer mesh STAs support the new
regulatory class by checking neighbor mesh STA's Supported Regulatory Classes element."
OK, it checks.  And then what?  There is no action!</t>
  </si>
  <si>
    <t>Edit Status</t>
  </si>
  <si>
    <t>Edit Notes</t>
  </si>
  <si>
    <t>Edited in Draft</t>
  </si>
  <si>
    <t>Duplicate of CID</t>
  </si>
  <si>
    <t xml:space="preserve">Resolution Status
</t>
  </si>
  <si>
    <t>Assignee</t>
  </si>
  <si>
    <t>TGs Approval Date</t>
  </si>
  <si>
    <t>Resolution Status</t>
  </si>
  <si>
    <t>Identifier for comments that are related to a particular issue. Issue Identifiers should start with M, S, R, or G depending on the issues Topic Category.</t>
  </si>
  <si>
    <t>Open</t>
  </si>
  <si>
    <t>Closed</t>
  </si>
  <si>
    <t>Orig Page No.</t>
  </si>
  <si>
    <t>Orig Line No.</t>
  </si>
  <si>
    <t xml:space="preserve">change the definition of mesh sequence number to "A source mesh STAs assign mesh sequence numbers from a single modulo- 4 294 967 296 counter, starting at 0 and incrementing by 1 for each MSDU or MMPDU from each TC that contains a Mesh Control field." and cache &lt;Address 4, TC, Mesh Sequence Number&gt; tuples to do duplication detection. </t>
  </si>
  <si>
    <t>11c.10.1.3.3</t>
  </si>
  <si>
    <t>Mesh Coordinated Channel Access should be written in lower cases, to align with the similar definitions in the base standard. See definition of hybrid coordination function, etc.</t>
  </si>
  <si>
    <t>As in comment. Replace all the occurrence of this term.</t>
  </si>
  <si>
    <t>Mesh Coordinated Channel Access Opportunity should be written in lower cases, to align with the similar definitions in the base standard. See definition of hybrid coordination function, etc.</t>
  </si>
  <si>
    <t>Mesh Coordination Function should be written in lower cases, to align with the similar definitions in the base standard. See definition of hybrid coordination function, etc.</t>
  </si>
  <si>
    <t>5.2.2</t>
  </si>
  <si>
    <t>Omission.
In the base standard, 5.2.2 describes "To become a member of a BSS, a STA joins the BSS using the synchronization procedure described in 11.1.3.4.". This is not applicable for mesh BSS and the description needs to be amended.</t>
  </si>
  <si>
    <t>5.2.13.4</t>
  </si>
  <si>
    <t>There is no description if it is possible to form mesh BSS over multiple channels in D4.0. (Previous draft contains some informative text on this in annex.) It should be useful to describe something regarding multi-channel MBSS case here. Clause 5 is used to give a sort of casual information of the technology, and might be the right place to give some idea on this matter.</t>
  </si>
  <si>
    <t>As in comment. ------</t>
  </si>
  <si>
    <t>5.2.13.5.4</t>
  </si>
  <si>
    <t>Reference to an inforamtive annex is not needed here.</t>
  </si>
  <si>
    <t>Remove "and Annex X.3 (Design rationale of MBCA)"</t>
  </si>
  <si>
    <t>5.2.13.5.10</t>
  </si>
  <si>
    <t>Sentence reads: "A mesh BSS may have an interface to zero or more portals..." It should be read "A mesh BSS may have an interface to one or more portals..."</t>
  </si>
  <si>
    <t>As in comment.</t>
  </si>
  <si>
    <t>7.1.3.1.2</t>
  </si>
  <si>
    <t>Revisit the definition of multihop action frame. We can use FromDS/ToDS bits for multihop management frames. By doing so, we can simplify the cases in Table s1 (Valid values for the Address Extension Mode) and Table s37 (Valid address field usage for Mesh Data and Multihop Action frames).</t>
  </si>
  <si>
    <t>Replace multihop action frame with management frame with ToDS/FromDS set to 1, if it is needed.</t>
  </si>
  <si>
    <t>7.1.3.1.6</t>
  </si>
  <si>
    <t>28</t>
  </si>
  <si>
    <t>9-14</t>
  </si>
  <si>
    <t>Having the Anti-Clogging Token before the Finite Cyclic Group makes parsing of a received Commit message difficult.</t>
  </si>
  <si>
    <t>swap orders of Anti-Clogging Token and Finite Cyclic Group making Finite Cyclic Group be order 10 and Anti-Clogging Token be order 11.</t>
  </si>
  <si>
    <t>7.3.1.9</t>
  </si>
  <si>
    <t>it isn't really appropriate to have SAE failures due to unsupported finite cyclic group return 13.</t>
  </si>
  <si>
    <t>make a new status, assigning it an ANA placeholder, for "Authentication is rejected due to unsupported finite cyclic group."</t>
  </si>
  <si>
    <t>7.3.2.25.2</t>
  </si>
  <si>
    <t>20-22</t>
  </si>
  <si>
    <t>get rid of reference to 8.8, just refer to 8.5.1.5.2.</t>
  </si>
  <si>
    <t>there are better random functions than doubling of input to SHA-256</t>
  </si>
  <si>
    <t>replace H(x) = SHA-256(x | x) with H(x) = HMAC-SHA256(0^32, x) where 0^32 means 32 octets all having value 0.</t>
  </si>
  <si>
    <t>8.2A.3.2.2</t>
  </si>
  <si>
    <t>81</t>
  </si>
  <si>
    <t>the section is really 8.8 not 8.8.3 but there is another comment saying to get rid of 8.8 so merely whacking off the ".3" would not be  appropriate either.</t>
  </si>
  <si>
    <t>replace 8.8.3 with 8.5.1.5.2.</t>
  </si>
  <si>
    <t>suggest explicitly stating that the length of the prime is in _bits_ not octets.</t>
  </si>
  <si>
    <t>change "...to the length of the prime number…" to "…to the bit length of the prime number…"</t>
  </si>
  <si>
    <t>8.2A.3.3.2</t>
  </si>
  <si>
    <t>84</t>
  </si>
  <si>
    <t>replace 8.8 with 8.5.1.5.2.</t>
  </si>
  <si>
    <t>8.2A.6.2.4</t>
  </si>
  <si>
    <t>"m" is a variable not a word.</t>
  </si>
  <si>
    <t xml:space="preserve">I have an uneasy feeling about the structure/architecture of the mesh peering management section.  11C.3.2 is "Processing Mesh Perring Management frames", but 11C.3.2.3.1 contains "Mesh Peering Confirm frame shall contain:".  Determining the content of a frame is not the same as processing a frame.  </t>
  </si>
  <si>
    <t>Some serious re-arranging is de rigueur.</t>
  </si>
  <si>
    <t>I have an uneasy feeling about the normative-ness of the mesh peering management section.  "each instance shall be managed" (page 146 line 45) is not actionable. "In other cases, the mesh STA shall" is vague -- one needs to track what the previous cases are, can't we  list them for clarity? "the finite state machine shall apply the default mesh peering open
request backoff algorithm" implies that one knows what "the default open request backoff algorithm" is. "the finite state machine shall be ready to establish a new mesh peering" does not tell what being "ready" implies.</t>
  </si>
  <si>
    <t>We need to review the clause in such a way that normative-ness becomes concentrated and non-redundant.  Fuzzy requirements should be described as expectations in the overview.</t>
  </si>
  <si>
    <t>3.s21</t>
  </si>
  <si>
    <t xml:space="preserve">"A mesh STA acting as a intermediary for 802 STAs outside the mesh basic service set (MBSS)".  Change "a" to "an". </t>
  </si>
  <si>
    <t xml:space="preserve">As in comment. </t>
  </si>
  <si>
    <t xml:space="preserve">"Similarly, a subset of the HT features is available for use between two HT STAs that are members of the same mesh BSS (MBSS)". Please provide a list of the HT features that are (or, are not) supported by mesh STAs. </t>
  </si>
  <si>
    <t xml:space="preserve">"A comprehensive statement on the mandatory and optional QoS functionalities is available in Annex A." Add "for mesh STAs" after "functionalities". </t>
  </si>
  <si>
    <t>Fig. S1</t>
  </si>
  <si>
    <t>"... is awaiting a Commit and Confirm from the peer." Does this mean "... is awaiting a Commit Message and Confirm Message from the peer."?</t>
  </si>
  <si>
    <r>
      <t>D</t>
    </r>
    <r>
      <rPr>
        <sz val="10"/>
        <rFont val="Arial"/>
        <family val="2"/>
      </rPr>
      <t>one</t>
    </r>
  </si>
  <si>
    <r>
      <t>D</t>
    </r>
    <r>
      <rPr>
        <sz val="10"/>
        <rFont val="Arial"/>
        <family val="2"/>
      </rPr>
      <t>one</t>
    </r>
  </si>
  <si>
    <r>
      <t>N</t>
    </r>
    <r>
      <rPr>
        <sz val="10"/>
        <rFont val="Arial"/>
        <family val="2"/>
      </rPr>
      <t>C</t>
    </r>
  </si>
  <si>
    <t>Sentence reads: "The value of this field indicates the mode in which the mesh STA will be ...". What is meant by this "mode"?</t>
  </si>
  <si>
    <t>Revisit the definition of mesh power mode and specify it with a clear definition. Also, the text needs to be clear what is the relationship between power management mode and mesh power mode. Also, text in 7.1.3.1.6 is confusing and difficult to understand. Refine the description.</t>
  </si>
  <si>
    <t>Sentence reads: "... Indicates that the mesh STA will be in power save mode." I can not find the definition of "power save mode" for mesh STA. I can only find either active, light sleep, or deep sleep mode.</t>
  </si>
  <si>
    <t>Revisit the definition of mesh power mode and specify it with a clear definition. Also, the text needs to be clear what is the relationship between power management mode and mesh power mode.</t>
  </si>
  <si>
    <t xml:space="preserve">Revisit the definition of multihop action frame. Do we need a proxy operation for multihop action frame in the current form? </t>
  </si>
  <si>
    <t>"... that contains a Mesh Control field." should read "... that is transmitted with a Mesh Control field.", as Mesh Control field is not included in MSDU.</t>
  </si>
  <si>
    <t>The sentence reads: "A STA that is not a member of a mesh BSS uses the contents of the Address 1 field to perform address matching for receive decisions." However, Address 1 matching shall be perfomed by mesh STA as well.</t>
  </si>
  <si>
    <t>Replace the first 3 sentences with "Upon receipt of a Commit Message the parent process checks whether a protocol instance for the peer MAC address (as indicated by the SA in the received frame) exists in the database. If one does, and it is in either Committed or Confirmed state the frame shall be passed to the protocol instance. If one does, and it is in Authenticated, the scalar in the received frame is checked against the peer-scalar used in authentication of the existing protocol instance. If it is identical the frame shall be dropped."</t>
  </si>
  <si>
    <t>8.2A.7.6.2b</t>
  </si>
  <si>
    <t>60-64</t>
  </si>
  <si>
    <t>should not be getting "token needed" when in Nothing state.</t>
  </si>
  <si>
    <t>The description on the interpretation of the TBTT in NOTE should be normative. It is essential to report the accurate TBTT rather than simple reception time.</t>
  </si>
  <si>
    <t>It dawned on me after searching through the standard that there was no place where we actually expected the implementer to create a path through a MSTA that provides a better metric.  Yes it sounds obvious, but someone's bound to ask "why would I switch paths"?</t>
  </si>
  <si>
    <t>Add some text in the path selection framework to expalin that a path should be established in such a way that the best metric is achieved.</t>
  </si>
  <si>
    <t>11C.10.8.3</t>
  </si>
  <si>
    <t>208</t>
  </si>
  <si>
    <t>Table s60 "Contents of a PERR" provides useless detail: "&lt; received value"</t>
  </si>
  <si>
    <t>Remove "&lt; received value"</t>
  </si>
  <si>
    <t>The PREQ has a "per target" field.  That makes processing over complicated.   Same comment for PERR.</t>
  </si>
  <si>
    <t>We created the Mesh Path Selection Action frame so that it could have all the elements we wanted to pack in there.  This whole business of having variable length elements is a twisted attempt at saving not-precious-at-all bits during events that occur sporadically anyway.  It increases the implementation complexity to a whole new dimension.  Just remove variable length path selection information elements.  One size to rule them all and in the mesh bind them.</t>
  </si>
  <si>
    <t>The PERR has a "per target" field.  That makes processing over complicated.   Same comment for PREQ.</t>
  </si>
  <si>
    <t>I have had questions asked about why we carry DA and SA as additional addresses instead of assuming that each MSTA knows the proxy address.  It was a choice that was made by the TG.</t>
  </si>
  <si>
    <t>I suggest adding a note after "via proxy mesh STAs": "NOTE: Individually-addressed Mesh Data frames only use MSTA addresses fields Address 1, Address 2, Address 3 and Address 4.  This allows intermediate MSTAs to forward Mesh Data frames without necessarily having any knowledge of the source and destination addresses, which may be external addresses.  Thus, proxy information only needs to be maintained wherever a portal or AP is collocated."  Or see sentence page 168 line 53.</t>
  </si>
  <si>
    <t>"with AE is 00", "with AE is 01"</t>
  </si>
  <si>
    <t>"when AE is 00", "when AE is 01"</t>
  </si>
  <si>
    <t>no "the"</t>
  </si>
  <si>
    <t>"The random value shall be selected in a manner…"</t>
  </si>
  <si>
    <t>Vague and unactionable -- if someone does not know how to generate a random number, this text will not help. Delete the sentence.</t>
  </si>
  <si>
    <t>We've had success dividing up clauses into "conditions for sending this" and "actions to be taken when receiving that".</t>
  </si>
  <si>
    <t>This clause should be subdivided into "conditions for sending" and "actions after receiving" like other elements in the mesh amendment.  There is a clear transition at line 47 page 167.</t>
  </si>
  <si>
    <t>make the Y arrow from "authentication succeeds?" go directly into "AMPE succeeds?".</t>
  </si>
  <si>
    <t>11C.2.2.4</t>
  </si>
  <si>
    <t>140-141</t>
  </si>
  <si>
    <t>52-65, 1-6</t>
  </si>
  <si>
    <t>It is missing when the Anti-Clogging Token, Finite Cyclic Group, Send Confirm, Scalar, Element, and Confirm fields are included in the Authentication frame body. Describe the condition for the presence of these fields in Notes.</t>
  </si>
  <si>
    <t>Add the following sentences to all the rows in Notes colum of the table 7-16. "&lt;field name&gt; is present in the SAE Authentication frames."</t>
  </si>
  <si>
    <t>"Send-Confirm counter" should read "Send-Confirm".</t>
  </si>
  <si>
    <t>Replace send-confirm conter with Send-Confirm. Apply the same change in Table 7-17.</t>
  </si>
  <si>
    <t>Is it correct to have "Authentication transaction sequence number" to be 1 here?</t>
  </si>
  <si>
    <t>Merge the content with the row of 1. Or explain the reason why this is present in separate way (or replace with 3).</t>
  </si>
  <si>
    <t>Refine the text here.</t>
  </si>
  <si>
    <t>Replace 
"In an infrastructure BSS operation, the AID field is a value assigned by an AP during association that represents the 16-bit ID of a STA. In a mesh BSS operation, the AID field is a value assigned by a mesh STA during mesh peering establishment that represents the 16-bit ID of a neighboring mesh STA."
with 
"In case of infrastructure BSS operation, the AID field is a value assigned by an AP during association that represents the 16-bit ID of a STA. In a mesh BSS operation, the AID field is a value assigned by a mesh STA during mesh peering establishment that represents the 16-bit ID of a neighbor peer mesh STA."</t>
  </si>
  <si>
    <t>7.3.1.35</t>
  </si>
  <si>
    <t>Change 
"The Congestion Notification element, illustrated in Figure s19 (Congestion Notification element format), is used in association with the congestion control signaling protocol. It is used in Congestion Control Notification frames transmitted by a mesh STA to indicate to its neighbor peer MPs its congestion status per AC and the duration for which it expects the congestion to last." 
to 
"The Congestion Notification element is used to indicate its congestion status per AC and the duration for which it expects the congestion to last.
The format of the Congestion Notification element is shown in Figure s19. The Congestion Notification element is included in Congestion Control Notificaion frames as described in 7.4.18.2."</t>
  </si>
  <si>
    <t>7.3.2.99</t>
  </si>
  <si>
    <t xml:space="preserve">Clause 7 should not include behavioural description. </t>
  </si>
  <si>
    <t>Change 
"The Mesh Peering Management element is transmitted by a mesh STA to manage a mesh peering with a peer mesh STA." 
to 
"The Mesh Peering Management element is used to manage a mesh peering with a peer mesh STA."</t>
  </si>
  <si>
    <t xml:space="preserve">Please refine the text for the better readability. The explaination of the fields in the information element should be in order of its appearance in the element. The explaination of the Mesh Peering Protocol Identifier should be placed after the explaination of the Length field. </t>
  </si>
  <si>
    <t>The sentence "The mesh STA transmitting the MCCA Setup Request element is the MCCAOP owner of the MCCAOPs defined in this setup. The receivers of the MCCAOP Setup Request are the MCCAOP responders." should be place in clause 9 rather than clause 7.</t>
  </si>
  <si>
    <t>Relocate the sentence as in comment.</t>
  </si>
  <si>
    <t>The sentence "It is determined by the MCCAOP owner. When used in combination with the MAC address of the MCCAOP owner, the MCCAOP Reservation ID uniquely identifies the MCCAOP Reservation." does not look like a normative text in clause 7. 
Question: what happens when not used in combination witht he MAC address of the MCCAOP owner?</t>
  </si>
  <si>
    <t>Rewrite the text.</t>
  </si>
  <si>
    <t>The sentence reads: "When dot11MeshSecurityActivated is enabled in an MBSS" dot11MeshSecurityActivated is a local control MIB which is valid to a particular mesh STA and not for MBSS. There are some more occurences of this expression. Also, "dot11MeshSecurityActivated is enabled" is not a normative expression. it should be "dot11MeshSecurityActivated is true/false".</t>
  </si>
  <si>
    <t>Use dot11MeshSecurityActivated in appropriate fashion.</t>
  </si>
  <si>
    <t>dot11MeshSecurityActivated is a local control MIB which is valid to a particular mesh STA and not for MBSS. Also, "dot11MeshSecurityActivated is enabled" is not a normative expression. it should be "dot11MeshSecurityActivated is true/false".</t>
  </si>
  <si>
    <t>Replace "When dot11MeshSecurityActivated is not enabled for the MBSS" with "When dot11MeshSecurityActivated is false".</t>
  </si>
  <si>
    <t>Replace "When dot11MeshSecurityActivated is enabled for MBSS" with "When dot11MeshSecurityActivated is true".</t>
  </si>
  <si>
    <t>The sentence reads:"When multiple authentication protocols are supported by mesh STAs, a mesh STA shall negotiate the authentication protocol with each candidate peer mesh STA before executing the authentication." This contradicts with the mesh profile handling described in 11C.1.4(candidate peer mesh STA discovery). If the authentication protocol is different, the mesh STA can not be a candidate peer mesh STA and does not process mesh peering management.</t>
  </si>
  <si>
    <t>Remove the cited text.</t>
  </si>
  <si>
    <t>"mesh PMKSA" should read "Mesh PMKSA". "mesh PMK" should read "Mesh PMK". "mesh TKSA" should read "Mesh TKSA".</t>
  </si>
  <si>
    <t>Apply the suggested changes throughout the text.</t>
  </si>
  <si>
    <t>Title of Figure s49 is "... in Mesh Peering Management framework" However, The title of 11C.2 is "MBSS peering management framework". The name of this framework should be consistent.</t>
  </si>
  <si>
    <t>Make all the occurrences of xxx framework to be consistent.</t>
  </si>
  <si>
    <t>"Failure of authentication shall terminate ..." is not a normative wording.</t>
  </si>
  <si>
    <t>Replace "Failure of authentication shall terminate" with "Upon the failure of authentication, the mesh STA shall terninate".</t>
  </si>
  <si>
    <t>"When the mesh STA sees one of its neighbor’s TSF is delaying due to the clock drift"
Presumably the STA has an eye-glass trained on clock-tower of the the STA and declares "ahoy, me hearties, you're running slow today".
Or perhaps I've misunderstood.</t>
  </si>
  <si>
    <t>During the MCCAOP the CWmin and AIFS get changed (more aggressive values) and therefore a change is required in 9.9.1.5 to include default Cwmin and AIFS for mesh STA during MCCAOP. To be more specific:
1 - 9.9.1.5 should specify if backoff should be started with default CWmin and AIFS or with the ones modified by MCCAOP (e.g., dot11MCCACWmin)?
2 - After a successful transmission whether CWmin should reset back to default or dot11MCCACWmin?</t>
  </si>
  <si>
    <t>Correct "advertizes"</t>
  </si>
  <si>
    <t>There are lots of MIBs affecting mesh STA and MBSS. It will be useful to define MLME-SAP primitives to control these, e.g. MCCA, HWMP or Mesh path selection.</t>
  </si>
  <si>
    <t>10.3.2.2.2</t>
  </si>
  <si>
    <t>115</t>
  </si>
  <si>
    <t>Add Beacon Timing report element in BSS description if dot11MeshTbttSelectionActivated is true. This will be useful while starting/joining MBSS.</t>
  </si>
  <si>
    <t>10.3.78.1.2</t>
  </si>
  <si>
    <t>126</t>
  </si>
  <si>
    <t>This primitive should include HT capability and other information related to HT operation for HT Mesh STAs.</t>
  </si>
  <si>
    <t>MLME-STARTBEACONING can be merged with MLME-START with small changes. This will save lots of redundant text and will make it more consistent for BSS, IBSS and MBSS</t>
  </si>
  <si>
    <t>MLME-MeshNieghborOffsetMeasure 
Should be MLME-STARTBEACONNING</t>
  </si>
  <si>
    <t>HT information (e.g., HT capability, BasicMCSRateset) not used throughout this subclause.
It it not clear how peering can be established between two HT mesh STAs with different capabilities?</t>
  </si>
  <si>
    <t>It may be useful to include the following at the end:
"After switching channel, mesh STA shall perform a clear channel assessment (CCA) on the target channel, until a frame sequence is detected by which it can correctly set its NAV, or until a period of time equal to ProbeDelay has transpired.
The first transmission on the target channel shall be preceded by a random backoff."</t>
  </si>
  <si>
    <t>When dot11MeshForwarding is disabled, it's not clear whether mesh STA should be allowed to propagate Mesh Channel Switch announcement or not?</t>
  </si>
  <si>
    <t>This clause is somewhat left alone. 802.11s does not explain any situation when to issue a CF-End frame.
The added text is unclear. What is a TXOP receiver? Is the TXOP receiver the mesh STA that contended for the TXOP? Or is the TXOP receiver the mesh STA that is addressed as the frame receiver during the TXOP?
If the "TXOP receiver" refers to the mesh STA that receives frames during a TXOP the current description allows to propagate the NAV reset (CF-End) around the stations on both sides of frame exchange partners.</t>
  </si>
  <si>
    <t>Clarify or delete the insertion.</t>
  </si>
  <si>
    <t>106 -107</t>
  </si>
  <si>
    <t>65 &amp; 1-2</t>
  </si>
  <si>
    <t>Improve normative language</t>
  </si>
  <si>
    <t>Replace "However, MCCA connections can only be set up among mesh STAs that operate on the same channel and that are in MCCA enabled mode" with "However, MCCA connections can only be set up among mesh STAs that have dot11MCCAActivated true and operate on the same channel."</t>
  </si>
  <si>
    <t>Replace MaxTrack with dot11MCCATrackStates.</t>
  </si>
  <si>
    <t>Replace sentence "A mesh STA shall track at least MaxTrack MCCAOP Reservations, including its own." with "A mesh STA shall track at least dot11MCCATrackStates MCCAOP Reservations, including its own."</t>
  </si>
  <si>
    <t>136</t>
  </si>
  <si>
    <t>Missing Space before the word "When".</t>
  </si>
  <si>
    <t>Add missing space.</t>
  </si>
  <si>
    <t>37-45</t>
  </si>
  <si>
    <t>The last sentence prohibits to switch channel more than once.</t>
  </si>
  <si>
    <t>Add "until it determines the need to switch the channel again." to the end of this paragraph.</t>
  </si>
  <si>
    <t>The MCCA abbreviation is defined in clause 9.9a.3 to be MCF controlled Channel Access (MCCA). There seems to be two different meanings for MCCA</t>
  </si>
  <si>
    <t>Have different name for either of the terms that applies MCCA abbreviation or merge them into single term.</t>
  </si>
  <si>
    <t>Should MAF be added here?</t>
  </si>
  <si>
    <t>Please add MAF Mesh Access Fraction.</t>
  </si>
  <si>
    <t>Mesh Coordination Function has abbreviation (MCF) that could be added</t>
  </si>
  <si>
    <t xml:space="preserve">Please add (MCF) after the Mesh Coordination Function. </t>
  </si>
  <si>
    <t>7.1.3.1.7</t>
  </si>
  <si>
    <t xml:space="preserve">The More Data field use for individually addressed frames should contain the status of buffered frames regardless that are they transmitted within the same beacon interval. The peer service period will continue after beacon transmission and changing the more data bit value depending on the beacon transmission seems to complicate the more data bit handling logic. also in infrastructure mode the more data bit indicates only the presense of buffered traffic to the STA. </t>
  </si>
  <si>
    <t xml:space="preserve">Change the more data bit definition for individually addressed frames, so that more data bit indicates presence of buffered traffic to the receiving mesh STA. </t>
  </si>
  <si>
    <t>7.1.3.5.11</t>
  </si>
  <si>
    <t>56</t>
  </si>
  <si>
    <t>The peer service period has abbreviation PSP that should be used.</t>
  </si>
  <si>
    <t>change the text to apply PSP abbreviation.</t>
  </si>
  <si>
    <t>8-bit field? Typically 802.11 uses one octet in length.</t>
  </si>
  <si>
    <t xml:space="preserve">Change to read: one octet in length. Please see also p.21 line 5. </t>
  </si>
  <si>
    <t>21</t>
  </si>
  <si>
    <t xml:space="preserve">s is missing from "the Mesh Flag" name.  </t>
  </si>
  <si>
    <t>Change name to Mesh Flags.</t>
  </si>
  <si>
    <t>7.3.1.8</t>
  </si>
  <si>
    <t>the AID should represent 16-bit ID of a peer (not neighboring) mesh STA. AID is used to indicate buffered frames and the frmaes are buffered only for peer mesh STA.</t>
  </si>
  <si>
    <t>Change the text to read: "  … 16-bit ID of a peer mesh STA."</t>
  </si>
  <si>
    <t xml:space="preserve">64 - </t>
  </si>
  <si>
    <t>The title "The use of Beacon Timing element" is not correct. 
First, it only describes one of two mechanisms where the Beacon Timing element is used.
Second, the clause describes actually the beacon timing report procedure, which is correct in this context.</t>
  </si>
  <si>
    <t>Change clause heading to "Beacon timing report procedure".</t>
  </si>
  <si>
    <t>14</t>
  </si>
  <si>
    <t>article missing</t>
  </si>
  <si>
    <t>"A mesh STA that receives a Beacon timing element …"</t>
  </si>
  <si>
    <t>16</t>
  </si>
  <si>
    <t>make TBTT selection more specific to mesh STA</t>
  </si>
  <si>
    <t>" … can be used for its TBTT selection and adjustment …"</t>
  </si>
  <si>
    <t>19-30</t>
  </si>
  <si>
    <t>My comment 94 from LB147 reads: "I do not think that per-hop protection is adequate.   The point is that I cannot control which mesh points are in my vicinity.  I must therefore view them as untrusted and compromised.  Granting those mesh points the ability to communicate securely with the mesh also grants them the ability to inspect,  change,  forge,  masquerade from relayed data some other mesh point that is using this as part of its route,  e.g., to a portal.  While I might be willing to consider the portal to be trustworthy,  I am unwilling to trust all the STAs in the MBSS.
I believe this is fundamentally wrong,  and devalues, IMHO, the value of the security provided in .11s.".
This comment is certainly not resolved by the following: "The security in a mesh protects the integrity of the mesh formed. It is not a service for user data."
Data confidentiality (see 5.3.1) is certainly a station service,  and is certainly for "user data".   The response to my earlier comment was  non-responsive.  TGs did not indicate why it could not or would not make the change indicated.</t>
  </si>
  <si>
    <t>Replace per-hop protection with an end-to-end mechanism.</t>
  </si>
  <si>
    <t>5.2.13.3</t>
  </si>
  <si>
    <t>Remove this Statement and ensure that the text outside Annex A adequately defines which features are mandatory and which are optional.</t>
  </si>
  <si>
    <t>Figures should not use solid fill or colour.</t>
  </si>
  <si>
    <t>Remove greenish and grey fill from Figure s1.</t>
  </si>
  <si>
    <t>A plea for less words:  "is responsible for transmitting" is too many words</t>
  </si>
  <si>
    <t>replace with "transmits" (and replace responding with responds)</t>
  </si>
  <si>
    <t>The unit of buffering is MSDU/A-MSDU/MMPDU.   The more data field  should be set according to whether MSDU/A-MSDU/MMPDUs are buffered,  not *frames*.</t>
  </si>
  <si>
    <t>Replace "frames" with "MSDUs, A-MSDUs or MMPDUs" in this para (2 locations)</t>
  </si>
  <si>
    <t>37-33</t>
  </si>
  <si>
    <t>There is confusion with TBTT selection and TSF adjustments and corresponding bits in Mesh Capability field. The text describes the conditions for the selection of the TBTT and the procedure for adjusting the TSF.</t>
  </si>
  <si>
    <t>Review the procedures for TBTT selection and TSF adjustment thoroughly and remove any unnecessary control bits from the mesh capability field.</t>
  </si>
  <si>
    <t>11C.12</t>
  </si>
  <si>
    <t>212-216</t>
  </si>
  <si>
    <t>55-33</t>
  </si>
  <si>
    <t>The neighbor offset protocol and the beaconing procedures for mesh BSS contain interesting ideas, but the written text shows clearly, that these procedures are not really thought through into all the necessary details, and more importantly, the relationship between these procedures are not considered. Right now, they are described independently from each other.
The relationship between Neighbor Offset Synchronization Protocol, Mesh Beacon Collision Avoidance mechanism and the MCCA mechanism have to be considered and according rules have to be specified.
Some things are not fully specified, for instance, what happens, if a Beacon Timing Report IE does not contain all neighbors? Certain mechanisms will not work then (e.g. Detection of reception of own Beacon).</t>
  </si>
  <si>
    <t>Review clause 11C.12 and all other clauses related to this clause with respect to the following aspects:
- relation between neighbor offset protocol, mesh beacon avoidance mechanism, MCCA mechanism
- full and consitent specification of all mechanisms, especially neighbor offset protocol and mesh beacon avoidance mechanism
- editorial improvements
- remove unnecessary or redundant elements (e.g. bit in Mesh Capability field)
Related clauses are, for instance, 7.4.18.8 TBTT Adjustment Request frame format, 10.3.77 MLME-Mesh TBTT Adjustment, 7.3.2.95.8 Mesh Capability, A.4 PICS proforma - IEEE Std 802.11, 2007, Annex D (normative) ASN.1 encoding of the MAC and PHY MIB, X.3 Design rationale of MBCA, 7.3.2.102 Beacon Timing element</t>
  </si>
  <si>
    <t>42-44</t>
  </si>
  <si>
    <t>Change f) to e).</t>
  </si>
  <si>
    <t>2</t>
  </si>
  <si>
    <t>re-ported should read reported</t>
  </si>
  <si>
    <t>35</t>
  </si>
  <si>
    <t xml:space="preserve">The MCCAOP owner has been inactive… What does inactive mean? Is the owner transmitting beacons and they are received, but no MCCA trnasmissions? Or does inactive mean that no transmissions have been received. </t>
  </si>
  <si>
    <t xml:space="preserve">Please clarify. The conditions for being incative should be clarified and listed. </t>
  </si>
  <si>
    <t>9.9a.3.10</t>
  </si>
  <si>
    <t xml:space="preserve">The referred clauses 9.9.1.4 defines different rules for TXOP handling than MCCA. For instance, 9.9.1.4 specifies the TXOPLimit to limit the TXOP duration, while MCCA applies the MCCAOP duration. Is TXOPLimit applied with MCCA? The EDCA TXOP carries only frames from single AC. The MCCA TXOP seems to define a mechanism that is not compatible with the AC defintions. Is the limitation that frames from only single AC may be transmitted in MCCA TXOP? </t>
  </si>
  <si>
    <t xml:space="preserve">Please clarify the TXOP type that may be applied in MCCAOP. If the EDCA TXOP and MCCA TXOP differ, then clarify accordingly. </t>
  </si>
  <si>
    <t xml:space="preserve">Is it true that MCCA does not define CWMAX value? If MCCAOP has long duration is then the CW increased to very large value if transmission errors occur? </t>
  </si>
  <si>
    <t xml:space="preserve">Please clarify why CWMax is not present with MCCA parameters. If retransmissions have different mechanism it should be described clearly. </t>
  </si>
  <si>
    <t>112</t>
  </si>
  <si>
    <t>The Duration field sets anyway NAV and it is enough to protect all trnasmissions, i.e. parallel protection by RAV and NAV is not needed. Duplicate protection may cause confusions, if NAV is erased by by tarnsmitting CF-END or if the NAV duration is increased.</t>
  </si>
  <si>
    <t xml:space="preserve">Frame reception from MCCAOP owner or responder should release RAV (i.e. Rav is set to 0) and NAV protection is set as defined in Duration field. </t>
  </si>
  <si>
    <t xml:space="preserve">The TXOP of a mesh STA with … shall not extend across any MCCAOP in its neighborhood MCCAOP times. 
The neighborhood MCCAOP times is very inaccurate term, what does it mean? Are these times listed in TX-RX, Broadcast and interference times or only in TX-RX &amp; Broadcast lists. </t>
  </si>
  <si>
    <t>Please clarify what does neighborhood MCCAOP times mean?</t>
  </si>
  <si>
    <t>Remove the MCCA Enabled from line 12 and lines 33 &amp; 34 as well.</t>
  </si>
  <si>
    <t>Add the following at the end of the sentence "The TTL field in the Mesh Control is decremented by 1. If zero has been reached, the frame shall be discarded."
The mesh STA may trigger PERR (to notify source mesh STA) as per 11C.10.8 (Path Error (PERR))</t>
  </si>
  <si>
    <t xml:space="preserve">"The Address 3 (Mesh SA) and the Mesh Sequence Number from the Mesh Control may be utilized to detect duplicate group addressed frames (see 11C.7.5.5 (Detection of duplicate Mesh Data frames))."
11C.7.5.5 (Detection of duplicate Mesh Data frames) does not define anything for three address group addressed frames.
</t>
  </si>
  <si>
    <t>11C.7.5.5 Detection of duplicate Mesh Data frames
The content in this subclause includes rules for multi-hop management action frame as well and is not just limited to data frame which the heading indicates.</t>
  </si>
  <si>
    <t>12-18</t>
  </si>
  <si>
    <t>This can be true only for multi-hop management action frame. Address 4 would not be present for three address group addressed frames. For unicast mesh data frames address 4 cannot be used to filter duplicate.</t>
  </si>
  <si>
    <t>177</t>
  </si>
  <si>
    <t>11C.8.4.3.2</t>
  </si>
  <si>
    <t>179</t>
  </si>
  <si>
    <t>It's not clear how destination or receipient of PXU is chosen.
Clarify</t>
  </si>
  <si>
    <t>The PXU propagation rules are not defined.</t>
  </si>
  <si>
    <t>11C.8.4.3.4</t>
  </si>
  <si>
    <t>41-42</t>
  </si>
  <si>
    <t>"The destination mesh STA shall update its proxy information with the list of proxy information reported in the PXU."
Who are the destination mesh STAs?</t>
  </si>
  <si>
    <t>11C.8.4.4.3</t>
  </si>
  <si>
    <t>181</t>
  </si>
  <si>
    <t>It's not clear how destination or receipient of PXU is chosen.</t>
  </si>
  <si>
    <t>Clairfy.</t>
  </si>
  <si>
    <t>11C.8.4.4.4</t>
  </si>
  <si>
    <t>44-46</t>
  </si>
  <si>
    <t>Implemented in the Draft</t>
  </si>
  <si>
    <t>If that's the case, what is the purpose of the Silence field?  Is it asking politely not to transmit further?  Or does it means that it won't reply?  Please clear the ambiguity by stating what the expection from the Silence field is.  Or remove it…</t>
  </si>
  <si>
    <t>Replace "Start Beaconing" with "Start Mesh Beaconing". And replace "STARTBEACONING" with "STARTMESHBEACONING".</t>
  </si>
  <si>
    <t>Replace 
"If a mesh STA detects the need to switch the channel (e.g., due to regulatory requirement for radar avoidance), the mesh STA should inform peer mesh STAs to which a mesh link has been established.
Once the mesh STA identifies the candidate channel to switch its channel to, it shall initiate the Channel Switch protocol described in 11C.6 (MBSS channel switching)."
with 
"If a mesh STA detects the need to switch the channel (e.g., due to regulatory requirement for radar avoidance), it shall identify the candidate channel to switch its channel to and initiate the Channel Switch protocol described in 11C.6 (MBSS channel switching)."</t>
  </si>
  <si>
    <t>11A.8</t>
  </si>
  <si>
    <t>", or &lt;ANA 45&gt;" should be ", or 00-0F-AC:&lt;ANA 45&gt;".</t>
  </si>
  <si>
    <t>Apply the suggested change here and in line 51 page 134.</t>
  </si>
  <si>
    <t>11C.1.1</t>
  </si>
  <si>
    <t>The text in this subclause should be rewritten to give the general information of mesh discovery.</t>
  </si>
  <si>
    <t>The title of this clause "Profiles for extensibility" sounds something strange. Suggest to rename it with "Mesh profile" and add some more introduction text in this subclause.</t>
  </si>
  <si>
    <t xml:space="preserve">Replace the title of this clause "Profiles for extensibility" with "Mesh profile".
Insert the following text before the existing text. "In order to identify the set of protocols along with the Mesh ID, mesh profile is defined. Active mesh profile is signalled through the Beacon and Probe Response frames." </t>
  </si>
  <si>
    <t>An ordered list of items within a subclause should be presented in outline form, with items lettered a), b), c), etc. If a further subdivision of the items is necessary, 1), 2), 3); i), ii), iii); dashed subdivision items, etc., should be used to form a tiered list. (IEEE Standards Style Manual page 19.)</t>
  </si>
  <si>
    <t>As in comment. Apply the same change in 11C.1.4.</t>
  </si>
  <si>
    <t>r3</t>
  </si>
  <si>
    <t>Approved resolutions on Thursday in LA meeting are incorporated.</t>
  </si>
  <si>
    <t>change "It is transmitted by a mesh STA with dot11MCCAActivated set to a neighbor peer mesh STA with dot11MCCAActivated set." into "It is transmitted between neighbor peer mesh STAs with dot11MCCAActivated set to TRUE."</t>
  </si>
  <si>
    <t>60-62</t>
  </si>
  <si>
    <t>"The Action field is set to the value in Table s23 (Mesh Resource Coordination Action field values) representing MCCA Setup Request."</t>
  </si>
  <si>
    <t>7.4.18.4</t>
  </si>
  <si>
    <t>73</t>
  </si>
  <si>
    <t>4-5</t>
  </si>
  <si>
    <t>31-32</t>
  </si>
  <si>
    <t>"The Action field is set to the value in Table s23 (Mesh Resource Coordination Action field values) representing MCCA Setup Reply.</t>
  </si>
  <si>
    <t>7.4.18.5</t>
  </si>
  <si>
    <t>40-43</t>
  </si>
  <si>
    <t>dot11MCCAActivated cannot be set to "request". It's a truth value.</t>
  </si>
  <si>
    <t>insert "to TRUE in order" after set in line 40.</t>
  </si>
  <si>
    <t>Is the MCCAOP Advertisement Request frame individually addressed or group addressed?</t>
  </si>
  <si>
    <t>Specify individually / group addressed.</t>
  </si>
  <si>
    <t>63-65</t>
  </si>
  <si>
    <t>"The Action field is set to the value in Table s23 (Mesh Resource Coordination Action field values) representing MCCAOP Advertisement Request."</t>
  </si>
  <si>
    <t>7.4.18.6</t>
  </si>
  <si>
    <t>74</t>
  </si>
  <si>
    <t xml:space="preserve">dot11MCCAActivated is a truth value. Fortunately, one or more usually corresponds to true. </t>
  </si>
  <si>
    <t>change first sentence into "The MCCAOP Advertisements frame is transmitted between neighbor peer mesh STAs with dot11MCCAActivated set to TRUE."</t>
  </si>
  <si>
    <t>"The Action field is set to the value in Table s23 (Mesh Resource Coordination Action field values) representing MCCAOP Advertisements."</t>
  </si>
  <si>
    <t>7.4.18.7</t>
  </si>
  <si>
    <t>40-41</t>
  </si>
  <si>
    <t>change first sentence into "The MCCAOP Reservation Teardown frame is transmitted between neighbor peer mesh STAs with dot11MCCAActivated set to TRUE."</t>
  </si>
  <si>
    <t>1-2</t>
  </si>
  <si>
    <t>"The Action field is set to the value in Table s23 (Mesh Resource Coordination Action field values) representing MCCAOP Reservation Teardown."</t>
  </si>
  <si>
    <t>9.1.3a</t>
  </si>
  <si>
    <t>105</t>
  </si>
  <si>
    <t>The mechanism after (MCCA) is not necessary.</t>
  </si>
  <si>
    <t>remove "mechanism" after "Mesh Coordinated Channel Access (MCCA)" in line 38.</t>
  </si>
  <si>
    <t>9.9a.3.1</t>
  </si>
  <si>
    <t>107</t>
  </si>
  <si>
    <t>5-6</t>
  </si>
  <si>
    <t>MCCA capable mesh STAs do not necessarily use MCCA management frames. Only MCCA enabled mesh STAs do this.</t>
  </si>
  <si>
    <t xml:space="preserve">Please add the necessary restrictions to the path request types and guidance how the different path requests should be applied. </t>
  </si>
  <si>
    <t>The reply and forward option could benefit, if there would be information has the path be already replied to the originating device.</t>
  </si>
  <si>
    <t xml:space="preserve">Please consider the possibility to indicate that the response is already transmitted to the requesting device. </t>
  </si>
  <si>
    <t>11C.10.1.3.2</t>
  </si>
  <si>
    <t>The term uni-directional path is confusing. What does it mean? How such a path is maintained? How such a path is applied for frame transmission? What is the relationship between bi-directional path and unidirectional path? May bi-directional path become uni-direction al path?</t>
  </si>
  <si>
    <t>11C.10.1.3.3</t>
  </si>
  <si>
    <t xml:space="preserve">What is the main difference between uni-directional path and RANN information sharing? </t>
  </si>
  <si>
    <t>11C.10.3</t>
  </si>
  <si>
    <t xml:space="preserve">56 - </t>
  </si>
  <si>
    <t xml:space="preserve">The clause 3 Definitions seems like appropriate place for the terms. </t>
  </si>
  <si>
    <t>Move terms to clause 3.</t>
  </si>
  <si>
    <t xml:space="preserve">The clause 11C.10.4 seems to contain more detailed information than the clause 11C.10.5. </t>
  </si>
  <si>
    <t>Move clause 11C.10.4 after the clause 11C.10.5.</t>
  </si>
  <si>
    <t xml:space="preserve">The Cases for PREQ, PREP, etc should be properly introduced. Add introduction for each case. Now cases seem very strange and difficutl to understand. </t>
  </si>
  <si>
    <t>As commented.</t>
  </si>
  <si>
    <t>20 -. 31</t>
  </si>
  <si>
    <t xml:space="preserve">the HWMP Sequence Number updating is described first for originator and then for target. 
Now when there is only french lines, the reader may confuse to think that there is only a single HWMP Seq.Num. </t>
  </si>
  <si>
    <t xml:space="preserve">Indicate clearly that first bullet point is for originator and the second is for target. </t>
  </si>
  <si>
    <t xml:space="preserve">Each path contains initiator and target mesh STA sequence numbers. However, the forwarding information contains only a single field which is confusing.  </t>
  </si>
  <si>
    <t xml:space="preserve">For clarity add both sequence numbers to Forwarding information. </t>
  </si>
  <si>
    <t>What is the forwarding information for uni-directional path?</t>
  </si>
  <si>
    <t>11.9.7.2a</t>
  </si>
  <si>
    <t>38-40</t>
  </si>
  <si>
    <t>132</t>
  </si>
  <si>
    <t>The MCCAOP and the MAF are derived from timing based on the DTIM interval, not on the channeld width (20 or 20/40MHz). Therefore, the MAF will not change and not cross the MAF Limit.</t>
  </si>
  <si>
    <t>Delete paragraph at page 132 lines 38-40. Concatenate the paragraphs at lines 35-36 and 42-43.</t>
  </si>
  <si>
    <t xml:space="preserve">The mesh STA may create or update its forwarding information to the transmitter of the element if the path metric improves. What does this sentence mean? 
What element is in question, both PREQ and PREP? Does it matter if the PREP is already received and then PREQ with better path metric arrives?
</t>
  </si>
  <si>
    <t>13 -16</t>
  </si>
  <si>
    <t>The sentence is difficult to read and understand</t>
  </si>
  <si>
    <t>The comparision is difficult to understand. Please clarify.Is the comparision: max(seqnumber of originator, seqnumber of target) &gt;HWMP seq number of forwaeding information max(seqnumber of originator, seqnumber of target). Or something else?</t>
  </si>
  <si>
    <t>Why here the forwarding informaiton contains oinly the target mesh STA HWMP seq number while above there were both originator and target ´HWMP Seq numbers present?</t>
  </si>
  <si>
    <t>11C.10.7.4.2</t>
  </si>
  <si>
    <t>205</t>
  </si>
  <si>
    <t xml:space="preserve">The condition is very difficult to understand. It should be rewritten into more understandable format. 
Why the dot11MeshForwarding is part of the condition to not to accept PREP? </t>
  </si>
  <si>
    <t>7.3.2</t>
  </si>
  <si>
    <t>The length of the Mesh Peering Management Element, as listed in the table, does not account for the chosen PMK.  (See clause 7.3.2.99)</t>
  </si>
  <si>
    <t>Modify the length for this element in Table 7-26 to account for the chosen PMK field in the Mesh Peering Management Element.</t>
  </si>
  <si>
    <t>It is not clear in Figure s27 that the MCCAOP Reservation field is optional in the MCCAOP Setup Reply Element.</t>
  </si>
  <si>
    <t>In Figure s27, show that the MCCAOP Reservation field is optional.</t>
  </si>
  <si>
    <t>The length field of the PANN element should be set to 15.</t>
  </si>
  <si>
    <t>Change the text to read "The length is set to 15."</t>
  </si>
  <si>
    <t>The length field of the RANN element should be set to 21.</t>
  </si>
  <si>
    <t>Change the text to read "The length is set to 21."</t>
  </si>
  <si>
    <t>5.4.3.2</t>
  </si>
  <si>
    <t>Typo</t>
  </si>
  <si>
    <t>Replace “deauthenticaiton” with “deauthentication”.</t>
  </si>
  <si>
    <t>246-247</t>
  </si>
  <si>
    <t>63-11</t>
  </si>
  <si>
    <t>Clause 7 is addressing frame format, i.e., the format of MPDUs. The text being inserted into More Data field subclause seems to be talking about MSDUs an MMPDUs instead which can be a bit confusing and does not match with the existing base standard text in 7.1.3.1.7. The field should be described for MPDU; the MSDUs/MMPDUs in existing text is referring to the buffered frames. The added text seem to be using opposite style in referring to the frames.</t>
  </si>
  <si>
    <t>Replace “individually addressed MSDUs, A-MSDUs, or MMPDUs” with “individually addressed frames”, replace “more frames to be transmitted” with “more MSDUs or MMPDUs to be transmitted”, replace “group addressed MSDUs, or MMPDUs” with “group addressed frames”, replace “more group addressed frames” with “more group addressed MSDUs or MMPDUs”.</t>
  </si>
  <si>
    <t>The note here seems to claim that the Mesh Control field was designed to meet 4 octet alignment of packets for upper layers. I would assume that this type of design would depend on the Mesh Control field length being multiple of 4 octets in all cases. However, that is not the case here since the field may have a length of 6 or 18 which are not multiples of 4.</t>
  </si>
  <si>
    <t>Any one of following three alternatives would resolve this comment: 1) remove this note, 2) replace “4 octets” with “2 octets”, 3) redesign the Mesh Control field to always be multiple of 4 in length.</t>
  </si>
  <si>
    <t>7.4.14.2.2</t>
  </si>
  <si>
    <t>The current text seems to indicate that the end of the frame following MICE, i.e., even the FCS, would be encrypted and authenticated. I would be surprised if the goal was indeed to encrypt the FCS and would expect this was supposed to only talk about the frame body.</t>
  </si>
  <si>
    <t>Replace “to the end of the Mesh Peering Open frame is encrypted” with “to the end of the Mesh Peering Open frame body is encrypted”. Similarly, replace “frame is encrypted” with “frame body is encrypted” in 7.4.14.3.2 and 7.4.14.4.2.</t>
  </si>
  <si>
    <t>7.4.14.5.2</t>
  </si>
  <si>
    <t>66</t>
  </si>
  <si>
    <t>There is no MLME interface defined for setting dot11MCCACWmin by the external management entity.</t>
  </si>
  <si>
    <t>"During its MCCAOP, this attribute shall …" An attribute cannot own an MCCAOP.</t>
  </si>
  <si>
    <t>Reword the description, especially the beginning ("During its MCCAOP").</t>
  </si>
  <si>
    <t>43-57</t>
  </si>
  <si>
    <t>There is no MLME interface defined for setting dot11MCCAAIFSN by the external management entity.</t>
  </si>
  <si>
    <t>X.3</t>
  </si>
  <si>
    <t>256-257</t>
  </si>
  <si>
    <t>10-3</t>
  </si>
  <si>
    <t>The text in clause X.3 is not a design rationale, but some additional mechanisms with respect to the mesh beacon collision avoidance mechanism. However, they are mildly conflicting (meaning, they introduce functionality the current specification cannot handle without problems) with the MBCA in D4.0.</t>
  </si>
  <si>
    <t>Use an appropriate heading for clause X.3 (without Design rationale)
resolve conflicts with normative specification of MBCA and related mechanisms (MCCA, Neighbor Offset, Power Save).</t>
  </si>
  <si>
    <t>X.2.2</t>
  </si>
  <si>
    <t>255-256</t>
  </si>
  <si>
    <t>53-7</t>
  </si>
  <si>
    <t>The description of which fields in Self Protected Action frames are protected seems to be a bit inconsistent. Some of the first frames indicate that all information following MICE is protected, but some of the other frames (like this Mesh Group Key Inform frame) is only stated to encrypt and authenticate the Authenticated Mesh Peering Exchange element. However, this element may be followed by Vendor Specific elements. Are those to be protected? 11C.4 was a bit unclear on this area since it was referencing 11C.4.3 as the description for protection of all frames, but 11C.4.3 is only addressing three frame types (Mesh Peering Open frame, Mesh Peering Confirm frame, Mesh Peering Close frame) and as such, leaves it up to interpretation how other frames were to be protected.</t>
  </si>
  <si>
    <t>Clarify description on exactly which elements are protected (especially as far as Vendor Specific elements are concerned) in Self Protected Action frames in Clause 7. In addition, consider clarifying 11C.4.3 to make it apply to all frame types (the list in “The input plaintext shall be ..” item) if it is indeed describing the authentication and encryption rules for all Self Protected Action frames.</t>
  </si>
  <si>
    <t>"... are designed to support multihop ..." should read "... are defined to support multihop ..."</t>
  </si>
  <si>
    <t>There is a description where the Address 4 is, but there is no description where the other Addresses are (Addr 1,2,3,5,6).</t>
  </si>
  <si>
    <t>Explain where the address field is located for all the addresses in this context.</t>
  </si>
  <si>
    <t>"... translates and forwards the frame on another mesh path or to a STA outside of the mesh BSS." it is very confusing to say "on another mesh path or" in this context.</t>
  </si>
  <si>
    <t>Remove "on another mesh path or" from the sentence.</t>
  </si>
  <si>
    <t>Add the STA number in figure s52 for each entities, to assist the readability of this text.</t>
  </si>
  <si>
    <t>Suggested resolutions marked with "20100113G-Editor" in column X of "Comments" sheet are incorporated. Some of the Topic Category and Issue Identifier are changed.</t>
  </si>
  <si>
    <r>
      <t>C</t>
    </r>
    <r>
      <rPr>
        <sz val="10"/>
        <rFont val="Arial"/>
        <family val="2"/>
      </rPr>
      <t>hange "the MBSS connectivity" to "MBSS connectivity".</t>
    </r>
  </si>
  <si>
    <r>
      <t>s</t>
    </r>
    <r>
      <rPr>
        <sz val="10"/>
        <rFont val="Arial"/>
        <family val="2"/>
      </rPr>
      <t>can "Transmitter mesh STA" and change it to "transmitter mesh STA".</t>
    </r>
  </si>
  <si>
    <t>replace with "an integer multiple of the set value"</t>
  </si>
  <si>
    <t>change all occurences to: "root mesh STA" (or "root MSTA") throughout the document</t>
  </si>
  <si>
    <r>
      <t xml:space="preserve">change all occurences to: "root mesh STA" </t>
    </r>
    <r>
      <rPr>
        <sz val="10"/>
        <rFont val="Arial"/>
        <family val="2"/>
      </rPr>
      <t>except for the field name. Change "Root mesh STA Address" field in RANN element to "Root Mesh STA Address" field.</t>
    </r>
  </si>
  <si>
    <r>
      <t>A</t>
    </r>
    <r>
      <rPr>
        <sz val="10"/>
        <rFont val="Arial"/>
        <family val="2"/>
      </rPr>
      <t>-MSDU subframe contains a MSDU. Thus the description "... incrementing by 1 for each MSDU or MMPDU..." is appropriate. It will be rather confusing to add A-MSDU subframe in parallel with MSDU.</t>
    </r>
  </si>
  <si>
    <r>
      <t>T</t>
    </r>
    <r>
      <rPr>
        <sz val="10"/>
        <rFont val="Arial"/>
        <family val="2"/>
      </rPr>
      <t>hank you for your good catch!</t>
    </r>
  </si>
  <si>
    <t>Reject</t>
  </si>
  <si>
    <t>Replace 
"The Address 3 (Mesh SA) and the Mesh Sequence Number from the Mesh Control may be utilized to detect duplicate group addressed frames (see 11C.7.5.5 (Detection of duplicate Mesh Data frames))."
with 
"By the pair of source mesh STA Address (identified by the Address 3 field) and Mesh Sequence Number, the mesh STA may detect duplicate frames and discard them (see 11C.7.5.5 (Detection of duplicate Mesh Data frames)).</t>
  </si>
  <si>
    <t>The term "mesh frame" is undefined. Mesh frame also presents in the 4th paragraph in this subclause.</t>
  </si>
  <si>
    <t>11C.8.1</t>
  </si>
  <si>
    <t>"An MBSS may have zero or more portals ..." should read "An MBSS may have one or more portals ...".</t>
  </si>
  <si>
    <t>11C.8.2</t>
  </si>
  <si>
    <t>There is no description how the mesh STA generates PANN element for beacon frames. It seems that inclusion of the PANN element in beacon frames generates many contradictions and questions. Same discussion applies for RANN element inclusion for beacon frames.</t>
  </si>
  <si>
    <t>Make clear what is meant. Apply the same clarification in the 3rd and 4th numbered items here. And some other places, e.g., page 89, line 32.
Also, throughout 8.2A.7, there are many unclear usage of "Commit", "Committed", "Confirm" or "Confirmed". Make the description clear to specify if they mean message or state.</t>
  </si>
  <si>
    <t>8.2A.7.3</t>
  </si>
  <si>
    <t>The following events should be present with italic style: "Initiate", "Kill", "Fail", "Auth", "Del", "Com", "Con", "Init", "Rej()", "fire()".
Also the following variables and indicators should be present with italic style: "Sync", "Sc", "Rc", "BadGrp", "DiffGrp", "BadConf", "highmac", "lowmac", "moregroups".</t>
  </si>
  <si>
    <t>"kill.request" is not defined.</t>
  </si>
  <si>
    <t>8.2A.7.5.1</t>
  </si>
  <si>
    <t>90</t>
  </si>
  <si>
    <t>"... in either commited or confirmed state" should read "... in either Commited or Confirmed state".</t>
  </si>
  <si>
    <t>"An Init event shall be sent to the protocol instance." It is not clear in which condition the Init event shall be sent to the protocol instance.</t>
  </si>
  <si>
    <t>"The protocol instance transitions to Confirmed." should read "The protocol instance transitions to Confirmed state."</t>
  </si>
  <si>
    <t>Add "state" at the end of the sentence.</t>
  </si>
  <si>
    <t>"send-confirm portion" should read "Send-Confirm field".</t>
  </si>
  <si>
    <t>9.9.1.7</t>
  </si>
  <si>
    <t>Truncation of TXOP (useage of CF-End frame for NAV reset) may cause inadequate NAV reset behavior in a hidden node scenario. It is recommended not to utilize the transmission of CF-End frame.</t>
  </si>
  <si>
    <t>Append the following text to the last sentence. "However, issue of CF-End frame may cause inadequate NAV reset behavior in hidden node environment and it is not recommended to truncate TXOPs in a mesh BSS".</t>
  </si>
  <si>
    <t>This clause contains many incorrect field references. "Periodicity field" should be "MCCAOP Periodicity field", "Duration field" should be "MCCAOP Duration field", "Offset" should be "MCCAOP Offset field", etc.</t>
  </si>
  <si>
    <t>Correct with a normative text.</t>
  </si>
  <si>
    <t>This clause contains many unclear wordings such as "MCCA connection", "MCCA enabled mode", "MCCA capable STA", etc.</t>
  </si>
  <si>
    <t>Clarify with a normative text.</t>
  </si>
  <si>
    <t>"In order to use MCCA, a mesh STA maintains synchronization with its neighboring mesh STAs. Mesh STAs that use MCCA share a DTIM interval of common length."
This leads me to some questions. Does neighboring mesh STA mean neighbor beyond the MBSS?  How does a mesh STA assure the neighboring STAs in a different MBSS to coordinate each other? What if different mesh STAs use different DTIM interval?</t>
  </si>
  <si>
    <t>Clarify with a normative text.
Same comment apply to the "neighbor mesh STAs" in line 34 page 107, etc.</t>
  </si>
  <si>
    <t>"The starting point ..." point?</t>
  </si>
  <si>
    <t>As in comment. 9.9a.3.3 contains many unclear expressions. Rrefine the text with a normative text.</t>
  </si>
  <si>
    <t>".. is positive ..." positive?</t>
  </si>
  <si>
    <t>The text is broken.</t>
  </si>
  <si>
    <t>Fix it.</t>
  </si>
  <si>
    <t>What about Probe Response frames?</t>
  </si>
  <si>
    <t>Include Probe Response frame.</t>
  </si>
  <si>
    <t>"HCCA times for which the mesh STA is the transmitter." Mesh STA does not use HCCA.</t>
  </si>
  <si>
    <t>Fix the error.</t>
  </si>
  <si>
    <t>This clause needs to be rewroten. "Acked" should be "Acknowledged". Description on dot11MCCAOtimeout has many redunduncy.</t>
  </si>
  <si>
    <t>For the better readability, the paragraph "If the PREQ is sent with a “Proactive PREP” bit set to 1, the recipient mesh STA shall send a proactive PREP. The proactive PREP establishes the path from the root mesh STA to the mesh STA." should appear before the paragraph starting with "If the proactive PREQ is sent with the "Proactive PREP" bit set to 0, ..." line 5 page 185. And the order of the sentences should be swapped.</t>
  </si>
  <si>
    <t>Insert the following sentences to the beginnng of the paragraph starting with "If the proactive PREQ is sent with the "Proactive PREP" bit set to 0, the recipient mesh STA may..." (line 5 page 185) : 
"The proactive PREP establishes the path from the root mesh STA to the mesh STA. If the PREQ is sent with a “Proactive PREP” bit set to 1, the recipient mesh STA shall send a proactive PREP. "
And, remove the paragraph starting with "If the PREQ is sent with a “Proactive PREP” bit set to 1, the recipient mesh STA shall ..."(line 13 to 14, page 185)</t>
  </si>
  <si>
    <t>11C.10.2</t>
  </si>
  <si>
    <t>This subclause does not provide any additional information.</t>
  </si>
  <si>
    <t>Remove this subclause.</t>
  </si>
  <si>
    <t>As in comment. Apply the same change in 11C.10.7.3 Case C, and 11C.10.7.4.3, and 11C.10.9.4.3.</t>
  </si>
  <si>
    <t>11C.10.9</t>
  </si>
  <si>
    <t>209</t>
  </si>
  <si>
    <t>There is no description how the mesh STA generates RANN element for beacon frames. It seems that inclusion of the RANN element in beacon frames generates many contradictions and questions. Same discussion applies for PANN element inclusion for beacon frames.</t>
  </si>
  <si>
    <t>Condition for the RANN propagation contains "The mesh STA sent its previous RANN dot11MeshHWMPrannInterval TUs ago". This condition should be taken from the Interval field in the received RANN element.</t>
  </si>
  <si>
    <t>As in comment. Also change the value for Interval field in table s62 to be "As received".</t>
  </si>
  <si>
    <t>11C.10.11</t>
  </si>
  <si>
    <t>212</t>
  </si>
  <si>
    <t>This subclause (HWMP parameters) does not provide any additional information.</t>
  </si>
  <si>
    <t>The sentence strting with "A mesh STA may start its TSF timer independently of other mesh STAs, ..." is vague.</t>
  </si>
  <si>
    <t>Refine the text. Replace with "A mesh STA may start its TSF timer independently of other mesh STAs. A mesh STA may update the value of its TSF timer based on time stamps received in Beacon or Probe Response frames from other mesh STAs when dot11MeshTSFAdjustmentActivated or dot11MeshTbttSelectionActivated are true."</t>
  </si>
  <si>
    <t>The lettered bullet c) is somewhat vague.</t>
  </si>
  <si>
    <t>Do we need to differentiate TBTT and mesh TBTT?</t>
  </si>
  <si>
    <t>Clarify. Should be simply stated as TBTT.</t>
  </si>
  <si>
    <t>remove "all", because this reporting may not include all the frames bounded by dot1MeshBeaconTimingReportMaxNum.</t>
  </si>
  <si>
    <t>The sentence starting with "The Beacon Timing element may be contained ..." is vague.</t>
  </si>
  <si>
    <t>Provide more accurate information when it is present. Especially when present in Probe Response frame is not provided.</t>
  </si>
  <si>
    <t>It is unclear if the beacon timing information of non-peer mesh STA with MAC address brings benefit. There are no means to check the neighbor non-peer mesh STA maintains sync with it.</t>
  </si>
  <si>
    <t>Reconsider the use for this case.</t>
  </si>
  <si>
    <t>dot11MCCAdvertPeriodMax misses the A in MCCA</t>
  </si>
  <si>
    <t>change to dot11MCCAAdvertPeriodMax throughout draft</t>
  </si>
  <si>
    <t>29</t>
  </si>
  <si>
    <t>"Based on traffic characteristics, the MCCAOP owner determines the MCCAOP Reservation."</t>
  </si>
  <si>
    <t>30</t>
  </si>
  <si>
    <t>"… shall be chosen so that …" --&gt; "… shall be chosen in such a way that …"</t>
  </si>
  <si>
    <t>32</t>
  </si>
  <si>
    <t>does or do that is the question!</t>
  </si>
  <si>
    <t>delete do</t>
  </si>
  <si>
    <t>What does this or mean? If it is a logical OR, it is wrong because lines 29-30 say it is a logical AND. Or is it simply an oversight?</t>
  </si>
  <si>
    <t>correct</t>
  </si>
  <si>
    <t>36</t>
  </si>
  <si>
    <t>It is nice to see the errors of D3.0 again, even although the text seems to have been reviewed.</t>
  </si>
  <si>
    <t>delete "or responders"</t>
  </si>
  <si>
    <t>29-46</t>
  </si>
  <si>
    <t>The text in item b) is a change that is not acceptable. Several oversights.</t>
  </si>
  <si>
    <t>Review text, both editorial and technical.</t>
  </si>
  <si>
    <t>The text on MCCA Setup Request IE and frame say, that the MCCA Setup Request uses only individually addressed frames.</t>
  </si>
  <si>
    <t>swap the meanings of dot11HWMPactiveRootTimeout and dot11MeshHWMPpathToRootTimeout, so that
- dot11HWMPactiveRootTimeout is used with proactive PREQs
- dot11MeshHWMPpathToRootTimeout is used with RANNs
Implement this swap throughout the document</t>
  </si>
  <si>
    <t>15-19</t>
  </si>
  <si>
    <t>250</t>
  </si>
  <si>
    <t>The description for the timeout of the root path confirmation is confusing.</t>
  </si>
  <si>
    <t>Improve description, take description for timeout of proactive PREQ as a template.</t>
  </si>
  <si>
    <t>235-252</t>
  </si>
  <si>
    <t>1-36</t>
  </si>
  <si>
    <t>Many 11s MIB variables are set by an external management entity, but the MLME interfaces and the default values are missing.</t>
  </si>
  <si>
    <t>Define MLME interfaces and default values.</t>
  </si>
  <si>
    <t>7.3.2.107</t>
  </si>
  <si>
    <t>put "in the MBSS" at the end of the sentence.</t>
  </si>
  <si>
    <t>For better extensibility in the future, the reserved Flags field should be set to 0. Extensions can simply set the corresponding bit to 1.</t>
  </si>
  <si>
    <t>The flags field is reserved for future use. It is set to 0.</t>
  </si>
  <si>
    <t>7.3.2.108</t>
  </si>
  <si>
    <t>47-52</t>
  </si>
  <si>
    <t>inconsistent lower / upper case for root mesh STA</t>
  </si>
  <si>
    <t>61-63</t>
  </si>
  <si>
    <t>The length of the RANN element is wrong.</t>
  </si>
  <si>
    <t>change to 21.</t>
  </si>
  <si>
    <t xml:space="preserve">This clause, the other rules concerning HWMP sequence numbers in other clauses of 11C.10, and the discussions during comment resolutions of previous letter ballots show, that it is not clear whether the HWMP sequence number handling does not have any gaps or does not have any malfunctioning or any deadlocks. </t>
  </si>
  <si>
    <t>Check the HWMP sequence number handling throughout the document. Fill any gaps, complete rules and specifications, make sure that no deadlocks or serious malfunctioning will happen.</t>
  </si>
  <si>
    <t>11C.10.5.5</t>
  </si>
  <si>
    <t>46-52</t>
  </si>
  <si>
    <t>Are PREQ ID and/or HWMP sequence number incremented at a repeated attempt at path discovery?</t>
  </si>
  <si>
    <t>Specify the changes (or non-changes) to PREQ ID and HWMP sequence number at a repeated attempt at path discovery in this clause.</t>
  </si>
  <si>
    <t>192</t>
  </si>
  <si>
    <t>The reasoning is the other way round: only if dot11MeshActivated is set to true, the station can use the procedures of the clause. But this is obvious.</t>
  </si>
  <si>
    <t>remove this paragraph.</t>
  </si>
  <si>
    <t>19-23</t>
  </si>
  <si>
    <t>The Mesh Coordination Function which is used if dot11MeshActivated is set to true, uses EDCA. Why is the EDCA Parameter Set not included in the Beacon?</t>
  </si>
  <si>
    <t>60-61</t>
  </si>
  <si>
    <t>no of after both</t>
  </si>
  <si>
    <t>delete "of" after "both"</t>
  </si>
  <si>
    <t>7.2.3.9</t>
  </si>
  <si>
    <t>26</t>
  </si>
  <si>
    <t>The Mesh Coordination Function which is used if dot11MeshActivated is set to true, uses EDCA. Why is the EDCA Parameter Set not included in the Probe Response?</t>
  </si>
  <si>
    <t>23</t>
  </si>
  <si>
    <t>194</t>
  </si>
  <si>
    <t>redundant information</t>
  </si>
  <si>
    <t>remove lines 6 and 7 in column Value.</t>
  </si>
  <si>
    <t>remove lines 8 and 9 in column Value.</t>
  </si>
  <si>
    <t>remove lines 13 and 14 in column Value.</t>
  </si>
  <si>
    <t>38-39</t>
  </si>
  <si>
    <t>200</t>
  </si>
  <si>
    <t>follow layout of previous cases.</t>
  </si>
  <si>
    <t>11C.10.6.4.3</t>
  </si>
  <si>
    <t>55-59</t>
  </si>
  <si>
    <t>It does not make sense to have the combination TO=0 and RF=0, because the target will not be informed about the path to the originator, so that the target will need to initiate an additional path discovery with the original originator being the target.</t>
  </si>
  <si>
    <t>Always set the RF bit to 1, which would mean, it can be removed and implicitely assumed to be 1. Do this removal of the RF bit and related MIB attributes throughout the draft.</t>
  </si>
  <si>
    <t>5.2.9</t>
  </si>
  <si>
    <t>31-37</t>
  </si>
  <si>
    <t>There are several clauses and paragraphs in different places of the 11s draft D4.0, that provide adaptions of mesh functionality to 11n (High Throughput STAs). However, it seems that it is likely that something has been missed, because 11n is an 802.11 amendment much thicker than 11s. And adapting a cellular single hop system with a central access point (many to 1) to a peer to peer system with multiple neighbors (1 to many) sounds easy but it isn't.</t>
  </si>
  <si>
    <t>Check whether the adaption of 11n functionality to 11s mesh functionality is sufficient. Fill gaps if necessary.</t>
  </si>
  <si>
    <t>There is some mismatch between the "security level" of Action frames and the category of action frames. 
Self Protected is defined as a category in 7.4.14, but it is in fact a "security level" that would be between Public Action frames and Robust Action frames. So, the new functionality related to self protection should be defined where Public Action frames and Robust Action frames are defined, so that there is that new level of Self Protected Action frames.
The category of the action frames in clause 7.4.14 should reflect the application space, that is, Mesh Peering.</t>
  </si>
  <si>
    <t>make the specification of self-protection similar to Public and Robust action frames.
Rename category to Mesh Peering.</t>
  </si>
  <si>
    <t>7.4.15.2</t>
  </si>
  <si>
    <t>55-56</t>
  </si>
  <si>
    <t>68</t>
  </si>
  <si>
    <t>Make value of Action field more specific.</t>
  </si>
  <si>
    <t>"The Action field is set to the value in Table s16 (…) for the Mesh Link Metric Request frame."
Make similar changes throughout clause 7.14 of 11s draft</t>
  </si>
  <si>
    <t>7.4.16</t>
  </si>
  <si>
    <t>69-70</t>
  </si>
  <si>
    <t>23-26</t>
  </si>
  <si>
    <t>Clause 7.4.16 contains an unnecessary optimization for length of text and number of Action field values. There are a maximum of 20 unique path selection protocols with a maximum of 10 different messages. There is enough space in the action values to entertain these 200 different MeshPath Selection Action frames</t>
  </si>
  <si>
    <t>Change Mesh Path Selection Action frame section, so that each HWMP element has its on frame type (separate action field values for PREQ, PREP, PERR, RANN).</t>
  </si>
  <si>
    <t>7.4b</t>
  </si>
  <si>
    <t>76-77</t>
  </si>
  <si>
    <t>20-60</t>
  </si>
  <si>
    <t>The action frame format requires the category field to be the first octet in the action frame body. How does this work with the Mesh Control being of order 1?</t>
  </si>
  <si>
    <t>Check this.</t>
  </si>
  <si>
    <t>11C.1.2</t>
  </si>
  <si>
    <t>31-34</t>
  </si>
  <si>
    <t>135</t>
  </si>
  <si>
    <t>Doesn't the wildcard SSID mean, that a STA with any SSID can join?</t>
  </si>
  <si>
    <t>11C.1.4</t>
  </si>
  <si>
    <t>62-65</t>
  </si>
  <si>
    <t>This paragraph is normative text after the Candidate peer mesh STA discovery</t>
  </si>
  <si>
    <t>Move to correct clause.</t>
  </si>
  <si>
    <t>11C.1</t>
  </si>
  <si>
    <t>135-136</t>
  </si>
  <si>
    <t>12-65</t>
  </si>
  <si>
    <t>The clause 11C.1 on Mesh Discovery improved greatly, but there is still a large deficiency: There no clear structure of the mesh discovery, and there is no distinction between a mesh STA that has no active mesh profile but looks for joining a mesh BSS, and a mesh STA that has already joined the mesh BSS but looks for further candidate peer mesh STAs. This is especially prominent in the paragraph on page 136, lines 6-37.</t>
  </si>
  <si>
    <t>Structure clause 11C.1 better. Consider the state of having an active mesh profile while looking for candidate peer mesh STAs.</t>
  </si>
  <si>
    <t>wording needs to be improved, mainly missing articles.</t>
  </si>
  <si>
    <t>11C.1.3</t>
  </si>
  <si>
    <t>42-50</t>
  </si>
  <si>
    <t>name MIB variables that contain the element of the active mesh profile, for instance, MIB variable for active path selection protocol.</t>
  </si>
  <si>
    <t>add MIB variables.</t>
  </si>
  <si>
    <t>11C.10</t>
  </si>
  <si>
    <t>183-212</t>
  </si>
  <si>
    <t>4-4</t>
  </si>
  <si>
    <t>Looking into table s12 it appears that MIC element position is last -1. A correction in table s12 is needed.</t>
  </si>
  <si>
    <t>7.4.16.2</t>
  </si>
  <si>
    <t>69</t>
  </si>
  <si>
    <t xml:space="preserve">Check the synchronization and beaconing description and specification for the MBSS case thoroughly for correctness, completeness, right numbers and terminology, and consistency. Especially, check all possible state that can occur during operation. Pay special attention to the interaction between Neighbor Offset Protocol, Beaconing, Mesh Beacon Collision Avoidance, MCF Coordinated Channel Access, and Power Save. Furthermore, check the references. </t>
  </si>
  <si>
    <t>212-224</t>
  </si>
  <si>
    <t>41-65</t>
  </si>
  <si>
    <t>"The value of Local Nonce field shall be the same" should read "The value of Local Nonce field is the same", in line 20.
"The value of Peer Nonce field (if exists) shall be the same" should read "The value of Peer Nonce field (if exists) is the same", in line 22.</t>
  </si>
  <si>
    <t>The sentence reads: "the negotiated active authentication is SAE" However, there is no negotiation process defined.</t>
  </si>
  <si>
    <t>Remove "negotiated".</t>
  </si>
  <si>
    <t>"the mesh peering instance controller may generate a new protocol finite state machine" 
should read 
"the mesh peering instance controller shall generate a new protocol finite state machine"</t>
  </si>
  <si>
    <t>11C.3.1</t>
  </si>
  <si>
    <t>It will be reader friendly to describe for which purpose AID is used.</t>
  </si>
  <si>
    <t>Insert "AID is used to encode TIM element in the Beacon frame (see 7.3.2.6)." after "... Uniquely to each of the peer mesh STAs."</t>
  </si>
  <si>
    <t>143</t>
  </si>
  <si>
    <t>There are many duplicated description in this subclause. (Duplicated within this subclause and duplicated with 11C.2.2.4.)</t>
  </si>
  <si>
    <t>11C.3.2.2.2</t>
  </si>
  <si>
    <t>145</t>
  </si>
  <si>
    <t>It is possible that the mesh STA may reject Mesh Peering Open frame for an internal reasons.</t>
  </si>
  <si>
    <t>4 Abbreviations and acronyms</t>
  </si>
  <si>
    <t>A. PICS proforma</t>
  </si>
  <si>
    <t>H.10 RSNA reference implementation and test vectors</t>
  </si>
  <si>
    <t>X.2 Operational consideration for interworking</t>
  </si>
  <si>
    <t>7.4b Multihop Action</t>
  </si>
  <si>
    <t>1.2</t>
  </si>
  <si>
    <t>1.2 Purpose</t>
  </si>
  <si>
    <t>MAC</t>
  </si>
  <si>
    <t>M-BS</t>
  </si>
  <si>
    <t>G-Editor</t>
  </si>
  <si>
    <t>M-11n</t>
  </si>
  <si>
    <t>G-Frame</t>
  </si>
  <si>
    <t>RFI</t>
  </si>
  <si>
    <t>G-Discovery</t>
  </si>
  <si>
    <t>M-CS</t>
  </si>
  <si>
    <t>G-Def</t>
  </si>
  <si>
    <t>S-General</t>
  </si>
  <si>
    <t>M-MCCA</t>
  </si>
  <si>
    <t>R-General</t>
  </si>
  <si>
    <t>G-Base</t>
  </si>
  <si>
    <t>G-General</t>
  </si>
  <si>
    <t>M-CC</t>
  </si>
  <si>
    <t>M-General</t>
  </si>
  <si>
    <t>S-SAE</t>
  </si>
  <si>
    <t>R-LM</t>
  </si>
  <si>
    <t>S-PLM</t>
  </si>
  <si>
    <t>R-Portal</t>
  </si>
  <si>
    <t>R-FF</t>
  </si>
  <si>
    <t>S-Frame</t>
  </si>
  <si>
    <t>Frame Format</t>
  </si>
  <si>
    <t>S-Frame</t>
  </si>
  <si>
    <t>S-Editorial</t>
  </si>
  <si>
    <t>G-Emergency</t>
  </si>
  <si>
    <t>G-Emergency</t>
  </si>
  <si>
    <t>Emergency services</t>
  </si>
  <si>
    <t>R-FWD</t>
  </si>
  <si>
    <t>R-Proxy</t>
  </si>
  <si>
    <t>R-PU</t>
  </si>
  <si>
    <t>R-HWMP</t>
  </si>
  <si>
    <t>M-PM</t>
  </si>
  <si>
    <t>Editorial fixes (wording, typo fixing, etc)</t>
  </si>
  <si>
    <t>G-PICS</t>
  </si>
  <si>
    <t>G-MIB</t>
  </si>
  <si>
    <t>S-E2E</t>
  </si>
  <si>
    <t>SAE</t>
  </si>
  <si>
    <t>Terminology</t>
  </si>
  <si>
    <t>Topic category of the comment
MAC -- MAC-related comments, e.g. MCCA, congestion control, power save, beaconing, etc.
Security -- Security-related comments, e.g. SAE, peer link establishment, etc.
RFI -- Routing/Interworking/Forwarding-related comments, e.g. HWMP, Forwarding, Airtime metric, etc.
General -- All comments not covered by the other categories</t>
  </si>
  <si>
    <t>Open</t>
  </si>
  <si>
    <t>Compilation of comments gathered through LB159.
Preliminary Topic Category and Issue Identifier are put in column H and column N of "Comments" sheet.</t>
  </si>
  <si>
    <t>Guenael, Michael</t>
  </si>
  <si>
    <t>assignee</t>
  </si>
  <si>
    <t>Kaz</t>
  </si>
  <si>
    <t>Jarkko</t>
  </si>
  <si>
    <t>Guenael, Michael</t>
  </si>
  <si>
    <t>Dan</t>
  </si>
  <si>
    <t>Peering Management</t>
  </si>
  <si>
    <t>Guido, Dee</t>
  </si>
  <si>
    <t>Rene</t>
  </si>
  <si>
    <t>David</t>
  </si>
  <si>
    <t>David</t>
  </si>
  <si>
    <t>Rene</t>
  </si>
  <si>
    <t>Guido, Dee</t>
  </si>
  <si>
    <t>r2</t>
  </si>
  <si>
    <t>Description of Fields used on the Comments Tab</t>
  </si>
  <si>
    <t>Field</t>
  </si>
  <si>
    <t>Description</t>
  </si>
  <si>
    <t>Whether the comment forms part of the commenter's "No" vote</t>
  </si>
  <si>
    <t>Do not use AutoSort when pasting multiple fields from one spreadsheet to another!!!!</t>
  </si>
  <si>
    <t>Overall Summary</t>
  </si>
  <si>
    <t>S-E2E</t>
  </si>
  <si>
    <t>Need end-to-end security?</t>
  </si>
  <si>
    <t>7.3.2.102</t>
  </si>
  <si>
    <t>Use these lables in column M. Issue Identifierss should start with G, M, R, or S.</t>
  </si>
  <si>
    <t>G-Discovery</t>
  </si>
  <si>
    <t>G-Frame</t>
  </si>
  <si>
    <t>General Frame Format</t>
  </si>
  <si>
    <t>Unification with base standard.</t>
  </si>
  <si>
    <t>M-CC</t>
  </si>
  <si>
    <t>Congestion Control</t>
  </si>
  <si>
    <t>M-CS</t>
  </si>
  <si>
    <t>R-FWD</t>
  </si>
  <si>
    <t>Forwarding</t>
  </si>
  <si>
    <t>R-FF</t>
  </si>
  <si>
    <t>Frame Format</t>
  </si>
  <si>
    <t>Total</t>
  </si>
  <si>
    <t>% Closed</t>
  </si>
  <si>
    <t>Color Codes</t>
  </si>
  <si>
    <t>If non-blank, identifies a document submission brought in resolution of the comment.</t>
  </si>
  <si>
    <t>47-48</t>
  </si>
  <si>
    <t>Proxy Update</t>
  </si>
  <si>
    <t>R-PU</t>
  </si>
  <si>
    <t>Security</t>
  </si>
  <si>
    <t>S-PLM</t>
  </si>
  <si>
    <t>S-SAE</t>
  </si>
  <si>
    <t>Designator:</t>
  </si>
  <si>
    <t>Saved Statistics</t>
  </si>
  <si>
    <t>Revisision</t>
  </si>
  <si>
    <t>Date</t>
  </si>
  <si>
    <t>Submission</t>
  </si>
  <si>
    <t>Venue Date:</t>
  </si>
  <si>
    <t>IEEE P802.11 Wireless LANs</t>
  </si>
  <si>
    <t>Abstract:</t>
  </si>
  <si>
    <t>Subject:</t>
  </si>
  <si>
    <t>Author(s):</t>
  </si>
  <si>
    <t>First Author:</t>
  </si>
  <si>
    <t>CID</t>
  </si>
  <si>
    <t>Part of No Vote?</t>
  </si>
  <si>
    <t>Resolution</t>
  </si>
  <si>
    <t>Resolution Notes</t>
  </si>
  <si>
    <t>Put a text such as "That is, AMPE is inclusive of MPM." or something with more accurate wording, at the end of 11C.4.5.1 and/or somewhere in 11C.2. I personally would like to see such a text in 11C.2 since 11C.2 explains the overview of the peering management framework.</t>
  </si>
  <si>
    <t>Replace 
"When sending a Mesh Peering Close frame, the mesh STA shall generate additional information for Authenticated Mesh Peering Exchange, specified as following:" 
with 
"When sending a Mesh Peering Close frame, the mesh STA shall generate the following information for Authenticated Mesh Peering Exchange, in addition to contents for closing a mesh peering as specified in 11C.3.2.4.1(Mesh Peering Close frame contents):"</t>
  </si>
  <si>
    <t>11C.4.6.2</t>
  </si>
  <si>
    <t>"TOR3 - " The dash line should be em dash.</t>
  </si>
  <si>
    <t>"Data messages use four or six addresses;" it is unclear what is meant by the data message here.</t>
  </si>
  <si>
    <t>"A single path selection method is used in an MBSS to determine paths." Same kind of description is present in the subsequent subclause. This is duplicated unnecessary paragraph.</t>
  </si>
  <si>
    <t>Remove this paragraph.</t>
  </si>
  <si>
    <t>Clause 11C.7.2 and 11C.7.3 contain duplicated information. Also, the text in these subclauses contain inadequate wording such as "mesh framework".</t>
  </si>
  <si>
    <t>Consolidate the 11C.7.2 and 11C.7.3 with a proper wording, or make these subclauses more in appropriate fashion.</t>
  </si>
  <si>
    <t>11C.7.4</t>
  </si>
  <si>
    <t>"Link metric reporting may assist a mesh STA into learning about the metric of its link to another mesh STA from the viewpoint of that other mesh STA."</t>
  </si>
  <si>
    <t>It is not clear what is meant by this sentence. Refine the text with a normative text.</t>
  </si>
  <si>
    <t>170</t>
  </si>
  <si>
    <t>resolved</t>
  </si>
  <si>
    <t>change to "The mesh STA shall create or update its forwarding information to the originator mesh STA, …"</t>
  </si>
  <si>
    <t>5.2.13.2</t>
  </si>
  <si>
    <t>"view point" is</t>
  </si>
  <si>
    <t>point of view</t>
  </si>
  <si>
    <t>27-28</t>
  </si>
  <si>
    <t>195</t>
  </si>
  <si>
    <t>root mesh STAs are not interchangeable.</t>
  </si>
  <si>
    <t>change "… and does not have a path to a root mesh STA" into "… and does not have a path to the root mesh STA"</t>
  </si>
  <si>
    <t>When was Note 2 under Case A deleted? In D1.0?</t>
  </si>
  <si>
    <t>remove "See Note 2 under Case A." after checking in some vintage draft version, what this note actually was.</t>
  </si>
  <si>
    <t>14-15</t>
  </si>
  <si>
    <t>196</t>
  </si>
  <si>
    <t>Duplicated settings</t>
  </si>
  <si>
    <t>remove first two settings (without bit numbers).</t>
  </si>
  <si>
    <t>250-251</t>
  </si>
  <si>
    <t>7-9</t>
  </si>
  <si>
    <t>What is this sentence trying to say? “the AKM defined in section Table 7.3.2.25.2” does not make much sense.. If that is talking about (clause) 7.3.2.25.2, there are multiple AKMs defined there.. Which one of those is “the AKM”? Or is this referring to more than one AKM (which ones)?</t>
  </si>
  <si>
    <t>Fix the reference, i.e., at least remove “section Table”. Consider clarifying what exactly “the AKM” is referring to if there can indeed be more than one AKM using SAE.</t>
  </si>
  <si>
    <t>8.4.6.2</t>
  </si>
  <si>
    <t>99</t>
  </si>
  <si>
    <t>Incorrect name used for Deauthentication frame.</t>
  </si>
  <si>
    <t>Replace “de-authenticate frame” with “Deauthentication frame”.</t>
  </si>
  <si>
    <t>8.4.7</t>
  </si>
  <si>
    <t>The changes here seem to remove existing RSNA authentication mechanism in an IBSS and only allow SAE to be used. Taken into account that the old PSK mechanism is still in use, it does not sound reasonable to completely remove it from the standard, i.e., at most, it should be deprecated.</t>
  </si>
  <si>
    <t>Add “If SAE cannot be used, PSK authentication may be started by sending a 4-Way Handshake Message 1 to the target STA.” after the line 65 (i.e., at the end of page 99).</t>
  </si>
  <si>
    <t>102</t>
  </si>
  <si>
    <t>I' is undefined here.</t>
  </si>
  <si>
    <t>Replace 'I' with 'i'.</t>
  </si>
  <si>
    <t xml:space="preserve">RANN related proactive routing uses broadcasting RANN+unicast PREQ+unicast PREP. Two unicast is not necessary. The reason is that broadcast PREQ+unicast PREP provide almost the same reliability since unicast PREP needs ACK frame from the next hop of PREP transmitter. The loss of PREP is rarely occurred. Even if one PREP can not be received by the root, the periodic broadcast PREQ can solve the PREP loss problem. 
</t>
  </si>
  <si>
    <t>Remove it from the specification.</t>
  </si>
  <si>
    <t>11c.6.2</t>
  </si>
  <si>
    <t>"The decision to accept a …" should be "the decision method to accept a …"</t>
  </si>
  <si>
    <t>per comment</t>
  </si>
  <si>
    <t>Two sentence beginning "The decision to accept a…" are redundant to the sentences beginning on line 48.</t>
  </si>
  <si>
    <t>Remove redundant sentences.</t>
  </si>
  <si>
    <t>In a regulatory class where DFS is required, there should be a sentence about setting the timer value to less than the maximum needed to meet regulatory requirements, and not accepting a Switch Announcement with the timer value greater than the maximum time allowed to leave a radar channel. Without timer value limit requirements in the standard, the mesh cannot assure it meets regulatory requirements.</t>
  </si>
  <si>
    <t>Add language requiring the entire mesh to channel switch to meet regulatory requirements, and not accept channel switch announcements with too large switch count values.</t>
  </si>
  <si>
    <t>11c.6.3</t>
  </si>
  <si>
    <t>168</t>
  </si>
  <si>
    <t>34</t>
  </si>
  <si>
    <t>"the mesh STA that initiates the channel switch attempt across the regulatory class shall verify that all of its neighborhood peer mesh STAs support the new regulatory class by checking neighbor mesh STA's Supported Regulatory Classes element." What messages are used to fetch the neighbor's IEs?</t>
  </si>
  <si>
    <t>Describe what messages each mesh STA has to send to every neighbor mesh STA in 11C.4 Authenticated Mesh Peering Exchange or a new message exchange description, including gathering Country information and SupportedRegulatoryClasses.</t>
  </si>
  <si>
    <t>5.2.13.5.3</t>
  </si>
  <si>
    <t>there is another comment to get rid of section 8.8 which, if accepted, means that we should not reference 8.8 here.</t>
  </si>
  <si>
    <t>get rid of reference to 8.8.</t>
  </si>
  <si>
    <t>7.2.3.10</t>
  </si>
  <si>
    <t>Replace 'modulus' with 'modulo'.</t>
  </si>
  <si>
    <t>8.2A.3.2.*</t>
  </si>
  <si>
    <t>81-83</t>
  </si>
  <si>
    <t>The modifier "finite cyclic" for elliptic curve groups is incorrect and in any case, the modifier is unnecessary.</t>
  </si>
  <si>
    <t>Replace all occurences of "elliptic curve finite cyclic group" with "elliptic curve group"</t>
  </si>
  <si>
    <t>8.2A.3.3.*</t>
  </si>
  <si>
    <t>83-84</t>
  </si>
  <si>
    <t>The modifier "finite cyclic" for prime modulus groups while technically correct is unnecessary and adds no value.</t>
  </si>
  <si>
    <t>italicize "m" in "…whose length is the smallest length m such that…"</t>
  </si>
  <si>
    <t>8.2A.6.6</t>
  </si>
  <si>
    <t>88</t>
  </si>
  <si>
    <t>it's not status code 52, it's an ANA placeholder.</t>
  </si>
  <si>
    <t>replace "52" with &lt;ANA 16&gt;</t>
  </si>
  <si>
    <t>it's not status code 13, it's an ANA placeholder.</t>
  </si>
  <si>
    <t>replace "13" with the new ANA placeholder.</t>
  </si>
  <si>
    <t>8.2A.7.3.1</t>
  </si>
  <si>
    <t>89</t>
  </si>
  <si>
    <t>8.2A.7.6</t>
  </si>
  <si>
    <t>91</t>
  </si>
  <si>
    <t>1-38</t>
  </si>
  <si>
    <t>replace "52" with &lt;ANA 16&gt; where it is used in figure s48</t>
  </si>
  <si>
    <t>replace "13" with the new ANA placeholder where it's used in figure s48</t>
  </si>
  <si>
    <t>8.2A.7.6.1</t>
  </si>
  <si>
    <t>14-17</t>
  </si>
  <si>
    <t>92</t>
  </si>
  <si>
    <t>need to check whether there is a protocol instance in Authenticated that has the same scalar as this current one.</t>
  </si>
  <si>
    <t>206-209</t>
  </si>
  <si>
    <t>25-22</t>
  </si>
  <si>
    <t>change the 2nd and 3rd sentences to "If the Status is non-zero the frame shall be silently discarded and a Del event shall be sent to the parent process." Change the 4th sentence from "The frame shall be processed" to "Otherwise, the frame shall be processed".</t>
  </si>
  <si>
    <t>drop a Confirm Message if there are no protocol instances for the peer MAC address.</t>
  </si>
  <si>
    <t>Append the following sentence to the paragraph: "If there are no protocol instances indexed by that peer MAC address the frame shall be dropped."</t>
  </si>
  <si>
    <t>93</t>
  </si>
  <si>
    <t>4-7</t>
  </si>
  <si>
    <t>need to specify when to process the message</t>
  </si>
  <si>
    <t>insert "process the Commit message according to 8.2A.4.2, " before "construct and transmit a Commit Message…"</t>
  </si>
  <si>
    <t>might be nice to mention that Confirm messages cannot be received in Nothing state because the parent process won't send them.</t>
  </si>
  <si>
    <t>Add a new informative note: "A protocol instance in Nothing state will never receive a Confirm message due to state machine behavior of the parent process."</t>
  </si>
  <si>
    <t>8.2A.7.6.2c</t>
  </si>
  <si>
    <t>replace "13" with the new ANA placeholder</t>
  </si>
  <si>
    <t>replace "13" with tne new ANA placeholder</t>
  </si>
  <si>
    <t>8.2A.7.6.2</t>
  </si>
  <si>
    <t>insert "process the received Commit message according to 8.2A.4.2, " before "zeros Sync and remains in Committed state."</t>
  </si>
  <si>
    <t>the numerically greater of the two MAC addresses needs to retransmit the last sent Commit message</t>
  </si>
  <si>
    <t xml:space="preserve">Replace with: 7 LSBs of the assigned AID. 
And:  7 LSBs of the MAC address (taking the I/G bit as the MSB).
</t>
  </si>
  <si>
    <t>11C.7.3</t>
  </si>
  <si>
    <t>The paragraph actually talks about learning the proxy information about other mesh STAs. This includes mesh STAs collocated with a portal, but it is actually relevant for every mesh STA.</t>
  </si>
  <si>
    <t>rewrite paragraph, so that it relates to every mesh STA. Add paragraph that describes how mesh STA collocated with a portal learn about the external address they proxy.</t>
  </si>
  <si>
    <t>11C.8.3</t>
  </si>
  <si>
    <t>1-56</t>
  </si>
  <si>
    <t>This clause is only half of the necessary text. Why is there a clause about data forwarding behaviour of a mesh STA collocated with a portal? What about the forwarding behaviour of a mesh STA collocated with an AP?</t>
  </si>
  <si>
    <t xml:space="preserve">rewrite clause so that it reflects the issues in a more general way (data forwarding behaviour of proxy mesh STAs).
</t>
  </si>
  <si>
    <t>This clause needs some overhaul.</t>
  </si>
  <si>
    <t>review text. correct bad wording and slippery terminology and incomplete descriptions. Complete and correct procedures.</t>
  </si>
  <si>
    <t>11C.10.1.4</t>
  </si>
  <si>
    <t>33-59</t>
  </si>
  <si>
    <t>185</t>
  </si>
  <si>
    <t>Much better than in D3.0, but still more than difficult to understand. It would be very helpful to have a description of the problem that is referred to. What does "that the media used by 802.11 STAs be the same" mean? If two 802.11 STAs want to communicate with each other, the media has to be the same!</t>
  </si>
  <si>
    <t>Describe the problem and the setup in a new first paragraph, understandibly in lyrics.
Make the text easier to read and easier to understand.</t>
  </si>
  <si>
    <t>11C.10.4</t>
  </si>
  <si>
    <t>187-189</t>
  </si>
  <si>
    <t>58-37</t>
  </si>
  <si>
    <t>This clause is not yet ready. There are some things with loose ends. Some things are in contradiction to other clauses. Some specifications are missing.</t>
  </si>
  <si>
    <t>Review clause 11C.10.4 and correct problems and errors and insert missing specifications.</t>
  </si>
  <si>
    <t>188</t>
  </si>
  <si>
    <t>The note contradicts section 11C.10.1.4.</t>
  </si>
  <si>
    <t>Make this consistent, preferably by deleting the note (check if this is technically acceptable).</t>
  </si>
  <si>
    <t>34-54</t>
  </si>
  <si>
    <t>PREQ Case A (individually addressed) is missing</t>
  </si>
  <si>
    <t>add this case.</t>
  </si>
  <si>
    <t>11C.10.5.3</t>
  </si>
  <si>
    <t>190</t>
  </si>
  <si>
    <t>4-54</t>
  </si>
  <si>
    <t>Orig Comment Type</t>
  </si>
  <si>
    <t>Statistics</t>
  </si>
  <si>
    <t>insert "retransmits it's Commit message, " before "shall set the t0 (retransmission) timer".</t>
  </si>
  <si>
    <t>insert ", process the received Commit message according to 8.2A.4.2, " after "choose the group from the received Commit Message".</t>
  </si>
  <si>
    <t>insert "the received Commit message shall be processed according to 8.2A.4.2, " afer "…differ from the element and scalar offered".</t>
  </si>
  <si>
    <t>8.2A.7.6.2d</t>
  </si>
  <si>
    <t>34-35</t>
  </si>
  <si>
    <t>94</t>
  </si>
  <si>
    <t>reword to indicate processing according to the relevant section.</t>
  </si>
  <si>
    <t>change end of 1st and beginning of 2nd sentences from "shall be verified. If it is correct, " to "shall be processed according to 8.2A.4.4. If processing is successful and the Confirm message has been verified, "</t>
  </si>
  <si>
    <t>8.2A.7.6.2e</t>
  </si>
  <si>
    <t>58-64</t>
  </si>
  <si>
    <t>if the received Con event already has "infinity" in its send-confirm field there is no need to verify anything.</t>
  </si>
  <si>
    <t>change sentence to be "If it is not greater than Rc or it is equal to 2^16 -1, the received frame shall be silently discarded." then combine the sentences on 61 and 62 to read "If the verification succeeds, the Rc variable shall be set to the send-confirm portion of the frame, Sync shall be incremented..." thereby eliminating the now redundant check for Rc = 2^16 - 1.</t>
  </si>
  <si>
    <t>wrong section</t>
  </si>
  <si>
    <t>change 8.2A.3.2.6 to be 8.2A.4.4.</t>
  </si>
  <si>
    <t>102, 103</t>
  </si>
  <si>
    <t>6-65, 1-2</t>
  </si>
  <si>
    <t>8.8</t>
  </si>
  <si>
    <t>the key derivation function in 8.5.1.5.2 should be used in this amendment.</t>
  </si>
  <si>
    <t>remove section 8.8</t>
  </si>
  <si>
    <t>H.10</t>
  </si>
  <si>
    <t>253-254</t>
  </si>
  <si>
    <t>1-64, 1-7</t>
  </si>
  <si>
    <t>the test vectors need to be regenerated when the random function changes</t>
  </si>
  <si>
    <t>make a new set of test vectors showing an example SAE run</t>
  </si>
  <si>
    <t>11C.2</t>
  </si>
  <si>
    <t>138</t>
  </si>
  <si>
    <t>1-34</t>
  </si>
  <si>
    <t>no need to go back and check whether you have what you just established.</t>
  </si>
  <si>
    <t>The resolution for the comment (Accept, Reject, Counter, Defer, Transfer)
If the Comment Status is Closed, this is the resolution that was officially adopted by TGs.
If the Comment Status is Open, this is a suggest resolution (e.g. proposed at an ad-hoc) that needs to be voted on by TGs.</t>
  </si>
  <si>
    <t>Notes providing more detail on the resolution.</t>
  </si>
  <si>
    <t>"... is described in Figure ..." should read "... is defined in Figure ...".</t>
  </si>
  <si>
    <t>As in comment. Apply the same changes in 7.3.1.36, 7.3.1.37. Add the following text to 7.3.1.38. "Finite Cyclic Group field is defined in Figure s11."</t>
  </si>
  <si>
    <t>7.3.1.36</t>
  </si>
  <si>
    <t>Clause 7.3.1.36 describes Scalar field and Element field. It should be better to describe Scalar field and Element field in a different subclauses independently, to harmonize with the base standard description.</t>
  </si>
  <si>
    <t>7.3.1.38</t>
  </si>
  <si>
    <t>"finite cyclic group" should read "Finite Cyclic Group". Also, the sentence starting with "The group registry which maps..." is a behavioural description. Should be replaced with a pointer information. Also, "The group registry" is abrupt here.</t>
  </si>
  <si>
    <t>" separated by a distance" sounds something strange. Distance?</t>
  </si>
  <si>
    <t>Rewrite with a proper term.</t>
  </si>
  <si>
    <t>"A value of zero indicates a non-repeated MCCAOP in the DTIM interval following the setup". It is unclear what is meant by this. What is set up?</t>
  </si>
  <si>
    <t>Refine the text.</t>
  </si>
  <si>
    <t>"It specifies the beginning of the first MCCAOP of the one or more MCCAOPs specified in the reservation relative to the beginning of the DTIM interval." it is unclear what is meant by this.</t>
  </si>
  <si>
    <t xml:space="preserve">"periodicity", "duration", "offset" should read "MCCAOP Periodicity", "MCCAOP Duration", MCCAOP Offset". </t>
  </si>
  <si>
    <t>Refine the text, as well as the figure s13. Fig.s13 also lacks the explaination of "MCCAOP Duration".</t>
  </si>
  <si>
    <t>"subinterval" is not defined.</t>
  </si>
  <si>
    <t>7.3.2.95.7</t>
  </si>
  <si>
    <t>"The details of the Mesh Formation Info field are shown in ..." should be "The format of the Mesh Formation Info field is shown in ...".</t>
  </si>
  <si>
    <t>As in comment. Implement the same changes to the places where the element format or field format is described.</t>
  </si>
  <si>
    <t>"The Number of Peering field is set to the number of mesh peerings or 15 whichever is smaller."should be "The Number of Peering field is set to the number of mesh peerings currently maintained by the mesh STA or 15 whichever is smaller."</t>
  </si>
  <si>
    <t>"... is enabled on the mesh STA ..." should be "... is enabled ...".</t>
  </si>
  <si>
    <t>Remove "on the mesh STA" on line 56, 59 in page 42, and on line 2 in page 43.</t>
  </si>
  <si>
    <t>The sentence starting with "When the Power Management subfield is 1, the value 0 in the ...." does not look like a normative text in clause 7.</t>
  </si>
  <si>
    <t>How does a mesh STA forward frames that use block ack?
The question is whether sequence number information used by the block ack protocol is that in the MPDU header,  or in the mesh control field.
Another question is what happens if the first link in a route uses BA (which permits MPDU reordering),  but the second does not.   
11C.7.5.2 implies is is frames that are forwarded,  almost statelessly "the mesh STA shall queue the frame for transmission
to the final destination".  But Figure 6-1 shows Mesh Relay above the processes of block ack reordering,  duplicate detection etc...
If forwarding is on an MSDU basis,  then the per link sequence number is irrelevant,  but the description in 11C.7.5.2 is wrong.
If forwarding is on an MPDU basis, a mesh sta that is not using block ack cannot know how to reassemble out of order fragments,  or reorder out of order MSDUs.   Worse,  negotiation of Block Ack parameters is required at least end-to-end.</t>
  </si>
  <si>
    <t>Indicate that it is not frames that are forwarded,  but MSDUs,  after duplicate detection,  reordering,  A-MSDU deaggregation etc...
The description of forwarding needs to match figure 6-1.   11C.7.5.2 needs to talk about forwarding MSDUs.  The question that I started my comment with is then irrelevant because the scope of the Block Ack protocol is strictly limited to the peer link.</t>
  </si>
  <si>
    <t>The structural information about a PXU element is in part specified in Clause 7 and in part in Clause 11C (Table S40).    This is not helpful and some readers may be confused as to why some fields in this table don't define themselves fully.</t>
  </si>
  <si>
    <t>Do not repeat in Table s40 anything defined in Clause 7.   Consider defining only the per-proxy info here,  or move that also to Clause 7.</t>
  </si>
  <si>
    <t>There are some errors in length. 
Page 49 line 64: length can not be set smaller than 4 (length of MCCA Information field).
Page 35 Table 7-26 line 38. same as above. Can not be smaller than 4.
Page 50 line 1: MCCA Information field is 4 octets in stead of 2 octets.</t>
  </si>
  <si>
    <t>as in comment.</t>
  </si>
  <si>
    <t>MCCA Information field  (7.3.2.105.3) should appear before MCCAOP Reservation Report field (7.3.2.105.2).</t>
  </si>
  <si>
    <t>Swap the order of these subclauses.</t>
  </si>
  <si>
    <t>The length should be 15 instead of 13.</t>
  </si>
  <si>
    <t xml:space="preserve">What is PANN primitive? Refine the text here. </t>
  </si>
  <si>
    <t>Replace the paragraph with "The Hop Count field is coded as an unsigned integer and indicates the number of hops from the originating mesh STA collocated with a portal to the mesh STA transmitting this element. When the element is sent by the mesh STA collocated with a portal, the Hopcount field is set to 0."</t>
  </si>
  <si>
    <t>"... the maximum number of hops allowed for this element." should read "... the remaining number of hops allowed for this element." since this value is decremented as propagation.</t>
  </si>
  <si>
    <t>As in comment. Apply the same change to the description on Time to Live field in RANN, PREQ, PREP, and PERR. (7.3.2.107 thru 7.3.2.111). The description should be consistent for these elements.</t>
  </si>
  <si>
    <t>The length should be 21 instead of 17.</t>
  </si>
  <si>
    <t>The explaination how to set Flags field is very vague. Need to describe when each of these bits are set to 1 or 0 explicitly.</t>
  </si>
  <si>
    <t>"When TO=1, the RF bit has no effect." should be "Wen TO=1, the RF bit is reserved."</t>
  </si>
  <si>
    <t>"the USN bit is set to 1 and the content of this field is ignored." should be "the USN bit is set to 1 and Target HWMP Sequence Number field is reserved."</t>
  </si>
  <si>
    <t>Informtion in this note should be described where Addressing Mode bit in the Flags field definition.</t>
  </si>
  <si>
    <t>refine the text as in comment.</t>
  </si>
  <si>
    <t>" from the path target to the local mesh STA" should be "from the path target to the mesh STA transmitting this element"</t>
  </si>
  <si>
    <t>7.3.2.112</t>
  </si>
  <si>
    <t>Sentence reads: "This element is transmitted using group addresses or individual addresses." However, according to 7.4b.2.2 Proxy Update frame format and 11C.8.4.3.3 Conditions for generating and sending a PXU, the frame is transmitted only in an individually addressed format.</t>
  </si>
  <si>
    <t>There is no need to spell out if the information element is transmitted using group address or individually address here. 
Remove "This element is transmitted using group addresses or individual addresses.".
Similarly, remove "This element is transmitted using individual addresses." in page 60 line 10, in the first paragraph in 7.3.2.113 PXUC element.</t>
  </si>
  <si>
    <t>It is very confusing to have optional Proxy MAC address subfield in the Proxy Inforamtion field. If the Proxy MAC address is different, those information should be transmitted via different information elements.</t>
  </si>
  <si>
    <t>Remove Proxy MAC address subfield from Proxy Information field.</t>
  </si>
  <si>
    <t>7.3.2.114</t>
  </si>
  <si>
    <t>The paragraph starting from page 61 line 16 contains behavioural description. Clause 7 should not contain such a text.</t>
  </si>
  <si>
    <t>Refine the text as in comment.</t>
  </si>
  <si>
    <t>The sentence reads: "the MIC element (MICE) appears after the capability in the Mesh Peering Open frame." It is unclear what is meant by this.</t>
  </si>
  <si>
    <t>Clarify. In the table, MICE follows Vendor Specific element.</t>
  </si>
  <si>
    <t>The sentence reads: "the MIC element (MICE) appears after the capability in the Mesh Peering Confirm frame." It is unclear what is meant by this.</t>
  </si>
  <si>
    <t>7.4.14.4.2</t>
  </si>
  <si>
    <t>The sentence reads: "the MIC element (MICE) appears after the action in the Mesh Peering Close frame." It is unclear what is meant by this.</t>
  </si>
  <si>
    <t>7.4.18.2</t>
  </si>
  <si>
    <t>71</t>
  </si>
  <si>
    <t>The text is something strange here.</t>
  </si>
  <si>
    <t>reject. This is an unactionable comment. There are no guarantees that there are no errors anywhere on any subject.</t>
  </si>
  <si>
    <r>
      <t>R</t>
    </r>
    <r>
      <rPr>
        <sz val="10"/>
        <rFont val="Arial"/>
        <family val="2"/>
      </rPr>
      <t>eject</t>
    </r>
  </si>
  <si>
    <t>reject. This is a specific error, not a generic error and using a generic error code would not be appropriate.</t>
  </si>
  <si>
    <t>Reject</t>
  </si>
  <si>
    <t>Accept</t>
  </si>
  <si>
    <t>The 802.11s contains multiple TTL terms. Sometimes they are referred just as TTL. Please consider to use the specific TTL, not general TTL, because 802.11s does not contain any parameter which name is only TTL.</t>
  </si>
  <si>
    <t>10.3.77.3.4</t>
  </si>
  <si>
    <t>125</t>
  </si>
  <si>
    <t>62</t>
  </si>
  <si>
    <t>The effect of the receipt of a TBTT adjustment request should be the adjustment of the TBTT.</t>
  </si>
  <si>
    <t>Describe how to adjust the TBTT after receiving a TBTT adjustment request (can be a reference to the corresponding clause).</t>
  </si>
  <si>
    <t>D</t>
  </si>
  <si>
    <t>244</t>
  </si>
  <si>
    <t>5</t>
  </si>
  <si>
    <t>Better write the sentence with "not present" for a set value of 0.</t>
  </si>
  <si>
    <t>as in comment</t>
  </si>
  <si>
    <t>9</t>
  </si>
  <si>
    <t>integer multiply of set value</t>
  </si>
  <si>
    <t>replace with "a multiple of the set value"</t>
  </si>
  <si>
    <t>11C.12.2.2.1</t>
  </si>
  <si>
    <t>213</t>
  </si>
  <si>
    <t>59</t>
  </si>
  <si>
    <t>The neighbor mesh STA's TSF timer value is not translated, it is actually the neighbor mesh STA's TSF timer value. The own TSF timer value will be translated.</t>
  </si>
  <si>
    <t>remove "Translated". You might want to add text that this is the neighbor mesh STA's TSF timer the corresponding mesh STA thinks it is.</t>
  </si>
  <si>
    <t>38</t>
  </si>
  <si>
    <t>the number of neighbor does</t>
  </si>
  <si>
    <t>the number of neighbors does</t>
  </si>
  <si>
    <t>42-45</t>
  </si>
  <si>
    <t xml:space="preserve">The TSF timer of a mesh STA is starte independently of other mesh STAs anyway, because it has to start the TSF timer before it can do any useful operation at all.
A mesh STA should only update its TSF timer based on time stamps from peer mesh STAs (i.e. from the same MBSS).
dot11MeshTbttSelectionActivated has nothing to do with updating the TSF timer. </t>
  </si>
  <si>
    <t>Reduce paragraph to: "A mesh STA may update the value of its TSF timer based on time stamps received in Beacon or Probe Response frames from other peer mesh STAs when dot11MeshTSFAdjustmentActivated is true."</t>
  </si>
  <si>
    <t>53</t>
  </si>
  <si>
    <t>The offset value is in unit of µs.</t>
  </si>
  <si>
    <t>The unit of the offset value is µs.</t>
  </si>
  <si>
    <t>64-65</t>
  </si>
  <si>
    <t>Text makes sometimes no sense.</t>
  </si>
  <si>
    <t>Change text to: "The OffsetForNeighborSTA values are used to provide the timing reference of neighboring mesh STAs. These values are needed in order to provide such services as MCCA, MBCA, or power management."</t>
  </si>
  <si>
    <t>11C.12.2.2.2</t>
  </si>
  <si>
    <t>214</t>
  </si>
  <si>
    <t>1-31</t>
  </si>
  <si>
    <t>This clause does not make much sense. The continuous calculation of the Neighbor Offset as described in the clause before should deal with the clock drift efficiently.</t>
  </si>
  <si>
    <t>The first sentence is very long.  A space is missing between 7 and LSB multiple times. The description of the checking procedures is rather complicated.</t>
  </si>
  <si>
    <t>Split first sentence. include space after numerals. Streamline text.</t>
  </si>
  <si>
    <t>33-35</t>
  </si>
  <si>
    <t>It seems that the note is not implementable. Where does the needed information come from?</t>
  </si>
  <si>
    <t>Delete note.</t>
  </si>
  <si>
    <t>240</t>
  </si>
  <si>
    <t>41</t>
  </si>
  <si>
    <t>in dot11MeshTbttSelectionActivated, TBTT is not in upper case</t>
  </si>
  <si>
    <t>change throughout draft to dot11MeshTBTTSelectionActivated</t>
  </si>
  <si>
    <t>11C.12.4.3</t>
  </si>
  <si>
    <t>37</t>
  </si>
  <si>
    <t>The clause is about TBTT selection and adjustment of TSF</t>
  </si>
  <si>
    <t>change clause heading to "TBTT selection and TSF adjustment"</t>
  </si>
  <si>
    <t>11C.12.4.4</t>
  </si>
  <si>
    <t>40</t>
  </si>
  <si>
    <t>"… is true, a mesh STA shall select its TBTT and its beacon interval so that …"</t>
  </si>
  <si>
    <t>48</t>
  </si>
  <si>
    <t>wording</t>
  </si>
  <si>
    <t>" … and beacon interval in such a way that it does not collide with any …"</t>
  </si>
  <si>
    <t>52</t>
  </si>
  <si>
    <t>grammar</t>
  </si>
  <si>
    <t>" … its Beacon frame may collide with Beacon frames from hidden nodes at the receiving mesh STA."</t>
  </si>
  <si>
    <t>54</t>
  </si>
  <si>
    <t>A mesh STA can only scan and obtain the beacon time and interval of its neighbors, but not the TBTT of its neighbors.</t>
  </si>
  <si>
    <t>change "TBTT" to "beacon timing"</t>
  </si>
  <si>
    <t>57</t>
  </si>
  <si>
    <t>The beacon timing information does not contain the TBTT, only the beacon reception times and the beacon interval.</t>
  </si>
  <si>
    <t>58</t>
  </si>
  <si>
    <t>Make beacon transmission more specific to mesh STA</t>
  </si>
  <si>
    <t>"… shall look for the appropriate timing of its beacon transmission so that …"</t>
  </si>
  <si>
    <t>60</t>
  </si>
  <si>
    <t>The TSF timer has been already initialized.</t>
  </si>
  <si>
    <t>remove "and initialize its TSF timer"</t>
  </si>
  <si>
    <t>"After start beaconing" is not really necessary.</t>
  </si>
  <si>
    <t>remove "After start beaconing, ", make "when" upper case.</t>
  </si>
  <si>
    <t>216</t>
  </si>
  <si>
    <t>4</t>
  </si>
  <si>
    <t>The procedure is TSF adjustment. The subfield in the Mesh configuration element should be called TSF Adjusting.</t>
  </si>
  <si>
    <t>change TBTT Adjusting field in Mesh Configuration element to TSF Adjusting field throughout draft.</t>
  </si>
  <si>
    <t>215-216</t>
  </si>
  <si>
    <t>give reference to MBCA clause 11C.12.4
write out MBCA once</t>
  </si>
  <si>
    <t>X.3.2</t>
  </si>
  <si>
    <t>27</t>
  </si>
  <si>
    <t>The Beacon Timing IE can only report beacon reception times.</t>
  </si>
  <si>
    <t>change "about the TBTT of neighboring mesh STAs" to "about the beacon reception times at neighboring mesh STAs"</t>
  </si>
  <si>
    <t>11C.12.4.1</t>
  </si>
  <si>
    <t>64</t>
  </si>
  <si>
    <t>within 2 hop range</t>
  </si>
  <si>
    <t>within the range of 2 hops</t>
  </si>
  <si>
    <t>hidden node problems regarding to Beacon frames</t>
  </si>
  <si>
    <t>hidden node problems with respect to Beacon frames</t>
  </si>
  <si>
    <t>11C.12.4.2</t>
  </si>
  <si>
    <t>215</t>
  </si>
  <si>
    <t>change "TBTT" to "beacon reception times"</t>
  </si>
  <si>
    <t>6-7</t>
  </si>
  <si>
    <t>A mesh STA can only be synchronized with an MBSS, not with an IBSS or infrastructure BSS.</t>
  </si>
  <si>
    <t>Either remove IBSS and infrastructure BSS beacon frames from the Beacon Timing IE throughout the draft, or remove "with which it maintains synchronization"</t>
  </si>
  <si>
    <t>8</t>
  </si>
  <si>
    <t>may be contained in the Beacon frame, or the Probe Response frame</t>
  </si>
  <si>
    <t>may be contained in Beacon frames or Probe Response frames</t>
  </si>
  <si>
    <t>8-11</t>
  </si>
  <si>
    <t>The Beacon Timing Report Enabled subfield in the Mesh Capability field of the Mesh Configuration element is superfluous here. If a mesh STA is capable of including the Beacon Timing element in its Beacon or Probe Response, the recipient will see this. It does not need a redundant information in the Mesh Capability field in order to include the Beacon Timing IE.</t>
  </si>
  <si>
    <t>Delete sentence "The mesh STA that is capable of this beacon timing report procedures shall set Beacon Timing Report Enabled subfield in the Mesh Capability field of the Mesh Configuration element to 1."
Remove Beacon Timing Report Enabled subfield from Mesh Capability field.</t>
  </si>
  <si>
    <t>1</t>
  </si>
  <si>
    <t>I have no idea what behavior is being specified here. What is the instance identifier of the frame? Page 140 line 55 starts a sentence "To match a mesh peering instance," and then has two bulleted items, one that starts "if a mesh peering instance is identified by MAC addresses and Link IDs by both mesh STAs" which makes by itself makes no sense but together with the parent sentence (p.140, line 55) makes even less. The next bulleted sentence begins "if the matching fails" so it's "To match a mesh peering instance...if the matching fails" which is really bizarre.</t>
  </si>
  <si>
    <t>If the intent is to just say that an instance is first looked up by MAC address and then filtered by Link IDs just say so. And if there is a match by MAC addresses but that instance doesn't have a peer link ID then don't say "set accordingly" say the local link ID of the received frame shall be copied into the peer link ID of the instance. Of course, if that isn't the intended meaning then don't do this but do something.</t>
  </si>
  <si>
    <t>14-30</t>
  </si>
  <si>
    <t xml:space="preserve">141 </t>
  </si>
  <si>
    <t>the sentence "If the mached mesh peering instance by MAC addresses and Link IDs has also peerNonce" is kind of tortured. And what does "set accordingly" mean?</t>
  </si>
  <si>
    <t>How about "If the mesh peering instance, which has been matched by MAC address and Link IDs, has a peerNonce…."? And if the intent is to just say that an instance that has already passed the MAC address match, and the link ID filtering above is now further filtered by nonces then just say so.  This section and the section above it should just be combined into a simple behavioral description. You search for all protocol instances that match the 2 MAC addresses, then you further filter them link ID, updating the peer link ID if necessary, then you further filter by nonce, updating the peer nonce if necessary.</t>
  </si>
  <si>
    <t>11C.3</t>
  </si>
  <si>
    <t>37-38</t>
  </si>
  <si>
    <t>142</t>
  </si>
  <si>
    <t>Two sentences when one would do. Remember de Saint-Exupéry's rule!</t>
  </si>
  <si>
    <t>11C.3.3.3</t>
  </si>
  <si>
    <t>147</t>
  </si>
  <si>
    <t>Misspelling: "Errorenous"</t>
  </si>
  <si>
    <t>change to Erroneous.</t>
  </si>
  <si>
    <t>11C.6.1</t>
  </si>
  <si>
    <t>166</t>
  </si>
  <si>
    <t>The MBSS Channel switching is not really needed to satisfy the regulatory requirements. Rather it is signaling and coordination mechanism that tries to move all mehs STAs to the same new operating channel</t>
  </si>
  <si>
    <t xml:space="preserve">Remove regulatory requirements from MBSS switching. Define that mechanism is coordination mehcanism as commented. </t>
  </si>
  <si>
    <t>21-24</t>
  </si>
  <si>
    <t>The guidance to select random number is not needed and just confuses the reader. It is just a random number.</t>
  </si>
  <si>
    <t>Remove the sentence: " The random number…".</t>
  </si>
  <si>
    <t>11C.7.2</t>
  </si>
  <si>
    <t>802.11 standard should not discuss about implementations.</t>
  </si>
  <si>
    <t xml:space="preserve">Change the line 65: " mesh STAs to ensure interoperabilty". </t>
  </si>
  <si>
    <t>172</t>
  </si>
  <si>
    <t xml:space="preserve">change Transmitter mehs STA to transmitter mesh STA </t>
  </si>
  <si>
    <t>The mesh Control field has Mesh TTL field, not TTL field</t>
  </si>
  <si>
    <t>11C.7.5.2.2</t>
  </si>
  <si>
    <t>inform mesh STA, not mesh TA</t>
  </si>
  <si>
    <t>63 -65</t>
  </si>
  <si>
    <t>Why one path needs to have two separate lifetimes? The lifetimes are updated at the same time, so it seems like they have the same function. 
Also the uni-directional path is very poorly defined and its presence likely generates problems.</t>
  </si>
  <si>
    <t>One path should have only one lifetime. Remove duplicate lifetime parameters.</t>
  </si>
  <si>
    <t>11C.7.5.2.2.</t>
  </si>
  <si>
    <t>173</t>
  </si>
  <si>
    <t>1-5</t>
  </si>
  <si>
    <t>What is current value? It is poorly described. How the current value may be longer than initial lifetime value?</t>
  </si>
  <si>
    <t>Please clarify.</t>
  </si>
  <si>
    <t>The dot11MeshForwarding parameter seems not to control the intermediate mesh STAs retransmission procedures. Why not?</t>
  </si>
  <si>
    <t xml:space="preserve">Please add check is the dot11MeshForwarding parameter set to 1 before the frame is forwarded. </t>
  </si>
  <si>
    <t>Please change the MAC-SAP to be MA-UnitData.indication</t>
  </si>
  <si>
    <t xml:space="preserve">Change the line 24 to read:" , the MA-UNITDATA.indication primitive is passed from the MAC sublayer to LLC sublayer netity or entities. </t>
  </si>
  <si>
    <t>11C.7.5.3.1</t>
  </si>
  <si>
    <t xml:space="preserve">What is the difficulty to remember all addresses of the peer mesh STAs? </t>
  </si>
  <si>
    <t xml:space="preserve">Remove the sentence: "and the ability to …". </t>
  </si>
  <si>
    <t>11C.7.5.3.2</t>
  </si>
  <si>
    <t>174</t>
  </si>
  <si>
    <t>"The Silence field is set to 1 when the mesh STA asks neighboring mesh STAs not to transmit further data
frames on the current channel until the scheduled channel switch. The silence field is set to 0 otherwise".
This text appears on page 46 line 28, page 167 line 27, page 168 line 1.  Surely there is some unecessary repetition.</t>
  </si>
  <si>
    <t>I suggest using tables to describe the content of the channel switch announcement based on the different conditions.  Just like the HWMP elements.</t>
  </si>
  <si>
    <t>"The information in the Mesh Channel Switch Mode may also be used for this decision." Which decision?  Which information?  Does "may" means this is only advice?</t>
  </si>
  <si>
    <t>Advice not needed.  Delete sentence or provide normative text.</t>
  </si>
  <si>
    <t>"In case the mesh STA accepts a channel switch, it shall transmit a Channel Switch Announcement frame to
each of its peer mesh STAs and include the Mesh Channel Switch Announcement element in its Beacon and
Probe Response frames.": this is exactly the same behaviour for the initial switch announcement</t>
  </si>
  <si>
    <t>If the result is the same, then only specify it once…</t>
  </si>
  <si>
    <t>"The fields in the Mesh Channel Switch Announcement are set to values identical to
those in the received Mesh Channel Switch Announcement frame, except for"</t>
  </si>
  <si>
    <t>"except for" is not really a great way to describe how to fill an element.  If we used tables, then we would enumerate the fields and not have to point out the differences.  See HWMP elements.</t>
  </si>
  <si>
    <t>"Upon receipt of the Channel Switch Announcement" -- OK, the entire paragraph assumes "upon receipt" do we really have to repeat it?</t>
  </si>
  <si>
    <t>Remove "Upon receipt of the Channel Switch Announcement"</t>
  </si>
  <si>
    <t>"The channel switch attempt initiator should set the Channel Switch Count so that its channel switch attempt
can be propagated throughout the mesh before it leaves the channel." this sounds like a summary of everything that was written in the previous two pages.  It is also unactionable.</t>
  </si>
  <si>
    <t>Delete sentence</t>
  </si>
  <si>
    <t>Include RAV in clause 4.</t>
  </si>
  <si>
    <t>111-112</t>
  </si>
  <si>
    <t>59-13</t>
  </si>
  <si>
    <t>Change the line 12 to read: " the receiving mesh STA shall keep a cache of recently received individually addressed frame &lt;Address 4, Mesh Sequence Number&gt; tuples and recently received group addressed frame &lt; Address 3, Mesh Sequence Number&gt; tuples."</t>
  </si>
  <si>
    <t>11C.8.3.3</t>
  </si>
  <si>
    <t xml:space="preserve">According to the base spec, "A portal is the logical point at which MSDUs from an integrated non-IEEE-802.11 LAN enter the IEEE 802.11 DS." In Fig. s1, Portal1~4 interconnect 802.11 LAN with DS, which doesn't match the "portal" definition in the base spec, and this needs to be corrected.  Also, A DS should contain 802.11 STAs that belong to one ESS. Since there is only one ESS in Fig. s1, why are two DSes included in the figure? </t>
  </si>
  <si>
    <t>7.1.3.1.3</t>
  </si>
  <si>
    <t>Table 7-2</t>
  </si>
  <si>
    <t xml:space="preserve">The meaning for "ToDS=1, From DS=1", to be consistent with the base spec, add an explicit state that "The use of this combination of field values outside a mesh is not defined." </t>
  </si>
  <si>
    <t xml:space="preserve">"… , and the rest of this field is set to the last 7 digits (7LSBs) of the AID value assigned to this neighbor mesh STA."  AID values are meaningful and unique between a pair of peer mesh STAs, but not in a neighborhood, therefore, the AID values cannot be used as a unique identifier in a neighborhood for bean timing indication. A mesh STA may not even have an AID value for a neighbor mesh STA before the peering relationship is established. Correct it. </t>
  </si>
  <si>
    <t xml:space="preserve">30 </t>
  </si>
  <si>
    <t>"… with dot11MCCAActivated set to TRUE …"</t>
  </si>
  <si>
    <t>RAV is not in list of acronyms.</t>
  </si>
  <si>
    <t>The commenter is not specifying why the mesh power mode needs to be set to active or light sleep mode. The mesh STA needs to maintan synchronisation and receive MCCAOP addvertisements periodically, so it is not clear what more limitations need to be set.
During the presentation of the 11-10-116r0 the group decided to make sure that signaling for MCCA contains all necessary details.</t>
  </si>
  <si>
    <t xml:space="preserve">The commnenter is requested to be more specific in the comment. It is not clear what are the comment and the recommended change of the comment. </t>
  </si>
  <si>
    <t xml:space="preserve">The peer service period is applied systematically and world has already enough 3-letter acronyms. </t>
  </si>
  <si>
    <t xml:space="preserve">See CID 2567. </t>
  </si>
  <si>
    <t>The mesh power mode is described to define the minimum limit for operation in Awake state. This precisely corresponds to the operation of the mesh power mode.</t>
  </si>
  <si>
    <t>The sentence is written by using the mesh power mode. The descriptions include Power Management field and Power Save Level interworking on handling the mesh power modes.</t>
  </si>
  <si>
    <t>The clause is written by using the mesh power mode. The confusing and undefined power save is eliminated.</t>
  </si>
  <si>
    <t>Similar to CID2360</t>
  </si>
  <si>
    <t xml:space="preserve">The clause is rewritten and both the Power Management field and Power Save Level are applied to introduce properly the mesh power mode utilisation. </t>
  </si>
  <si>
    <t>active mode is written with small initial letter in 802.11mb2.01 standard, while power save mode is using short notation PS mode. The shortcut notation PS does not seem to justify to use capital letters in front of mesh power modes that enable operation in Doze State.</t>
  </si>
  <si>
    <t xml:space="preserve">the power save mode is deleted from the 802.11s and in stead of that mode it is described that the mesh STA operates in light sleep or deep sleep mode. </t>
  </si>
  <si>
    <t xml:space="preserve">The comment is correct in principle, but the power saving mesh STA is changed to mesh STA in light or deep sleep mode. </t>
  </si>
  <si>
    <t>change "capable" into "enabled" twice</t>
  </si>
  <si>
    <t>word order</t>
  </si>
  <si>
    <t>move "via MCCA reports" at end of sentence.</t>
  </si>
  <si>
    <t>17-19</t>
  </si>
  <si>
    <t>The DTIM interval is defined as a multiple of the beacon interval. However, it is important that the DTIM interval has the same duration.</t>
  </si>
  <si>
    <t>change "common length" into "common duration"</t>
  </si>
  <si>
    <t>9.9a.3.2</t>
  </si>
  <si>
    <t>30-37</t>
  </si>
  <si>
    <t>This paragraph is ill defined. Does a mesh STA has to scan the current operating channel continuously, or only when setting dot11MCCAActivated to TRUE? Can a mesh STA actually transmit Beacons and Probe Responses when scanning? I thought scanning means receive operation only. And how can a mesh STA derive that a neighbor peer mesh STA does not listen to beacons?</t>
  </si>
  <si>
    <t>The one or more optional vendor specific information elements of order last in action frames are quite interesting:
In IEEE 802.11-2007 there is no(!) action frame defined that has this last order vendor specific elements. Only some other non-action management frames such as beacons have this last order item.
- there is the definition of a frame format of management frames of type Action in clause 7.2.3.12, and the definition of the Action field in clause 7.3.1.11
There is actually quite some confusion about what action field is what. If one reads the specification top down, than you have:
- an IEEE 802.11 frame of type managment
- a management frame of type Action with an Action field and one or more optional vendor specific IEs
- the Action field consists of the category field and the Action Details field
- and the Action Details field is actually the thing we need to specify.
Another emerging problem is, that 11w added some IE at order last to the action frame format. This would be needed to be included in every 7.4.x clause.</t>
  </si>
  <si>
    <t>Clean up the Action frame confusion together with 11mb.
indicate that clauses 7.4.x describe actually the Action Details field of the Action field of the management frame of type Action
remove the order Last with the vendor specific elements in all 7.4.x clauses of 11s.</t>
  </si>
  <si>
    <t>The MCCAOP Reservation is a field in the MCCAOP Advertisements element.</t>
  </si>
  <si>
    <t>HCCA</t>
  </si>
  <si>
    <t>11C.13.11</t>
  </si>
  <si>
    <t>49-51</t>
  </si>
  <si>
    <t>224</t>
  </si>
  <si>
    <t>The mesh STAs have to be in active or light sleep mode with neighbor mesh STAs they have MCCAOPs with. The current text is too general.</t>
  </si>
  <si>
    <t>make more specific</t>
  </si>
  <si>
    <t>dot11MCCATrackStates is never used. Is this maybe the variable for MaxTrack?</t>
  </si>
  <si>
    <t>Either remove it or use it as MIB variable for MaxTrack in MCCA. In the latter case, however, use a better name.</t>
  </si>
  <si>
    <t>246</t>
  </si>
  <si>
    <t>7-18</t>
  </si>
  <si>
    <t>There is no MLME interface defined for setting dot11MCCAActivated by the external management entity.</t>
  </si>
  <si>
    <t>define MLME interface</t>
  </si>
  <si>
    <t>20-32</t>
  </si>
  <si>
    <t>Life would be much easier if dot11MAFlimit would be a multiple of (1/255), because the MCCA Access Fraction and the MCCA Access Fraction Limit in the MCCA Information field of the MCCAOP Advertisements element are given as multiples of (1/255).</t>
  </si>
  <si>
    <t>SYNTAX INTEGER (0..255)
This number is always a multiple of (1/255) of the DTIM Interval.</t>
  </si>
  <si>
    <t>A default value for dot11MCCAActivated is missing</t>
  </si>
  <si>
    <t>Define default value: FALSE.</t>
  </si>
  <si>
    <t>A default value for dot11MAFlimit is missing</t>
  </si>
  <si>
    <t>Define default value</t>
  </si>
  <si>
    <t>There is no MLME interface defined for setting dot11MAFlimit by the external management entity.</t>
  </si>
  <si>
    <t>34-46</t>
  </si>
  <si>
    <t>A default value for dot11MCCAScanDuration is missing</t>
  </si>
  <si>
    <t>There is no MLME interface defined for setting dot11MCCAScanDuration by the external management entity.</t>
  </si>
  <si>
    <t>48-61</t>
  </si>
  <si>
    <t>A default value for dot11MCCAAdvertPeriodMax is missing</t>
  </si>
  <si>
    <t>There is no MLME interface defined for setting dot11MCCAAdvertPeriodMax by the external management entity.</t>
  </si>
  <si>
    <t>57-60</t>
  </si>
  <si>
    <t>Is it allowed to send an MCCAOP Advertisements even before dot11MCCAAdvertPeriodMax DTIM intervals?</t>
  </si>
  <si>
    <t>If this is so, the text needs to reflect this better.</t>
  </si>
  <si>
    <t>MCCAOP Advertisements</t>
  </si>
  <si>
    <t>The default value for dot11MCCATrackStates should be better defined, and it is actually wrong.</t>
  </si>
  <si>
    <t>Define default value: 62</t>
  </si>
  <si>
    <t>There is no MLME interface defined for setting dot11MCCATrackStates by the external management entity.</t>
  </si>
  <si>
    <t>There is confusion with minimuml and maximum. It seems that there are actually two variables: the minimum number of MCCAOP reservations a mesh STA has to support, and the maximum number of MCCAOP reservations a mesh STA will support. The latter, of course, is greater or equal to the former.</t>
  </si>
  <si>
    <t>Make clearer what the minimum and the maximum is. The minimum number might be defined as a constant somewhere.</t>
  </si>
  <si>
    <t>"an MCCA active mesh STA" is</t>
  </si>
  <si>
    <t>"a mesh STA with dot11MCCAActivated set to TRUE", do this change throughout Annex D.</t>
  </si>
  <si>
    <t>27-40</t>
  </si>
  <si>
    <t>The term "translate" in 3.s2 and 3.s24 is somewhat confusing. At this stage it is not clear what is translated. Here, translate refers to the insertion or removal of MAC addresses. However, this explanation is missing.</t>
  </si>
  <si>
    <t>Delete "and translates" in both definitions.</t>
  </si>
  <si>
    <t>5.2.13.5</t>
  </si>
  <si>
    <t>3.s13 defines "mesh services", 5.2.13.5 defines "mesh functionalities", and 3.s6 defines "mesh facility." Although all of them seem to be related they use three different terms (facility, functionality, and service) to describe similar things.</t>
  </si>
  <si>
    <t>Provide a cohesive description of the "things" that "do something" or provide "something." Streamline the text to elaborate the depencies, differences or similarities of those general constructs.</t>
  </si>
  <si>
    <t>5.2.13.5.11</t>
  </si>
  <si>
    <t>The term node is not well described. Furthermore, congestion control is not limited to a single direction of the traffic flow.</t>
  </si>
  <si>
    <t>Replace "Intra-mesh congestion control is useful to mitigate wasteful wireless medium utilization caused by buffer overflow at downstream nodes." with "Intra-mesh congestion control is useful to mitigate wasteful wireless medium utilization caused by buffer overflow at mesh STAs."</t>
  </si>
  <si>
    <t>43-48</t>
  </si>
  <si>
    <r>
      <t>A</t>
    </r>
    <r>
      <rPr>
        <sz val="10"/>
        <rFont val="Arial"/>
        <family val="2"/>
      </rPr>
      <t>ccept</t>
    </r>
  </si>
  <si>
    <t>r1</t>
  </si>
  <si>
    <r>
      <t>c</t>
    </r>
    <r>
      <rPr>
        <sz val="10"/>
        <rFont val="Arial"/>
        <family val="2"/>
      </rPr>
      <t>hange to "... an intermediary for ..."</t>
    </r>
  </si>
  <si>
    <t>Accept</t>
  </si>
  <si>
    <r>
      <t>C</t>
    </r>
    <r>
      <rPr>
        <sz val="10"/>
        <rFont val="Arial"/>
        <family val="2"/>
      </rPr>
      <t>ounter</t>
    </r>
  </si>
  <si>
    <t>Add the text to amend the base standard text from "To become a member of a BSS, a STA joins the BSS using the synchronization procedure described in 11.1.3.4." to "To become a member of a infrastructure BSS or an IBSS, a STA joins the BSS using the synchronization procedure described in 11.1.3.4. To start a new mesh BSS or to become a member of a mesh BSS, a STA starts beaconing and maintaining synchronization procedure described in 11C.12."</t>
  </si>
  <si>
    <r>
      <t>Add the text to amend the base standard text from "To become a member of a BSS, a STA joins the BSS using the synchronization procedure described in 11.1.3.4." to "To become a member of a</t>
    </r>
    <r>
      <rPr>
        <sz val="10"/>
        <rFont val="Arial"/>
        <family val="2"/>
      </rPr>
      <t>n</t>
    </r>
    <r>
      <rPr>
        <sz val="10"/>
        <rFont val="Arial"/>
        <family val="2"/>
      </rPr>
      <t xml:space="preserve"> infrastructure BSS or an IBSS, a STA joins the BSS using the synchronization procedure described in 11.1.3.4. To start a new mesh BSS or to become a member of a mesh BSS, a STA starts beaconing and maintaining synchronization procedure described in 11C.12."</t>
    </r>
  </si>
  <si>
    <r>
      <t>A</t>
    </r>
    <r>
      <rPr>
        <sz val="10"/>
        <rFont val="Arial"/>
        <family val="2"/>
      </rPr>
      <t>lso change "18-octet" to "18 octet" in line 53, page 20. Also scan the occurrence of "-bit" and change them accordingly.</t>
    </r>
  </si>
  <si>
    <t>Counter</t>
  </si>
  <si>
    <t>"3) For single-hop management frames transmitted by mesh STAs, the Address 3 field is not used and is set to Address 2." should read 
"3) If the STA is a mesh STA, the Address 3 field is set to Address 2, as mesh STA does not uses BSSID."</t>
  </si>
  <si>
    <r>
      <t>R</t>
    </r>
    <r>
      <rPr>
        <sz val="10"/>
        <rFont val="Arial"/>
        <family val="2"/>
      </rPr>
      <t xml:space="preserve">eplace 
</t>
    </r>
    <r>
      <rPr>
        <sz val="10"/>
        <rFont val="Arial"/>
        <family val="2"/>
      </rPr>
      <t xml:space="preserve">"3) For single-hop management frames transmitted by mesh STAs, the Address 3 field is not used and is set to Address 2." 
</t>
    </r>
    <r>
      <rPr>
        <sz val="10"/>
        <rFont val="Arial"/>
        <family val="2"/>
      </rPr>
      <t xml:space="preserve">with </t>
    </r>
    <r>
      <rPr>
        <sz val="10"/>
        <rFont val="Arial"/>
        <family val="2"/>
      </rPr>
      <t xml:space="preserve"> 
"3) If the STA is a mesh STA, the Address 3 field is set to Address 2."</t>
    </r>
  </si>
  <si>
    <r>
      <t>A</t>
    </r>
    <r>
      <rPr>
        <sz val="10"/>
        <rFont val="Arial"/>
        <family val="2"/>
      </rPr>
      <t>lso scan the occurrence of "Octet" which should be replaced with "octet".</t>
    </r>
  </si>
  <si>
    <r>
      <t>c</t>
    </r>
    <r>
      <rPr>
        <sz val="10"/>
        <rFont val="Arial"/>
        <family val="2"/>
      </rPr>
      <t>hange "for this Action frame type" to the specific frame name. Check for all the action frames.</t>
    </r>
  </si>
  <si>
    <r>
      <t>c</t>
    </r>
    <r>
      <rPr>
        <sz val="10"/>
        <rFont val="Arial"/>
        <family val="2"/>
      </rPr>
      <t>hange "for this Action frame type" to the specific frame name. See resolution to CID2216.</t>
    </r>
  </si>
  <si>
    <r>
      <t>R</t>
    </r>
    <r>
      <rPr>
        <sz val="10"/>
        <rFont val="Arial"/>
        <family val="2"/>
      </rPr>
      <t>eject</t>
    </r>
  </si>
  <si>
    <r>
      <t>T</t>
    </r>
    <r>
      <rPr>
        <sz val="10"/>
        <rFont val="Arial"/>
        <family val="2"/>
      </rPr>
      <t>he term "STA" is used intentionally for  generalization, although a STA in an MBSS is a mesh STA automatically.</t>
    </r>
  </si>
  <si>
    <t>Replace sentence by "2)  The MCCAOP responder verifies that the MCCAOP Reservation does not overlap with other known transmission times of itself or its neighbor peer mesh STAs, e.g. for Beacon transmissions." Implemented in 10/159r1 "MCCA text for LB159".</t>
  </si>
  <si>
    <t>Implemented in Conributions 10/159r1 "MCCA text for LB159".</t>
  </si>
  <si>
    <r>
      <t>2</t>
    </r>
    <r>
      <rPr>
        <sz val="10"/>
        <rFont val="Arial"/>
        <family val="2"/>
      </rPr>
      <t>4 octet Mesh Control field is used only for multihop action frame. A-MSDU does not carry MMPDU. So, the length of Mesh Control field for A-MSDU subframe is either 6, 12, or 18 octets.</t>
    </r>
  </si>
  <si>
    <t xml:space="preserve">"… and transfer messages mutually without topological constraints." "topological" should be replaced by "range" to be precise. </t>
  </si>
  <si>
    <r>
      <t xml:space="preserve">Mesh BSS does not require AP like master station to form a network. This fact should be described in this subclause as well. The term </t>
    </r>
    <r>
      <rPr>
        <sz val="10"/>
        <rFont val="Arial"/>
        <family val="2"/>
      </rPr>
      <t>"topological constraints</t>
    </r>
    <r>
      <rPr>
        <sz val="10"/>
        <rFont val="Arial"/>
        <family val="2"/>
      </rPr>
      <t>" is used to reflect this implication.</t>
    </r>
  </si>
  <si>
    <r>
      <t>C</t>
    </r>
    <r>
      <rPr>
        <sz val="10"/>
        <rFont val="Arial"/>
        <family val="2"/>
      </rPr>
      <t>ited text is removed per the resolution to CID2728.</t>
    </r>
  </si>
  <si>
    <t xml:space="preserve">"A comprehensive statement on the mandatory and optional QoS functionality is available in Annex A."
Annex A,  while normative, is not definitive of what features are mandatory or optional.  The text must state this indepdendent of Annex A.   </t>
  </si>
  <si>
    <r>
      <t>R</t>
    </r>
    <r>
      <rPr>
        <sz val="10"/>
        <rFont val="Arial"/>
        <family val="2"/>
      </rPr>
      <t>eplace the paragaraph with the following text.
"The More Data field is set to 1 by mesh STAs for individually addressed frames sent to a neighbor peer mesh STA when there are more MSDUs or MMPDUs to be transmitted to that mesh STA in the transmitter’s current beacon interval. The More Data field is set to 1 by mesh STAs for group addressed frames when there are more group addressed MSDUs or MMPDUs to be transmitted in the transmitter’s current beacon interval."</t>
    </r>
  </si>
  <si>
    <t>dot11MeshDelayedBeaconTxInterval and dot11MeshDelayedBeaconDelayAmount are only used in informative annex X.3. Therefore, they should not be specified in normative annex D.</t>
  </si>
  <si>
    <t>remove both from Annex D. If so wished, move them to X.3, but a not so formal definition would be sufficient in X.3.</t>
  </si>
  <si>
    <t>7.3.1.39</t>
  </si>
  <si>
    <t>33-34</t>
  </si>
  <si>
    <t>33-20</t>
  </si>
  <si>
    <t>Specifications in 7.3.1 are fields in management frames. However, the MCCAOP Reservation field is only used as a field in information elements. Such fields need to be described in the corresponding specifications of the information elements in clause 7.3.2</t>
  </si>
  <si>
    <t>Conflicting usage of the term “password”.  This clause refers to “PSK or password” as if they're different items, but clause 8.2A.1 states “a pre-shared secret, pre-shared key, passphrase or password (hereinafter, simply “password”)”.  Either a PSK is a password or it isn't, but pick one and be consistent.</t>
  </si>
  <si>
    <t>Disambiguate the inclusion or exclusion of PSK from the definition of password.  Provide an actual definition of password.</t>
  </si>
  <si>
    <t>5.8.2.1.a</t>
  </si>
  <si>
    <t>“A STA discovers the AP’s security policy through passively monitoring of Beacon frames or through active probing and then performing SAE authentication”  So  without implementing SAE, no discovery of AP security policy is possible?</t>
  </si>
  <si>
    <t>Separate SAE out of security policy discovery, at least for legacy modes.</t>
  </si>
  <si>
    <t>Put informative note to describe the example effective utilization of these fields or leave pointer to the subclause where the relevant information is described (maybe 11C.10.1.4 Collocated STAs ?). Alternatively, remove Proxy MAC Address subfield.</t>
  </si>
  <si>
    <t>11C.10.1.1</t>
  </si>
  <si>
    <t>183</t>
  </si>
  <si>
    <t>What is "primitives" in this context?</t>
  </si>
  <si>
    <t>"only the target mesh STA sends a PREP." This could be wrong since intermediate mesh STA propagates a PREP.</t>
  </si>
  <si>
    <t>Replace "sends" with "responds with". Apply the same change to line 19 "the first intermedite mesh STA that has a path to the target sends a PREP".</t>
  </si>
  <si>
    <t>"If the RF flag is 0 (and the TO flag is 0), the PREQ is not propagated by the mesh STA." It is unclear what is meant by this sentence.</t>
  </si>
  <si>
    <t>11C.10.1.3.1</t>
  </si>
  <si>
    <t>"Path Request" in line 48 should be "PREQ" without italic style. "PREQ" in line 52 should present without italic style.</t>
  </si>
  <si>
    <t>“invoke Open System authentication and use the PSK as the PMK” is unclear, as the PMK is not used during Open System authentication.</t>
  </si>
  <si>
    <t>Clarify when the PSK is to be used as the PMK, possibly by undeleting the text in step (4) and conditionalizing it as needed.</t>
  </si>
  <si>
    <t>“the alternate form of PSK authentication” should refer to the actual form (by name and clause number) of that alternate form of PSK authentication.</t>
  </si>
  <si>
    <t>Use appropriate terminology and clause reference.</t>
  </si>
  <si>
    <t>In part (c), all the issues identified in (b) are also present here.</t>
  </si>
  <si>
    <t>Fix in a comparable manner as part (b).</t>
  </si>
  <si>
    <t>A parenthetical statement is insufficient to define a term used as a fundamental component in the protocol, and is not the equivalent of a clear definition.</t>
  </si>
  <si>
    <t>Provide a definition for the term “password” in clause 3, and then use the term consistently throughout the draft.</t>
  </si>
  <si>
    <t>8.2a.3.1</t>
  </si>
  <si>
    <t>How can the protocol terminat before both sides accept the authentication?  The state machine in figure s48 clearly shows “accepted” as a state in the protocol.</t>
  </si>
  <si>
    <t>Clarify.</t>
  </si>
  <si>
    <t>8.2a.3.2.1</t>
  </si>
  <si>
    <t>“that is comprised of the set of integers” is unclear.  What does “that” refer to?  The only singular nouns preceding “that” are SAE and p, and neither of them appear to be comprised of a set of integers.</t>
  </si>
  <si>
    <t>Restructure sentence to remove ambiguous pronoun reference.</t>
  </si>
  <si>
    <t>8.2a.3.2.2</t>
  </si>
  <si>
    <t>Bad cross reference: “from section 8.8.3”.  Clause 8.8.3 doesn't appear to exist in 11w, 11s, or 11REVmb (or 11v , 11r, or 11z)</t>
  </si>
  <si>
    <t>Fix reference.</t>
  </si>
  <si>
    <t>82</t>
  </si>
  <si>
    <t>Why isn't is sufficient to perform the process once for the selected group that will be used?</t>
  </si>
  <si>
    <t>Change “This process is performed once … group” to “The process is performed for each finite cyclic group selected for use in an SAE exchange.”</t>
  </si>
  <si>
    <t>8.2a.3.2.3</t>
  </si>
  <si>
    <t>How is a supported group selected?</t>
  </si>
  <si>
    <t>Clarify how a group is selected if more than one group is supported.  Provide constraints on groups selection, or clearly state that the STA is free to chose any of the supported groups.</t>
  </si>
  <si>
    <t>8.2a.1</t>
  </si>
  <si>
    <t>Why are two groups required?  How do more groups increase interoperability?</t>
  </si>
  <si>
    <t>Justify the requirement for two groups, or pick one.</t>
  </si>
  <si>
    <t>Conflicting definition of the term “Commit Message”.  Here, it “consists of a scalar and an element”, which doesn't match paragraph 2 of 8.2a.6.4.</t>
  </si>
  <si>
    <t xml:space="preserve">Resolve conflicting definitions of Commit Message.  </t>
  </si>
  <si>
    <t>“These messages” appears to refer to “Commit Message” (there's no other message mentioned in this clause), but 8.2a.3.2.5 refers to “the messages in the Commit Messages”</t>
  </si>
  <si>
    <t>Resolve conflicting usage of the term “message”.</t>
  </si>
  <si>
    <t>8.2a.3.2.5</t>
  </si>
  <si>
    <t>Unclear where the send-confirm counter comes from.  Is this the sc or the rc  referred to in 8.2a.7.5.2, or some other counter?  When is it initialized?</t>
  </si>
  <si>
    <t>change "in which it is not involved itself." into "in which the mesh STA is not involved itself."</t>
  </si>
  <si>
    <t>58-59</t>
  </si>
  <si>
    <t>The Interfering times are also derived from the Broadcast Times reports. Some grammar. Some readability. The two sentences are redundant.</t>
  </si>
  <si>
    <t>change paragraph to "The Interfering Times are directly derived from the TX-RX Times Reports and Broadcast Times Reports of the neighbor peer mesh STAs."</t>
  </si>
  <si>
    <t>9.9a.3.6</t>
  </si>
  <si>
    <t>109</t>
  </si>
  <si>
    <t>2-4</t>
  </si>
  <si>
    <t>article</t>
  </si>
  <si>
    <t>"… is specified by dot11MAFlimit. The value of dot11MAFlimit is copied ..."</t>
  </si>
  <si>
    <t>MCCA Access Fraction Limit is a subfield</t>
  </si>
  <si>
    <t>field --&gt; subfield</t>
  </si>
  <si>
    <t>7</t>
  </si>
  <si>
    <t>either "MAF and MAF Limit" or "The MAF and the MAF Limit"</t>
  </si>
  <si>
    <t>readability</t>
  </si>
  <si>
    <t>change to "… the use of MCCA in the mesh neighborhood of a mesh STA, …"</t>
  </si>
  <si>
    <t>9.9a.3.7</t>
  </si>
  <si>
    <t>by the MCCAOP owner</t>
  </si>
  <si>
    <t>20</t>
  </si>
  <si>
    <t>by the MCCAOP responder</t>
  </si>
  <si>
    <t>22</t>
  </si>
  <si>
    <t>with dot11MCCAActivated set to true.</t>
  </si>
  <si>
    <t>Yes, rename "Original Transmission (Path Discovery)" to "Path Discovery (Original Transmission)". Change "Original Transmission (Path Maintenance) (optional)" to "Path Maintenance (Original Transmission) (optional)".  Change "Root Path Confirmation" to "Root Path Confirmation (Original Transmission)"</t>
  </si>
  <si>
    <t>It might be useful to allow for group addressed transmission of MCCA Setup Requests. Add group addressed transmission to MCCA Setup Request IE and MCCA Setup Request frame.</t>
  </si>
  <si>
    <t>39-40</t>
  </si>
  <si>
    <t>Why are Beacon transmissions other activities during Beacon transmission times?</t>
  </si>
  <si>
    <t>remove "for other activities such as Beacon transmissions"</t>
  </si>
  <si>
    <t>62-64</t>
  </si>
  <si>
    <t>Leftover from editing</t>
  </si>
  <si>
    <t>Move the specification of the MCCAOP Reservation field to the corresponding information elements in section 7.3.2 (103-106).</t>
  </si>
  <si>
    <t>7.3.2.95.8</t>
  </si>
  <si>
    <t>42</t>
  </si>
  <si>
    <t>The description of the Accepting Mesh Peerings subfield leads to a wrong interpretation. Since communication is the main goal of 802.11, the accepting mesh peerings subfield should never be 0. If it would be 0, the mesh STA would be lonely because it cannot communicate with anybody else.
The only sensible reason for having such a subfield would be to indicate that a mesh STA is not able to handle additional peerings.</t>
  </si>
  <si>
    <t>change description:
- change "Accepting Mesh Peerings" to "Accepting Additional Mesh Peerings"
- change paragraph to "The Accepting Additional Mesh Peerings subfield is set to 1 if the mesh STA is willing to establish additional mesh peerings with
other mesh STAs and set to 0 otherwise."
provide text that defines the setting and changing of this subfield (max peerings MIB variable, rules in peering establishment, etc.)</t>
  </si>
  <si>
    <t>7.3.2.103</t>
  </si>
  <si>
    <t>there is only a single series of MCCAOPs.</t>
  </si>
  <si>
    <t>change "starts" into "starting point"</t>
  </si>
  <si>
    <t>7.3.2.104</t>
  </si>
  <si>
    <t>58-60</t>
  </si>
  <si>
    <t>The corresponding IE MCCAOP Setup Request contains some more and very useful information between the two sentences of this paragraph.</t>
  </si>
  <si>
    <t>insert between the two sentences of this paragraph: "This element is transmitted in individually addressed MCCA Setup Reply frames. The mesh STA transmitting the MCCA Setup Reply element is the MCCAOP responder of the series of MCCAOPs defined in this reply. The receiver of the MCCAOP Setup Reply is the MCCAOP owner."</t>
  </si>
  <si>
    <t>18</t>
  </si>
  <si>
    <t>The terminology "one or more MCCAOPs" is technically correct but may lead to a misunderstanding, since there is a condition with the more: it is a series of periodic MCCAOPs, the MCCAOPs cannot be arbitrary.</t>
  </si>
  <si>
    <t>better write "… to setup one or a series of MCCAOPs."
look for other occurances of "one or more MCCAOPs"</t>
  </si>
  <si>
    <t>21-22</t>
  </si>
  <si>
    <t>Since the MCCAOP Setup Request element is transmitted in individually addressed frames, there is only a single receiver of an MCCAOP Setup request.</t>
  </si>
  <si>
    <t>Change "The receivers of the MCCAOP Setup Request are the MCCAOP responders." into "The receiver of the MCCAOP Setup Request is the MCCAOP responder."</t>
  </si>
  <si>
    <t>49</t>
  </si>
  <si>
    <t>11</t>
  </si>
  <si>
    <t>The MCCAOP Reservation ID is indeed determined by the MCCAOP owner, but the responder has to take it from the MCCAOP Setup Request element.</t>
  </si>
  <si>
    <t>Add text saying that the MCCAOP Reservation ID is taken from the corresponding MCCAOP Setup Request element.</t>
  </si>
  <si>
    <t>octet is lower case</t>
  </si>
  <si>
    <t>7.3.2.109</t>
  </si>
  <si>
    <t>55</t>
  </si>
  <si>
    <t>what is addressed?</t>
  </si>
  <si>
    <t>remove "via"</t>
  </si>
  <si>
    <t>7.3.2.110</t>
  </si>
  <si>
    <t>The description of the Time to Live field is static ("maximum number"), but it is a dynamic value because its changes during the propagation of the PREP. Same for PREQ, RANN, PANN and other HWMP and interworking elements.</t>
  </si>
  <si>
    <t xml:space="preserve">Make descriptions of Time to Live field more dynamic for all relevant elements. </t>
  </si>
  <si>
    <t>7.3.2.111</t>
  </si>
  <si>
    <t>61-62</t>
  </si>
  <si>
    <t>A maximum value for Number of Destinations N would be nice.</t>
  </si>
  <si>
    <t>Give maximum value for Number of Destinations N.</t>
  </si>
  <si>
    <t>1-14</t>
  </si>
  <si>
    <t>The HWMP Sequence Number has to be known, because the destination is from the forwarding information which always has a HWMP sequence number.</t>
  </si>
  <si>
    <t>remove USN bit from PERR flags field.</t>
  </si>
  <si>
    <t>57-58</t>
  </si>
  <si>
    <t>The specification of the PERR element is still not efficient and should be improved.</t>
  </si>
  <si>
    <t>improve specification of PERR element.</t>
  </si>
  <si>
    <t>7.3.2.113</t>
  </si>
  <si>
    <t>35-37</t>
  </si>
  <si>
    <t>Is this correct? Why is it the originator of the PXUC and not the originator of the PXU? Is this field needed at all?</t>
  </si>
  <si>
    <t>clarify and change accordingly.</t>
  </si>
  <si>
    <t>7.4.14</t>
  </si>
  <si>
    <t>62-67</t>
  </si>
  <si>
    <t>10-65</t>
  </si>
  <si>
    <t>The MCCA Reply Code field does not contain the responses, only the reply code.</t>
  </si>
  <si>
    <t>change "responses" to "reply code"</t>
  </si>
  <si>
    <t>There is no MCCA Action frame defined.</t>
  </si>
  <si>
    <t>Change "MCCA Action frames" to "MCCA Setup Request frames".</t>
  </si>
  <si>
    <t>7.3.2.105.1</t>
  </si>
  <si>
    <t>51</t>
  </si>
  <si>
    <t>Change "MCCA Action frame" to "MCCAOP Advertisements frame".</t>
  </si>
  <si>
    <t>The minimal length of the MCCAOP Advertisements element is 4, not 1.</t>
  </si>
  <si>
    <t>Change into "The Length is set to 7 to 255 octets." Change in table 7-26 to "6 to 257"</t>
  </si>
  <si>
    <t>The MCCA Information field is 4 octets long.</t>
  </si>
  <si>
    <t>Change into "… of 4 octets."</t>
  </si>
  <si>
    <t>7.3.2.105</t>
  </si>
  <si>
    <t>50-51</t>
  </si>
  <si>
    <t>order clauses 7.3.2.105.2 and .3 according to their appearence in 7.3.2.105.1</t>
  </si>
  <si>
    <t>swap 7.3.2.105.2 and 7.3.2.105.3</t>
  </si>
  <si>
    <t>46</t>
  </si>
  <si>
    <t>This clause gives the format, not a general overview or introduction.</t>
  </si>
  <si>
    <t>Change clause heading to "Format"</t>
  </si>
  <si>
    <t>3-5</t>
  </si>
  <si>
    <t>call the MCCAOP Reservation Report a subfield.</t>
  </si>
  <si>
    <t>9-11</t>
  </si>
  <si>
    <t>7.3.2.105.2</t>
  </si>
  <si>
    <t>24-48</t>
  </si>
  <si>
    <t>change clause heading to "MCCAOP Reservation Report subfield". Do this change also throughout the paragraph.</t>
  </si>
  <si>
    <t>14-16</t>
  </si>
  <si>
    <t>A mesh STA has no HCCA times.</t>
  </si>
  <si>
    <t>remove ", for example, its HCCA times"</t>
  </si>
  <si>
    <t>7.3.2.105.3</t>
  </si>
  <si>
    <t>change "of length 4 octets" into "of 4 octets"</t>
  </si>
  <si>
    <t>there are more than 6 subfields</t>
  </si>
  <si>
    <t>change 6 to 7</t>
  </si>
  <si>
    <t>3-22</t>
  </si>
  <si>
    <t>Write that the 3 fields in this text are only present if the corresponding bit in the MCCA Information field is set.</t>
  </si>
  <si>
    <t>as in comment plus dissolve 7.3.2.105.3 into 7.3.2.105.1</t>
  </si>
  <si>
    <t>58-31</t>
  </si>
  <si>
    <t>The names of the subfields in Figure s30 are subfields.</t>
  </si>
  <si>
    <t>Add subfield or change field to subfield in text for all subfields of the MCCA Information field.</t>
  </si>
  <si>
    <t>22-27</t>
  </si>
  <si>
    <t>The reports are actually fields. The report is also missing, if the Number of Reported MCCAOP Reservations is set to 0.</t>
  </si>
  <si>
    <t>add "field" after each "Report".</t>
  </si>
  <si>
    <t>7.3.2.106</t>
  </si>
  <si>
    <t>Change "MCCA Action frames" to "MCCAOP Reservation Teardown frames". Move this text after the first sentence of this clause.</t>
  </si>
  <si>
    <t>7.4.18.3</t>
  </si>
  <si>
    <t>72</t>
  </si>
  <si>
    <t>33</t>
  </si>
  <si>
    <t>dot11MCCAActivated cannot be set to "neighbor peer mesh STA". It's a truth value.</t>
  </si>
  <si>
    <t>Jarkko</t>
  </si>
  <si>
    <t>This clause X.2.2 Mesh STA mobility doesn't make much sense. The only understandable sentence is at lines 58-59. All the other sentences are not understandable. Especially, a mesh STA cannot be outside the MBSS, otherwise it wouldn't be a mesh STA!
One guess is, that the clause is actually about STA movement, that is, a mesh STA becomes a non-mesh STA in an infrastructure BSS where the AP is collocated with a mesh STA. But this needs a far better explanation.</t>
  </si>
  <si>
    <t>The easiest resolution is to remove X.2.2.
Rename heading to (Mesh) STA movement
Make a very good introduction of the problem and the scenario.
Update the 4 cases
Review and improve the whole clause.</t>
  </si>
  <si>
    <t>11C.10.6.3</t>
  </si>
  <si>
    <t>192-200</t>
  </si>
  <si>
    <t>61-46</t>
  </si>
  <si>
    <t>The order of the cases for generating and sending a PREQ should be in the following order:
1. Case A - Original Transmission (Path Discovery)
2. Case B - Original Transmission (Path Maintenance) (optional)
3. Case E - Proactive PREQ (Original Transmission)
4. Case D - PREQ Propagation
5. Case C - Root Path Confirmation</t>
  </si>
  <si>
    <t>Change order of cases C, D, and E as in comment.</t>
  </si>
  <si>
    <t>199</t>
  </si>
  <si>
    <t>title of Case E should follow cases A and B</t>
  </si>
  <si>
    <t>Original Transmission (Proactive PREQ)</t>
  </si>
  <si>
    <t>11C.10.5.4</t>
  </si>
  <si>
    <t>191</t>
  </si>
  <si>
    <t>13</t>
  </si>
  <si>
    <t>The forwarding information to the originator mesh STA of a PREQ has to be created or updated. Otherwise, the PREP cannot be sent to the originator.</t>
  </si>
  <si>
    <t>A path selection protocol such as HWMP is a rather complex thing, and very much care has to be taken for its specification. Although the specification of HWMP improved considerably compared to D3.0, there are still little errors in it. Moreover, it might the case that some new problems have been introduced by some comment resolutions. Furthermore, it is known that in certain dynamic situations in the mesh, HWMP will not function correctly. Furthermore, the interoperation with related mechanisms, for instance, the proxy update and MCCA, has to be checked.</t>
  </si>
  <si>
    <t>The Power Save mechanisms in an MBSS are a very important functionality. Very much care has to be taken for their specification. Although the specification of Power Save improved considerably compared to D3.0, there are still little errors possible in it. Moreover, it might be the case that some new problems have been introduced by some comment resolutions. Furthermore, it is known that in certain dynamic situations and interactions with other mechanisms in the mesh, especially between Neighbor Offset Protocol, Beaconing, Mesh Beacon Collision Avoidance, MCF Coordinated Channel Access, and Power Save, something might not function correctly. Furthermore, the interoperation between the related mechanisms has to be checked.</t>
  </si>
  <si>
    <t>"Such MCCAOP Setup Requests may be sent in individually addressed frames or group addressed frames."
This contradicts 7.3.2.103 which says that this can be transmitted in only individually addressed frames.</t>
  </si>
  <si>
    <t>Item 2, indicates this as subitem of 2, however, this is numbered as 3,4 which indicates continutation of parent list</t>
  </si>
  <si>
    <t>"… and the conditions in f)…"
Shouldn't above refer to e?</t>
  </si>
  <si>
    <t>Modify "… and the conditions in f)…" as "… and the conditions in e)..."</t>
  </si>
  <si>
    <t>"If an MCCAOP owner has no data to transmit, it shall transmit a QoS Null frame during the MCCAOP."
Is QoS Null Frame being transmitted to terminate MCCAOP otherwise remove the requirement?</t>
  </si>
  <si>
    <t>Preferably, remove this mode of operation which has security vulnerabilities. In the past, having modes which subsequently have been found to have vulnerabilities have caused problems since those modes came into use. With this, we know beforehand that it has vulnerabilities. Stop this at this point is the preferred approach. Should you not be wiling to do this, then at a minimum change the sentence to read, "This operation has security vulnerabilities and should not be used. If the user, for other reasons, choses to use this operation, it should only be done recognizing the vulnerability which it introduces."  If this cannot be done, at the least this operation should not be permitted for mesh operation.</t>
  </si>
  <si>
    <t>5.2.13.1</t>
  </si>
  <si>
    <t>ER</t>
  </si>
  <si>
    <t>"The quantity of certain, mesh-specific, mechanisms may vary among mesh implementations."</t>
  </si>
  <si>
    <t>"The quantity of certain mesh-specific mechanisms may vary among mesh implementations."</t>
  </si>
  <si>
    <t>8.2A.1</t>
  </si>
  <si>
    <t>79</t>
  </si>
  <si>
    <t>"Transform group two (2), a 1024-bit prime modulus group; and, group nineteen (19), an elliptic curve based on a random 256-bit prime"</t>
  </si>
  <si>
    <t>"Transform group two (2), a 1024-bit prime modulus group; and Transform group nineteen (19), an elliptic curve based on a random 256-bit prime"</t>
  </si>
  <si>
    <t>8.2A.2</t>
  </si>
  <si>
    <t>80</t>
  </si>
  <si>
    <t>"maps an element from the group to a scalar value.Function F shall"</t>
  </si>
  <si>
    <t>"maps an element from the group to a scalar value. Function F shall"</t>
  </si>
  <si>
    <t>8.2A.6.2.1</t>
  </si>
  <si>
    <t>86</t>
  </si>
  <si>
    <t>"in integer format and then employ and integer-to-octet string conversion prior to transmission"</t>
  </si>
  <si>
    <t>Replace "In other cases, the mesh STA shall accept ..." with "In other cases, the mesh STA may accept ...".</t>
  </si>
  <si>
    <t xml:space="preserve">What is "the mesh peering state"? </t>
  </si>
  <si>
    <t>Rewrite with a proper term. Apply the same change to "the mesh peering state" in line 10 page 146 as well.</t>
  </si>
  <si>
    <t>155</t>
  </si>
  <si>
    <t>11C.4.5.1</t>
  </si>
  <si>
    <t>157</t>
  </si>
  <si>
    <t>It should be reader friendly to put some text here to indicate that AMPE is inclusive of MPM.</t>
  </si>
  <si>
    <t>"in integer format and then employ an integer-to-octet string conversion prior to transmission"</t>
  </si>
  <si>
    <t>7.3.1.7</t>
  </si>
  <si>
    <t>TR</t>
  </si>
  <si>
    <t>"“MESH-INVALID-GTK”. The mesh STA fails to unwrap the GTK or the values in the wrapped contents do not match"</t>
  </si>
  <si>
    <t>Use a more generic already existing error code for this error condition</t>
  </si>
  <si>
    <t>11C.4.5.3</t>
  </si>
  <si>
    <t>158</t>
  </si>
  <si>
    <t>"the reason code “MESH-INVALID-GTK” is generated"</t>
  </si>
  <si>
    <t>"If an MCCAOP owner has no data to transmit, it shall transmit a QoS Null frame during the MCCAOP."
It seems to me that QoS Null can not used for group transmission. This method can not be used for group MCCAOP.</t>
  </si>
  <si>
    <t>Define a method for group MCCAOP.</t>
  </si>
  <si>
    <t>45</t>
  </si>
  <si>
    <t>What are the rules for retransmission counters? Do they need to be reset once a mesh STA changes from EDCA to MCCA?</t>
  </si>
  <si>
    <t>Clarify it.</t>
  </si>
  <si>
    <t>Can a mesh STA transmit all its buffered frames from each access category in MCCAOP? If the answer is yes, the related text should be added. If the answer is no, I think the paragraph in L48 may delay the transmission of higher AC.</t>
  </si>
  <si>
    <t>Add the text to allow a mesh STA transmit all its buffered frames from each access category in MCCAOP.</t>
  </si>
  <si>
    <t>There are multiple RAV timers. What is the minimum number of RAV timers in a MCCA capable mesh STA?</t>
  </si>
  <si>
    <t>Define the related minimum number of RAV timers.</t>
  </si>
  <si>
    <t>11c.7.2</t>
  </si>
  <si>
    <t>169</t>
  </si>
  <si>
    <t>What do the optional protocols here mean?</t>
  </si>
  <si>
    <t>Delete optional protocols here.</t>
  </si>
  <si>
    <t>11c.7.5.5</t>
  </si>
  <si>
    <t>12</t>
  </si>
  <si>
    <t>When identifying comments related to the same issue, list unique issue identifiers in the "Issue Identifiers" worksheet..</t>
  </si>
  <si>
    <t>Comment identifier.   This is a unique integer that identifies a comment whereever the need to cross-reference occurs.   There is no significance to the actual values or ordering of values in this field.</t>
  </si>
  <si>
    <t>The name of the commenter</t>
  </si>
  <si>
    <t>The clause number indicated by the commenter</t>
  </si>
  <si>
    <t>The page number indicated by the commenter</t>
  </si>
  <si>
    <t>If non-blank, the person identified by this column has agreed to bring a submission to TGs in resolution of the comment.</t>
  </si>
  <si>
    <r>
      <t>I</t>
    </r>
    <r>
      <rPr>
        <sz val="10"/>
        <rFont val="Arial"/>
        <family val="2"/>
      </rPr>
      <t>nteraction with power save STA:
Descrition on the TSF adjustment for power save mesh STA is added to the end of 11C.12.2.2.2. See the latest version of 11-10/101.</t>
    </r>
  </si>
  <si>
    <r>
      <t>I</t>
    </r>
    <r>
      <rPr>
        <sz val="10"/>
        <rFont val="Arial"/>
        <family val="2"/>
      </rPr>
      <t>nteraction with power save STA:
TBTT selection does not affect power save. Descrition on the TBTT adjustment for power save mesh STA is added to the end of 11C.12.2.2.2. See the latest version of 11-10/101.</t>
    </r>
  </si>
  <si>
    <t>11-10/099r2, 11-10/101r2</t>
  </si>
  <si>
    <t>Redefine: "3.s13 mesh service: The set of mesh functionalities that enable the creation and operation of an MBSS."</t>
  </si>
  <si>
    <t>Delete the sentence "In an MBSS, this combination of field values in individually addressed data frames indicates the presence of the Mesh Control field." from Table 7-2.</t>
  </si>
  <si>
    <t>Hey Michael, take a look at Table s2! There you'll find the same ordering. Sorry dude, that's an invalid comment.</t>
  </si>
  <si>
    <t>Good catch! Instruction to the editor: Remove the Note on lines 1 to 2 on page 21.</t>
  </si>
  <si>
    <t>Pointless concatenation of 'n' into S' in NDF definition: pad(S) (assuming “pad” is same as “Pad” as defined below) would make the additional octet or two after pad(S) not be used in the iterations below. Was this n supposed to be concatenated directly to S, i.e., before the padding operation? In that case, it would actually make some sense as the data would be used. However, in that case, the exact encoding of n needs to be specified somewhere.</t>
  </si>
  <si>
    <t>Replace “pad(S) || n” with “Pad(S || n)” on line 47 and replace “i and Length are encoded” with “i, Length, and n are encoded” on line 64.</t>
  </si>
  <si>
    <t>47-54</t>
  </si>
  <si>
    <t>The wording of the first three sentences in this para is very confusing to a mathematician, in fact, it is incorrect mathematically speaking. While not critical given the descriptive nature of this para, the sloppy wording does not inspire confidence.</t>
  </si>
  <si>
    <t>Replace the entire paragraph with something like the following: "SAE computations take place in a finite group. Two classes of options are provided for the underlying finite group for SAE implementations, either the multiplicative group of a prime order finite field (subsequently referred to a "prime modulus group") or the group of points on an elliptic curve defined over a finite field (subsequently referred to as "elliptic curve group"). For the purpose of interoperability, conformant STAs shall support the following two specific finite groups from the IANA Diffie-Hellman Group Transform ID repository: group two (2), a prime modulus group defined by a specific 1024-bit prime number; and group nineteen (19), a specific elliptic curve group defined over a 256-bit prime order field."</t>
  </si>
  <si>
    <t>8.2A.3.3.1</t>
  </si>
  <si>
    <t>83</t>
  </si>
  <si>
    <t>The description of the element operation here - at least the first half - refers to an elliptic curve but this is the multiplicative group section.</t>
  </si>
  <si>
    <t>Replace the phrase with: "The element operation is multiplication of integers modulo the prime number modulus"</t>
  </si>
  <si>
    <t>The word "modulus" in the phrase "…by another modulus the prime." is incorrect.</t>
  </si>
  <si>
    <t>The 802.11s TG decided to exclude the EDCA Parameter Set since an MBSS uses the default EDCA Parameters only. Dynamic changes to the EDCA Parameter Set are not foreseen. Therefore, the inclusion of the EDCA Parameter Set would not provide any benefit instead it would only add to the overhead.</t>
  </si>
  <si>
    <t>Having resolved all comments of the fourth LB, TGs believes that it has successfully addressed the commenter's concerns.</t>
  </si>
  <si>
    <t>Guido needs to bring normative text. Otherwise he's out!</t>
  </si>
  <si>
    <t>Delete the following "in the transmitter’s current beacon interval" from the first sentence of 7.1.3.1.7 of 802.11s D4.0</t>
  </si>
  <si>
    <t>Replace all occurences of "prime modulus finite cyclic group" or simply "finite cyclic group" (not preceded with "prime modulus") with "prime modulus group"</t>
  </si>
  <si>
    <t>8.1.3</t>
  </si>
  <si>
    <t>78</t>
  </si>
  <si>
    <t>review and fill holes.</t>
  </si>
  <si>
    <t>30-42</t>
  </si>
  <si>
    <t xml:space="preserve">dot11MCCAActivated is a truth value. A specific value is needed in conditional actions. </t>
  </si>
  <si>
    <t>extend "dot11MCCAActivated set" into "dot11MCCAActived set to TRUE"</t>
  </si>
  <si>
    <t>receiving a requires singular</t>
  </si>
  <si>
    <t>change MCCAOP Advertisements frames to MCCAOP Advertisements frame</t>
  </si>
  <si>
    <t>9.9a.3.3</t>
  </si>
  <si>
    <t>51-55</t>
  </si>
  <si>
    <t>There is some confusion between an MCCAOP Reservation (which specifies one or a series of MCCAOPs) and an MCCAOP (which might be a single MCCAOP of an MCCAOP Reservation with multiple MCCAOPs).</t>
  </si>
  <si>
    <t>review.
change "Once an MCCAOP is set up," into "Once an MCCAOP Reservation is set up,"
change "the MCCAOP is advertised" into "the MCCAOP Reservation is advertised"</t>
  </si>
  <si>
    <t>47, 57</t>
  </si>
  <si>
    <t>more sounds to much like arbitrary.</t>
  </si>
  <si>
    <t>change "one or more" into "one or a series of"</t>
  </si>
  <si>
    <t>9.9a</t>
  </si>
  <si>
    <t>106-112</t>
  </si>
  <si>
    <t>33-13</t>
  </si>
  <si>
    <t>There are minor problems and inefficient operations if MCCA traffic is mixed with EDCA traffic.</t>
  </si>
  <si>
    <t>fix the problems and make MCCA-specification more efficient, especially if a mixture of MCCA and EDCA traffic happens.</t>
  </si>
  <si>
    <t>The correct name is "MCCAOP Periodicity subfield"</t>
  </si>
  <si>
    <t>change to "If the MCCAOP Periodicity subfield in the …"</t>
  </si>
  <si>
    <t>108</t>
  </si>
  <si>
    <t>6</t>
  </si>
  <si>
    <t>The correct name is "MCCAOP Offset subfield"</t>
  </si>
  <si>
    <t>change to "The MCCAOP Offset subfield specifies …"</t>
  </si>
  <si>
    <t>8-9</t>
  </si>
  <si>
    <t>change to "If the MCCAOP periodicity subfield is positive, ... by the value in the MCCAOP Periodicity subfield."</t>
  </si>
  <si>
    <t>13-14</t>
  </si>
  <si>
    <t>The specification of the PERR element is still a mess. It is inefficient and incomplete. It has to be feared, that the PERR mechanism actually might be broken.</t>
  </si>
  <si>
    <t>Check the PERR mechanism thoroughly. Fix problems, fill gaps. Check proper functionality and correct operation. Make it efficient.</t>
  </si>
  <si>
    <t>The PERR element has to be extended to the 6 address scheme. There are some error conditions related to proxy information, that cannot be handled by a PXU alone.</t>
  </si>
  <si>
    <t>Extend the PERR mechanism in 11C.10.8 to handle external addresses (6 address scheme). Also adopt specification of PERR element in 7.3.2.111.</t>
  </si>
  <si>
    <t>11C.8.3.1</t>
  </si>
  <si>
    <t>178</t>
  </si>
  <si>
    <t>9-13</t>
  </si>
  <si>
    <t>change last sentence to "The special value of 255 for the MCCAOP Reservation ID is used to indicate all MCCAOPs."</t>
  </si>
  <si>
    <t>16-18</t>
  </si>
  <si>
    <t xml:space="preserve">This paragraph is not correct. The TX-RX times include only MCCAOPs for individually addressed transmissions (IDs 0-127), but a mesh STA is also owner or responder for MCCAOPs for group addressed transmissions (IDs 0-254). </t>
  </si>
  <si>
    <t>Restrict paragraph to MCCAOPs for individually addressed transmissions. Add similar paragraph for Broadcast Times and Interfering times.</t>
  </si>
  <si>
    <t>9.9a.3.4</t>
  </si>
  <si>
    <t>"is either transmitter or receiver."</t>
  </si>
  <si>
    <t>39</t>
  </si>
  <si>
    <t>MaxTrack has to be a dot11MCCA… MIB variable.</t>
  </si>
  <si>
    <t>Define dot11MCCAMaxTrack in Annex D. Use it throughout the document, for instance, in MCCA information field.</t>
  </si>
  <si>
    <t>41-44</t>
  </si>
  <si>
    <t>It is obvious that no new MCCAOP reservations are setup during tracked reservations. Furthermore, it is not clear to which mesh STA and to which MCCAOPs the word "these" refers.</t>
  </si>
  <si>
    <t>Remove sentence "No new … as specified in 9.9a.3.7 (…)."</t>
  </si>
  <si>
    <t>44</t>
  </si>
  <si>
    <t>the access to the medium, but to access the medium</t>
  </si>
  <si>
    <t>change "to access to the medium" into "to access the medium"</t>
  </si>
  <si>
    <t>9.9a.3.5</t>
  </si>
  <si>
    <t>54-55</t>
  </si>
  <si>
    <t>9.9a.3.7 does not specify how mesh STAs may experience interference. It specifies the MCCAOP setup procedure, which is not used in this sentence.</t>
  </si>
  <si>
    <t>Remove reference.</t>
  </si>
  <si>
    <t>"TX-RX Reservation Report" is not the correct name</t>
  </si>
  <si>
    <t>change to "TX-RX Times Report"</t>
  </si>
  <si>
    <t>52-53</t>
  </si>
  <si>
    <t>"Broadcast Reservation Report" is not the correct name</t>
  </si>
  <si>
    <t>change to "Broadcast Times Report"</t>
  </si>
  <si>
    <t>understandability</t>
  </si>
  <si>
    <t xml:space="preserve">Check the power save description and specification for the MBSS case thoroughly for correctness, completeness, right numbers and terminology, and consistency. Especially, check all possible state that can occur during operation. Pay special attention to the interaction between Neighbor Offset Protocol, Beaconing, Mesh Beacon Collision Avoidance, MCF Coordinated Channel Access, and Power Save. Furthermore, check the references. </t>
  </si>
  <si>
    <t>A</t>
  </si>
  <si>
    <t>225-234</t>
  </si>
  <si>
    <t>It is quite likely that some functinality of 11s is missing in the PICS proforma.</t>
  </si>
  <si>
    <t>Check the PICS proforma for completeness and add accordingly.</t>
  </si>
  <si>
    <t>1-35</t>
  </si>
  <si>
    <t>It is quite likely that some attributes of 11s have not been defined in Annex D. Furthermore, the syntax of some existing entries might not be correct.</t>
  </si>
  <si>
    <t>Check the MAC and PHY MIBs for completeness with respect to 11s. Add accordingly. Check the syntax of the existing entries of 11s for correctness. Change accordingly.</t>
  </si>
  <si>
    <t>X.1</t>
  </si>
  <si>
    <t>255</t>
  </si>
  <si>
    <t>15</t>
  </si>
  <si>
    <t>"The fields in the MAC Header are …"</t>
  </si>
  <si>
    <t>"In a Mesh Data frame, …"</t>
  </si>
  <si>
    <t>"Format of Mesh Data frame"</t>
  </si>
  <si>
    <t>5.8.2.2</t>
  </si>
  <si>
    <t>12 - 13</t>
  </si>
  <si>
    <t xml:space="preserve">The wording, "This operation has security vulnerabilities and should be used after taking that into account." conveys the _wrong_ message. This alternate operation is clearly not preferred. Therefore it should be used, at most, after taking the security vulnerabilities into account. Preferably it should not be used. </t>
  </si>
  <si>
    <t>Bumiller, George</t>
  </si>
  <si>
    <t>Chaplin, Clint</t>
  </si>
  <si>
    <t>Chu, Liwen</t>
  </si>
  <si>
    <t>Ecclesine, Peter</t>
  </si>
  <si>
    <t>Harkins, Dan</t>
  </si>
  <si>
    <t>Hiertz, Guido R.</t>
  </si>
  <si>
    <t xml:space="preserve">Kneckt, Jarkko </t>
  </si>
  <si>
    <t>Lauer, Joseph</t>
  </si>
  <si>
    <t>Malinen, Jouni</t>
  </si>
  <si>
    <t>Petro, John</t>
  </si>
  <si>
    <t>Ptasinski, Henry</t>
  </si>
  <si>
    <t>Purnadi, Rene</t>
  </si>
  <si>
    <t>Ramamurthy, Harish</t>
  </si>
  <si>
    <t>Sakoda, Kazuyuki</t>
  </si>
  <si>
    <t>Stephens, Adrian</t>
  </si>
  <si>
    <t>Strutt, Guenael</t>
  </si>
  <si>
    <t>Wang, Qi</t>
  </si>
  <si>
    <t>M-MCCA</t>
  </si>
  <si>
    <t>MCCA</t>
  </si>
  <si>
    <t>M-11n</t>
  </si>
  <si>
    <t>11n compatibility</t>
  </si>
  <si>
    <t>January 2010</t>
  </si>
  <si>
    <t>Kazuyuki Sakoda (Sony Corporation)</t>
  </si>
  <si>
    <t>LB 159 Comment Resolutions</t>
  </si>
  <si>
    <t>KazuyukiA.Sakoda@jp.sony.com</t>
  </si>
  <si>
    <t>Bahr, Michael</t>
  </si>
  <si>
    <t>28-10</t>
  </si>
  <si>
    <t>Instructions for editing of this spreadsheet by comment resolution subteams</t>
  </si>
  <si>
    <t>Accept</t>
  </si>
  <si>
    <t>Reject</t>
  </si>
  <si>
    <t>Counter</t>
  </si>
  <si>
    <t>Total Comments:</t>
  </si>
  <si>
    <t>Resolution Code</t>
  </si>
  <si>
    <t>Do not change any of columns A-G, R-T, or Y-AA.</t>
  </si>
  <si>
    <t>G-PICS</t>
  </si>
  <si>
    <t xml:space="preserve">  General</t>
  </si>
  <si>
    <t xml:space="preserve">  MAC</t>
  </si>
  <si>
    <t>Only use the following values in column V (Resolution):</t>
  </si>
  <si>
    <t>G-Base</t>
  </si>
  <si>
    <t>total</t>
  </si>
  <si>
    <t>closed</t>
  </si>
  <si>
    <t>Submitter</t>
  </si>
  <si>
    <t>Change Draft to consistenly use the abbreviation MCCA to mean "MCF coordinated channel access". Implemented in Contribution 10/159r1 "MCCA text for LB159".</t>
  </si>
  <si>
    <t>this is the same; could still add extension; to be discussed; who has figure</t>
  </si>
  <si>
    <t>The comment made by the commenter.   Minor fixups may be made to remove embedded objects.</t>
  </si>
  <si>
    <t>Proposed Change by Commenter</t>
  </si>
  <si>
    <t>The proposed change made by the commenter.   Minor fixups may be made to remove embedded objects.</t>
  </si>
  <si>
    <t>Clause</t>
  </si>
  <si>
    <t>Major Clause</t>
  </si>
  <si>
    <t>Orig Type</t>
  </si>
  <si>
    <t>Orig Clause</t>
  </si>
  <si>
    <t>Page</t>
  </si>
  <si>
    <t>Line</t>
  </si>
  <si>
    <t>Type</t>
  </si>
  <si>
    <t>T</t>
  </si>
  <si>
    <t>E</t>
  </si>
  <si>
    <t>General</t>
  </si>
  <si>
    <t>Closed by:</t>
  </si>
  <si>
    <t>Kazuyuki Sakoda</t>
  </si>
  <si>
    <t>Sony Corporation</t>
  </si>
  <si>
    <t>5-1-12 Kitashinagawa, Shinagawa-ku, Tokyo, Japan</t>
  </si>
  <si>
    <t>81-3-5448-4018</t>
  </si>
  <si>
    <t>The line number indicated by the commenter</t>
  </si>
  <si>
    <t>The type of comment indicated by the commenter</t>
  </si>
  <si>
    <t>Part of No Vote</t>
  </si>
  <si>
    <t>Status of the comment (Open or Closed)</t>
  </si>
  <si>
    <t>open</t>
  </si>
  <si>
    <t>G-General</t>
  </si>
  <si>
    <t xml:space="preserve">  Editorial Comments:</t>
  </si>
  <si>
    <t xml:space="preserve">  Technical Comments:</t>
  </si>
  <si>
    <t xml:space="preserve">Original Clause </t>
  </si>
  <si>
    <t>MAC</t>
  </si>
  <si>
    <t>Defer</t>
  </si>
  <si>
    <t>G-Def</t>
  </si>
  <si>
    <t>G-Editor</t>
  </si>
  <si>
    <t>Channel Selection</t>
  </si>
  <si>
    <t>M-BS</t>
  </si>
  <si>
    <t>Beaconing and Synchronization</t>
  </si>
  <si>
    <t>M-General</t>
  </si>
  <si>
    <t>M-PM</t>
  </si>
  <si>
    <t>Power Management</t>
  </si>
  <si>
    <t>RFI</t>
  </si>
  <si>
    <t>R-HWMP</t>
  </si>
  <si>
    <t>R-General</t>
  </si>
  <si>
    <t>Full Date:</t>
  </si>
  <si>
    <t>Comment / Explanation</t>
  </si>
  <si>
    <t>Recommended Change</t>
  </si>
  <si>
    <t>Done -- resolution has been implemented in the draft
To Be Done -- to be implemented in a future draft revision -- no additional action required by TG
Needs Rework -- insufficient detail provided for editor to implement in the draft.  TG needs to rework this CID.</t>
  </si>
  <si>
    <t xml:space="preserve">A non-blank value indicates that the comment is an exact match  in the clause, comment and recommended change fields with the referenced comment. </t>
  </si>
  <si>
    <t>Topic Category</t>
  </si>
  <si>
    <t>Issue Identifier</t>
  </si>
  <si>
    <t>Insert a unique value identifier (i.e. "RFI-Waikoloa-1") in column X (Updated Resolution) for any row edited</t>
  </si>
  <si>
    <t>Blank</t>
  </si>
  <si>
    <t>Updated (to assist editor)</t>
  </si>
  <si>
    <t>R-Portal</t>
  </si>
  <si>
    <t>S-General</t>
  </si>
  <si>
    <t>Date of TGs motion approving resolution.</t>
  </si>
  <si>
    <t>Comment</t>
  </si>
  <si>
    <t xml:space="preserve">If an issue identifier is changed, then insert "XFER" in column X (Updated Resolution) for any row edited in this fashion. </t>
  </si>
  <si>
    <t>G-MIB</t>
  </si>
  <si>
    <t xml:space="preserve">Yellow - Closed but not implemented in draft revision
Green - Closed and implemented
Orange - Comment was updated but not voted on in last session. </t>
  </si>
  <si>
    <r>
      <t>S</t>
    </r>
    <r>
      <rPr>
        <sz val="10"/>
        <rFont val="Arial"/>
        <family val="2"/>
      </rPr>
      <t>ee resolution to CID2428.
Replace the paragaraph with the following text.
"The More Data field is set to 1 by mesh STAs for individually addressed frames sent to a neighbor peer mesh STA when there are more MSDUs or MMPDUs to be transmitted to that mesh STA in the transmitter’s current beacon interval. The More Data field is set to 1 by mesh STAs for group addressed frames when there are more group addressed MSDUs or MMPDUs to be transmitted in the transmitter’s current beacon interval."</t>
    </r>
  </si>
  <si>
    <r>
      <t>T</t>
    </r>
    <r>
      <rPr>
        <sz val="10"/>
        <rFont val="Arial"/>
        <family val="2"/>
      </rPr>
      <t>he resolution to CID2561 provides clarification on the mesh STA's address matching rules for individually addressed frame and group addressed frame.</t>
    </r>
  </si>
  <si>
    <t>Check the specification of HWMP (which includes 11C.10, the corresponding definition of IEs and action frame formats in 7, and the MIB variables and recommended values in the Annex) thoroughly for correctness, completeness, right numbers and terminology, and consistency. Especially check for robustness and operationality in all dynamic situations. Furthermore, check the references. Check the interoperability with other mechanisms, especially proxy update and MCCA.</t>
  </si>
  <si>
    <t>11C</t>
  </si>
  <si>
    <t>137-163</t>
  </si>
  <si>
    <t>1-47</t>
  </si>
  <si>
    <t>The MBSS peering is a complex mechanism, and many changes and improvements have been applied to it during the last comment resulotion (LB 147). There might be still littel errors in it. And it cannot be excluded completely, that some of the changes actually resulted in some new problems or errors.</t>
  </si>
  <si>
    <t>The sentence "It is determined by the MCCAOP owner. When used in combination with the MAC address of the MCCAOP owner, the MCCAOP Reservation ID uniquely identifies one or more MCCAOPs." does not look like a normative text in clause 7. 
Question: what happens when not used in combination witht he MAC address of the MCCAOP owner?</t>
  </si>
  <si>
    <t>Check the specification of MBSS peering (which includes 11C.2, 11C.3, 11C.4, the corresponding definition of IEs and action frame formats in 7, and the MIB variables and recommended values in the Annex) thoroughly for correctness, completeness, right numbers and terminology, and consistency. Especially check for robustness and operationality in all dynamic situations. Furthermore, check the references.</t>
  </si>
  <si>
    <t>11C.6</t>
  </si>
  <si>
    <t>166-168</t>
  </si>
  <si>
    <t>56-41</t>
  </si>
  <si>
    <t>The current description of the Channel Switch protocol will lead to deadlocks. This is not acceptable.</t>
  </si>
  <si>
    <t>make the Channel Switch protocol safe.</t>
  </si>
  <si>
    <t>11C.6.2</t>
  </si>
  <si>
    <t>38-45</t>
  </si>
  <si>
    <t>167</t>
  </si>
  <si>
    <t>A mesh STA that initiates the generation of a frame usually takes the values of local attributes and puts them into the corresponding fields of the frame. This paragraph describes this the other way round, which is strange.</t>
  </si>
  <si>
    <t>Rewrite the paragraph so that the fields of the Mesh Channel Switch Announcement element are set with values from local attributes.</t>
  </si>
  <si>
    <t>This clause should be moved to the corresponding clause for channel switching in the base standard IEEE 802.11-2007.</t>
  </si>
  <si>
    <t>11C.7.5.1</t>
  </si>
  <si>
    <t>21-40</t>
  </si>
  <si>
    <t>171</t>
  </si>
  <si>
    <t>It might be good to have a fourth mesh STA in figure s52, so that it is clear that both RA and TA can be different from DA and SA.</t>
  </si>
  <si>
    <t>Add fourth mesh STA to mesh BSS in figure s52 and extend explanations accordingly.</t>
  </si>
  <si>
    <t>11C.7.6</t>
  </si>
  <si>
    <t>33-46</t>
  </si>
  <si>
    <t>175</t>
  </si>
  <si>
    <t>Proxy Information is not mentioned.</t>
  </si>
  <si>
    <t>Extend paragraph with proxy information / proxy concept.</t>
  </si>
  <si>
    <t>11C.7.5.2.1</t>
  </si>
  <si>
    <t>56-58</t>
  </si>
  <si>
    <t>Multihop Action frames are not sent as a consequence of a MA-UNITDATA.request primitive.</t>
  </si>
  <si>
    <t xml:space="preserve">correct this. Bye the way, 6.2.1 (MAC Data Service) needs to be extended to the specifics of mesh (path selection), i.e. triggering the path discovery. </t>
  </si>
  <si>
    <t>11C.7.5</t>
  </si>
  <si>
    <t>170-175</t>
  </si>
  <si>
    <t>1-30</t>
  </si>
  <si>
    <t>The frame addressing and forwarding description has been improved greatly, and its understandability has been increased considerably. However, errors cannot be excluded at this stage yet. But with the improved understandability, it will be much easier to find them. Moreover, it might the case that some new problems have been introduced by some comment resolutions. Another important aspect is completeness of the frame addressing and forwarding descriptions, because the addressing and forwarding are different based on certain conditions.</t>
  </si>
  <si>
    <t xml:space="preserve">Check the frame addressing and MBSS forwarding description thoroughly for correctness, completeness, right numbers and terminology, and consistency. Furthermore, check the references. </t>
  </si>
  <si>
    <t>7.2.3.1</t>
  </si>
  <si>
    <t>dot11MeshPortalAnnouncement does not exist</t>
  </si>
  <si>
    <t>dot11MeshPortalAnnouncementProtocol</t>
  </si>
  <si>
    <t>40-52</t>
  </si>
  <si>
    <t>242</t>
  </si>
  <si>
    <t>The relevance of dot11MeshPortalAnnouncementProtocol is restricted to mesh STAs collocated with a portal.</t>
  </si>
  <si>
    <t>Change description to "This attribute shall specify whether or not the mesh STA, which is collocated with a portal, is using the Portal Announcement protocol. The default value for this attribute is false."</t>
  </si>
  <si>
    <t>11C.10.6.4.2</t>
  </si>
  <si>
    <t>201</t>
  </si>
  <si>
    <t>This condition leads to the traditional AODV behaviour that only the fastest PREQ is considered. However, the best PREQ has to be considered in HWMP. The purpose of the PREQ ID is to distinguish different path discoveries, even if the HWMP sequence number is the same.
There have been submissions pointing out problems with the path discovery process that can be used by facilitating the PREQ ID. Unfortunately, these couldn't be considered due to time pressure.</t>
  </si>
  <si>
    <t xml:space="preserve">delete this condition at line 1 and adopt text before this line.
Consider the submissions in order to find the correct place for the PREQ ID comparison.
</t>
  </si>
  <si>
    <t>11C.10.8</t>
  </si>
  <si>
    <t>Rene</t>
  </si>
  <si>
    <t>Ashish</t>
  </si>
  <si>
    <r>
      <t>T</t>
    </r>
    <r>
      <rPr>
        <sz val="10"/>
        <rFont val="Arial"/>
        <family val="2"/>
      </rPr>
      <t>he SAE text has been updated. See submission 11-10/58r3.</t>
    </r>
  </si>
  <si>
    <t>11-10/058r3</t>
  </si>
  <si>
    <t>20100120</t>
  </si>
  <si>
    <r>
      <t>T</t>
    </r>
    <r>
      <rPr>
        <sz val="10"/>
        <rFont val="Arial"/>
        <family val="2"/>
      </rPr>
      <t>he SAE text has been updated. See submission 11-10/58r3.
accept by 11-10/107</t>
    </r>
  </si>
  <si>
    <t>reject. There is no processing to do since the offer was rejected.</t>
  </si>
  <si>
    <t>counter. Make it "Furthermore, upon receiving a Mesh Peering Open frame…."</t>
  </si>
  <si>
    <t>counter. The line numbers are wrong in the comment. Page 156, lines 34-36. Resolution is to delete entire second sentence.</t>
  </si>
  <si>
    <t>Counter</t>
  </si>
  <si>
    <r>
      <t>s</t>
    </r>
    <r>
      <rPr>
        <sz val="10"/>
        <rFont val="Arial"/>
        <family val="2"/>
      </rPr>
      <t>ee CID2324</t>
    </r>
  </si>
  <si>
    <t>2324</t>
  </si>
  <si>
    <t>counter. Move line 1 on  page 160 to line 58 on page 159 under the description for Mesh Peering Management element.</t>
  </si>
  <si>
    <t>accept, but spell terminate correctly</t>
  </si>
  <si>
    <t>counter. Get rid of the note.</t>
  </si>
  <si>
    <t>counter. Delete the second sentence.</t>
  </si>
  <si>
    <t>reject. This would required enumerating every single possible configuration change and evaluating whether each requires a re-peering. It's safer to just tear it down. Unless the commenter wants to do the enumeration and analysis of each parameter….</t>
  </si>
  <si>
    <t>11-10/107r0</t>
  </si>
  <si>
    <t>Closed</t>
  </si>
  <si>
    <t>Ashish</t>
  </si>
  <si>
    <t>Assignee (column Q) of some of the comments are filled. Thanks to those volunteers!
Approved resolutions @AM1 Wed session in LA meeting are incorporated.</t>
  </si>
  <si>
    <t>Refine the description. Plus, "Power Management subfield" should be "Power Management subfield in the Frame Control field".</t>
  </si>
  <si>
    <t>7.3.2.96</t>
  </si>
  <si>
    <t>Explain when the wildcard Mesh ID is used.</t>
  </si>
  <si>
    <t>Bit 8 in the QoS Control field of all frames sent by mesh STAs in a mesh BSS indicates the presence of the Mesh Control field in the frame body. However, 7.1.3.1.3 (line 37-42) states that "In an MBSS, [...]" the To DS = 1 From DS = 1 bit combination "[...] in individually addressed data frames [also] indicates the presence of the Mesh Control field." So both mechanisms indicate the same thing?</t>
  </si>
  <si>
    <t>Clarify the usage of both methods. Remove one of the methods if there is a redundant one.</t>
  </si>
  <si>
    <t>7.1.3.6.3</t>
  </si>
  <si>
    <t>23-31</t>
  </si>
  <si>
    <t>The term "point" has limited meaning.</t>
  </si>
  <si>
    <t>Replace all occurences of "end point" with "end station." The latter is well defined in 3.1.5 of IEEE Std 802-2001.</t>
  </si>
  <si>
    <t>7.2.2.2</t>
  </si>
  <si>
    <t>10-11</t>
  </si>
  <si>
    <t>Polish sentence.</t>
  </si>
  <si>
    <t>Add "The" in front of the sentence "A-MSDU subframe structure …"</t>
  </si>
  <si>
    <t>7.2.3</t>
  </si>
  <si>
    <t>Insert the word "frames" after "More details of addressing and forwarding of group addressed …"</t>
  </si>
  <si>
    <t>32-34</t>
  </si>
  <si>
    <t>The address field is set but it is not used? Contradiction!</t>
  </si>
  <si>
    <t>Reword sentence as follows: "For single-hop management frames transmitted by mesh STAs, the Address 3 field is set to Address 2."</t>
  </si>
  <si>
    <t>51-52</t>
  </si>
  <si>
    <t>Missing word.</t>
  </si>
  <si>
    <t>Replace "It specifies the duration an MCCAOP in multiples of 32 μs." with "It specifies the duration of an MCCAOP in multiples of 32 μs."</t>
  </si>
  <si>
    <t>Sentence can be misunderstood.</t>
  </si>
  <si>
    <t>Replace sentence "The starting points of the MCCAOPs of the series are separated by a distance equal to the duration of the DTIM interval divided by the MCCAOP Periodicity." with "The starting points of the MCCAOPs of this series are separated by a duration equal to the duration of the DTIM interval divided by the MCCAOP Periodicity."</t>
  </si>
  <si>
    <t>7.3.2.1</t>
  </si>
  <si>
    <t>The SSID is absolutely unnecessary for Mesh WLANs.</t>
  </si>
  <si>
    <t>Remove the usage of the SSID field from 802.11s.</t>
  </si>
  <si>
    <t>7.3.2.95.4</t>
  </si>
  <si>
    <t>Missing space between "values)" and "provides".</t>
  </si>
  <si>
    <t>Add space.</t>
  </si>
  <si>
    <t>remove clause 11C.12.2.2.2 TSF Adjustment. Remove subfield TSF adjustment enabled from field Mesh Capability of the mesh configuration IE.</t>
  </si>
  <si>
    <t>11C.12.3.1</t>
  </si>
  <si>
    <t>that are specific to MBSS</t>
  </si>
  <si>
    <t>that are specific to an MBSS</t>
  </si>
  <si>
    <t>11C.12.3.2</t>
  </si>
  <si>
    <t>53-54</t>
  </si>
  <si>
    <t>a mesh STA should synchronize only with peer mesh STAs</t>
  </si>
  <si>
    <t>change paragraph to "A mesh STA may receive the Beacon frames from neighboring STAs without regard for BSSID, SSID, or Mesh ID field."</t>
  </si>
  <si>
    <t>11C.12.3</t>
  </si>
  <si>
    <t>33-54</t>
  </si>
  <si>
    <t>This clause should be moved to 11.1.2 (beacon generation)</t>
  </si>
  <si>
    <t>move 11C.12.3 to 11.1.2 (802.11-2007)</t>
  </si>
  <si>
    <t>X.3.1</t>
  </si>
  <si>
    <t>18-19</t>
  </si>
  <si>
    <t>256</t>
  </si>
  <si>
    <t>located out of range each other</t>
  </si>
  <si>
    <t>located out of range of each other</t>
  </si>
  <si>
    <t>19</t>
  </si>
  <si>
    <t>may suffer from so called hidden node problem</t>
  </si>
  <si>
    <t>may suffer from the so-called hidden node problem</t>
  </si>
  <si>
    <t>13-22</t>
  </si>
  <si>
    <t>reference to MBCA clause is missing
What is MBCA</t>
  </si>
  <si>
    <t>The congestion control scheme basically is an empty framework. To avoid questioning the usefulness of an empty framework, the default congestion control scheme should not be a deactivated one.</t>
  </si>
  <si>
    <t>Make the scheme in 802.11-08/1357r1 the default congestion control scheme.</t>
  </si>
  <si>
    <t>46-50</t>
  </si>
  <si>
    <t>MCCA is a CF like EDCA, DCF or HCCA. Thus, the term "MCCA service" is somewhat strange.</t>
  </si>
  <si>
    <t>Replace "The MCCA Supported subfield is set to 1 if the mesh STA implements MCCA services and set to 0 otherwise. The MCCA Enabled subfield is set to 1 if the mesh STA is using MCCA services and set to 0 otherwise." with "The MCCA Supported subfield is set to 1 if the mesh STA implements the MCCA CF and set to 0 otherwise. The MCCA Enabled subfield is set to 1 if the mesh STA is using the MCCA CF and set to 0 otherwise."</t>
  </si>
  <si>
    <t>7.3.2.100</t>
  </si>
  <si>
    <t>20 &amp; 35-37</t>
  </si>
  <si>
    <t xml:space="preserve">The word "Reason" promises to provide some kind of explanation why something occured. In fact, a single bit cannot represent a reason. </t>
  </si>
  <si>
    <t>Rename all occurences of "Reason" with "Enforced" since the current text describes that the current "Reason" code indicates a channel switch due to regulatory requirements.</t>
  </si>
  <si>
    <t>Wrong length.</t>
  </si>
  <si>
    <t>Replace "The Length is set to 1 to 255 octets." with "The MCCAOP Advertisements field is 4 to 255 octets in length."</t>
  </si>
  <si>
    <t>Make language cohesive.</t>
  </si>
  <si>
    <t>Replace "The Length field is set to 2 or 6 octets." with "The MCCAOP Setup Reply field is 2 or 6 octets in length."</t>
  </si>
  <si>
    <t>Replace "The Length field is set to 5 octets." with "MCCAOP Setup Request field is 5 octets in length."</t>
  </si>
  <si>
    <t>Replace "The Length is variable and set to 1 or 7 octets." with "The MCCAOP Reservation Teardown field is 1 or 7 octets in length."</t>
  </si>
  <si>
    <t>9.9.1.7 Truncation of TXOP</t>
  </si>
  <si>
    <t>19-29</t>
  </si>
  <si>
    <t>106</t>
  </si>
  <si>
    <t>Issue IDs are used to identify groups of CIDs that are related to the same issue</t>
  </si>
  <si>
    <t>Notes / Summary of Changes</t>
  </si>
  <si>
    <t>r0</t>
  </si>
  <si>
    <t>Link Metric</t>
  </si>
  <si>
    <t>R-LM</t>
  </si>
  <si>
    <t>R-Proxy</t>
  </si>
  <si>
    <t xml:space="preserve">  RFI</t>
  </si>
  <si>
    <t xml:space="preserve">  Security</t>
  </si>
  <si>
    <t>S-Editorial</t>
  </si>
  <si>
    <t>Issue Ident.</t>
  </si>
  <si>
    <t>Asignee</t>
  </si>
  <si>
    <t>D</t>
  </si>
  <si>
    <t>47</t>
  </si>
  <si>
    <t>25</t>
  </si>
  <si>
    <t>The Beacon Timing element can only include beacon timing information for either mesh STAs, APs, or IBSS STAs
article is missing in front of IBSS</t>
  </si>
  <si>
    <t>change "and" to "or", new text reads "(mesh STAs, APs, or STAs in an IBSS)"</t>
  </si>
  <si>
    <t>50</t>
  </si>
  <si>
    <t>"information field" has to be upper case because it is the name of the field</t>
  </si>
  <si>
    <t>"Information field"</t>
  </si>
  <si>
    <t>Figure s25 should follow the line of thought of the text.</t>
  </si>
  <si>
    <t xml:space="preserve">Change structure of Beacon Timing element to:
- Element ID
- Length
- Beacon Timing Information field #1
- …
- Beacon Timing Information field #N
add new description of Beacon Timing Information field with subfields:
- Neighbor STA ID
- Neighbor Last Beacon Time
- Neighbor Beacon Interval
Adapt text to this structure accordingly </t>
  </si>
  <si>
    <t>65</t>
  </si>
  <si>
    <t>The Neighbor STA ID comes in not with multiple beacon timing information</t>
  </si>
  <si>
    <t>change "with" into "in"</t>
  </si>
  <si>
    <t>beacon timing information field is not defined.</t>
  </si>
  <si>
    <t>7.4.18.8</t>
  </si>
  <si>
    <t>36-37</t>
  </si>
  <si>
    <t>75</t>
  </si>
  <si>
    <t>The description of the value of the action field is far too general.</t>
  </si>
  <si>
    <t>"The Action field is set to the value in Table s23 (Mesh Resource Coordination Action field values) representing TBTT adjustment request."</t>
  </si>
  <si>
    <t>10.3.77.1.1</t>
  </si>
  <si>
    <t>123</t>
  </si>
  <si>
    <t>The TBTT Adjustment Request frame is not a newspaper or journal (which would have issues).</t>
  </si>
  <si>
    <t>change "request an issue" to something better, e.g. requests to send a TBTT Adjustment Request frame.</t>
  </si>
  <si>
    <t>10.3.77.1.4</t>
  </si>
  <si>
    <t>37-39</t>
  </si>
  <si>
    <t>124</t>
  </si>
  <si>
    <t>The Beacon Timing element can only hold beacon information of dot11MeshBeaconTimingReportMaxNum neighbors, and a maximum of 51 due to the length restriction of IEs. How is the case of (dot11MeshBeaconTimingReportMaxNum+n) and 52 or more neighbors handled?</t>
  </si>
  <si>
    <t>Extend description of construction of TBTT Adjustment Request frame accordingly.</t>
  </si>
  <si>
    <t>10.3.77.2</t>
  </si>
  <si>
    <t>124-125</t>
  </si>
  <si>
    <t>42-10</t>
  </si>
  <si>
    <t>The explanation of the meaning and the conditions of the result codes is missing.</t>
  </si>
  <si>
    <t>Extend clause on MLME-MeshTBTTAdjustment.confirm with a description and the conditions for the result codes.</t>
  </si>
  <si>
    <t>Make the first sentence read "A mesh STA shall assign a unique AID to every peer mesh STA…." and then eliminate the 2nd sentence.</t>
  </si>
  <si>
    <t>11C.3.2.1</t>
  </si>
  <si>
    <t>26-28</t>
  </si>
  <si>
    <t>144</t>
  </si>
  <si>
    <t>You cannot impose requirements like this on something that you do not know about. Maybe the Foo authentication protocol will create a PMK that APE can use and the elements might not be ignored. Maybe the RSN is completely extranneous, maybe it's the critical piece that holds everything together. You just don't know because it doesn't exist yet.</t>
  </si>
  <si>
    <t xml:space="preserve">Remove the last 2 sentences. </t>
  </si>
  <si>
    <t>11C.4.2.1</t>
  </si>
  <si>
    <t>156</t>
  </si>
  <si>
    <t>"Furthermore, once receiving a Mesh Peering Open frame…"?</t>
  </si>
  <si>
    <t>How about "Furthermore, upon receiving a subsequent Mesh Peering Open frame…"?</t>
  </si>
  <si>
    <t>11C.4.2.2</t>
  </si>
  <si>
    <t>The mesh STA "shall not use a different group cipher…" but then in other words, "the group cipher should be the same…." One or the other.</t>
  </si>
  <si>
    <t>Make it "shall not…will be" or "should not…should be"</t>
  </si>
  <si>
    <t>11C.4.5.2</t>
  </si>
  <si>
    <t>29-30</t>
  </si>
  <si>
    <t>The "Chosen PMK field" does not exist in the AMPE IE anymore. It's in the MPM IE now.</t>
  </si>
  <si>
    <t>move this requirement up to line 10 on the same page underneath the requirements being made on the MPM element.</t>
  </si>
  <si>
    <t>12-23</t>
  </si>
  <si>
    <t>The sentence in line should read:" …, the mesh STA should inform its peer mesh STAs."</t>
  </si>
  <si>
    <t>The channel change from 20/40 to 20 MHz does not change MCCAOP reservations. MCCAOP reservations are time specific reservations and their durations do not increase if the channel is changed</t>
  </si>
  <si>
    <t>change "MCCA Action frames" into "MCCAOP Advertisements frames".</t>
  </si>
  <si>
    <t>A mesh STA cannot be the transmitter in HCCA times, because a mesh STA uses the MCF which does not include HCCA.</t>
  </si>
  <si>
    <t>remove line 47 (item a-2)</t>
  </si>
  <si>
    <t>item b-2) is optional</t>
  </si>
  <si>
    <t>Start item b-2) with "Optionally known Beacon transmission times for which …"</t>
  </si>
  <si>
    <t>change to "… by the neighbor peer mesh STAs of the mesh STA excluding …"</t>
  </si>
  <si>
    <t>110-111</t>
  </si>
  <si>
    <t>65-2</t>
  </si>
  <si>
    <t>The MCCAOP Reservations are with respect to the TSF of the mesh STA that sends the MCCAOP Advertisements element. Why does a different timing offset, which defines the TSF of the neighbor, requires a change in all reported MCCAOP reservations?</t>
  </si>
  <si>
    <t>Remove end of clause starting on page 110 line 65 with "If a mesh STA adjusts its timing offset value …"</t>
  </si>
  <si>
    <t>9.9a.3.9</t>
  </si>
  <si>
    <t>111</t>
  </si>
  <si>
    <t>7-8</t>
  </si>
  <si>
    <t>transmitting an MCCAOP Reservation Teardown frame</t>
  </si>
  <si>
    <t>"… to the other communicating end." --&gt; "… to the communication partner."</t>
  </si>
  <si>
    <t>10</t>
  </si>
  <si>
    <t>"… when either the MCCAOP owner of the MCCAOP responder …"</t>
  </si>
  <si>
    <t>8-14</t>
  </si>
  <si>
    <t>This text is not understandable and not implementable:
- what is the reverse order of a conflicting reservation?
- what is the reverse order of the evaluation to a higher value?
- where do I get the MAC address of the owner of the conflicting reservation (should be lower case anyways)? This is especially true if the conflicting reservation is in the Interfering Times report?
- can I do a normal teardown, because I want to tear down an MCCAOP reservation on purpose?</t>
  </si>
  <si>
    <t>Partition paragraph on lines 7-14 into 3 paragraphs:
- first sentence
- the sentences on line 8-12 (2nd sentence to last before last sentence). Review and reword text.
- last sentence</t>
  </si>
  <si>
    <t>The MCCAOP Reservation Teardown frame is successfully acknowledged.</t>
  </si>
  <si>
    <t>802.11 standard does not discuss about messages, rather frames</t>
  </si>
  <si>
    <t>change: ".. the message shall not be … " to " … the frame shall not be… " .</t>
  </si>
  <si>
    <t>11C.7.5.5</t>
  </si>
  <si>
    <t xml:space="preserve">The duplicate mesh data frames detection considers only the duplicate idividually addressed frames. The rules to detect duplicate group addressed frames should be added. The principle in duplicate detection is the same for individually and group addressed frames tupplet SA and seq num. is applied. It should be noted that all tuples shall contain unique mesh sequence number and SA. </t>
  </si>
  <si>
    <t>The MCCAOP Advertisements frame of the receiver of the MCCAOP Reservation Teardown frame does not include the torn down MCCAOP Reservation and the Partial Report subfield of the MCCA Information field of the MCCAOP Advertisements frame is set to 0.</t>
  </si>
  <si>
    <t>wording, the receiver is only intended, it is not sure whether it actually received the MCCAOP Reservation Teardown frame.</t>
  </si>
  <si>
    <t>The intended receiver of the MCCAOP Reservation Teardown frame has been unreachable for more than dot11MCCAOPtimeout.</t>
  </si>
  <si>
    <t>13-25</t>
  </si>
  <si>
    <t>247</t>
  </si>
  <si>
    <t>A default value for dot11MCCAOPtimeout is missing</t>
  </si>
  <si>
    <t>Define default value.</t>
  </si>
  <si>
    <t>Only frames are transmitted.</t>
  </si>
  <si>
    <t>The transmitter of the MCCAOP Reservation Teardown frame assumes …"</t>
  </si>
  <si>
    <t>24</t>
  </si>
  <si>
    <t>Only frames are received.</t>
  </si>
  <si>
    <t>The receiver of the MCCAOP Reservation Teardown frame assumes …"</t>
  </si>
  <si>
    <t>How can a reception of a frame be successfully acknowledged?</t>
  </si>
  <si>
    <t>remove a)</t>
  </si>
  <si>
    <t>The MCCAOP Advertisements frame of the transmitter of the MCCAOP Reservation Teardown frame does not include the torn down MCCAOP Reservation and the Partial Report subfield of the MCCA Information field of the MCCAOP Advertisements frame is set to 0.</t>
  </si>
  <si>
    <t>30, 35</t>
  </si>
  <si>
    <t>What is inactive? Switched off?</t>
  </si>
  <si>
    <t>describe this better.</t>
  </si>
  <si>
    <t>5-37</t>
  </si>
  <si>
    <t xml:space="preserve">The clause describes the MCCAOP Reservation teardown, but only the case of MCCAOP Reservations for individually addressed transmissions is handled (because of the TX-RX Times Report). </t>
  </si>
  <si>
    <t>Add " or Broadcast Times Report" after "its TX-RX Times Report" in lines 17 and 26.</t>
  </si>
  <si>
    <t>9.9a.3.10.1</t>
  </si>
  <si>
    <t>44-45</t>
  </si>
  <si>
    <t>The EDCAF of the mesh STA owning the MCCAOP shall set its AIFSN to dot11MCCAAIFSN and its CWmin to dot11MCCACWmin during its MCCAOP.</t>
  </si>
  <si>
    <t>48-50</t>
  </si>
  <si>
    <t>This paragraph is unclear.</t>
  </si>
  <si>
    <t>Describe better and with more detail.</t>
  </si>
  <si>
    <t>This is not necessary.</t>
  </si>
  <si>
    <t>Remove paragraph in line 52.</t>
  </si>
  <si>
    <t>9.9a.3.10.2</t>
  </si>
  <si>
    <t>61</t>
  </si>
  <si>
    <t>is is set to</t>
  </si>
  <si>
    <t>20100121</t>
  </si>
  <si>
    <t>On page 23 of 802.11s D4.0 add the following to the end of the first paragraph of 7.2.2.2: "If the A-MSDU subframe is sent as a result of the MA-UNITDATA.request and MA-UNITDATA.indication primitives, the Mesh DA and Mesh SA fields of the A-MSDU subframe header contain the addresses passed in the MA-UNITDATA.request and MA-UNITDATA.indication primitives, otherwise the Mesh DA and Mesh SA fields contain the addresses determined in 11C.7.5."</t>
  </si>
  <si>
    <t>To avoid the introduction of a separate management frame category (multihop action) the usage of ToDS/FromDS = 11 could provide an alternative. This week, a straw poll regarding this idea will follow. Furthermore, the ToDS/FromDS bits could be used to have a cohesive mechanism indicating the presence of the mesh control field.</t>
  </si>
  <si>
    <t>See CID 2556</t>
  </si>
  <si>
    <t>Difficult story … The current thinking of the ad hoc group is as follows: 1st, we are in conflict with the 802.11 architecture. Currently, portals connect 802.11 with non-802.11 networks. Although we might think of non-physically existing non-802.11 networks that connect with our portals, this seems to be the wrong way to the group. 2nd, ad hoc attendees are concerned about the need for a term that describe an entity that interconnects two independent MBSSs. A term proposed is "Mesh Gate." The group feels that the term "Mesh Portal" is too close to the term "Portal" and should be avoided.</t>
  </si>
  <si>
    <t>Guido</t>
  </si>
  <si>
    <t>The current draft already provides the following statement: "This standard defines procedures for using this combination of field values in a mesh BSS only." We believe that this sentence is equal to intention of the commenter.</t>
  </si>
  <si>
    <t>Lots of work!</t>
  </si>
  <si>
    <t>Bahr, Michael (at least for HWMP &amp; probably advice for the rest)</t>
  </si>
  <si>
    <t xml:space="preserve">The power management operation is independent to path maintenance operation, i.e. paths are maintained regardless of the power management mode that the forwarding mesh STAs apply. Annex X.4 and especially X.4.5 describe the power save operation in forwarding. </t>
  </si>
  <si>
    <t xml:space="preserve">The Mesh Power Management is changed to operation in light or deep sleep mode. The light or deep sleep mode reflects clearly that operation in mesh power mode that enables the transition to Doze state is optional and the device may operate only in active mode. </t>
  </si>
  <si>
    <t xml:space="preserve">The power states are the same. The reference to appropriate place in the standard is added. </t>
  </si>
  <si>
    <t>The mesh STAs maintain peering specific power mode. The figure s54 illustrates case where the mesh STA b maintains peerings in different mesh power modes which is according to power management principles of the 802.11s.</t>
  </si>
  <si>
    <t>11-10/145r1, 11-10/147r0</t>
  </si>
  <si>
    <t>Defer</t>
  </si>
  <si>
    <r>
      <t>S</t>
    </r>
    <r>
      <rPr>
        <sz val="10"/>
        <rFont val="Arial"/>
        <family val="2"/>
      </rPr>
      <t>ubmission 11-10/167r1 resolves this issue.</t>
    </r>
  </si>
  <si>
    <r>
      <t>S</t>
    </r>
    <r>
      <rPr>
        <sz val="10"/>
        <rFont val="Arial"/>
        <family val="2"/>
      </rPr>
      <t>ee submission 11-10/110r2</t>
    </r>
  </si>
  <si>
    <r>
      <t>1</t>
    </r>
    <r>
      <rPr>
        <sz val="10"/>
        <rFont val="Arial"/>
        <family val="2"/>
      </rPr>
      <t>35r0</t>
    </r>
  </si>
  <si>
    <r>
      <t>11-10/</t>
    </r>
    <r>
      <rPr>
        <sz val="10"/>
        <rFont val="Arial"/>
        <family val="2"/>
      </rPr>
      <t>1</t>
    </r>
    <r>
      <rPr>
        <sz val="10"/>
        <rFont val="Arial"/>
        <family val="2"/>
      </rPr>
      <t>67r1</t>
    </r>
  </si>
  <si>
    <t>20100121</t>
  </si>
  <si>
    <r>
      <t>11-10/</t>
    </r>
    <r>
      <rPr>
        <sz val="10"/>
        <rFont val="Arial"/>
        <family val="2"/>
      </rPr>
      <t>1</t>
    </r>
    <r>
      <rPr>
        <sz val="10"/>
        <rFont val="Arial"/>
        <family val="2"/>
      </rPr>
      <t>10r2</t>
    </r>
  </si>
  <si>
    <t>11-10/032r1</t>
  </si>
  <si>
    <r>
      <t>1</t>
    </r>
    <r>
      <rPr>
        <sz val="10"/>
        <rFont val="Arial"/>
        <family val="2"/>
      </rPr>
      <t>36r0</t>
    </r>
  </si>
  <si>
    <t xml:space="preserve">  RFI</t>
  </si>
  <si>
    <t xml:space="preserve">  Security</t>
  </si>
  <si>
    <t>discuss with Michael; in which clause to put the section</t>
  </si>
  <si>
    <t>series</t>
  </si>
  <si>
    <t>Implemented in contribution 10/159r1 "MCCA text for LB159"</t>
  </si>
  <si>
    <t>setup</t>
  </si>
  <si>
    <t>Replace sentetence "It is determined by the MCCAOP owner " with "It is determined by the MCCAOP owner and copied from the MCCAOPSetup Request element." Implemented in contribution 10/159r1 "MCCA text for LB159".</t>
  </si>
  <si>
    <t xml:space="preserve">Text changed to The Length is set to 4 to 255 octets. Changed in table 7-26 to "6 to 257. Implemented in contribution 10/159r1 "MCCA text for LB159". </t>
  </si>
  <si>
    <t>Indicated as a note to the editor in contribution 10/159r1 "MCCA text for LB159".</t>
  </si>
  <si>
    <t>Delete the heading of this sub-clause; together with the swap suggested in CID 2065, this entails that subclause 7.3.2.105.3 must be renamed to 7.3.2.105.1Implemented in contribution 10/159r1 "MCCA text for LB159"</t>
  </si>
  <si>
    <t>Change sentence to "The MCCA Information field is 4 octets in length and is used .." Implemented in Contribution 10/159r1.</t>
  </si>
  <si>
    <t>Conditions added, Moreover swapped 105.3 with 105.2. However,it seems better to  keep 105.3 as a separate Clause.</t>
  </si>
  <si>
    <t>Implemented in 10/159r1.</t>
  </si>
  <si>
    <t>change "It is transmitted by a mesh STA with dot11MCCAActivated set to a neighbor peer mesh STA with dot11MCCAActivated set." into "It is transmitted by a mesh STA with dot11MCCAActivated set equal to TRUE to a neighbor peer mesh STA with dot11MCCAActivated set equal to TRUE." Implemented in contribution 10/159r1 "MCCA text for LB159".</t>
  </si>
  <si>
    <t>change "It is transmitted by a mesh STA with dot11MCCAActivated set to a neighbor peer mesh STA with dot11MCCAActivated set." into "It is transmitted by a mesh STA with dot11MCCAActivated set equal to TRUE to a neighbor peer mesh STA with dot11MCCAActivated setequal to TRUE." Implemented in contribution 10/159r1 "MCCA text for LB159".</t>
  </si>
  <si>
    <t>Replace "set to" with "equal to TRUE in order to". Implemented in contribution 10/159r1 "MCCA text for LB159".</t>
  </si>
  <si>
    <t>The only thing the RSN IE is being used for is ciphersuite selection and that can be handled by the AMPE IE. Just turn the "selected pairwise cipher suite field" into a list, add a count, and add a "group cipher suite field". The RSN IE has a whole bunch of other cruft that is not being used or defined or referenced here. What happens, for instance, if the PMKID in the RSN IE does not match the "Chosen PMK field"? Or should the PMKID in the RSNIE be zero'd out? What about the AKM? Should it be SAE? What if it isn't but the "Chosen PMK field" indicates a PMK created by SAE? Or should the AKM be zero'd out?</t>
  </si>
  <si>
    <t xml:space="preserve">get rid of the RSN IE. </t>
  </si>
  <si>
    <t>Text for Clause 1.2 of 802.11-2007 is missing.</t>
  </si>
  <si>
    <t>Add the following to amend Clause 1.2 ("Purpose") of 802.11-2007: "Defines the MAC procedures that are necessary for wirless multi-hop communication to support wireless LAN mesh topologies."</t>
  </si>
  <si>
    <t>3</t>
  </si>
  <si>
    <t>The definition is reciprocal: "3.s13 mesh services: The set of services that enable the creation and operation of an MBSS."</t>
  </si>
  <si>
    <t>Describe the mesh services or delete this term. There is also a very similar list of mechanisms/services defined in "3.s6 mesh facility."</t>
  </si>
  <si>
    <t>2 &amp; 4</t>
  </si>
  <si>
    <t>52-54 &amp; 1-</t>
  </si>
  <si>
    <t>The length of this information element is 4 octets. For the rest, see resolution to CID 2063. Implemented in contribution 10/159r1 "MCCA text for LB159".</t>
  </si>
  <si>
    <t>Basically accept. See resolution to CID 2352 . Implemented in contribution 10/159r1 "MCCA text for LB159".</t>
  </si>
  <si>
    <t>see resolution to CID 2133. Implemented in Contribution 10/159r1 "MCCA text for LB159".</t>
  </si>
  <si>
    <t>See resolution to CID 2133. Implemented in Contribution 10/159r1 "MCCA text for LB159".</t>
  </si>
  <si>
    <t>discuss with Michael</t>
  </si>
  <si>
    <t xml:space="preserve">It is not common to indicate this in the Figure, see e.g. 7.3.2.11 in Base spec, however, change text for greater clarity from ""This field is an optional field and it is optionally included
 when the MCCA Reply Code is 1 or 2."
to
 "When the MCCA Reply Code is 1 or 2, the MCCAOP Reservation
 field is present. When the MCCA Reply Code is set to other
 values, the MCCAOP Reservation field is not present." Implemented in 10/159r1.
</t>
  </si>
  <si>
    <t>Good catch;  periodicity restricts offset.</t>
  </si>
  <si>
    <t>fixed in resolution of CID 2063. Implemented in contribution 10/159r1 "MCCA text for LB159".</t>
  </si>
  <si>
    <t>change to "excluding those owned by the intended MCCAOP owner."</t>
  </si>
  <si>
    <t>See resolution to CID 2134. Implemented in Contribution 10/159r1 "MCCA text for LB159".</t>
  </si>
  <si>
    <t>see resolution to CID2336. Implemented in 10/159r1 "MCCA text for LB159".</t>
  </si>
  <si>
    <t>Implemented in Contribution 10/159r1.</t>
  </si>
  <si>
    <t>Remove first part of sentence: "The reservation does not overlap with". Implemented in Contribution 10/159r1 "MCCA text for LB159".</t>
  </si>
  <si>
    <t>Last sentence in previous item 2) deleted.  Implemented in contribution 10/159r1 "MCCA text for LB159".</t>
  </si>
  <si>
    <t>Add to "to end the MCCAP" to the end of the sentence for better clarity. Implemented in contribution 10/159r1 "MCCA text for LB159".</t>
  </si>
  <si>
    <t>See resolution to CID2337. Implemented in 10/159r1 "MCCA text for LB159".</t>
  </si>
  <si>
    <t>Do who has figure.</t>
  </si>
  <si>
    <t>Basically accept. Replace "As further illustrated in the figure, the offset value indicates the start of the MCCAOPs relative to the beginning of these subintervals." with "As further illustrated in the figure, the offset value indicates the beginning of the first MCCAOP relative to the beginning of the DTIM interval.", implemented in 10/159r1 "MCCA text for LB159".</t>
  </si>
  <si>
    <t xml:space="preserve">The text is not normative text, but gives a defintion that is needed to understand the definition of the MCCAOP Reservation ID field. Therefore it is appropriate to have the text here as well. For better readability, also include the sentence "The mesh STA transmitting an MCCA Setup Request frame to initiate an advance reservation is the MCCAOP owner of the MCCAOP Reservation defined in this setup. The receivers of the MCCAOP Setup Request are the MCCAOP responders." after the first sentence in the second paragrph of Clause 9.9a.3.1. Implemented in Contribution 10/159r1. </t>
  </si>
  <si>
    <t>guido</t>
  </si>
  <si>
    <t>See resolution to CID 2063. Implemented in contribution 10/159r1 "MCCA text for LB159".</t>
  </si>
  <si>
    <t>see resolution to CID 2065. Implemented in Contribution 10/159r1 "MCCA text for LB159".</t>
  </si>
  <si>
    <t>See resolution to 2099. Implemented in Contribution 10/159r1 "MCCA text for LB159".</t>
  </si>
  <si>
    <t xml:space="preserve">Text has been rewritten for greater clarity, see Contribution 10/159r1. </t>
  </si>
  <si>
    <t>Text has been rewritten for greater clarity, see Contribution 10/159r1.</t>
  </si>
  <si>
    <t>See resolution to CID 2510. Implemented in Contribution 10/159r1 "MCCA text for LB159".</t>
  </si>
  <si>
    <t>See resolutions to CIDs 2078, 2080, 2082, 2085, 2087. Implemented in contribution 10/159r1 "MCCA text for LB159".</t>
  </si>
  <si>
    <t>11-10/159r1, 11-10/158r1</t>
  </si>
  <si>
    <t>Remove X.2.2</t>
  </si>
  <si>
    <t>Order should be A, B, E, C, D.  Be careful when changing reference -- pages 188, 201 and 211 uses these identifiers.</t>
  </si>
  <si>
    <t>Suggest accept
resolved by 11-10/208r1</t>
  </si>
  <si>
    <t xml:space="preserve">  Email Jouni for comment 2431. Was 2503 causing this comment? If 2503 addressed, then does this comment get addressed.
  Or is there a different issue.?
resolved by 11-10/208r1</t>
  </si>
  <si>
    <t>Similar change as 2501
Also suggest following same resolution as 2430.
resolved by 11-10/208r1</t>
  </si>
  <si>
    <t>It appears that the word "capability" is causing confusion. The reason is because there is a "capability" element.
Discuss the following, Change to "The MIC element (MICE) appears prior to the Authenticated Mesh Peering
Exchange in the Mesh Peering Open frame."
resolved by 11-10/208r1</t>
  </si>
  <si>
    <t>Duplicate of 2461
resolved by 11-10/208r1</t>
  </si>
  <si>
    <t>Duplicate of 2501
resolved by 11-10/208r1</t>
  </si>
  <si>
    <t>This is a good comment. Strike the sentence since it doesn't appear to make sense.
resolved by 11-10/208r1</t>
  </si>
  <si>
    <t>11-10/208r1</t>
  </si>
  <si>
    <t>20100315</t>
  </si>
  <si>
    <t>change into "If the conditions in e) are not satisfied and the MCCAOP request is intended for individually addressed transmissions, …". Implemented in Contribution 10/159r1 "MCCA text for LB159".</t>
  </si>
  <si>
    <t>Change the first sentence under h) as follows "h)  If the conditions in e) are not satisfied and the  MCCAOP request is intended for group addressed transmissions," Implemented in Contribution 10/159r1 "MCCA text for LB159".</t>
  </si>
  <si>
    <t>Replace "MCCA Reply Code" with "MCCA Reply Code field in MCCAOP Setup Request element". Implemented in Contribution 10/159r1 "MCCA text for LB159".</t>
  </si>
  <si>
    <t>Also capitalise advertisements. Implemented in Contribution 10/159r1 "MCCA text for LB159".</t>
  </si>
  <si>
    <t>change throughout document to "dot11MCCAActivated equal to TRUE". Implemented in Contribution 10/159r1 "MCCA text for LB159".</t>
  </si>
  <si>
    <t>Implemented in Contribution 10/159r1 "MCCA text for LB159"</t>
  </si>
  <si>
    <t>discuss</t>
  </si>
  <si>
    <t>Implemented in Cotribution 10/159r1 "MCCA text for LB159".</t>
  </si>
  <si>
    <t>This section requires some more work. Only for unicast may resonders teardown (?). Also, the in case of unicast, the behavior of the receiver of the teardown seems downright silly.</t>
  </si>
  <si>
    <t>See Editorial Style Guide in 9/1034r0</t>
  </si>
  <si>
    <t>Change title to "9.9a.3.10.2  Access during an MCCAOP by mesh STAs that are neither the MCCAOP owner nor the MCCAOP responder "</t>
  </si>
  <si>
    <t>check with Michael</t>
  </si>
  <si>
    <t>Changed to SYNTAX INTEGER (0..255)
This number is always a multiple of (1/255). Implemented in contribution 10/159r1 "MCCA text for LB159".</t>
  </si>
  <si>
    <t>Several occurrences of this expression corrected in annex D. Additionally, related expression "with dot11MCCAActivated set" improved correspondingly to become "with dot11MCCAActivated equal to TRUE". Implemented in contribution 10/159r1 "MCCA text for LB159".</t>
  </si>
  <si>
    <t>Change sentence to "This attribute shall specify the value of the minimum size of the window that shall be used by the mesh STA during the MCCAOP for which it is the MCCAOP owner for generating a random number for the backoff."  Implemented In Contribution 10/159r1 "MCCA text for LB159".</t>
  </si>
  <si>
    <t>Change to "This attribute shall specify the number of slots, after a SIFS duration, that the mesh STA shall sense the medium idle either before transmitting or executing a backoff during an MCCAOP for which it is the MCCAOP owner." Implemented in Contribution 10/159r1 "MCCA text for LB159".</t>
  </si>
  <si>
    <t>Guido</t>
  </si>
  <si>
    <t>Replace "It specifies the duration an MCCAOP in multiples of 32 μs." with "It specifies the duration of the MCCAOP in multiples of 32 μs." Implemented in contribution 10/159r1 "MCCA text for LB159".</t>
  </si>
  <si>
    <t>Replace sentence "The starting points of the MCCAOPs of the series are separated by a distance equal to the duration of the DTIM interval divided by the MCCAOP Periodicity." with "The starting points of the MCCAOPs of this series are separated by a time interval with a duration equal to the duration of the DTIM interval divided by the MCCAOP Periodicity."Implemented in contribution 10/159r1 "MCCA text for LB159"</t>
  </si>
  <si>
    <t>see resolution of CID 2063. Implemented in contribution 10/159r1 "MCCA text for LB159".</t>
  </si>
  <si>
    <t>There is no MCCAOP Setup Reply field.</t>
  </si>
  <si>
    <t>There is no MCCAOP Setup Reuest field.</t>
  </si>
  <si>
    <t>There is no MCCAOP Reservation Teardown field.</t>
  </si>
  <si>
    <t>Replace "However, MCCA connections can only be set up among mesh STAs that operate on the same channel and that are in MCCA enabled mode" with "However, MCCA Reservations can only be set up among mesh STAs that have dot11MCCAActivated true and operate on the same channel."</t>
  </si>
  <si>
    <t>(b) starts with “If an RSNA is based on a PSK or password” but subpart (2) says “use the PSK as the PMK”.  This text is insufficiently conditionalized as a STA with a password appears to be able to reach a point where it's expected to use a non-existent PMK.</t>
  </si>
  <si>
    <t>Separate the PSK and password behaviors.</t>
  </si>
  <si>
    <t>Delete "and the ability to determine … STAs".</t>
  </si>
  <si>
    <t>See 2277</t>
  </si>
  <si>
    <t>Guenael says we shouldn't even have multiple addresses in the PREQ.</t>
  </si>
  <si>
    <t>We discussed the mechanism with the submitter and submitter withdrew comment</t>
  </si>
  <si>
    <t>2409 should resolve issue.</t>
  </si>
  <si>
    <t>Discuss with Guido</t>
  </si>
  <si>
    <t>Include the name of the case with case "number" in parentheses for better readability.</t>
  </si>
  <si>
    <t>The PREQ-ID is only used to distinguish PREQs that have the same sequence number.  The PREP is not matched to any PREQ as far as sequence numbers or IDs are concerned.  As long as we end up with a loop free path it doesn't matter who established it.</t>
  </si>
  <si>
    <t>We should never use "the STA's own MAC address".  The mesh STA is a logical entity, we need a physical address.</t>
  </si>
  <si>
    <t>Replace "for the purpose of establishing paths..." with
 "to establish, update or delete paths"</t>
  </si>
  <si>
    <t>Replace "Data messages" with "Individually addressed Mesh Data and Multihop Action frames"</t>
  </si>
  <si>
    <t>Reason 1: this clause is generic and not specific to HWMP.
Reason 2: this TTL is used only if there happens to be a loop in the network.  The local node cannot tell who the culprit is and it is up to the implementer to decide whether additional action is needed.
Reason 3: we can't add all the possible reasons why someone would want to send a PERR.
Reason 4: this is a corner case that is not even supposed to happen with HWMP.  We left it there for other implementations that are not loop-free.</t>
  </si>
  <si>
    <t>See 2277 and 2404.  We think that group address duplicate detection is already addressed in the base standard.</t>
  </si>
  <si>
    <t>Good point.  Bundle with 2530, 2277 and 2404.</t>
  </si>
  <si>
    <t>More thoughts needed</t>
  </si>
  <si>
    <t>Delete sentence.</t>
  </si>
  <si>
    <t>For "Portal Role" see, CID .2368
For "Address mode" see CID 2370.  Suggest adding link to relevant clause?</t>
  </si>
  <si>
    <t>"When TO=1, the RF bit is reserved"</t>
  </si>
  <si>
    <t>See 2370.  The note should actually refer to the Addressing Mode bit.</t>
  </si>
  <si>
    <t>Related to 2595</t>
  </si>
  <si>
    <t>The Proxy MAC address can be omitted if it is the same as the PXU Originator MAC address.</t>
  </si>
  <si>
    <t>Sent to S-PLM</t>
  </si>
  <si>
    <t>Same as 2527</t>
  </si>
  <si>
    <t>Delete: "The mesh extensibility framework allows a mesh to be implemented with any path selection metric(s) and/or
any path selection protocol(s)." is a repetition of the previous clause."
The rest of the clause does not appear to have redundant information.
Let's think about removing "Framework"</t>
  </si>
  <si>
    <t>Resolved by 2771</t>
  </si>
  <si>
    <t>Replace "... are designed to support multihop ..." with "enable multihop"</t>
  </si>
  <si>
    <t>The note is there because Address 4 is peculiar (it is sometimes in the header, sometimes in the Mesh Control field).  Suggest turning sentence into a Note at Editor's discretion.</t>
  </si>
  <si>
    <t>Delete sentence "A destination mesh STA may… outside the mesh BSS".</t>
  </si>
  <si>
    <t>Good idea.  See 2229</t>
  </si>
  <si>
    <t>See 2229 which want to add info.</t>
  </si>
  <si>
    <t>Replace "By the pair of source mesh STA Address (identified by the Address 4 field) and Mesh Sequence
Number, the mesh STA may detect duplicate frames (see 11C.7.5.5 (Detection of duplicate Mesh
Data frames))." with "The mesh STA may detect duplicate frames and discard them (see 11C.7.5.5 (Detection of duplicate Mesh Data frames))"</t>
  </si>
  <si>
    <t>If Address 5 is unknow, the STA may send a PXU to the mesh SA.</t>
  </si>
  <si>
    <t>Replace "The Address 3 (Mesh SA) and the Mesh Sequence Number from the Mesh Control may be utilized
to detect duplicate group addressed frames (see 11C.7.5.5 (Detection of duplicate Mesh Data
frames))." with "The mesh STA may detect duplicate frames and discard them (see 11C.7.5.5 (Detection of duplicate Mesh Data frames))"</t>
  </si>
  <si>
    <t>Replace "mesh frame" with "Mesh Data  and Multihop Action frame" in second paragraph.
Replace "as a duplicate mesh frame any mesh frame that" with "as a duplicate any Mesh Data  or Multihop Action frame that"</t>
  </si>
  <si>
    <t>Replace with "destinationj mesh STAs"</t>
  </si>
  <si>
    <t>Replace "primitives" with "elements"</t>
  </si>
  <si>
    <t>11C.10.5.4 page 191 lines 9 and 20 address PREQ.  There is no mention of RANN.</t>
  </si>
  <si>
    <t>Move sentence.  Reconcile with other comment about proxy implementaitojn rationale</t>
  </si>
  <si>
    <t>See 2678 about "framework"</t>
  </si>
  <si>
    <r>
      <t>2</t>
    </r>
    <r>
      <rPr>
        <sz val="10"/>
        <rFont val="Arial"/>
        <family val="2"/>
      </rPr>
      <t>69r0</t>
    </r>
  </si>
  <si>
    <t>Replace "the mesh STA has received a RANN from a root mesh STA and does not have a path to a root mesh
STA" with "The mesh STA has received a RANN and needs to establish a path to the root mesh STA which originated the RANN"</t>
  </si>
  <si>
    <t>Replace with "See 11C.10.5.6 (Limiting the rate of HWMP sequence number increments)" (like the other instances).
Also replace "Previous HWMP sequence number of root mesh STA + 1" with "Originator HWMP SN + 1. See 11C.10.5.6 (Limiting the rate of
HWMP sequence number increments)"</t>
  </si>
  <si>
    <t>Remove first two items</t>
  </si>
  <si>
    <t>Just rename them.  Don't forget the "Mesh" part</t>
  </si>
  <si>
    <t>See 2202</t>
  </si>
  <si>
    <t>Replace "via either individually addressed or group addressed" with "in either an individually addressed or a group addressed PREQ".</t>
  </si>
  <si>
    <t>remaining?</t>
  </si>
  <si>
    <t>Yes, submission needed</t>
  </si>
  <si>
    <t>It is simpler to just remove the flags.  There's not reason for them.</t>
  </si>
  <si>
    <t>The recipient of the PXU replies with a courtesy notice -- this field is the proper way of identifying the recipient of the PXU</t>
  </si>
  <si>
    <t>This may look really nice, or it could be overbearing</t>
  </si>
  <si>
    <t>Placeholder</t>
  </si>
  <si>
    <t>Yes, submission needed.  See 2246</t>
  </si>
  <si>
    <t>WHAT?</t>
  </si>
  <si>
    <t>Problem with "Similarly, a mesh BSS does not preclude nor demand that mesh STAs use the same address for
each of the media that they may use."
maybe rearrange order</t>
  </si>
  <si>
    <t>Yes, delete the note</t>
  </si>
  <si>
    <t>There is some confusion about the frame itself being group addressed and the PREQ being group addressed.  There are other comments about this.</t>
  </si>
  <si>
    <t>See 2235</t>
  </si>
  <si>
    <t>Yes, Replay-and-Forward should be the normal behaviour.  We want symmetrical paths and RF=0 simply does not do that.</t>
  </si>
  <si>
    <t>Delete "optional procols, "</t>
  </si>
  <si>
    <t>There is a fundamental difference between practive PREQ and RANN+unicast PREQ.  The broadcast PREQ uses a non-reliable transport mechanism and therefore may change the path each time the PREQ is transmitted (since the Sequence Number is updated, all MSTAs are required to switch to the new path that may ignore the current -- best -- path if the broadcast failed to be delivered across that particular path).
The PREP mechanism is common to all methods and is not a distinguishing factor.</t>
  </si>
  <si>
    <t>We'll ask Jarkko for at least one instance of an ambiguous TTL</t>
  </si>
  <si>
    <t>See 2369</t>
  </si>
  <si>
    <t>See 2368</t>
  </si>
  <si>
    <t>Terminology is somewhat inconsistent.  We don't even use that bit for anything.  The argument that the information is not needed if it can be derived from the header of the frame is not valid because this cannot be generalized.  The crux of the issue is on page 188.  We should make the whole story clearer because the information is there but somewhat distributed.  For example "if previous PREQ received was group addressed)," should be "if bit 1 was 0")</t>
  </si>
  <si>
    <t>"HWMP time-to-live (HWMP TTL): An integer number that is used to limit the number of hops an
HWMP element may be processed and propagated. Note that this HWMP TTL is different from the
TTL in the Mesh Control"
Review all TTL instances.
See CID 2354</t>
  </si>
  <si>
    <t>An intermediate MSTA has one path to the source (the reverse path) and one path to the destination (the forward path).  These are two separate entities with their own sequence number, lifetime, metric etc.</t>
  </si>
  <si>
    <t>"initial value" is a bit of a problem because it assumes that the STA knows what that value is (it is the lifetime of the last PREQ).  "current value" simply means the value in the stored forwarding information.</t>
  </si>
  <si>
    <t>Intermediate mesh STAs should in theory never receive frames to forware.  Cases 2)b) and 2)c) are there for completeness.  They are not even normative.  Going into the details of devices that don't even create such paths is really looking at extreme corner cases.</t>
  </si>
  <si>
    <r>
      <t xml:space="preserve">Wordsmith: 
</t>
    </r>
    <r>
      <rPr>
        <sz val="10"/>
        <rFont val="Arial"/>
        <family val="2"/>
      </rPr>
      <t>T</t>
    </r>
    <r>
      <rPr>
        <sz val="10"/>
        <rFont val="Arial"/>
        <family val="2"/>
      </rPr>
      <t>he text is refined as suggested. See the latest version of the submission 11-10/101.</t>
    </r>
  </si>
  <si>
    <r>
      <t>P</t>
    </r>
    <r>
      <rPr>
        <sz val="10"/>
        <rFont val="Arial"/>
        <family val="2"/>
      </rPr>
      <t>laceholder.</t>
    </r>
  </si>
  <si>
    <r>
      <t>M</t>
    </r>
    <r>
      <rPr>
        <sz val="10"/>
        <rFont val="Arial"/>
        <family val="2"/>
      </rPr>
      <t>LME-STARTBEACONING:
will be resolved by 11-10135</t>
    </r>
  </si>
  <si>
    <r>
      <t>T</t>
    </r>
    <r>
      <rPr>
        <sz val="10"/>
        <rFont val="Arial"/>
        <family val="2"/>
      </rPr>
      <t>BTT Adjustment primitive:
The TBTT Adjustment Response frame is defined together with the modification on the MLME-MeshTBTTAdjustment primitives. See the latest version of the submission 11-10/101.</t>
    </r>
  </si>
  <si>
    <r>
      <t>M</t>
    </r>
    <r>
      <rPr>
        <sz val="10"/>
        <rFont val="Arial"/>
        <family val="2"/>
      </rPr>
      <t>issing element.
Will be resolved by 11-10/136. (Beacon Timing element is included in the BSS description as suggested.)</t>
    </r>
  </si>
  <si>
    <r>
      <t>W</t>
    </r>
    <r>
      <rPr>
        <sz val="10"/>
        <rFont val="Arial"/>
        <family val="2"/>
      </rPr>
      <t>ordsmith.
Change the sentence to read "A mesh STA may start its TSF timer independently of other mesh STAs. A mesh STA may update the value of its TSF timer based on time stamps received in Beacon or Probe Response frames from neighbor STAs when dot11MeshTSFAdjustmentActivated or dot11MeshTbttSelectionActivated is true."</t>
    </r>
  </si>
  <si>
    <t>BT element condition:</t>
  </si>
  <si>
    <r>
      <t>N</t>
    </r>
    <r>
      <rPr>
        <sz val="10"/>
        <rFont val="Arial"/>
        <family val="2"/>
      </rPr>
      <t>eighbor STA ID coding:
The current Neighbor STA ID coding does not harm any interoperability.</t>
    </r>
  </si>
  <si>
    <r>
      <t xml:space="preserve">Neighbor STA ID coding:
The primary usage of the </t>
    </r>
    <r>
      <rPr>
        <sz val="10"/>
        <rFont val="Arial"/>
        <family val="2"/>
      </rPr>
      <t xml:space="preserve">Neighbor STA ID </t>
    </r>
    <r>
      <rPr>
        <sz val="10"/>
        <rFont val="Arial"/>
        <family val="2"/>
      </rPr>
      <t>field is to check if the corresponding beacon timing information represents "my" beacon or not. Suppose there are 3 STAs, STA1, STA2, and STA3. STA1 only cares if STA2 and STA3 received STA1's beacon. STA1 does not care if STA2 receives STA3's beacon or vice versa. So, the Neighbor STA ID value does not need to be uniquely distinguishable for all of the neighbors. STA1 can assign unique AID value to STA2 and STA3, which leads to the better orthogonality of Neighbor STA ID rather than 7 LSBs of MAC address.
It is true that STA does not assign AID value for non-peer neighbors. For such neighbor STA, 7 LSBs of MAC address is set to the Neighbor STA ID field trying to identify whose beacon is reported. However, 7 LSBs of MAC address does not guarantee the orthogonality of Neighbor STA ID value.</t>
    </r>
  </si>
  <si>
    <t>Bit 0 (TO): 1
Bit 1 (RF): 1</t>
  </si>
  <si>
    <r>
      <t>D</t>
    </r>
    <r>
      <rPr>
        <sz val="10"/>
        <rFont val="Arial"/>
        <family val="2"/>
      </rPr>
      <t>one</t>
    </r>
  </si>
  <si>
    <t>The new figure contains Rej(XXX) event. Need to investigate it is ok or not.</t>
  </si>
  <si>
    <t>what about USN bit? Need to investigate which value should be set to this field in this case.</t>
  </si>
  <si>
    <r>
      <t>N</t>
    </r>
    <r>
      <rPr>
        <sz val="10"/>
        <rFont val="Arial"/>
        <family val="2"/>
      </rPr>
      <t>C</t>
    </r>
  </si>
  <si>
    <r>
      <t>R</t>
    </r>
    <r>
      <rPr>
        <sz val="10"/>
        <rFont val="Arial"/>
        <family val="2"/>
      </rPr>
      <t>emove "A comprehensive statement on the mandatory and optional QoS functionality is available in Annex A.".
Replace 
"Use of QoS frame format, EDCA (as a part of MCF), Block Acknowledgement, and No Acknowledgement." with 
"Use of QoS frame format, EDCA (as a part of MCF), Block Acknowledgement (optional), and No Acknowledgement (optional)." in line 21, page 7.</t>
    </r>
  </si>
  <si>
    <t>Done</t>
  </si>
  <si>
    <r>
      <t>T</t>
    </r>
    <r>
      <rPr>
        <sz val="10"/>
        <rFont val="Arial"/>
        <family val="2"/>
      </rPr>
      <t>his requires a little more text...</t>
    </r>
  </si>
  <si>
    <t>Resolution to CID2329, which this suggested resolution depends on, has a problem for its implementation. The implementation of the suggested resolution to 2329 is pending. Accordingly, the implementation of the suggested resolution to this comment is pending. TG needs to resolve entire issue.</t>
  </si>
  <si>
    <t xml:space="preserve">Accept in principle besides the suggestion that 802.11s instructs 802.11mb to do certain changes.
Add the following sentence where appropriate: "The frame body of the XYZ frame contains the information in Table ABC." Instruction to the editor: Except for the mesh peering management frame delete the vendor specific element from the table related to action frames. </t>
  </si>
  <si>
    <r>
      <t>S</t>
    </r>
    <r>
      <rPr>
        <sz val="10"/>
        <rFont val="Arial"/>
        <family val="2"/>
      </rPr>
      <t>lightly different action has been taken, in order to coordinate with the base standard description.
 - Change the title of 3rd level headings and the title of 4th level headings for self protected action frames.
 - Change the text citing the frame format to become "The format of the XXX Action frame body is shown in YYY.", in order to align with the description from recent amendments.
 - Take away vendor specifi element as in resolution note.</t>
    </r>
  </si>
  <si>
    <r>
      <t>m</t>
    </r>
    <r>
      <rPr>
        <sz val="10"/>
        <rFont val="Arial"/>
        <family val="2"/>
      </rPr>
      <t>ade a lot of changes to 11C.7 than expected. Need a careful review.</t>
    </r>
  </si>
  <si>
    <t>b) is only acceptable if the Partial Report subfield in the MCCA Information field is set to 0. Lax wording.</t>
  </si>
  <si>
    <t>Rephrase without mentioning viewpoints.  Just state that you learn about the metric and adapt the local metric accordingly.  Also close 2679</t>
  </si>
  <si>
    <t>11-10/151r1</t>
  </si>
  <si>
    <t>Michael Bahr</t>
  </si>
  <si>
    <t>Placeholder</t>
  </si>
  <si>
    <t>Guido Hiertz</t>
  </si>
  <si>
    <t>Michael Bahr</t>
  </si>
  <si>
    <t>Guenael Strutt</t>
  </si>
  <si>
    <t>Wordsmith.</t>
  </si>
  <si>
    <r>
      <t>BT element strucutre:</t>
    </r>
    <r>
      <rPr>
        <sz val="10"/>
        <rFont val="Arial"/>
        <family val="2"/>
      </rPr>
      <t xml:space="preserve">
T</t>
    </r>
    <r>
      <rPr>
        <sz val="10"/>
        <rFont val="Arial"/>
        <family val="2"/>
      </rPr>
      <t>he Beacon Timing element structure is changed as suggested. See the latest version of the submission 11-10/101.</t>
    </r>
  </si>
  <si>
    <r>
      <t xml:space="preserve">Wordsmith.
</t>
    </r>
    <r>
      <rPr>
        <sz val="10"/>
        <rFont val="Arial"/>
        <family val="2"/>
      </rPr>
      <t>C</t>
    </r>
    <r>
      <rPr>
        <sz val="10"/>
        <rFont val="Arial"/>
        <family val="2"/>
      </rPr>
      <t>hange the sentence to read "This primitive requests that a TBTT Adjustment Request frame be sent to the specified peer mesh STA.".</t>
    </r>
  </si>
  <si>
    <t>BT element limit:</t>
  </si>
  <si>
    <t>TBTT Adjustment primitive:
The TBTT Adjustment Response frame is defined together with the modification on the MLME-MeshTBTTAdjustment primitives. See the latest version of the submission 11-10/101.</t>
  </si>
  <si>
    <r>
      <t>T</t>
    </r>
    <r>
      <rPr>
        <sz val="10"/>
        <rFont val="Arial"/>
        <family val="2"/>
      </rPr>
      <t>BTT Adjustment primitive:
A reference to the corresponding clause is added in 10.3.77.3.4.</t>
    </r>
  </si>
  <si>
    <r>
      <t>W</t>
    </r>
    <r>
      <rPr>
        <sz val="10"/>
        <rFont val="Arial"/>
        <family val="2"/>
      </rPr>
      <t>ordsmith.</t>
    </r>
  </si>
  <si>
    <r>
      <t>T</t>
    </r>
    <r>
      <rPr>
        <sz val="10"/>
        <rFont val="Arial"/>
        <family val="2"/>
      </rPr>
      <t>he relation to the dot11MeshTbttSelectionActivated is removed. Text has been changed in 11-10/101.</t>
    </r>
  </si>
  <si>
    <r>
      <t>T</t>
    </r>
    <r>
      <rPr>
        <sz val="10"/>
        <rFont val="Arial"/>
        <family val="2"/>
      </rPr>
      <t>his operation is trying to stop clock drifting, which is useful to maintain the orthogonality of TBTT (beacon timing) and MCCAOP. Without this operation, each STA's TBTT or MCCAOP is drifting all the time, depending on the relative clock errors among STAs, which result in collisions of beacons or MCCAOPs for some duration. The intention of this operation is to avoid such circumstances.</t>
    </r>
  </si>
  <si>
    <r>
      <t>Sync with STA outside the MBSS:</t>
    </r>
    <r>
      <rPr>
        <sz val="10"/>
        <rFont val="Arial"/>
        <family val="2"/>
      </rPr>
      <t xml:space="preserve">
I</t>
    </r>
    <r>
      <rPr>
        <sz val="10"/>
        <rFont val="Arial"/>
        <family val="2"/>
      </rPr>
      <t>t is STA's decision if the STA maintain sync with non-peer neighbor STAs. The specification intends to allow such a flexibility. Sync with non-peer STA does not harm any interoperability. See the latest version of the 11-10/101.</t>
    </r>
  </si>
  <si>
    <t>Clause structure: Clause 11.1 contains a pointer to 11.12. This is one of the preferred way for the amendment for mesh standard. There is no need to move 11C.12.3 to 11.1.2.</t>
  </si>
  <si>
    <r>
      <t>C</t>
    </r>
    <r>
      <rPr>
        <sz val="10"/>
        <rFont val="Arial"/>
        <family val="2"/>
      </rPr>
      <t>lause structure:
The text has been largely improved. X.3 in D4.0 is merged to 11C.12.4. See the latest version of the submission 11-10/101.</t>
    </r>
  </si>
  <si>
    <r>
      <t>T</t>
    </r>
    <r>
      <rPr>
        <sz val="10"/>
        <rFont val="Arial"/>
        <family val="2"/>
      </rPr>
      <t>BTT vs beacon reception timing:
A mesh STA shall calculate the TBTT upon the Beacon frame reception. Also, Beacon Timing element reports on "TBTT" of its neighbor STAs, instead of beacon reception time. The text proposed by 11-10/101 clarifies this operation. See the latest version of the submission 11-10/101.</t>
    </r>
  </si>
  <si>
    <r>
      <t>C</t>
    </r>
    <r>
      <rPr>
        <sz val="10"/>
        <rFont val="Arial"/>
        <family val="2"/>
      </rPr>
      <t>ontrol bits in Mesh Config IE:</t>
    </r>
  </si>
  <si>
    <r>
      <t>C</t>
    </r>
    <r>
      <rPr>
        <sz val="10"/>
        <rFont val="Arial"/>
        <family val="2"/>
      </rPr>
      <t>lause structure:
The text has been largely improved. The clause header is changed to "Beacon timing advertisement". See the latest version of the submission 11-10/101.</t>
    </r>
  </si>
  <si>
    <t>Wordsmith.
"A mesh STA that receives a Beacon Timing element …"</t>
  </si>
  <si>
    <t>Neighbor STA ID value coding:
Space is inserted between "7" and "LSBs". The first sentence does not need to be split. It provides the necessary procedure with a reasonable readability. The benefit of the procedure (AID or MAC address matching to provide the reasonable orthogonality of Neighbor STA ID) seems to compensate the complexity.</t>
  </si>
  <si>
    <r>
      <t>T</t>
    </r>
    <r>
      <rPr>
        <sz val="10"/>
        <rFont val="Arial"/>
        <family val="2"/>
      </rPr>
      <t>BTT Adjusting vs TSF Adjusting:
TBTT Adjustment and TSF Adjustment should be differentiated, even if they both adjust TSF eventually. TBTT Adjustment is an event caused by beacon collision as described in 11C.12.4, whereas TSF Adjustment is an event caused by clock drift. TGs drafit D3.0 used to mixed up both operations, but it was suggested to during the LB147 comment resolution that both are different meaning and should be differentiated. TBTT Adjustment and TSF Adjustment The typo is corrected.</t>
    </r>
  </si>
  <si>
    <r>
      <t>W</t>
    </r>
    <r>
      <rPr>
        <sz val="10"/>
        <rFont val="Arial"/>
        <family val="2"/>
      </rPr>
      <t>ordsmith.
Replace "and initialize its TSF timer" with "and update its TSF timer".</t>
    </r>
  </si>
  <si>
    <t>802.11s forwards MSDUs only. On each "hop" frames are resembled before they can be forwarded. Never ever, fragments of frames are forwarded. Accordingly, 802.11s does not forward MPDUs.
The current description of 802.11s may be misleading. There are several occurences in 802.11s D4.0 that discuss "frame forwarding." In fact, however, "MSDU/MMPDU forwarding" is meant. Therefore, the 802.11s TG should review the current text and replace "frame forwarding" (and similar wording) with "MSDU/MMPDU forwarding" where appropriate.
One exemption is the forwarding of MAC layer management frames. The so called multihop Action frames are MMPDUs that can be forwarded over multiple hops.
Instruction to the Editor: Change all occurences of "frame forwarding" in 802.11s D4.0 (and similar terminilogy) with "MSDU/MMPDU forwarding".</t>
  </si>
  <si>
    <t>Read page 40, 7.3.2.95.4 specifies the congestion control protocol identifier. This signals the implementation of the congestion control mechanism. See Table s5. The value 0 means congestion control is not activated. This is the default congestion control mode.</t>
  </si>
  <si>
    <t>11-10/160r0</t>
  </si>
  <si>
    <t>Discuss. Need a submission to follow recommendation. Interaction with .11w.
Michael will spearhead a submission.</t>
  </si>
  <si>
    <t>accept. Submission required.</t>
  </si>
  <si>
    <t>accept. Submission required. See CID 2664 too.</t>
  </si>
  <si>
    <t>accept, but leave it up to the editor's discretion to make it "MIC element" or "MICE" since "MICE element" is redundant-- the MIC element element.</t>
  </si>
  <si>
    <t>accept. This should be fixed along with 2318 which addresses similar verbage above.</t>
  </si>
  <si>
    <t>accept. Submission required. Don't think this is Editorial either.</t>
  </si>
  <si>
    <t>Discussed. Reject since the text does indicate frame format.</t>
  </si>
  <si>
    <t>reject. Curve selection and parameter verification are out-of-scope of this document. Curves used are from an IANA registry.</t>
  </si>
  <si>
    <t>After Los Angeles meeting</t>
  </si>
  <si>
    <t>change first sentence into "The MCCAOP Advertisements frame is transmitted by a mesh STA with dot11MCCAActivated equal to TRUEset to one or more neighbor peer mesh STAs with dot11MCCAActivated equal to TRUEset." Implemented in contribution 10/159r1 "MCCA text for LB159".</t>
  </si>
  <si>
    <t>"The MCCAOP Reservation Teardown frame is transmitted by a mesh STA with dot11MCCAActivated equal to TRUE to one or more neighbor peer mesh STAs with dot11MCCAActivated equal to TRUE"</t>
  </si>
  <si>
    <t>As in comment.Implemented in contribution 10/159r1 "MCCA text for LB159".</t>
  </si>
  <si>
    <t>Replace sentence with ",They advertise these advance reservations to their neighbors via MCCA Advertisements." Implemented in 10/159r1 "MCCA text for LB159".</t>
  </si>
  <si>
    <t>As in comment. Implemented in contribution 10/159r1 "MCCA text for LB159".</t>
  </si>
  <si>
    <t>extend "dot11MCCAActivated set" into "dot11MCCAActived equal to TRUE" Implemented in contribution 10/159r1 "MCCA text for LB159".</t>
  </si>
  <si>
    <t>check with Michael; propose to reject</t>
  </si>
  <si>
    <t>As in comment. Make similar changes for Periodicity in p108, line 1 and for the MCCAOP field on p108, lin 6.  Implemented in contribution 10/159r1 "MCCA text for LB159", where a number of other such substitutions have been made.</t>
  </si>
  <si>
    <t>see resolution of CID 2099. Implemented in contribution 10/159r1 "MCCA text for LB159".</t>
  </si>
  <si>
    <t>Implemented in contribution 10/159r1 "MCCA text for LB159".</t>
  </si>
  <si>
    <t>Add the following sentence at line 50 in Clause 7.3.2.103 and line17 of Clause 7.3.2.104: "The value 255 is reserved and is not used to identify a single MCCAOP reservation." Implemented in contribution 10/159r1 "MCCA text for LB159".</t>
  </si>
  <si>
    <t>see resolution of CID 2105.</t>
  </si>
  <si>
    <t>Change last sentence to "The special value 255 is not used to identify anof MCCAOP Reservation ID, when all bits are 1,but is used to indicate all MCCAOPsreserved for usage in MCCAOP Reservation Teardown frames." Implemented in 10/159r1.</t>
  </si>
  <si>
    <t>Implemented in Contribution 10/159r1 "MCCA text for LB159".</t>
  </si>
  <si>
    <t>implemented in Contribution 10/159r1 "MCCA text for LB159".</t>
  </si>
  <si>
    <t>Change sentence to "These times shall not be used for a new MCCAOP with the reporting mesh STA as they may experience interference as specified in 9.9a.3.7 (MCCAOP setup procedure)from the transmissions scheduled to take place during the reported MCCAOPs or may cause interference to them." Implemented in Contribution 10/159r1.</t>
  </si>
  <si>
    <t>Change paragraph to "The Interfering Times are directly derived from the TX-RX Times Reports and Broadcast Times Reports of the neighbor peer mesh STAs.The Interfering Times Report reflects the latest TX-RX Times Reports and Braodcast Times Reports from the neighbor peer mesh STAs". Implemented in Contribution 10/159r1 "MCCA text for LB159".</t>
  </si>
  <si>
    <t>implemented in contribution 10/159r1 "MCCA text for LB159".</t>
  </si>
  <si>
    <t>with dot11MCCAActivated equal to true. Implemented in Contribution 10/159r1 "MCCA text for LB159".</t>
  </si>
  <si>
    <t>Suggested change has been implemented in contribution 10/159r1 "MCCA text for LB159".</t>
  </si>
  <si>
    <t>Implemented in 10/159r1 "MCCA text for LB159".</t>
  </si>
  <si>
    <t>delete the "or". Implemented in Contribution 10/159r1 "MCCA text for LB159".</t>
  </si>
  <si>
    <t>Change text to "the intended MCCAOP responder or responders.". Implemented in 10/159r1.</t>
  </si>
  <si>
    <r>
      <t>2</t>
    </r>
    <r>
      <rPr>
        <sz val="10"/>
        <rFont val="Arial"/>
        <family val="2"/>
      </rPr>
      <t>36r0</t>
    </r>
  </si>
  <si>
    <r>
      <t>2</t>
    </r>
    <r>
      <rPr>
        <sz val="10"/>
        <rFont val="Arial"/>
        <family val="2"/>
      </rPr>
      <t>05r0</t>
    </r>
  </si>
  <si>
    <t>Liwen</t>
  </si>
  <si>
    <t>Originally, the 802.11-2007 base standard requires an AP to backoff after each "broadcast" frame (group addressed frames) since there there is no mechanism to detect the collision of un-acknowleged frames. Group addressed frames, however, are not acknowledged. Accordingly, the transmission of several group addressed frames in a row may cause a series of frames to collide. The consequence is inefficient medium usage and lost frames.
The group, however, understands the reviewer's concern and agrees that the current scheme of the transmission of group addressed frames is very inefficient (in case the wireless medium is idle and no collisions occur). A possible remedy is the usage of MCCA. A remedy for EDCA remains to be developed.</t>
  </si>
  <si>
    <t>If the commenter will not come up with a resolution, different sub groups will need to take care of "their" sections.</t>
  </si>
  <si>
    <t>Dee &amp; Guido (for MCCA), Michael Bahr and Guenael Strutt (for HWMP)</t>
  </si>
  <si>
    <t>Instruct the editor to add the word "Yes" to the "Extensible" column of Table 7-26 of 802.11s D4.0 for the following rows:
Mesh Configuration
Congestion Notification
Mesh Peering Management
Mesh Channel Switch Announcement
Mesh Awake Window
MCCAOP Setup Request
MCCAOP Setup Reply
MCCAOP Advertisements
MCCAOP Reservation Teardown
Portal Announcement
Root Announcement
Proxy Update Confirmation</t>
  </si>
  <si>
    <t>reservation is plural</t>
  </si>
  <si>
    <t>"… each of the MCCAOP Reservations."</t>
  </si>
  <si>
    <t>24-26</t>
  </si>
  <si>
    <t>wrong article "the xxx addressed transmission"</t>
  </si>
  <si>
    <t>change to "… is for a &lt;individually | group&gt; addressed transmission, …"</t>
  </si>
  <si>
    <t>What is with MCCAOP Reservation ID 255?</t>
  </si>
  <si>
    <t>specify value 255</t>
  </si>
  <si>
    <t>17</t>
  </si>
  <si>
    <t>What is with MCCAOP Reservation ID 255? It's difficult to translate when all bits are 1 to 255.</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</si>
</sst>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 numFmtId="204" formatCode="0_);[Red]\(0\)"/>
  </numFmts>
  <fonts count="33">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b/>
      <sz val="18"/>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sz val="9"/>
      <name val="MS UI Gothic"/>
      <family val="3"/>
    </font>
    <font>
      <vertAlign val="superscript"/>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42">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thin"/>
      <top style="medium"/>
      <bottom style="thin"/>
    </border>
    <border>
      <left style="thin"/>
      <right style="thin"/>
      <top style="medium"/>
      <bottom style="thin"/>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color indexed="8"/>
      </left>
      <right style="thick">
        <color indexed="8"/>
      </right>
      <top style="thick">
        <color indexed="8"/>
      </top>
      <bottom>
        <color indexed="63"/>
      </bottom>
    </border>
    <border>
      <left style="thin"/>
      <right style="thin"/>
      <top>
        <color indexed="63"/>
      </top>
      <bottom style="thin"/>
    </border>
    <border>
      <left style="thin"/>
      <right style="thin"/>
      <top style="thin"/>
      <bottom style="medium"/>
    </border>
    <border>
      <left>
        <color indexed="63"/>
      </left>
      <right style="medium"/>
      <top>
        <color indexed="63"/>
      </top>
      <bottom>
        <color indexed="63"/>
      </bottom>
    </border>
    <border>
      <left style="thin"/>
      <right style="medium"/>
      <top style="thin"/>
      <bottom style="thin"/>
    </border>
    <border>
      <left style="thin"/>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20" borderId="1" applyNumberFormat="0" applyAlignment="0" applyProtection="0"/>
    <xf numFmtId="0" fontId="16" fillId="20" borderId="2" applyNumberFormat="0" applyAlignment="0" applyProtection="0"/>
    <xf numFmtId="0" fontId="17" fillId="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21" borderId="0" applyNumberFormat="0" applyBorder="0" applyAlignment="0" applyProtection="0"/>
    <xf numFmtId="0" fontId="0" fillId="0" borderId="0">
      <alignment/>
      <protection/>
    </xf>
    <xf numFmtId="0" fontId="0" fillId="22" borderId="4" applyNumberFormat="0" applyFont="0" applyAlignment="0" applyProtection="0"/>
    <xf numFmtId="0" fontId="22" fillId="3" borderId="0" applyNumberFormat="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29"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10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10" fillId="0" borderId="0" xfId="0" applyFont="1" applyAlignment="1">
      <alignment/>
    </xf>
    <xf numFmtId="0" fontId="10" fillId="0" borderId="0" xfId="0" applyFont="1" applyAlignment="1">
      <alignment wrapText="1"/>
    </xf>
    <xf numFmtId="0" fontId="7" fillId="0" borderId="11" xfId="0" applyFont="1" applyBorder="1" applyAlignment="1">
      <alignment/>
    </xf>
    <xf numFmtId="0" fontId="7" fillId="0" borderId="11" xfId="0" applyFont="1" applyBorder="1" applyAlignment="1">
      <alignment wrapText="1"/>
    </xf>
    <xf numFmtId="1" fontId="7" fillId="0" borderId="12" xfId="0" applyNumberFormat="1" applyFont="1" applyBorder="1" applyAlignment="1">
      <alignment horizontal="left" vertical="top" wrapText="1"/>
    </xf>
    <xf numFmtId="0" fontId="0" fillId="0" borderId="13" xfId="0" applyBorder="1" applyAlignment="1">
      <alignment horizontal="left" vertical="top" wrapText="1"/>
    </xf>
    <xf numFmtId="0" fontId="7" fillId="0" borderId="14" xfId="0" applyFont="1" applyBorder="1" applyAlignment="1">
      <alignment horizontal="left" vertical="top" wrapText="1"/>
    </xf>
    <xf numFmtId="0" fontId="0" fillId="0" borderId="14" xfId="0" applyBorder="1" applyAlignment="1">
      <alignment horizontal="left" vertical="top" wrapText="1"/>
    </xf>
    <xf numFmtId="49" fontId="7" fillId="0" borderId="14" xfId="0" applyNumberFormat="1" applyFont="1" applyBorder="1" applyAlignment="1">
      <alignment horizontal="left" vertical="top" wrapText="1"/>
    </xf>
    <xf numFmtId="1" fontId="7" fillId="0" borderId="14" xfId="0" applyNumberFormat="1"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xf>
    <xf numFmtId="0" fontId="7" fillId="0" borderId="0" xfId="0" applyFont="1" applyAlignment="1">
      <alignment/>
    </xf>
    <xf numFmtId="0" fontId="7" fillId="0" borderId="15" xfId="0" applyFont="1" applyBorder="1" applyAlignment="1">
      <alignment/>
    </xf>
    <xf numFmtId="0" fontId="7" fillId="0" borderId="16" xfId="0" applyFont="1" applyBorder="1" applyAlignment="1">
      <alignment horizontal="center"/>
    </xf>
    <xf numFmtId="0" fontId="7" fillId="0" borderId="17" xfId="0" applyFont="1" applyBorder="1" applyAlignment="1">
      <alignment horizontal="center"/>
    </xf>
    <xf numFmtId="0" fontId="0" fillId="0" borderId="18" xfId="0" applyBorder="1" applyAlignment="1">
      <alignment/>
    </xf>
    <xf numFmtId="0" fontId="0" fillId="0" borderId="0" xfId="0" applyBorder="1" applyAlignment="1">
      <alignment/>
    </xf>
    <xf numFmtId="10" fontId="0" fillId="0" borderId="19" xfId="0" applyNumberFormat="1" applyBorder="1" applyAlignment="1">
      <alignment horizontal="center"/>
    </xf>
    <xf numFmtId="0" fontId="0" fillId="0" borderId="20" xfId="0" applyBorder="1" applyAlignment="1">
      <alignment/>
    </xf>
    <xf numFmtId="0" fontId="0" fillId="0" borderId="21" xfId="0" applyBorder="1" applyAlignment="1">
      <alignment/>
    </xf>
    <xf numFmtId="10" fontId="0" fillId="0" borderId="22" xfId="0" applyNumberFormat="1" applyBorder="1" applyAlignment="1">
      <alignment horizontal="center"/>
    </xf>
    <xf numFmtId="0" fontId="0" fillId="0" borderId="0" xfId="0" applyNumberFormat="1" applyAlignment="1">
      <alignment/>
    </xf>
    <xf numFmtId="0" fontId="0" fillId="0" borderId="21" xfId="0" applyNumberFormat="1" applyBorder="1" applyAlignment="1">
      <alignment/>
    </xf>
    <xf numFmtId="0" fontId="11" fillId="0" borderId="0" xfId="0" applyFont="1" applyAlignment="1">
      <alignment/>
    </xf>
    <xf numFmtId="0" fontId="12" fillId="0" borderId="0" xfId="0" applyFont="1" applyAlignment="1">
      <alignment/>
    </xf>
    <xf numFmtId="0" fontId="0" fillId="0" borderId="0" xfId="0" applyAlignment="1">
      <alignment vertical="top" wrapText="1"/>
    </xf>
    <xf numFmtId="0" fontId="0" fillId="0" borderId="23" xfId="0" applyBorder="1" applyAlignment="1">
      <alignment/>
    </xf>
    <xf numFmtId="0" fontId="0" fillId="0" borderId="18" xfId="0" applyFill="1" applyBorder="1" applyAlignment="1">
      <alignment/>
    </xf>
    <xf numFmtId="0" fontId="0" fillId="0" borderId="20" xfId="0" applyFill="1" applyBorder="1" applyAlignment="1">
      <alignment/>
    </xf>
    <xf numFmtId="10" fontId="0" fillId="0" borderId="24" xfId="0" applyNumberFormat="1" applyBorder="1" applyAlignment="1">
      <alignment horizontal="center"/>
    </xf>
    <xf numFmtId="14" fontId="0" fillId="0" borderId="0" xfId="0" applyNumberFormat="1" applyAlignment="1">
      <alignment/>
    </xf>
    <xf numFmtId="0" fontId="7" fillId="0" borderId="25" xfId="0" applyFont="1" applyFill="1" applyBorder="1" applyAlignment="1">
      <alignment vertical="top" wrapText="1"/>
    </xf>
    <xf numFmtId="49" fontId="7" fillId="0" borderId="25" xfId="0" applyNumberFormat="1" applyFont="1" applyFill="1" applyBorder="1" applyAlignment="1" applyProtection="1">
      <alignment horizontal="center" vertical="top" wrapText="1"/>
      <protection/>
    </xf>
    <xf numFmtId="0" fontId="7" fillId="0" borderId="25" xfId="0" applyFont="1" applyFill="1" applyBorder="1" applyAlignment="1" applyProtection="1">
      <alignment horizontal="center" vertical="top" wrapText="1"/>
      <protection/>
    </xf>
    <xf numFmtId="49" fontId="7" fillId="0" borderId="25" xfId="0" applyNumberFormat="1" applyFont="1" applyFill="1" applyBorder="1" applyAlignment="1" applyProtection="1">
      <alignment vertical="top" wrapText="1"/>
      <protection/>
    </xf>
    <xf numFmtId="0" fontId="7" fillId="0" borderId="25" xfId="0" applyFont="1" applyFill="1" applyBorder="1" applyAlignment="1" applyProtection="1">
      <alignment vertical="top" wrapText="1"/>
      <protection/>
    </xf>
    <xf numFmtId="0" fontId="9" fillId="0" borderId="25" xfId="0" applyFont="1" applyFill="1" applyBorder="1" applyAlignment="1">
      <alignment vertical="top" wrapText="1"/>
    </xf>
    <xf numFmtId="0" fontId="7" fillId="0" borderId="25" xfId="0" applyNumberFormat="1" applyFont="1" applyFill="1" applyBorder="1" applyAlignment="1" applyProtection="1">
      <alignment horizontal="left" vertical="top" wrapText="1"/>
      <protection/>
    </xf>
    <xf numFmtId="203" fontId="7" fillId="0" borderId="25"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5" fillId="0" borderId="0" xfId="58" applyAlignment="1" applyProtection="1">
      <alignment/>
      <protection/>
    </xf>
    <xf numFmtId="0" fontId="12" fillId="0" borderId="0" xfId="0" applyFont="1" applyAlignment="1">
      <alignment horizontal="right"/>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14" xfId="0" applyFont="1" applyFill="1" applyBorder="1" applyAlignment="1">
      <alignment horizontal="justify" vertical="top" wrapText="1"/>
    </xf>
    <xf numFmtId="0" fontId="7" fillId="0" borderId="25"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4" xfId="0" applyFont="1" applyFill="1" applyBorder="1" applyAlignment="1">
      <alignment horizontal="right" vertical="top" wrapText="1"/>
    </xf>
    <xf numFmtId="0" fontId="0" fillId="0" borderId="0" xfId="0" applyFont="1" applyAlignment="1">
      <alignment vertical="top" wrapText="1"/>
    </xf>
    <xf numFmtId="0" fontId="0" fillId="0" borderId="14" xfId="0" applyBorder="1" applyAlignment="1">
      <alignment vertical="top" wrapText="1"/>
    </xf>
    <xf numFmtId="49" fontId="0" fillId="0" borderId="14" xfId="0" applyNumberFormat="1" applyBorder="1" applyAlignment="1">
      <alignment vertical="top" wrapText="1"/>
    </xf>
    <xf numFmtId="16" fontId="0" fillId="0" borderId="14" xfId="0" applyNumberFormat="1" applyBorder="1" applyAlignment="1">
      <alignment vertical="top" wrapText="1"/>
    </xf>
    <xf numFmtId="17" fontId="0" fillId="0" borderId="14" xfId="0" applyNumberFormat="1" applyBorder="1" applyAlignment="1">
      <alignment vertical="top" wrapText="1"/>
    </xf>
    <xf numFmtId="0" fontId="0" fillId="0" borderId="14" xfId="0" applyBorder="1" applyAlignment="1" quotePrefix="1">
      <alignment vertical="top" wrapText="1"/>
    </xf>
    <xf numFmtId="0" fontId="0" fillId="0" borderId="0" xfId="0" applyFont="1" applyAlignment="1">
      <alignment/>
    </xf>
    <xf numFmtId="0" fontId="0" fillId="0" borderId="14" xfId="0" applyFill="1" applyBorder="1" applyAlignment="1">
      <alignment horizontal="justify" vertical="top" wrapText="1"/>
    </xf>
    <xf numFmtId="0" fontId="0" fillId="0" borderId="14" xfId="0" applyBorder="1" applyAlignment="1">
      <alignment/>
    </xf>
    <xf numFmtId="0" fontId="0" fillId="0" borderId="14" xfId="0" applyNumberFormat="1" applyFont="1" applyFill="1" applyBorder="1" applyAlignment="1">
      <alignment horizontal="justify" vertical="top" wrapText="1"/>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0" xfId="0" applyBorder="1" applyAlignment="1">
      <alignment/>
    </xf>
    <xf numFmtId="10" fontId="0" fillId="0" borderId="29" xfId="0" applyNumberFormat="1" applyBorder="1" applyAlignment="1">
      <alignment/>
    </xf>
    <xf numFmtId="10" fontId="0" fillId="0" borderId="30" xfId="0" applyNumberFormat="1"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10" fontId="0" fillId="0" borderId="37" xfId="0" applyNumberFormat="1"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18">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This is a cummulation of the comments submitted by voters for IEEE 802.11 LB 159 on P802.11s Draft D4.0 with resolutions so far.
.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480</xdr:row>
      <xdr:rowOff>0</xdr:rowOff>
    </xdr:from>
    <xdr:ext cx="0" cy="0"/>
    <xdr:sp>
      <xdr:nvSpPr>
        <xdr:cNvPr id="1" name="Picture 1"/>
        <xdr:cNvSpPr>
          <a:spLocks noChangeAspect="1"/>
        </xdr:cNvSpPr>
      </xdr:nvSpPr>
      <xdr:spPr>
        <a:xfrm>
          <a:off x="16830675" y="41832847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775</xdr:row>
      <xdr:rowOff>0</xdr:rowOff>
    </xdr:from>
    <xdr:ext cx="0" cy="0"/>
    <xdr:sp>
      <xdr:nvSpPr>
        <xdr:cNvPr id="2" name="Picture 1"/>
        <xdr:cNvSpPr>
          <a:spLocks noChangeAspect="1"/>
        </xdr:cNvSpPr>
      </xdr:nvSpPr>
      <xdr:spPr>
        <a:xfrm>
          <a:off x="16830675" y="72290940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9" sqref="B9"/>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1190</v>
      </c>
    </row>
    <row r="2" ht="18.75">
      <c r="B2" s="1" t="s">
        <v>1188</v>
      </c>
    </row>
    <row r="3" spans="1:2" ht="18.75">
      <c r="A3" s="2" t="s">
        <v>1184</v>
      </c>
      <c r="B3" s="1" t="s">
        <v>12</v>
      </c>
    </row>
    <row r="4" spans="1:6" ht="18.75">
      <c r="A4" s="2" t="s">
        <v>1189</v>
      </c>
      <c r="B4" s="11" t="s">
        <v>2058</v>
      </c>
      <c r="F4" s="7"/>
    </row>
    <row r="5" spans="1:2" ht="15.75">
      <c r="A5" s="2" t="s">
        <v>1194</v>
      </c>
      <c r="B5" s="8" t="s">
        <v>2059</v>
      </c>
    </row>
    <row r="6" s="3" customFormat="1" ht="16.5" thickBot="1"/>
    <row r="7" spans="1:2" s="4" customFormat="1" ht="18.75">
      <c r="A7" s="4" t="s">
        <v>1192</v>
      </c>
      <c r="B7" s="9" t="s">
        <v>2060</v>
      </c>
    </row>
    <row r="8" spans="1:2" ht="15.75">
      <c r="A8" s="2" t="s">
        <v>2121</v>
      </c>
      <c r="B8" s="8" t="s">
        <v>13</v>
      </c>
    </row>
    <row r="9" spans="1:9" ht="15.75">
      <c r="A9" s="2" t="s">
        <v>1193</v>
      </c>
      <c r="B9" s="2" t="s">
        <v>2095</v>
      </c>
      <c r="C9" s="8"/>
      <c r="E9" s="8"/>
      <c r="F9" s="8"/>
      <c r="G9" s="8"/>
      <c r="H9" s="8"/>
      <c r="I9" s="8"/>
    </row>
    <row r="10" spans="2:9" ht="15.75">
      <c r="B10" s="2" t="s">
        <v>2096</v>
      </c>
      <c r="C10" s="8"/>
      <c r="E10" s="8"/>
      <c r="F10" s="8"/>
      <c r="G10" s="8"/>
      <c r="H10" s="8"/>
      <c r="I10" s="8"/>
    </row>
    <row r="11" spans="2:9" ht="15.75">
      <c r="B11" s="2" t="s">
        <v>2097</v>
      </c>
      <c r="C11" s="8"/>
      <c r="E11" s="8"/>
      <c r="F11" s="8"/>
      <c r="G11" s="8"/>
      <c r="H11" s="8"/>
      <c r="I11" s="8"/>
    </row>
    <row r="12" spans="2:9" ht="15.75">
      <c r="B12" s="2" t="s">
        <v>2098</v>
      </c>
      <c r="C12" s="8"/>
      <c r="E12" s="8"/>
      <c r="F12" s="8"/>
      <c r="G12" s="8"/>
      <c r="H12" s="8"/>
      <c r="I12" s="8"/>
    </row>
    <row r="13" spans="2:9" ht="15.75">
      <c r="B13" s="61" t="s">
        <v>2061</v>
      </c>
      <c r="C13" s="10"/>
      <c r="E13" s="8"/>
      <c r="F13" s="8"/>
      <c r="G13" s="8"/>
      <c r="H13" s="8"/>
      <c r="I13" s="8"/>
    </row>
    <row r="14" spans="3:9" ht="15.75">
      <c r="C14" s="8"/>
      <c r="D14" s="8"/>
      <c r="E14" s="8"/>
      <c r="F14" s="8"/>
      <c r="G14" s="8"/>
      <c r="H14" s="8"/>
      <c r="I14" s="8"/>
    </row>
    <row r="15" ht="15.75">
      <c r="A15" s="2" t="s">
        <v>1191</v>
      </c>
    </row>
    <row r="27" spans="1:5" ht="15.75" customHeight="1">
      <c r="A27" s="6"/>
      <c r="B27" s="100"/>
      <c r="C27" s="100"/>
      <c r="D27" s="100"/>
      <c r="E27" s="100"/>
    </row>
    <row r="28" spans="1:5" ht="15.75" customHeight="1">
      <c r="A28" s="4"/>
      <c r="B28" s="5"/>
      <c r="C28" s="5"/>
      <c r="D28" s="5"/>
      <c r="E28" s="5"/>
    </row>
    <row r="29" spans="1:5" ht="15.75" customHeight="1">
      <c r="A29" s="4"/>
      <c r="B29" s="99"/>
      <c r="C29" s="99"/>
      <c r="D29" s="99"/>
      <c r="E29" s="99"/>
    </row>
    <row r="30" spans="1:5" ht="15.75" customHeight="1">
      <c r="A30" s="4"/>
      <c r="B30" s="5"/>
      <c r="C30" s="5"/>
      <c r="D30" s="5"/>
      <c r="E30" s="5"/>
    </row>
    <row r="31" spans="1:5" ht="15.75" customHeight="1">
      <c r="A31" s="4"/>
      <c r="B31" s="99"/>
      <c r="C31" s="99"/>
      <c r="D31" s="99"/>
      <c r="E31" s="99"/>
    </row>
    <row r="32" spans="2:5" ht="15.75" customHeight="1">
      <c r="B32" s="99"/>
      <c r="C32" s="99"/>
      <c r="D32" s="99"/>
      <c r="E32" s="99"/>
    </row>
    <row r="33" ht="15.75" customHeight="1"/>
    <row r="34" ht="15.75" customHeight="1"/>
    <row r="35" ht="15.75" customHeight="1"/>
  </sheetData>
  <sheetProtection/>
  <mergeCells count="3">
    <mergeCell ref="B29:E29"/>
    <mergeCell ref="B27:E27"/>
    <mergeCell ref="B31:E32"/>
  </mergeCells>
  <hyperlinks>
    <hyperlink ref="B13" r:id="rId1" display="KazuyukiA.Sakoda@jp.sony.com"/>
  </hyperlinks>
  <printOptions/>
  <pageMargins left="0.787401575" right="0.787401575" top="0.984251969" bottom="0.984251969"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B810"/>
  <sheetViews>
    <sheetView tabSelected="1" zoomScale="85" zoomScaleNormal="85" zoomScalePageLayoutView="0" workbookViewId="0" topLeftCell="A1">
      <pane xSplit="7" ySplit="1" topLeftCell="M2" activePane="bottomRight" state="frozen"/>
      <selection pane="topLeft" activeCell="A1" sqref="A1"/>
      <selection pane="topRight" activeCell="H1" sqref="H1"/>
      <selection pane="bottomLeft" activeCell="A2" sqref="A2"/>
      <selection pane="bottomRight" activeCell="N3" sqref="N3"/>
    </sheetView>
  </sheetViews>
  <sheetFormatPr defaultColWidth="9.140625" defaultRowHeight="12.75"/>
  <cols>
    <col min="1" max="1" width="6.421875" style="63" customWidth="1"/>
    <col min="2" max="2" width="12.57421875" style="45" customWidth="1"/>
    <col min="3" max="3" width="11.28125" style="45" hidden="1" customWidth="1"/>
    <col min="4" max="4" width="11.00390625" style="29" hidden="1" customWidth="1"/>
    <col min="5" max="5" width="8.7109375" style="64" hidden="1" customWidth="1"/>
    <col min="6" max="6" width="9.28125" style="45" hidden="1" customWidth="1"/>
    <col min="7" max="7" width="6.421875" style="45" hidden="1" customWidth="1"/>
    <col min="8" max="8" width="8.00390625" style="45" customWidth="1"/>
    <col min="9" max="9" width="5.421875" style="70" customWidth="1"/>
    <col min="10" max="10" width="6.8515625" style="64" customWidth="1"/>
    <col min="11" max="11" width="5.421875" style="45" customWidth="1"/>
    <col min="12" max="12" width="10.7109375" style="66" customWidth="1"/>
    <col min="13" max="13" width="16.00390625" style="45" customWidth="1"/>
    <col min="14" max="14" width="12.00390625" style="65" bestFit="1" customWidth="1"/>
    <col min="15" max="15" width="9.28125" style="65" customWidth="1"/>
    <col min="16" max="16" width="10.00390625" style="67" customWidth="1"/>
    <col min="17" max="17" width="12.28125" style="65" customWidth="1"/>
    <col min="18" max="18" width="11.421875" style="45" customWidth="1"/>
    <col min="19" max="19" width="8.421875" style="59" customWidth="1"/>
    <col min="20" max="20" width="35.7109375" style="72" customWidth="1"/>
    <col min="21" max="21" width="36.28125" style="72" customWidth="1"/>
    <col min="22" max="22" width="9.8515625" style="45" customWidth="1"/>
    <col min="23" max="23" width="35.7109375" style="45" customWidth="1"/>
    <col min="24" max="24" width="10.28125" style="12" customWidth="1"/>
    <col min="25" max="25" width="9.140625" style="12" customWidth="1"/>
    <col min="26" max="26" width="42.8515625" style="12" customWidth="1"/>
    <col min="27" max="27" width="9.140625" style="12" customWidth="1"/>
    <col min="28" max="28" width="11.00390625" style="45" hidden="1" customWidth="1"/>
    <col min="29" max="16384" width="9.140625" style="12" customWidth="1"/>
  </cols>
  <sheetData>
    <row r="1" spans="1:28" s="45" customFormat="1" ht="39" thickTop="1">
      <c r="A1" s="51" t="s">
        <v>1195</v>
      </c>
      <c r="B1" s="51" t="s">
        <v>2078</v>
      </c>
      <c r="C1" s="52" t="s">
        <v>2107</v>
      </c>
      <c r="D1" s="52" t="s">
        <v>527</v>
      </c>
      <c r="E1" s="57" t="s">
        <v>528</v>
      </c>
      <c r="F1" s="53" t="s">
        <v>1331</v>
      </c>
      <c r="G1" s="53" t="s">
        <v>1196</v>
      </c>
      <c r="H1" s="53" t="s">
        <v>2126</v>
      </c>
      <c r="I1" s="69" t="s">
        <v>2088</v>
      </c>
      <c r="J1" s="57" t="s">
        <v>2089</v>
      </c>
      <c r="K1" s="54" t="s">
        <v>2090</v>
      </c>
      <c r="L1" s="54" t="s">
        <v>2084</v>
      </c>
      <c r="M1" s="55" t="s">
        <v>2085</v>
      </c>
      <c r="N1" s="51" t="s">
        <v>2288</v>
      </c>
      <c r="O1" s="51" t="s">
        <v>519</v>
      </c>
      <c r="P1" s="53" t="s">
        <v>523</v>
      </c>
      <c r="Q1" s="55" t="s">
        <v>2289</v>
      </c>
      <c r="R1" s="55" t="s">
        <v>1188</v>
      </c>
      <c r="S1" s="58" t="s">
        <v>522</v>
      </c>
      <c r="T1" s="53" t="s">
        <v>2122</v>
      </c>
      <c r="U1" s="53" t="s">
        <v>2123</v>
      </c>
      <c r="V1" s="51" t="s">
        <v>2069</v>
      </c>
      <c r="W1" s="51" t="s">
        <v>1198</v>
      </c>
      <c r="X1" s="56" t="s">
        <v>2130</v>
      </c>
      <c r="Y1" s="55" t="s">
        <v>516</v>
      </c>
      <c r="Z1" s="55" t="s">
        <v>517</v>
      </c>
      <c r="AA1" s="55" t="s">
        <v>518</v>
      </c>
      <c r="AB1" s="51" t="s">
        <v>2094</v>
      </c>
    </row>
    <row r="2" spans="1:27" ht="51">
      <c r="A2" s="71">
        <v>2001</v>
      </c>
      <c r="B2" s="73" t="s">
        <v>2062</v>
      </c>
      <c r="C2" s="73" t="s">
        <v>2290</v>
      </c>
      <c r="D2" s="73">
        <v>47</v>
      </c>
      <c r="E2" s="73">
        <v>25</v>
      </c>
      <c r="F2" s="73" t="s">
        <v>2091</v>
      </c>
      <c r="G2" s="73" t="s">
        <v>449</v>
      </c>
      <c r="H2" s="73" t="s">
        <v>1097</v>
      </c>
      <c r="I2" s="74" t="s">
        <v>2291</v>
      </c>
      <c r="J2" s="74" t="s">
        <v>2292</v>
      </c>
      <c r="K2" s="73" t="s">
        <v>2091</v>
      </c>
      <c r="L2" s="74" t="s">
        <v>1161</v>
      </c>
      <c r="M2" s="74" t="s">
        <v>472</v>
      </c>
      <c r="N2" s="74" t="s">
        <v>1098</v>
      </c>
      <c r="O2" s="74"/>
      <c r="P2" s="74" t="s">
        <v>2207</v>
      </c>
      <c r="Q2" s="74" t="s">
        <v>67</v>
      </c>
      <c r="R2" s="74" t="s">
        <v>1939</v>
      </c>
      <c r="S2" s="74" t="s">
        <v>2419</v>
      </c>
      <c r="T2" s="73" t="s">
        <v>2293</v>
      </c>
      <c r="U2" s="73" t="s">
        <v>2294</v>
      </c>
      <c r="V2" s="68" t="s">
        <v>1666</v>
      </c>
      <c r="W2" s="68" t="s">
        <v>2611</v>
      </c>
      <c r="X2" s="68"/>
      <c r="Y2" s="68" t="s">
        <v>585</v>
      </c>
      <c r="Z2" s="68"/>
      <c r="AA2" s="68">
        <v>4.01</v>
      </c>
    </row>
    <row r="3" spans="1:27" ht="51">
      <c r="A3" s="71">
        <v>2002</v>
      </c>
      <c r="B3" s="73" t="s">
        <v>2062</v>
      </c>
      <c r="C3" s="73" t="s">
        <v>1161</v>
      </c>
      <c r="D3" s="73">
        <v>47</v>
      </c>
      <c r="E3" s="73">
        <v>50</v>
      </c>
      <c r="F3" s="73" t="s">
        <v>2091</v>
      </c>
      <c r="G3" s="73" t="s">
        <v>449</v>
      </c>
      <c r="H3" s="73" t="s">
        <v>1097</v>
      </c>
      <c r="I3" s="74" t="s">
        <v>2291</v>
      </c>
      <c r="J3" s="74" t="s">
        <v>2295</v>
      </c>
      <c r="K3" s="73" t="s">
        <v>2091</v>
      </c>
      <c r="L3" s="74" t="s">
        <v>1161</v>
      </c>
      <c r="M3" s="74" t="s">
        <v>472</v>
      </c>
      <c r="N3" s="74" t="s">
        <v>1098</v>
      </c>
      <c r="O3" s="74"/>
      <c r="P3" s="74" t="s">
        <v>2207</v>
      </c>
      <c r="Q3" s="74" t="s">
        <v>67</v>
      </c>
      <c r="R3" s="74" t="s">
        <v>1939</v>
      </c>
      <c r="S3" s="74" t="s">
        <v>2419</v>
      </c>
      <c r="T3" s="73" t="s">
        <v>2293</v>
      </c>
      <c r="U3" s="73" t="s">
        <v>2294</v>
      </c>
      <c r="V3" s="68" t="s">
        <v>1669</v>
      </c>
      <c r="W3" s="68" t="s">
        <v>2611</v>
      </c>
      <c r="X3" s="68"/>
      <c r="Y3" s="68" t="s">
        <v>585</v>
      </c>
      <c r="Z3" s="68"/>
      <c r="AA3" s="68">
        <v>4.01</v>
      </c>
    </row>
    <row r="4" spans="1:27" ht="89.25">
      <c r="A4" s="71">
        <v>2003</v>
      </c>
      <c r="B4" s="73" t="s">
        <v>2062</v>
      </c>
      <c r="C4" s="73" t="s">
        <v>1161</v>
      </c>
      <c r="D4" s="73">
        <v>47</v>
      </c>
      <c r="E4" s="73">
        <v>47</v>
      </c>
      <c r="F4" s="73" t="s">
        <v>2092</v>
      </c>
      <c r="G4" s="73" t="s">
        <v>449</v>
      </c>
      <c r="H4" s="73" t="s">
        <v>1097</v>
      </c>
      <c r="I4" s="74" t="s">
        <v>2291</v>
      </c>
      <c r="J4" s="74" t="s">
        <v>2291</v>
      </c>
      <c r="K4" s="73" t="s">
        <v>2092</v>
      </c>
      <c r="L4" s="74" t="s">
        <v>1161</v>
      </c>
      <c r="M4" s="74" t="s">
        <v>472</v>
      </c>
      <c r="N4" s="74" t="s">
        <v>1098</v>
      </c>
      <c r="O4" s="74"/>
      <c r="P4" s="74" t="s">
        <v>1137</v>
      </c>
      <c r="Q4" s="74" t="s">
        <v>67</v>
      </c>
      <c r="R4" s="74" t="s">
        <v>1939</v>
      </c>
      <c r="S4" s="74" t="s">
        <v>2419</v>
      </c>
      <c r="T4" s="73" t="s">
        <v>2296</v>
      </c>
      <c r="U4" s="73" t="s">
        <v>2297</v>
      </c>
      <c r="V4" s="68" t="s">
        <v>2198</v>
      </c>
      <c r="W4" s="79" t="s">
        <v>11</v>
      </c>
      <c r="X4" s="68" t="s">
        <v>300</v>
      </c>
      <c r="Y4" s="68"/>
      <c r="Z4" s="68"/>
      <c r="AA4" s="68"/>
    </row>
    <row r="5" spans="1:27" ht="165.75">
      <c r="A5" s="71">
        <v>2004</v>
      </c>
      <c r="B5" s="73" t="s">
        <v>2062</v>
      </c>
      <c r="C5" s="73" t="s">
        <v>1161</v>
      </c>
      <c r="D5" s="73" t="s">
        <v>1178</v>
      </c>
      <c r="E5" s="73" t="s">
        <v>2063</v>
      </c>
      <c r="F5" s="73" t="s">
        <v>2092</v>
      </c>
      <c r="G5" s="73" t="s">
        <v>449</v>
      </c>
      <c r="H5" s="73" t="s">
        <v>1097</v>
      </c>
      <c r="I5" s="74" t="s">
        <v>1178</v>
      </c>
      <c r="J5" s="74" t="s">
        <v>2063</v>
      </c>
      <c r="K5" s="73" t="s">
        <v>2092</v>
      </c>
      <c r="L5" s="74" t="s">
        <v>1161</v>
      </c>
      <c r="M5" s="74" t="s">
        <v>472</v>
      </c>
      <c r="N5" s="74" t="s">
        <v>1098</v>
      </c>
      <c r="O5" s="74"/>
      <c r="P5" s="74" t="s">
        <v>2207</v>
      </c>
      <c r="Q5" s="74" t="s">
        <v>67</v>
      </c>
      <c r="R5" s="74" t="s">
        <v>1939</v>
      </c>
      <c r="S5" s="74" t="s">
        <v>2419</v>
      </c>
      <c r="T5" s="73" t="s">
        <v>2298</v>
      </c>
      <c r="U5" s="73" t="s">
        <v>2299</v>
      </c>
      <c r="V5" s="68" t="s">
        <v>1674</v>
      </c>
      <c r="W5" s="79" t="s">
        <v>2612</v>
      </c>
      <c r="X5" s="68"/>
      <c r="Y5" s="68" t="s">
        <v>585</v>
      </c>
      <c r="Z5" s="68"/>
      <c r="AA5" s="68">
        <v>4.01</v>
      </c>
    </row>
    <row r="6" spans="1:27" ht="38.25">
      <c r="A6" s="71">
        <v>2005</v>
      </c>
      <c r="B6" s="73" t="s">
        <v>2062</v>
      </c>
      <c r="C6" s="73" t="s">
        <v>1161</v>
      </c>
      <c r="D6" s="73">
        <v>47</v>
      </c>
      <c r="E6" s="73">
        <v>65</v>
      </c>
      <c r="F6" s="73" t="s">
        <v>2092</v>
      </c>
      <c r="G6" s="73" t="s">
        <v>449</v>
      </c>
      <c r="H6" s="73" t="s">
        <v>1097</v>
      </c>
      <c r="I6" s="74" t="s">
        <v>2291</v>
      </c>
      <c r="J6" s="74" t="s">
        <v>2300</v>
      </c>
      <c r="K6" s="73" t="s">
        <v>2092</v>
      </c>
      <c r="L6" s="74" t="s">
        <v>1161</v>
      </c>
      <c r="M6" s="74" t="s">
        <v>472</v>
      </c>
      <c r="N6" s="74" t="s">
        <v>1098</v>
      </c>
      <c r="O6" s="74"/>
      <c r="P6" s="74" t="s">
        <v>2207</v>
      </c>
      <c r="Q6" s="74" t="s">
        <v>67</v>
      </c>
      <c r="R6" s="74" t="s">
        <v>1939</v>
      </c>
      <c r="S6" s="74" t="s">
        <v>2419</v>
      </c>
      <c r="T6" s="73" t="s">
        <v>2301</v>
      </c>
      <c r="U6" s="73" t="s">
        <v>2302</v>
      </c>
      <c r="V6" s="68" t="s">
        <v>1669</v>
      </c>
      <c r="W6" s="68" t="s">
        <v>2611</v>
      </c>
      <c r="X6" s="68"/>
      <c r="Y6" s="68" t="s">
        <v>585</v>
      </c>
      <c r="Z6" s="68"/>
      <c r="AA6" s="68">
        <v>4.01</v>
      </c>
    </row>
    <row r="7" spans="1:27" ht="165.75">
      <c r="A7" s="71">
        <v>2006</v>
      </c>
      <c r="B7" s="73" t="s">
        <v>2062</v>
      </c>
      <c r="C7" s="73" t="s">
        <v>1161</v>
      </c>
      <c r="D7" s="73">
        <v>47</v>
      </c>
      <c r="E7" s="73">
        <v>65</v>
      </c>
      <c r="F7" s="73" t="s">
        <v>2092</v>
      </c>
      <c r="G7" s="73" t="s">
        <v>449</v>
      </c>
      <c r="H7" s="73" t="s">
        <v>1097</v>
      </c>
      <c r="I7" s="74" t="s">
        <v>2291</v>
      </c>
      <c r="J7" s="74" t="s">
        <v>2300</v>
      </c>
      <c r="K7" s="73" t="s">
        <v>2092</v>
      </c>
      <c r="L7" s="74" t="s">
        <v>1161</v>
      </c>
      <c r="M7" s="74" t="s">
        <v>472</v>
      </c>
      <c r="N7" s="74" t="s">
        <v>1098</v>
      </c>
      <c r="O7" s="74"/>
      <c r="P7" s="74" t="s">
        <v>2207</v>
      </c>
      <c r="Q7" s="74" t="s">
        <v>67</v>
      </c>
      <c r="R7" s="74" t="s">
        <v>1939</v>
      </c>
      <c r="S7" s="74" t="s">
        <v>2419</v>
      </c>
      <c r="T7" s="73" t="s">
        <v>2303</v>
      </c>
      <c r="U7" s="73" t="s">
        <v>2299</v>
      </c>
      <c r="V7" s="68" t="s">
        <v>1674</v>
      </c>
      <c r="W7" s="79" t="s">
        <v>2612</v>
      </c>
      <c r="X7" s="68"/>
      <c r="Y7" s="68" t="s">
        <v>585</v>
      </c>
      <c r="Z7" s="68"/>
      <c r="AA7" s="68">
        <v>4.01</v>
      </c>
    </row>
    <row r="8" spans="1:27" ht="51">
      <c r="A8" s="71">
        <v>2007</v>
      </c>
      <c r="B8" s="73" t="s">
        <v>2062</v>
      </c>
      <c r="C8" s="73" t="s">
        <v>2304</v>
      </c>
      <c r="D8" s="73">
        <v>75</v>
      </c>
      <c r="E8" s="73" t="s">
        <v>2305</v>
      </c>
      <c r="F8" s="73" t="s">
        <v>2092</v>
      </c>
      <c r="G8" s="73" t="s">
        <v>449</v>
      </c>
      <c r="H8" s="73" t="s">
        <v>458</v>
      </c>
      <c r="I8" s="74" t="s">
        <v>2306</v>
      </c>
      <c r="J8" s="74" t="s">
        <v>2305</v>
      </c>
      <c r="K8" s="73" t="s">
        <v>2092</v>
      </c>
      <c r="L8" s="74" t="s">
        <v>2304</v>
      </c>
      <c r="M8" s="74" t="s">
        <v>475</v>
      </c>
      <c r="N8" s="74" t="s">
        <v>1099</v>
      </c>
      <c r="O8" s="74"/>
      <c r="P8" s="74" t="s">
        <v>2207</v>
      </c>
      <c r="Q8" s="74" t="s">
        <v>67</v>
      </c>
      <c r="R8" s="74" t="s">
        <v>2421</v>
      </c>
      <c r="S8" s="74" t="s">
        <v>2400</v>
      </c>
      <c r="T8" s="73" t="s">
        <v>2307</v>
      </c>
      <c r="U8" s="73" t="s">
        <v>2308</v>
      </c>
      <c r="V8" s="68" t="s">
        <v>1670</v>
      </c>
      <c r="W8" s="68" t="s">
        <v>1679</v>
      </c>
      <c r="X8" s="68"/>
      <c r="Y8" s="68" t="s">
        <v>2597</v>
      </c>
      <c r="Z8" s="68"/>
      <c r="AA8" s="68">
        <v>4.01</v>
      </c>
    </row>
    <row r="9" spans="1:27" ht="63.75">
      <c r="A9" s="71">
        <v>2008</v>
      </c>
      <c r="B9" s="73" t="s">
        <v>2062</v>
      </c>
      <c r="C9" s="73" t="s">
        <v>2309</v>
      </c>
      <c r="D9" s="73">
        <v>123</v>
      </c>
      <c r="E9" s="73">
        <v>65</v>
      </c>
      <c r="F9" s="73" t="s">
        <v>2092</v>
      </c>
      <c r="G9" s="73" t="s">
        <v>449</v>
      </c>
      <c r="H9" s="73" t="s">
        <v>1097</v>
      </c>
      <c r="I9" s="74" t="s">
        <v>2310</v>
      </c>
      <c r="J9" s="74" t="s">
        <v>2300</v>
      </c>
      <c r="K9" s="73" t="s">
        <v>2092</v>
      </c>
      <c r="L9" s="74" t="s">
        <v>2309</v>
      </c>
      <c r="M9" s="74" t="s">
        <v>483</v>
      </c>
      <c r="N9" s="74" t="s">
        <v>1098</v>
      </c>
      <c r="O9" s="74"/>
      <c r="P9" s="74" t="s">
        <v>2207</v>
      </c>
      <c r="Q9" s="74" t="s">
        <v>67</v>
      </c>
      <c r="R9" s="74" t="s">
        <v>1939</v>
      </c>
      <c r="S9" s="74" t="s">
        <v>2419</v>
      </c>
      <c r="T9" s="73" t="s">
        <v>2311</v>
      </c>
      <c r="U9" s="73" t="s">
        <v>2312</v>
      </c>
      <c r="V9" s="68" t="s">
        <v>1674</v>
      </c>
      <c r="W9" s="79" t="s">
        <v>2613</v>
      </c>
      <c r="X9" s="68"/>
      <c r="Y9" s="68" t="s">
        <v>585</v>
      </c>
      <c r="Z9" s="68"/>
      <c r="AA9" s="68">
        <v>4.01</v>
      </c>
    </row>
    <row r="10" spans="1:27" ht="102">
      <c r="A10" s="71">
        <v>2009</v>
      </c>
      <c r="B10" s="73" t="s">
        <v>2062</v>
      </c>
      <c r="C10" s="73" t="s">
        <v>2313</v>
      </c>
      <c r="D10" s="73">
        <v>124</v>
      </c>
      <c r="E10" s="73" t="s">
        <v>2314</v>
      </c>
      <c r="F10" s="73" t="s">
        <v>2091</v>
      </c>
      <c r="G10" s="73" t="s">
        <v>449</v>
      </c>
      <c r="H10" s="73" t="s">
        <v>1097</v>
      </c>
      <c r="I10" s="74" t="s">
        <v>2315</v>
      </c>
      <c r="J10" s="74" t="s">
        <v>2314</v>
      </c>
      <c r="K10" s="73" t="s">
        <v>2091</v>
      </c>
      <c r="L10" s="74" t="s">
        <v>2313</v>
      </c>
      <c r="M10" s="74" t="s">
        <v>483</v>
      </c>
      <c r="N10" s="74" t="s">
        <v>1098</v>
      </c>
      <c r="O10" s="74"/>
      <c r="P10" s="74" t="s">
        <v>1137</v>
      </c>
      <c r="Q10" s="74" t="s">
        <v>67</v>
      </c>
      <c r="R10" s="74"/>
      <c r="S10" s="74"/>
      <c r="T10" s="73" t="s">
        <v>2316</v>
      </c>
      <c r="U10" s="73" t="s">
        <v>2317</v>
      </c>
      <c r="V10" s="68" t="s">
        <v>1674</v>
      </c>
      <c r="W10" s="79" t="s">
        <v>2614</v>
      </c>
      <c r="X10" s="68" t="s">
        <v>300</v>
      </c>
      <c r="Y10" s="68"/>
      <c r="Z10" s="68"/>
      <c r="AA10" s="68"/>
    </row>
    <row r="11" spans="1:27" ht="76.5">
      <c r="A11" s="71">
        <v>2010</v>
      </c>
      <c r="B11" s="73" t="s">
        <v>2062</v>
      </c>
      <c r="C11" s="73" t="s">
        <v>2318</v>
      </c>
      <c r="D11" s="73" t="s">
        <v>2319</v>
      </c>
      <c r="E11" s="73" t="s">
        <v>2320</v>
      </c>
      <c r="F11" s="73" t="s">
        <v>2091</v>
      </c>
      <c r="G11" s="73" t="s">
        <v>449</v>
      </c>
      <c r="H11" s="73" t="s">
        <v>1097</v>
      </c>
      <c r="I11" s="74" t="s">
        <v>2319</v>
      </c>
      <c r="J11" s="74" t="s">
        <v>2320</v>
      </c>
      <c r="K11" s="73" t="s">
        <v>2091</v>
      </c>
      <c r="L11" s="74" t="s">
        <v>2318</v>
      </c>
      <c r="M11" s="74" t="s">
        <v>483</v>
      </c>
      <c r="N11" s="74" t="s">
        <v>1098</v>
      </c>
      <c r="O11" s="74"/>
      <c r="P11" s="74" t="s">
        <v>2207</v>
      </c>
      <c r="Q11" s="74" t="s">
        <v>67</v>
      </c>
      <c r="R11" s="74" t="s">
        <v>1939</v>
      </c>
      <c r="S11" s="74" t="s">
        <v>2419</v>
      </c>
      <c r="T11" s="73" t="s">
        <v>2321</v>
      </c>
      <c r="U11" s="73" t="s">
        <v>2322</v>
      </c>
      <c r="V11" s="68" t="s">
        <v>1674</v>
      </c>
      <c r="W11" s="68" t="s">
        <v>2615</v>
      </c>
      <c r="X11" s="68"/>
      <c r="Y11" s="68" t="s">
        <v>585</v>
      </c>
      <c r="Z11" s="68"/>
      <c r="AA11" s="68">
        <v>4.01</v>
      </c>
    </row>
    <row r="12" spans="1:27" ht="51">
      <c r="A12" s="71">
        <v>2011</v>
      </c>
      <c r="B12" s="73" t="s">
        <v>2062</v>
      </c>
      <c r="C12" s="73" t="s">
        <v>1426</v>
      </c>
      <c r="D12" s="73">
        <v>125</v>
      </c>
      <c r="E12" s="73">
        <v>62</v>
      </c>
      <c r="F12" s="73" t="s">
        <v>2091</v>
      </c>
      <c r="G12" s="73" t="s">
        <v>449</v>
      </c>
      <c r="H12" s="73" t="s">
        <v>1097</v>
      </c>
      <c r="I12" s="74" t="s">
        <v>1427</v>
      </c>
      <c r="J12" s="74" t="s">
        <v>1428</v>
      </c>
      <c r="K12" s="73" t="s">
        <v>2091</v>
      </c>
      <c r="L12" s="74" t="s">
        <v>1426</v>
      </c>
      <c r="M12" s="74" t="s">
        <v>483</v>
      </c>
      <c r="N12" s="74" t="s">
        <v>1098</v>
      </c>
      <c r="O12" s="74"/>
      <c r="P12" s="74" t="s">
        <v>2207</v>
      </c>
      <c r="Q12" s="74" t="s">
        <v>67</v>
      </c>
      <c r="R12" s="74" t="s">
        <v>1939</v>
      </c>
      <c r="S12" s="74" t="s">
        <v>2419</v>
      </c>
      <c r="T12" s="73" t="s">
        <v>1429</v>
      </c>
      <c r="U12" s="73" t="s">
        <v>1430</v>
      </c>
      <c r="V12" s="68" t="s">
        <v>1674</v>
      </c>
      <c r="W12" s="68" t="s">
        <v>2616</v>
      </c>
      <c r="X12" s="68"/>
      <c r="Y12" s="68" t="s">
        <v>585</v>
      </c>
      <c r="Z12" s="68"/>
      <c r="AA12" s="68">
        <v>4.01</v>
      </c>
    </row>
    <row r="13" spans="1:27" ht="76.5">
      <c r="A13" s="71">
        <v>2012</v>
      </c>
      <c r="B13" s="73" t="s">
        <v>2062</v>
      </c>
      <c r="C13" s="73" t="s">
        <v>1431</v>
      </c>
      <c r="D13" s="73">
        <v>244</v>
      </c>
      <c r="E13" s="73">
        <v>5</v>
      </c>
      <c r="F13" s="73" t="s">
        <v>2092</v>
      </c>
      <c r="G13" s="73" t="s">
        <v>449</v>
      </c>
      <c r="H13" s="73" t="s">
        <v>458</v>
      </c>
      <c r="I13" s="74" t="s">
        <v>1432</v>
      </c>
      <c r="J13" s="74" t="s">
        <v>1433</v>
      </c>
      <c r="K13" s="73" t="s">
        <v>2092</v>
      </c>
      <c r="L13" s="74" t="s">
        <v>1431</v>
      </c>
      <c r="M13" s="74" t="s">
        <v>500</v>
      </c>
      <c r="N13" s="74" t="s">
        <v>1099</v>
      </c>
      <c r="O13" s="74"/>
      <c r="P13" s="74" t="s">
        <v>2207</v>
      </c>
      <c r="Q13" s="74" t="s">
        <v>67</v>
      </c>
      <c r="R13" s="74" t="s">
        <v>2421</v>
      </c>
      <c r="S13" s="74" t="s">
        <v>2400</v>
      </c>
      <c r="T13" s="73" t="s">
        <v>1434</v>
      </c>
      <c r="U13" s="73" t="s">
        <v>1435</v>
      </c>
      <c r="V13" s="68" t="s">
        <v>1674</v>
      </c>
      <c r="W13" s="68" t="s">
        <v>65</v>
      </c>
      <c r="X13" s="68"/>
      <c r="Y13" s="68" t="s">
        <v>2592</v>
      </c>
      <c r="Z13" s="68"/>
      <c r="AA13" s="68">
        <v>4.01</v>
      </c>
    </row>
    <row r="14" spans="1:27" ht="51">
      <c r="A14" s="71">
        <v>2013</v>
      </c>
      <c r="B14" s="73" t="s">
        <v>2062</v>
      </c>
      <c r="C14" s="73" t="s">
        <v>1431</v>
      </c>
      <c r="D14" s="73">
        <v>244</v>
      </c>
      <c r="E14" s="73">
        <v>9</v>
      </c>
      <c r="F14" s="73" t="s">
        <v>2092</v>
      </c>
      <c r="G14" s="73" t="s">
        <v>449</v>
      </c>
      <c r="H14" s="73" t="s">
        <v>458</v>
      </c>
      <c r="I14" s="74" t="s">
        <v>1432</v>
      </c>
      <c r="J14" s="74" t="s">
        <v>1436</v>
      </c>
      <c r="K14" s="73" t="s">
        <v>2092</v>
      </c>
      <c r="L14" s="74" t="s">
        <v>1431</v>
      </c>
      <c r="M14" s="74" t="s">
        <v>500</v>
      </c>
      <c r="N14" s="74" t="s">
        <v>1099</v>
      </c>
      <c r="O14" s="74"/>
      <c r="P14" s="74" t="s">
        <v>2207</v>
      </c>
      <c r="Q14" s="74" t="s">
        <v>67</v>
      </c>
      <c r="R14" s="74" t="s">
        <v>2421</v>
      </c>
      <c r="S14" s="74" t="s">
        <v>2400</v>
      </c>
      <c r="T14" s="73" t="s">
        <v>1437</v>
      </c>
      <c r="U14" s="73" t="s">
        <v>1438</v>
      </c>
      <c r="V14" s="68" t="s">
        <v>1670</v>
      </c>
      <c r="W14" s="73" t="s">
        <v>897</v>
      </c>
      <c r="X14" s="68"/>
      <c r="Y14" s="68" t="s">
        <v>584</v>
      </c>
      <c r="Z14" s="68"/>
      <c r="AA14" s="68">
        <v>4.01</v>
      </c>
    </row>
    <row r="15" spans="1:27" ht="63.75">
      <c r="A15" s="71">
        <v>2014</v>
      </c>
      <c r="B15" s="73" t="s">
        <v>2062</v>
      </c>
      <c r="C15" s="73" t="s">
        <v>1439</v>
      </c>
      <c r="D15" s="73">
        <v>213</v>
      </c>
      <c r="E15" s="73">
        <v>59</v>
      </c>
      <c r="F15" s="73" t="s">
        <v>2092</v>
      </c>
      <c r="G15" s="73" t="s">
        <v>449</v>
      </c>
      <c r="H15" s="73" t="s">
        <v>1097</v>
      </c>
      <c r="I15" s="74" t="s">
        <v>1440</v>
      </c>
      <c r="J15" s="74" t="s">
        <v>1441</v>
      </c>
      <c r="K15" s="73" t="s">
        <v>2092</v>
      </c>
      <c r="L15" s="74" t="s">
        <v>1439</v>
      </c>
      <c r="M15" s="74" t="s">
        <v>498</v>
      </c>
      <c r="N15" s="74" t="s">
        <v>1098</v>
      </c>
      <c r="O15" s="74"/>
      <c r="P15" s="74" t="s">
        <v>1137</v>
      </c>
      <c r="Q15" s="74" t="s">
        <v>67</v>
      </c>
      <c r="R15" s="74"/>
      <c r="S15" s="74"/>
      <c r="T15" s="73" t="s">
        <v>1442</v>
      </c>
      <c r="U15" s="73" t="s">
        <v>1443</v>
      </c>
      <c r="V15" s="68" t="s">
        <v>1674</v>
      </c>
      <c r="W15" s="68"/>
      <c r="X15" s="68" t="s">
        <v>300</v>
      </c>
      <c r="Y15" s="68"/>
      <c r="Z15" s="68"/>
      <c r="AA15" s="68"/>
    </row>
    <row r="16" spans="1:27" ht="51">
      <c r="A16" s="71">
        <v>2015</v>
      </c>
      <c r="B16" s="73" t="s">
        <v>2062</v>
      </c>
      <c r="C16" s="73" t="s">
        <v>1439</v>
      </c>
      <c r="D16" s="73">
        <v>213</v>
      </c>
      <c r="E16" s="73">
        <v>38</v>
      </c>
      <c r="F16" s="73" t="s">
        <v>2092</v>
      </c>
      <c r="G16" s="73" t="s">
        <v>449</v>
      </c>
      <c r="H16" s="73" t="s">
        <v>1097</v>
      </c>
      <c r="I16" s="74" t="s">
        <v>1440</v>
      </c>
      <c r="J16" s="74" t="s">
        <v>1444</v>
      </c>
      <c r="K16" s="73" t="s">
        <v>2092</v>
      </c>
      <c r="L16" s="74" t="s">
        <v>1439</v>
      </c>
      <c r="M16" s="74" t="s">
        <v>498</v>
      </c>
      <c r="N16" s="74" t="s">
        <v>1098</v>
      </c>
      <c r="O16" s="74"/>
      <c r="P16" s="74" t="s">
        <v>2207</v>
      </c>
      <c r="Q16" s="74" t="s">
        <v>67</v>
      </c>
      <c r="R16" s="74" t="s">
        <v>1939</v>
      </c>
      <c r="S16" s="74" t="s">
        <v>2419</v>
      </c>
      <c r="T16" s="73" t="s">
        <v>1445</v>
      </c>
      <c r="U16" s="73" t="s">
        <v>1446</v>
      </c>
      <c r="V16" s="68" t="s">
        <v>1669</v>
      </c>
      <c r="W16" s="68" t="s">
        <v>2617</v>
      </c>
      <c r="X16" s="68"/>
      <c r="Y16" s="68" t="s">
        <v>585</v>
      </c>
      <c r="Z16" s="68"/>
      <c r="AA16" s="68">
        <v>4.01</v>
      </c>
    </row>
    <row r="17" spans="1:27" ht="127.5">
      <c r="A17" s="71">
        <v>2016</v>
      </c>
      <c r="B17" s="73" t="s">
        <v>2062</v>
      </c>
      <c r="C17" s="73" t="s">
        <v>1439</v>
      </c>
      <c r="D17" s="73">
        <v>213</v>
      </c>
      <c r="E17" s="73" t="s">
        <v>1447</v>
      </c>
      <c r="F17" s="73" t="s">
        <v>2091</v>
      </c>
      <c r="G17" s="73" t="s">
        <v>449</v>
      </c>
      <c r="H17" s="73" t="s">
        <v>1097</v>
      </c>
      <c r="I17" s="74" t="s">
        <v>1440</v>
      </c>
      <c r="J17" s="74" t="s">
        <v>1447</v>
      </c>
      <c r="K17" s="73" t="s">
        <v>2091</v>
      </c>
      <c r="L17" s="74" t="s">
        <v>1439</v>
      </c>
      <c r="M17" s="74" t="s">
        <v>498</v>
      </c>
      <c r="N17" s="74" t="s">
        <v>1098</v>
      </c>
      <c r="O17" s="74"/>
      <c r="P17" s="74" t="s">
        <v>2207</v>
      </c>
      <c r="Q17" s="74" t="s">
        <v>67</v>
      </c>
      <c r="R17" s="74" t="s">
        <v>1939</v>
      </c>
      <c r="S17" s="74" t="s">
        <v>2419</v>
      </c>
      <c r="T17" s="73" t="s">
        <v>1448</v>
      </c>
      <c r="U17" s="73" t="s">
        <v>1449</v>
      </c>
      <c r="V17" s="68" t="s">
        <v>1674</v>
      </c>
      <c r="W17" s="68" t="s">
        <v>2618</v>
      </c>
      <c r="X17" s="68"/>
      <c r="Y17" s="68" t="s">
        <v>585</v>
      </c>
      <c r="Z17" s="68"/>
      <c r="AA17" s="68">
        <v>4.01</v>
      </c>
    </row>
    <row r="18" spans="1:27" ht="51">
      <c r="A18" s="71">
        <v>2017</v>
      </c>
      <c r="B18" s="73" t="s">
        <v>2062</v>
      </c>
      <c r="C18" s="73" t="s">
        <v>1439</v>
      </c>
      <c r="D18" s="73">
        <v>213</v>
      </c>
      <c r="E18" s="73">
        <v>53</v>
      </c>
      <c r="F18" s="73" t="s">
        <v>2092</v>
      </c>
      <c r="G18" s="73" t="s">
        <v>449</v>
      </c>
      <c r="H18" s="73" t="s">
        <v>1097</v>
      </c>
      <c r="I18" s="74" t="s">
        <v>1440</v>
      </c>
      <c r="J18" s="74" t="s">
        <v>1450</v>
      </c>
      <c r="K18" s="73" t="s">
        <v>2092</v>
      </c>
      <c r="L18" s="74" t="s">
        <v>1439</v>
      </c>
      <c r="M18" s="74" t="s">
        <v>498</v>
      </c>
      <c r="N18" s="74" t="s">
        <v>1098</v>
      </c>
      <c r="O18" s="74"/>
      <c r="P18" s="74" t="s">
        <v>2207</v>
      </c>
      <c r="Q18" s="74" t="s">
        <v>67</v>
      </c>
      <c r="R18" s="74" t="s">
        <v>1939</v>
      </c>
      <c r="S18" s="74" t="s">
        <v>2419</v>
      </c>
      <c r="T18" s="73" t="s">
        <v>1451</v>
      </c>
      <c r="U18" s="73" t="s">
        <v>1452</v>
      </c>
      <c r="V18" s="68" t="s">
        <v>1669</v>
      </c>
      <c r="W18" s="68" t="s">
        <v>2617</v>
      </c>
      <c r="X18" s="68"/>
      <c r="Y18" s="68" t="s">
        <v>585</v>
      </c>
      <c r="Z18" s="68"/>
      <c r="AA18" s="68">
        <v>4.01</v>
      </c>
    </row>
    <row r="19" spans="1:27" ht="76.5">
      <c r="A19" s="71">
        <v>2018</v>
      </c>
      <c r="B19" s="73" t="s">
        <v>2062</v>
      </c>
      <c r="C19" s="73" t="s">
        <v>1439</v>
      </c>
      <c r="D19" s="73">
        <v>213</v>
      </c>
      <c r="E19" s="73" t="s">
        <v>1453</v>
      </c>
      <c r="F19" s="73" t="s">
        <v>2092</v>
      </c>
      <c r="G19" s="73" t="s">
        <v>449</v>
      </c>
      <c r="H19" s="73" t="s">
        <v>1097</v>
      </c>
      <c r="I19" s="74" t="s">
        <v>1440</v>
      </c>
      <c r="J19" s="74" t="s">
        <v>1453</v>
      </c>
      <c r="K19" s="73" t="s">
        <v>2092</v>
      </c>
      <c r="L19" s="74" t="s">
        <v>1439</v>
      </c>
      <c r="M19" s="74" t="s">
        <v>498</v>
      </c>
      <c r="N19" s="74" t="s">
        <v>1098</v>
      </c>
      <c r="O19" s="74"/>
      <c r="P19" s="74" t="s">
        <v>2207</v>
      </c>
      <c r="Q19" s="74" t="s">
        <v>67</v>
      </c>
      <c r="R19" s="74" t="s">
        <v>1939</v>
      </c>
      <c r="S19" s="74" t="s">
        <v>2419</v>
      </c>
      <c r="T19" s="73" t="s">
        <v>1454</v>
      </c>
      <c r="U19" s="73" t="s">
        <v>1455</v>
      </c>
      <c r="V19" s="68" t="s">
        <v>1669</v>
      </c>
      <c r="W19" s="68" t="s">
        <v>2617</v>
      </c>
      <c r="X19" s="68"/>
      <c r="Y19" s="68" t="s">
        <v>585</v>
      </c>
      <c r="Z19" s="68"/>
      <c r="AA19" s="68">
        <v>4.01</v>
      </c>
    </row>
    <row r="20" spans="1:27" ht="127.5">
      <c r="A20" s="71">
        <v>2019</v>
      </c>
      <c r="B20" s="73" t="s">
        <v>2062</v>
      </c>
      <c r="C20" s="73" t="s">
        <v>1456</v>
      </c>
      <c r="D20" s="73">
        <v>214</v>
      </c>
      <c r="E20" s="75">
        <v>40209</v>
      </c>
      <c r="F20" s="73" t="s">
        <v>2091</v>
      </c>
      <c r="G20" s="73" t="s">
        <v>449</v>
      </c>
      <c r="H20" s="73" t="s">
        <v>1097</v>
      </c>
      <c r="I20" s="74" t="s">
        <v>1457</v>
      </c>
      <c r="J20" s="74" t="s">
        <v>1458</v>
      </c>
      <c r="K20" s="73" t="s">
        <v>2091</v>
      </c>
      <c r="L20" s="74" t="s">
        <v>1456</v>
      </c>
      <c r="M20" s="74" t="s">
        <v>498</v>
      </c>
      <c r="N20" s="74" t="s">
        <v>1098</v>
      </c>
      <c r="O20" s="74"/>
      <c r="P20" s="74" t="s">
        <v>2207</v>
      </c>
      <c r="Q20" s="74" t="s">
        <v>67</v>
      </c>
      <c r="R20" s="74" t="s">
        <v>1939</v>
      </c>
      <c r="S20" s="74" t="s">
        <v>2419</v>
      </c>
      <c r="T20" s="73" t="s">
        <v>1459</v>
      </c>
      <c r="U20" s="73" t="s">
        <v>2239</v>
      </c>
      <c r="V20" s="68" t="s">
        <v>1680</v>
      </c>
      <c r="W20" s="68" t="s">
        <v>2619</v>
      </c>
      <c r="X20" s="68"/>
      <c r="Y20" s="68" t="s">
        <v>585</v>
      </c>
      <c r="Z20" s="68"/>
      <c r="AA20" s="68" t="s">
        <v>586</v>
      </c>
    </row>
    <row r="21" spans="1:27" ht="51">
      <c r="A21" s="71">
        <v>2020</v>
      </c>
      <c r="B21" s="73" t="s">
        <v>2062</v>
      </c>
      <c r="C21" s="73" t="s">
        <v>2240</v>
      </c>
      <c r="D21" s="73">
        <v>214</v>
      </c>
      <c r="E21" s="73">
        <v>38</v>
      </c>
      <c r="F21" s="73" t="s">
        <v>2092</v>
      </c>
      <c r="G21" s="73" t="s">
        <v>449</v>
      </c>
      <c r="H21" s="73" t="s">
        <v>1097</v>
      </c>
      <c r="I21" s="74" t="s">
        <v>1457</v>
      </c>
      <c r="J21" s="74" t="s">
        <v>1444</v>
      </c>
      <c r="K21" s="73" t="s">
        <v>2092</v>
      </c>
      <c r="L21" s="74" t="s">
        <v>2240</v>
      </c>
      <c r="M21" s="74" t="s">
        <v>498</v>
      </c>
      <c r="N21" s="74" t="s">
        <v>1098</v>
      </c>
      <c r="O21" s="74"/>
      <c r="P21" s="74" t="s">
        <v>2207</v>
      </c>
      <c r="Q21" s="74" t="s">
        <v>67</v>
      </c>
      <c r="R21" s="74" t="s">
        <v>1939</v>
      </c>
      <c r="S21" s="74" t="s">
        <v>2419</v>
      </c>
      <c r="T21" s="73" t="s">
        <v>2241</v>
      </c>
      <c r="U21" s="73" t="s">
        <v>2242</v>
      </c>
      <c r="V21" s="68" t="s">
        <v>1669</v>
      </c>
      <c r="W21" s="68" t="s">
        <v>2617</v>
      </c>
      <c r="X21" s="68"/>
      <c r="Y21" s="68" t="s">
        <v>585</v>
      </c>
      <c r="Z21" s="68"/>
      <c r="AA21" s="68">
        <v>4.01</v>
      </c>
    </row>
    <row r="22" spans="1:27" ht="89.25">
      <c r="A22" s="71">
        <v>2021</v>
      </c>
      <c r="B22" s="73" t="s">
        <v>2062</v>
      </c>
      <c r="C22" s="73" t="s">
        <v>2243</v>
      </c>
      <c r="D22" s="73">
        <v>214</v>
      </c>
      <c r="E22" s="73" t="s">
        <v>2244</v>
      </c>
      <c r="F22" s="73" t="s">
        <v>2091</v>
      </c>
      <c r="G22" s="73" t="s">
        <v>449</v>
      </c>
      <c r="H22" s="73" t="s">
        <v>1097</v>
      </c>
      <c r="I22" s="74" t="s">
        <v>1457</v>
      </c>
      <c r="J22" s="74" t="s">
        <v>2244</v>
      </c>
      <c r="K22" s="73" t="s">
        <v>2091</v>
      </c>
      <c r="L22" s="74" t="s">
        <v>2243</v>
      </c>
      <c r="M22" s="74" t="s">
        <v>498</v>
      </c>
      <c r="N22" s="74" t="s">
        <v>1098</v>
      </c>
      <c r="O22" s="74"/>
      <c r="P22" s="74" t="s">
        <v>2207</v>
      </c>
      <c r="Q22" s="74" t="s">
        <v>67</v>
      </c>
      <c r="R22" s="74" t="s">
        <v>1939</v>
      </c>
      <c r="S22" s="74" t="s">
        <v>2419</v>
      </c>
      <c r="T22" s="73" t="s">
        <v>2245</v>
      </c>
      <c r="U22" s="73" t="s">
        <v>2246</v>
      </c>
      <c r="V22" s="68" t="s">
        <v>902</v>
      </c>
      <c r="W22" s="79" t="s">
        <v>2620</v>
      </c>
      <c r="X22" s="68"/>
      <c r="Y22" s="68" t="s">
        <v>585</v>
      </c>
      <c r="Z22" s="68"/>
      <c r="AA22" s="68" t="s">
        <v>586</v>
      </c>
    </row>
    <row r="23" spans="1:27" ht="63.75">
      <c r="A23" s="71">
        <v>2022</v>
      </c>
      <c r="B23" s="73" t="s">
        <v>2062</v>
      </c>
      <c r="C23" s="73" t="s">
        <v>2247</v>
      </c>
      <c r="D23" s="73">
        <v>214</v>
      </c>
      <c r="E23" s="73" t="s">
        <v>2248</v>
      </c>
      <c r="F23" s="73" t="s">
        <v>2092</v>
      </c>
      <c r="G23" s="73" t="s">
        <v>449</v>
      </c>
      <c r="H23" s="73" t="s">
        <v>1097</v>
      </c>
      <c r="I23" s="74" t="s">
        <v>1457</v>
      </c>
      <c r="J23" s="74" t="s">
        <v>2248</v>
      </c>
      <c r="K23" s="73" t="s">
        <v>2092</v>
      </c>
      <c r="L23" s="74" t="s">
        <v>2247</v>
      </c>
      <c r="M23" s="74" t="s">
        <v>498</v>
      </c>
      <c r="N23" s="74" t="s">
        <v>1098</v>
      </c>
      <c r="O23" s="74"/>
      <c r="P23" s="74" t="s">
        <v>2207</v>
      </c>
      <c r="Q23" s="74" t="s">
        <v>67</v>
      </c>
      <c r="R23" s="74" t="s">
        <v>1939</v>
      </c>
      <c r="S23" s="74" t="s">
        <v>2419</v>
      </c>
      <c r="T23" s="73" t="s">
        <v>2249</v>
      </c>
      <c r="U23" s="73" t="s">
        <v>2250</v>
      </c>
      <c r="V23" s="68" t="s">
        <v>902</v>
      </c>
      <c r="W23" s="79" t="s">
        <v>2621</v>
      </c>
      <c r="X23" s="68"/>
      <c r="Y23" s="68" t="s">
        <v>585</v>
      </c>
      <c r="Z23" s="68"/>
      <c r="AA23" s="68" t="s">
        <v>586</v>
      </c>
    </row>
    <row r="24" spans="1:27" ht="25.5">
      <c r="A24" s="71">
        <v>2023</v>
      </c>
      <c r="B24" s="73" t="s">
        <v>2062</v>
      </c>
      <c r="C24" s="73" t="s">
        <v>2251</v>
      </c>
      <c r="D24" s="73">
        <v>256</v>
      </c>
      <c r="E24" s="73" t="s">
        <v>2252</v>
      </c>
      <c r="F24" s="73" t="s">
        <v>2092</v>
      </c>
      <c r="G24" s="73" t="s">
        <v>449</v>
      </c>
      <c r="H24" s="73" t="s">
        <v>1097</v>
      </c>
      <c r="I24" s="74" t="s">
        <v>2253</v>
      </c>
      <c r="J24" s="74" t="s">
        <v>2252</v>
      </c>
      <c r="K24" s="73" t="s">
        <v>2092</v>
      </c>
      <c r="L24" s="74" t="s">
        <v>2251</v>
      </c>
      <c r="M24" s="74" t="s">
        <v>502</v>
      </c>
      <c r="N24" s="74" t="s">
        <v>1098</v>
      </c>
      <c r="O24" s="74"/>
      <c r="P24" s="74" t="s">
        <v>2207</v>
      </c>
      <c r="Q24" s="74" t="s">
        <v>67</v>
      </c>
      <c r="R24" s="74" t="s">
        <v>1939</v>
      </c>
      <c r="S24" s="74" t="s">
        <v>2419</v>
      </c>
      <c r="T24" s="73" t="s">
        <v>2254</v>
      </c>
      <c r="U24" s="73" t="s">
        <v>2255</v>
      </c>
      <c r="V24" s="68" t="s">
        <v>1669</v>
      </c>
      <c r="W24" s="68" t="s">
        <v>2617</v>
      </c>
      <c r="X24" s="68"/>
      <c r="Y24" s="68" t="s">
        <v>585</v>
      </c>
      <c r="Z24" s="68"/>
      <c r="AA24" s="68">
        <v>4.01</v>
      </c>
    </row>
    <row r="25" spans="1:27" ht="25.5">
      <c r="A25" s="71">
        <v>2024</v>
      </c>
      <c r="B25" s="73" t="s">
        <v>2062</v>
      </c>
      <c r="C25" s="73" t="s">
        <v>2251</v>
      </c>
      <c r="D25" s="73">
        <v>256</v>
      </c>
      <c r="E25" s="73">
        <v>19</v>
      </c>
      <c r="F25" s="73" t="s">
        <v>2092</v>
      </c>
      <c r="G25" s="73" t="s">
        <v>449</v>
      </c>
      <c r="H25" s="73" t="s">
        <v>1097</v>
      </c>
      <c r="I25" s="74" t="s">
        <v>2253</v>
      </c>
      <c r="J25" s="74" t="s">
        <v>2256</v>
      </c>
      <c r="K25" s="73" t="s">
        <v>2092</v>
      </c>
      <c r="L25" s="74" t="s">
        <v>2251</v>
      </c>
      <c r="M25" s="74" t="s">
        <v>502</v>
      </c>
      <c r="N25" s="74" t="s">
        <v>1098</v>
      </c>
      <c r="O25" s="74"/>
      <c r="P25" s="74" t="s">
        <v>2207</v>
      </c>
      <c r="Q25" s="74" t="s">
        <v>67</v>
      </c>
      <c r="R25" s="74" t="s">
        <v>1939</v>
      </c>
      <c r="S25" s="74" t="s">
        <v>2419</v>
      </c>
      <c r="T25" s="73" t="s">
        <v>2257</v>
      </c>
      <c r="U25" s="73" t="s">
        <v>2258</v>
      </c>
      <c r="V25" s="68" t="s">
        <v>1669</v>
      </c>
      <c r="W25" s="68" t="s">
        <v>2617</v>
      </c>
      <c r="X25" s="68"/>
      <c r="Y25" s="68" t="s">
        <v>585</v>
      </c>
      <c r="Z25" s="68"/>
      <c r="AA25" s="68">
        <v>4.01</v>
      </c>
    </row>
    <row r="26" spans="1:27" ht="63.75">
      <c r="A26" s="71">
        <v>2025</v>
      </c>
      <c r="B26" s="73" t="s">
        <v>2062</v>
      </c>
      <c r="C26" s="73" t="s">
        <v>2251</v>
      </c>
      <c r="D26" s="73">
        <v>256</v>
      </c>
      <c r="E26" s="73" t="s">
        <v>2259</v>
      </c>
      <c r="F26" s="73" t="s">
        <v>2092</v>
      </c>
      <c r="G26" s="73" t="s">
        <v>449</v>
      </c>
      <c r="H26" s="73" t="s">
        <v>1097</v>
      </c>
      <c r="I26" s="74" t="s">
        <v>2253</v>
      </c>
      <c r="J26" s="74" t="s">
        <v>2259</v>
      </c>
      <c r="K26" s="73" t="s">
        <v>2092</v>
      </c>
      <c r="L26" s="74" t="s">
        <v>2251</v>
      </c>
      <c r="M26" s="74" t="s">
        <v>502</v>
      </c>
      <c r="N26" s="74" t="s">
        <v>1098</v>
      </c>
      <c r="O26" s="74"/>
      <c r="P26" s="74" t="s">
        <v>2207</v>
      </c>
      <c r="Q26" s="74" t="s">
        <v>67</v>
      </c>
      <c r="R26" s="74" t="s">
        <v>1939</v>
      </c>
      <c r="S26" s="74" t="s">
        <v>2419</v>
      </c>
      <c r="T26" s="73" t="s">
        <v>2260</v>
      </c>
      <c r="U26" s="73" t="s">
        <v>1500</v>
      </c>
      <c r="V26" s="68" t="s">
        <v>1674</v>
      </c>
      <c r="W26" s="68" t="s">
        <v>2622</v>
      </c>
      <c r="X26" s="68"/>
      <c r="Y26" s="68" t="s">
        <v>585</v>
      </c>
      <c r="Z26" s="68"/>
      <c r="AA26" s="68">
        <v>4.01</v>
      </c>
    </row>
    <row r="27" spans="1:27" ht="114.75">
      <c r="A27" s="71">
        <v>2026</v>
      </c>
      <c r="B27" s="73" t="s">
        <v>2062</v>
      </c>
      <c r="C27" s="73" t="s">
        <v>1501</v>
      </c>
      <c r="D27" s="73">
        <v>256</v>
      </c>
      <c r="E27" s="73">
        <v>27</v>
      </c>
      <c r="F27" s="73" t="s">
        <v>2091</v>
      </c>
      <c r="G27" s="73" t="s">
        <v>449</v>
      </c>
      <c r="H27" s="73" t="s">
        <v>1097</v>
      </c>
      <c r="I27" s="74" t="s">
        <v>2253</v>
      </c>
      <c r="J27" s="74" t="s">
        <v>1502</v>
      </c>
      <c r="K27" s="73" t="s">
        <v>2091</v>
      </c>
      <c r="L27" s="74" t="s">
        <v>1501</v>
      </c>
      <c r="M27" s="74" t="s">
        <v>502</v>
      </c>
      <c r="N27" s="74" t="s">
        <v>1098</v>
      </c>
      <c r="O27" s="74"/>
      <c r="P27" s="74" t="s">
        <v>2207</v>
      </c>
      <c r="Q27" s="74" t="s">
        <v>67</v>
      </c>
      <c r="R27" s="74" t="s">
        <v>1939</v>
      </c>
      <c r="S27" s="74" t="s">
        <v>2419</v>
      </c>
      <c r="T27" s="73" t="s">
        <v>1503</v>
      </c>
      <c r="U27" s="73" t="s">
        <v>1504</v>
      </c>
      <c r="V27" s="68" t="s">
        <v>902</v>
      </c>
      <c r="W27" s="68" t="s">
        <v>2623</v>
      </c>
      <c r="X27" s="68"/>
      <c r="Y27" s="68" t="s">
        <v>585</v>
      </c>
      <c r="Z27" s="68"/>
      <c r="AA27" s="68" t="s">
        <v>586</v>
      </c>
    </row>
    <row r="28" spans="1:27" ht="51">
      <c r="A28" s="71">
        <v>2027</v>
      </c>
      <c r="B28" s="73" t="s">
        <v>2062</v>
      </c>
      <c r="C28" s="73" t="s">
        <v>1505</v>
      </c>
      <c r="D28" s="73">
        <v>214</v>
      </c>
      <c r="E28" s="73">
        <v>64</v>
      </c>
      <c r="F28" s="73" t="s">
        <v>2092</v>
      </c>
      <c r="G28" s="73" t="s">
        <v>449</v>
      </c>
      <c r="H28" s="73" t="s">
        <v>1097</v>
      </c>
      <c r="I28" s="74" t="s">
        <v>1457</v>
      </c>
      <c r="J28" s="74" t="s">
        <v>1506</v>
      </c>
      <c r="K28" s="73" t="s">
        <v>2092</v>
      </c>
      <c r="L28" s="74" t="s">
        <v>1505</v>
      </c>
      <c r="M28" s="74" t="s">
        <v>498</v>
      </c>
      <c r="N28" s="74" t="s">
        <v>1098</v>
      </c>
      <c r="O28" s="74"/>
      <c r="P28" s="74" t="s">
        <v>2207</v>
      </c>
      <c r="Q28" s="74" t="s">
        <v>67</v>
      </c>
      <c r="R28" s="74" t="s">
        <v>1939</v>
      </c>
      <c r="S28" s="74" t="s">
        <v>2419</v>
      </c>
      <c r="T28" s="73" t="s">
        <v>1507</v>
      </c>
      <c r="U28" s="73" t="s">
        <v>1508</v>
      </c>
      <c r="V28" s="68" t="s">
        <v>1669</v>
      </c>
      <c r="W28" s="68" t="s">
        <v>2617</v>
      </c>
      <c r="X28" s="68"/>
      <c r="Y28" s="68" t="s">
        <v>585</v>
      </c>
      <c r="Z28" s="68"/>
      <c r="AA28" s="68">
        <v>4.01</v>
      </c>
    </row>
    <row r="29" spans="1:27" ht="51">
      <c r="A29" s="71">
        <v>2028</v>
      </c>
      <c r="B29" s="73" t="s">
        <v>2062</v>
      </c>
      <c r="C29" s="73" t="s">
        <v>1505</v>
      </c>
      <c r="D29" s="73">
        <v>214</v>
      </c>
      <c r="E29" s="73">
        <v>64</v>
      </c>
      <c r="F29" s="73" t="s">
        <v>2092</v>
      </c>
      <c r="G29" s="73" t="s">
        <v>449</v>
      </c>
      <c r="H29" s="73" t="s">
        <v>1097</v>
      </c>
      <c r="I29" s="74" t="s">
        <v>1457</v>
      </c>
      <c r="J29" s="74" t="s">
        <v>1506</v>
      </c>
      <c r="K29" s="73" t="s">
        <v>2092</v>
      </c>
      <c r="L29" s="74" t="s">
        <v>1505</v>
      </c>
      <c r="M29" s="74" t="s">
        <v>498</v>
      </c>
      <c r="N29" s="74" t="s">
        <v>1098</v>
      </c>
      <c r="O29" s="74"/>
      <c r="P29" s="74" t="s">
        <v>2207</v>
      </c>
      <c r="Q29" s="74" t="s">
        <v>67</v>
      </c>
      <c r="R29" s="74" t="s">
        <v>1939</v>
      </c>
      <c r="S29" s="74" t="s">
        <v>2419</v>
      </c>
      <c r="T29" s="73" t="s">
        <v>1509</v>
      </c>
      <c r="U29" s="73" t="s">
        <v>1510</v>
      </c>
      <c r="V29" s="68" t="s">
        <v>1669</v>
      </c>
      <c r="W29" s="68" t="s">
        <v>2617</v>
      </c>
      <c r="X29" s="68"/>
      <c r="Y29" s="68" t="s">
        <v>585</v>
      </c>
      <c r="Z29" s="68"/>
      <c r="AA29" s="68">
        <v>4.01</v>
      </c>
    </row>
    <row r="30" spans="1:27" ht="114.75">
      <c r="A30" s="71">
        <v>2029</v>
      </c>
      <c r="B30" s="73" t="s">
        <v>2062</v>
      </c>
      <c r="C30" s="73" t="s">
        <v>1511</v>
      </c>
      <c r="D30" s="73">
        <v>215</v>
      </c>
      <c r="E30" s="73">
        <v>5</v>
      </c>
      <c r="F30" s="73" t="s">
        <v>2091</v>
      </c>
      <c r="G30" s="73" t="s">
        <v>449</v>
      </c>
      <c r="H30" s="73" t="s">
        <v>1097</v>
      </c>
      <c r="I30" s="74" t="s">
        <v>1512</v>
      </c>
      <c r="J30" s="74" t="s">
        <v>1433</v>
      </c>
      <c r="K30" s="73" t="s">
        <v>2091</v>
      </c>
      <c r="L30" s="74" t="s">
        <v>1511</v>
      </c>
      <c r="M30" s="74" t="s">
        <v>498</v>
      </c>
      <c r="N30" s="74" t="s">
        <v>1098</v>
      </c>
      <c r="O30" s="74"/>
      <c r="P30" s="74" t="s">
        <v>2207</v>
      </c>
      <c r="Q30" s="74" t="s">
        <v>67</v>
      </c>
      <c r="R30" s="74" t="s">
        <v>1939</v>
      </c>
      <c r="S30" s="74" t="s">
        <v>2419</v>
      </c>
      <c r="T30" s="73" t="s">
        <v>1503</v>
      </c>
      <c r="U30" s="73" t="s">
        <v>1513</v>
      </c>
      <c r="V30" s="68" t="s">
        <v>902</v>
      </c>
      <c r="W30" s="68" t="s">
        <v>2623</v>
      </c>
      <c r="X30" s="68"/>
      <c r="Y30" s="68" t="s">
        <v>585</v>
      </c>
      <c r="Z30" s="68"/>
      <c r="AA30" s="68" t="s">
        <v>586</v>
      </c>
    </row>
    <row r="31" spans="1:27" ht="89.25">
      <c r="A31" s="71">
        <v>2030</v>
      </c>
      <c r="B31" s="73" t="s">
        <v>2062</v>
      </c>
      <c r="C31" s="73" t="s">
        <v>1511</v>
      </c>
      <c r="D31" s="73">
        <v>215</v>
      </c>
      <c r="E31" s="75">
        <v>40336</v>
      </c>
      <c r="F31" s="73" t="s">
        <v>2091</v>
      </c>
      <c r="G31" s="73" t="s">
        <v>449</v>
      </c>
      <c r="H31" s="73" t="s">
        <v>1097</v>
      </c>
      <c r="I31" s="74" t="s">
        <v>1512</v>
      </c>
      <c r="J31" s="74" t="s">
        <v>1514</v>
      </c>
      <c r="K31" s="73" t="s">
        <v>2091</v>
      </c>
      <c r="L31" s="74" t="s">
        <v>1511</v>
      </c>
      <c r="M31" s="74" t="s">
        <v>498</v>
      </c>
      <c r="N31" s="74" t="s">
        <v>1098</v>
      </c>
      <c r="O31" s="74"/>
      <c r="P31" s="74" t="s">
        <v>2207</v>
      </c>
      <c r="Q31" s="74" t="s">
        <v>67</v>
      </c>
      <c r="R31" s="74" t="s">
        <v>1939</v>
      </c>
      <c r="S31" s="74" t="s">
        <v>2419</v>
      </c>
      <c r="T31" s="73" t="s">
        <v>1515</v>
      </c>
      <c r="U31" s="73" t="s">
        <v>1516</v>
      </c>
      <c r="V31" s="68" t="s">
        <v>902</v>
      </c>
      <c r="W31" s="79" t="s">
        <v>2620</v>
      </c>
      <c r="X31" s="68"/>
      <c r="Y31" s="68" t="s">
        <v>585</v>
      </c>
      <c r="Z31" s="68"/>
      <c r="AA31" s="68" t="s">
        <v>586</v>
      </c>
    </row>
    <row r="32" spans="1:27" ht="51">
      <c r="A32" s="71">
        <v>2031</v>
      </c>
      <c r="B32" s="73" t="s">
        <v>2062</v>
      </c>
      <c r="C32" s="73" t="s">
        <v>1511</v>
      </c>
      <c r="D32" s="73">
        <v>215</v>
      </c>
      <c r="E32" s="73">
        <v>8</v>
      </c>
      <c r="F32" s="73" t="s">
        <v>2092</v>
      </c>
      <c r="G32" s="73" t="s">
        <v>449</v>
      </c>
      <c r="H32" s="73" t="s">
        <v>1097</v>
      </c>
      <c r="I32" s="74" t="s">
        <v>1512</v>
      </c>
      <c r="J32" s="74" t="s">
        <v>1517</v>
      </c>
      <c r="K32" s="73" t="s">
        <v>2092</v>
      </c>
      <c r="L32" s="74" t="s">
        <v>1511</v>
      </c>
      <c r="M32" s="74" t="s">
        <v>498</v>
      </c>
      <c r="N32" s="74" t="s">
        <v>1098</v>
      </c>
      <c r="O32" s="74"/>
      <c r="P32" s="74" t="s">
        <v>2207</v>
      </c>
      <c r="Q32" s="74" t="s">
        <v>67</v>
      </c>
      <c r="R32" s="74" t="s">
        <v>1939</v>
      </c>
      <c r="S32" s="74" t="s">
        <v>2419</v>
      </c>
      <c r="T32" s="73" t="s">
        <v>1518</v>
      </c>
      <c r="U32" s="73" t="s">
        <v>1519</v>
      </c>
      <c r="V32" s="68" t="s">
        <v>1669</v>
      </c>
      <c r="W32" s="68" t="s">
        <v>2617</v>
      </c>
      <c r="X32" s="68"/>
      <c r="Y32" s="68" t="s">
        <v>585</v>
      </c>
      <c r="Z32" s="68"/>
      <c r="AA32" s="68">
        <v>4.01</v>
      </c>
    </row>
    <row r="33" spans="1:27" ht="114.75">
      <c r="A33" s="71">
        <v>2032</v>
      </c>
      <c r="B33" s="73" t="s">
        <v>2062</v>
      </c>
      <c r="C33" s="73" t="s">
        <v>1511</v>
      </c>
      <c r="D33" s="73">
        <v>215</v>
      </c>
      <c r="E33" s="75">
        <v>40401</v>
      </c>
      <c r="F33" s="73" t="s">
        <v>2091</v>
      </c>
      <c r="G33" s="73" t="s">
        <v>449</v>
      </c>
      <c r="H33" s="73" t="s">
        <v>1097</v>
      </c>
      <c r="I33" s="74" t="s">
        <v>1512</v>
      </c>
      <c r="J33" s="74" t="s">
        <v>1520</v>
      </c>
      <c r="K33" s="73" t="s">
        <v>2091</v>
      </c>
      <c r="L33" s="74" t="s">
        <v>1511</v>
      </c>
      <c r="M33" s="74" t="s">
        <v>498</v>
      </c>
      <c r="N33" s="74" t="s">
        <v>1098</v>
      </c>
      <c r="O33" s="74"/>
      <c r="P33" s="74" t="s">
        <v>1137</v>
      </c>
      <c r="Q33" s="74" t="s">
        <v>67</v>
      </c>
      <c r="R33" s="74"/>
      <c r="S33" s="74"/>
      <c r="T33" s="73" t="s">
        <v>1521</v>
      </c>
      <c r="U33" s="73" t="s">
        <v>1522</v>
      </c>
      <c r="V33" s="68" t="s">
        <v>1674</v>
      </c>
      <c r="W33" s="68" t="s">
        <v>2624</v>
      </c>
      <c r="X33" s="68" t="s">
        <v>300</v>
      </c>
      <c r="Y33" s="68"/>
      <c r="Z33" s="68"/>
      <c r="AA33" s="68"/>
    </row>
    <row r="34" spans="1:27" ht="102">
      <c r="A34" s="71">
        <v>2033</v>
      </c>
      <c r="B34" s="73" t="s">
        <v>2062</v>
      </c>
      <c r="C34" s="73" t="s">
        <v>1511</v>
      </c>
      <c r="D34" s="73">
        <v>215</v>
      </c>
      <c r="E34" s="73">
        <v>1</v>
      </c>
      <c r="F34" s="73" t="s">
        <v>2091</v>
      </c>
      <c r="G34" s="73" t="s">
        <v>449</v>
      </c>
      <c r="H34" s="73" t="s">
        <v>1097</v>
      </c>
      <c r="I34" s="74" t="s">
        <v>1512</v>
      </c>
      <c r="J34" s="74" t="s">
        <v>1523</v>
      </c>
      <c r="K34" s="73" t="s">
        <v>2091</v>
      </c>
      <c r="L34" s="74" t="s">
        <v>1511</v>
      </c>
      <c r="M34" s="74" t="s">
        <v>498</v>
      </c>
      <c r="N34" s="74" t="s">
        <v>1098</v>
      </c>
      <c r="O34" s="74"/>
      <c r="P34" s="74" t="s">
        <v>2207</v>
      </c>
      <c r="Q34" s="74" t="s">
        <v>67</v>
      </c>
      <c r="R34" s="74" t="s">
        <v>1939</v>
      </c>
      <c r="S34" s="74" t="s">
        <v>2419</v>
      </c>
      <c r="T34" s="73" t="s">
        <v>703</v>
      </c>
      <c r="U34" s="73" t="s">
        <v>704</v>
      </c>
      <c r="V34" s="68" t="s">
        <v>1674</v>
      </c>
      <c r="W34" s="68" t="s">
        <v>2625</v>
      </c>
      <c r="X34" s="68"/>
      <c r="Y34" s="68" t="s">
        <v>585</v>
      </c>
      <c r="Z34" s="68"/>
      <c r="AA34" s="68">
        <v>4.01</v>
      </c>
    </row>
    <row r="35" spans="1:27" ht="51">
      <c r="A35" s="71">
        <v>2034</v>
      </c>
      <c r="B35" s="73" t="s">
        <v>2062</v>
      </c>
      <c r="C35" s="73" t="s">
        <v>1511</v>
      </c>
      <c r="D35" s="73">
        <v>215</v>
      </c>
      <c r="E35" s="73">
        <v>14</v>
      </c>
      <c r="F35" s="73" t="s">
        <v>2092</v>
      </c>
      <c r="G35" s="73" t="s">
        <v>449</v>
      </c>
      <c r="H35" s="73" t="s">
        <v>1097</v>
      </c>
      <c r="I35" s="74" t="s">
        <v>1512</v>
      </c>
      <c r="J35" s="74" t="s">
        <v>705</v>
      </c>
      <c r="K35" s="73" t="s">
        <v>2092</v>
      </c>
      <c r="L35" s="74" t="s">
        <v>1511</v>
      </c>
      <c r="M35" s="74" t="s">
        <v>498</v>
      </c>
      <c r="N35" s="74" t="s">
        <v>1098</v>
      </c>
      <c r="O35" s="74"/>
      <c r="P35" s="74" t="s">
        <v>2207</v>
      </c>
      <c r="Q35" s="74" t="s">
        <v>67</v>
      </c>
      <c r="R35" s="74" t="s">
        <v>1939</v>
      </c>
      <c r="S35" s="74" t="s">
        <v>2419</v>
      </c>
      <c r="T35" s="73" t="s">
        <v>706</v>
      </c>
      <c r="U35" s="73" t="s">
        <v>707</v>
      </c>
      <c r="V35" s="68" t="s">
        <v>1674</v>
      </c>
      <c r="W35" s="73" t="s">
        <v>2626</v>
      </c>
      <c r="X35" s="68"/>
      <c r="Y35" s="68" t="s">
        <v>585</v>
      </c>
      <c r="Z35" s="68"/>
      <c r="AA35" s="68">
        <v>4.01</v>
      </c>
    </row>
    <row r="36" spans="1:27" ht="51">
      <c r="A36" s="71">
        <v>2035</v>
      </c>
      <c r="B36" s="73" t="s">
        <v>2062</v>
      </c>
      <c r="C36" s="73" t="s">
        <v>1511</v>
      </c>
      <c r="D36" s="73">
        <v>215</v>
      </c>
      <c r="E36" s="73">
        <v>16</v>
      </c>
      <c r="F36" s="73" t="s">
        <v>2092</v>
      </c>
      <c r="G36" s="73" t="s">
        <v>449</v>
      </c>
      <c r="H36" s="73" t="s">
        <v>1097</v>
      </c>
      <c r="I36" s="74" t="s">
        <v>1512</v>
      </c>
      <c r="J36" s="74" t="s">
        <v>708</v>
      </c>
      <c r="K36" s="73" t="s">
        <v>2092</v>
      </c>
      <c r="L36" s="74" t="s">
        <v>1511</v>
      </c>
      <c r="M36" s="74" t="s">
        <v>498</v>
      </c>
      <c r="N36" s="74" t="s">
        <v>1098</v>
      </c>
      <c r="O36" s="74"/>
      <c r="P36" s="74" t="s">
        <v>2207</v>
      </c>
      <c r="Q36" s="74" t="s">
        <v>67</v>
      </c>
      <c r="R36" s="74" t="s">
        <v>1939</v>
      </c>
      <c r="S36" s="74" t="s">
        <v>2419</v>
      </c>
      <c r="T36" s="73" t="s">
        <v>709</v>
      </c>
      <c r="U36" s="73" t="s">
        <v>710</v>
      </c>
      <c r="V36" s="68" t="s">
        <v>1669</v>
      </c>
      <c r="W36" s="68" t="s">
        <v>2617</v>
      </c>
      <c r="X36" s="68"/>
      <c r="Y36" s="68" t="s">
        <v>585</v>
      </c>
      <c r="Z36" s="68"/>
      <c r="AA36" s="68">
        <v>4.01</v>
      </c>
    </row>
    <row r="37" spans="1:27" ht="114.75">
      <c r="A37" s="71">
        <v>2036</v>
      </c>
      <c r="B37" s="73" t="s">
        <v>2062</v>
      </c>
      <c r="C37" s="73" t="s">
        <v>1511</v>
      </c>
      <c r="D37" s="73">
        <v>215</v>
      </c>
      <c r="E37" s="73" t="s">
        <v>711</v>
      </c>
      <c r="F37" s="73" t="s">
        <v>2092</v>
      </c>
      <c r="G37" s="73" t="s">
        <v>449</v>
      </c>
      <c r="H37" s="73" t="s">
        <v>1097</v>
      </c>
      <c r="I37" s="74" t="s">
        <v>1512</v>
      </c>
      <c r="J37" s="74" t="s">
        <v>711</v>
      </c>
      <c r="K37" s="73" t="s">
        <v>2092</v>
      </c>
      <c r="L37" s="74" t="s">
        <v>1511</v>
      </c>
      <c r="M37" s="74" t="s">
        <v>498</v>
      </c>
      <c r="N37" s="74" t="s">
        <v>1098</v>
      </c>
      <c r="O37" s="74"/>
      <c r="P37" s="74" t="s">
        <v>2207</v>
      </c>
      <c r="Q37" s="74" t="s">
        <v>67</v>
      </c>
      <c r="R37" s="74" t="s">
        <v>1939</v>
      </c>
      <c r="S37" s="74" t="s">
        <v>2419</v>
      </c>
      <c r="T37" s="73" t="s">
        <v>1460</v>
      </c>
      <c r="U37" s="73" t="s">
        <v>1461</v>
      </c>
      <c r="V37" s="68" t="s">
        <v>902</v>
      </c>
      <c r="W37" s="79" t="s">
        <v>2627</v>
      </c>
      <c r="X37" s="68"/>
      <c r="Y37" s="68" t="s">
        <v>585</v>
      </c>
      <c r="Z37" s="68"/>
      <c r="AA37" s="68" t="s">
        <v>586</v>
      </c>
    </row>
    <row r="38" spans="1:27" ht="114.75">
      <c r="A38" s="71">
        <v>2037</v>
      </c>
      <c r="B38" s="73" t="s">
        <v>2062</v>
      </c>
      <c r="C38" s="73" t="s">
        <v>1511</v>
      </c>
      <c r="D38" s="73">
        <v>215</v>
      </c>
      <c r="E38" s="73" t="s">
        <v>1462</v>
      </c>
      <c r="F38" s="73" t="s">
        <v>2091</v>
      </c>
      <c r="G38" s="73" t="s">
        <v>449</v>
      </c>
      <c r="H38" s="73" t="s">
        <v>1097</v>
      </c>
      <c r="I38" s="74" t="s">
        <v>1512</v>
      </c>
      <c r="J38" s="74" t="s">
        <v>1462</v>
      </c>
      <c r="K38" s="73" t="s">
        <v>2091</v>
      </c>
      <c r="L38" s="74" t="s">
        <v>1511</v>
      </c>
      <c r="M38" s="74" t="s">
        <v>498</v>
      </c>
      <c r="N38" s="74" t="s">
        <v>1098</v>
      </c>
      <c r="O38" s="74"/>
      <c r="P38" s="74" t="s">
        <v>2207</v>
      </c>
      <c r="Q38" s="74" t="s">
        <v>67</v>
      </c>
      <c r="R38" s="74" t="s">
        <v>1939</v>
      </c>
      <c r="S38" s="74" t="s">
        <v>2419</v>
      </c>
      <c r="T38" s="73" t="s">
        <v>1463</v>
      </c>
      <c r="U38" s="73" t="s">
        <v>1464</v>
      </c>
      <c r="V38" s="68" t="s">
        <v>1674</v>
      </c>
      <c r="W38" s="68" t="s">
        <v>2623</v>
      </c>
      <c r="X38" s="68"/>
      <c r="Y38" s="68" t="s">
        <v>585</v>
      </c>
      <c r="Z38" s="68"/>
      <c r="AA38" s="68">
        <v>4.01</v>
      </c>
    </row>
    <row r="39" spans="1:27" ht="51">
      <c r="A39" s="71">
        <v>2038</v>
      </c>
      <c r="B39" s="73" t="s">
        <v>2062</v>
      </c>
      <c r="C39" s="73" t="s">
        <v>1431</v>
      </c>
      <c r="D39" s="73">
        <v>240</v>
      </c>
      <c r="E39" s="73">
        <v>41</v>
      </c>
      <c r="F39" s="73" t="s">
        <v>2092</v>
      </c>
      <c r="G39" s="73" t="s">
        <v>449</v>
      </c>
      <c r="H39" s="73" t="s">
        <v>1097</v>
      </c>
      <c r="I39" s="74" t="s">
        <v>1465</v>
      </c>
      <c r="J39" s="74" t="s">
        <v>1466</v>
      </c>
      <c r="K39" s="73" t="s">
        <v>2092</v>
      </c>
      <c r="L39" s="74" t="s">
        <v>1431</v>
      </c>
      <c r="M39" s="74" t="s">
        <v>500</v>
      </c>
      <c r="N39" s="74" t="s">
        <v>1098</v>
      </c>
      <c r="O39" s="74"/>
      <c r="P39" s="74" t="s">
        <v>2207</v>
      </c>
      <c r="Q39" s="74" t="s">
        <v>67</v>
      </c>
      <c r="R39" s="74" t="s">
        <v>1939</v>
      </c>
      <c r="S39" s="74" t="s">
        <v>2419</v>
      </c>
      <c r="T39" s="73" t="s">
        <v>1467</v>
      </c>
      <c r="U39" s="73" t="s">
        <v>1468</v>
      </c>
      <c r="V39" s="68" t="s">
        <v>1669</v>
      </c>
      <c r="W39" s="68" t="s">
        <v>2617</v>
      </c>
      <c r="X39" s="68"/>
      <c r="Y39" s="68" t="s">
        <v>585</v>
      </c>
      <c r="Z39" s="68"/>
      <c r="AA39" s="68">
        <v>4.01</v>
      </c>
    </row>
    <row r="40" spans="1:27" ht="165.75">
      <c r="A40" s="71">
        <v>2039</v>
      </c>
      <c r="B40" s="73" t="s">
        <v>2062</v>
      </c>
      <c r="C40" s="73" t="s">
        <v>1469</v>
      </c>
      <c r="D40" s="73">
        <v>215</v>
      </c>
      <c r="E40" s="73">
        <v>37</v>
      </c>
      <c r="F40" s="73" t="s">
        <v>2091</v>
      </c>
      <c r="G40" s="73" t="s">
        <v>449</v>
      </c>
      <c r="H40" s="73" t="s">
        <v>1097</v>
      </c>
      <c r="I40" s="74" t="s">
        <v>1512</v>
      </c>
      <c r="J40" s="74" t="s">
        <v>1470</v>
      </c>
      <c r="K40" s="73" t="s">
        <v>2091</v>
      </c>
      <c r="L40" s="74" t="s">
        <v>1469</v>
      </c>
      <c r="M40" s="74" t="s">
        <v>498</v>
      </c>
      <c r="N40" s="74" t="s">
        <v>1098</v>
      </c>
      <c r="O40" s="74"/>
      <c r="P40" s="74" t="s">
        <v>2207</v>
      </c>
      <c r="Q40" s="74" t="s">
        <v>67</v>
      </c>
      <c r="R40" s="74" t="s">
        <v>1939</v>
      </c>
      <c r="S40" s="74" t="s">
        <v>2419</v>
      </c>
      <c r="T40" s="73" t="s">
        <v>1471</v>
      </c>
      <c r="U40" s="73" t="s">
        <v>1472</v>
      </c>
      <c r="V40" s="68" t="s">
        <v>902</v>
      </c>
      <c r="W40" s="68" t="s">
        <v>2628</v>
      </c>
      <c r="X40" s="68"/>
      <c r="Y40" s="68" t="s">
        <v>585</v>
      </c>
      <c r="Z40" s="68"/>
      <c r="AA40" s="68" t="s">
        <v>586</v>
      </c>
    </row>
    <row r="41" spans="1:27" ht="51">
      <c r="A41" s="71">
        <v>2040</v>
      </c>
      <c r="B41" s="73" t="s">
        <v>2062</v>
      </c>
      <c r="C41" s="73" t="s">
        <v>1473</v>
      </c>
      <c r="D41" s="73">
        <v>215</v>
      </c>
      <c r="E41" s="73">
        <v>40</v>
      </c>
      <c r="F41" s="73" t="s">
        <v>2092</v>
      </c>
      <c r="G41" s="73" t="s">
        <v>449</v>
      </c>
      <c r="H41" s="73" t="s">
        <v>1097</v>
      </c>
      <c r="I41" s="74" t="s">
        <v>1512</v>
      </c>
      <c r="J41" s="74" t="s">
        <v>1474</v>
      </c>
      <c r="K41" s="73" t="s">
        <v>2092</v>
      </c>
      <c r="L41" s="74" t="s">
        <v>1473</v>
      </c>
      <c r="M41" s="74" t="s">
        <v>498</v>
      </c>
      <c r="N41" s="74" t="s">
        <v>1098</v>
      </c>
      <c r="O41" s="74"/>
      <c r="P41" s="74" t="s">
        <v>2207</v>
      </c>
      <c r="Q41" s="74" t="s">
        <v>67</v>
      </c>
      <c r="R41" s="74" t="s">
        <v>1939</v>
      </c>
      <c r="S41" s="74" t="s">
        <v>2419</v>
      </c>
      <c r="T41" s="73" t="s">
        <v>706</v>
      </c>
      <c r="U41" s="73" t="s">
        <v>1475</v>
      </c>
      <c r="V41" s="68" t="s">
        <v>1669</v>
      </c>
      <c r="W41" s="68" t="s">
        <v>2617</v>
      </c>
      <c r="X41" s="68"/>
      <c r="Y41" s="68" t="s">
        <v>585</v>
      </c>
      <c r="Z41" s="68"/>
      <c r="AA41" s="68">
        <v>4.01</v>
      </c>
    </row>
    <row r="42" spans="1:27" ht="51">
      <c r="A42" s="71">
        <v>2041</v>
      </c>
      <c r="B42" s="73" t="s">
        <v>2062</v>
      </c>
      <c r="C42" s="73" t="s">
        <v>1469</v>
      </c>
      <c r="D42" s="73">
        <v>215</v>
      </c>
      <c r="E42" s="73">
        <v>48</v>
      </c>
      <c r="F42" s="73" t="s">
        <v>2092</v>
      </c>
      <c r="G42" s="73" t="s">
        <v>449</v>
      </c>
      <c r="H42" s="73" t="s">
        <v>1097</v>
      </c>
      <c r="I42" s="74" t="s">
        <v>1512</v>
      </c>
      <c r="J42" s="74" t="s">
        <v>1476</v>
      </c>
      <c r="K42" s="73" t="s">
        <v>2092</v>
      </c>
      <c r="L42" s="74" t="s">
        <v>1469</v>
      </c>
      <c r="M42" s="74" t="s">
        <v>498</v>
      </c>
      <c r="N42" s="74" t="s">
        <v>1098</v>
      </c>
      <c r="O42" s="74"/>
      <c r="P42" s="74" t="s">
        <v>2207</v>
      </c>
      <c r="Q42" s="74" t="s">
        <v>67</v>
      </c>
      <c r="R42" s="74" t="s">
        <v>1939</v>
      </c>
      <c r="S42" s="74" t="s">
        <v>2419</v>
      </c>
      <c r="T42" s="73" t="s">
        <v>1477</v>
      </c>
      <c r="U42" s="73" t="s">
        <v>1478</v>
      </c>
      <c r="V42" s="68" t="s">
        <v>1669</v>
      </c>
      <c r="W42" s="68" t="s">
        <v>2617</v>
      </c>
      <c r="X42" s="68"/>
      <c r="Y42" s="68" t="s">
        <v>585</v>
      </c>
      <c r="Z42" s="68"/>
      <c r="AA42" s="68">
        <v>4.01</v>
      </c>
    </row>
    <row r="43" spans="1:27" ht="51">
      <c r="A43" s="71">
        <v>2042</v>
      </c>
      <c r="B43" s="73" t="s">
        <v>2062</v>
      </c>
      <c r="C43" s="73" t="s">
        <v>1469</v>
      </c>
      <c r="D43" s="73">
        <v>215</v>
      </c>
      <c r="E43" s="73">
        <v>52</v>
      </c>
      <c r="F43" s="73" t="s">
        <v>2092</v>
      </c>
      <c r="G43" s="73" t="s">
        <v>449</v>
      </c>
      <c r="H43" s="73" t="s">
        <v>1097</v>
      </c>
      <c r="I43" s="74" t="s">
        <v>1512</v>
      </c>
      <c r="J43" s="74" t="s">
        <v>1479</v>
      </c>
      <c r="K43" s="73" t="s">
        <v>2092</v>
      </c>
      <c r="L43" s="74" t="s">
        <v>1469</v>
      </c>
      <c r="M43" s="74" t="s">
        <v>498</v>
      </c>
      <c r="N43" s="74" t="s">
        <v>1098</v>
      </c>
      <c r="O43" s="74"/>
      <c r="P43" s="74" t="s">
        <v>2207</v>
      </c>
      <c r="Q43" s="74" t="s">
        <v>67</v>
      </c>
      <c r="R43" s="74" t="s">
        <v>1939</v>
      </c>
      <c r="S43" s="74" t="s">
        <v>2419</v>
      </c>
      <c r="T43" s="73" t="s">
        <v>1480</v>
      </c>
      <c r="U43" s="73" t="s">
        <v>1481</v>
      </c>
      <c r="V43" s="68" t="s">
        <v>1669</v>
      </c>
      <c r="W43" s="68" t="s">
        <v>2617</v>
      </c>
      <c r="X43" s="68"/>
      <c r="Y43" s="68" t="s">
        <v>585</v>
      </c>
      <c r="Z43" s="68"/>
      <c r="AA43" s="68">
        <v>4.01</v>
      </c>
    </row>
    <row r="44" spans="1:27" ht="114.75">
      <c r="A44" s="71">
        <v>2043</v>
      </c>
      <c r="B44" s="73" t="s">
        <v>2062</v>
      </c>
      <c r="C44" s="73" t="s">
        <v>1469</v>
      </c>
      <c r="D44" s="73">
        <v>215</v>
      </c>
      <c r="E44" s="73">
        <v>54</v>
      </c>
      <c r="F44" s="73" t="s">
        <v>2091</v>
      </c>
      <c r="G44" s="73" t="s">
        <v>449</v>
      </c>
      <c r="H44" s="73" t="s">
        <v>1097</v>
      </c>
      <c r="I44" s="74" t="s">
        <v>1512</v>
      </c>
      <c r="J44" s="74" t="s">
        <v>1482</v>
      </c>
      <c r="K44" s="73" t="s">
        <v>2091</v>
      </c>
      <c r="L44" s="74" t="s">
        <v>1469</v>
      </c>
      <c r="M44" s="74" t="s">
        <v>498</v>
      </c>
      <c r="N44" s="74" t="s">
        <v>1098</v>
      </c>
      <c r="O44" s="74"/>
      <c r="P44" s="74" t="s">
        <v>2207</v>
      </c>
      <c r="Q44" s="74" t="s">
        <v>67</v>
      </c>
      <c r="R44" s="74" t="s">
        <v>1939</v>
      </c>
      <c r="S44" s="74" t="s">
        <v>2419</v>
      </c>
      <c r="T44" s="73" t="s">
        <v>1483</v>
      </c>
      <c r="U44" s="73" t="s">
        <v>1484</v>
      </c>
      <c r="V44" s="68" t="s">
        <v>902</v>
      </c>
      <c r="W44" s="68" t="s">
        <v>2623</v>
      </c>
      <c r="X44" s="68"/>
      <c r="Y44" s="68" t="s">
        <v>585</v>
      </c>
      <c r="Z44" s="68"/>
      <c r="AA44" s="68" t="s">
        <v>586</v>
      </c>
    </row>
    <row r="45" spans="1:27" ht="114.75">
      <c r="A45" s="71">
        <v>2044</v>
      </c>
      <c r="B45" s="73" t="s">
        <v>2062</v>
      </c>
      <c r="C45" s="73" t="s">
        <v>1469</v>
      </c>
      <c r="D45" s="73">
        <v>215</v>
      </c>
      <c r="E45" s="73">
        <v>57</v>
      </c>
      <c r="F45" s="73" t="s">
        <v>2091</v>
      </c>
      <c r="G45" s="73" t="s">
        <v>449</v>
      </c>
      <c r="H45" s="73" t="s">
        <v>1097</v>
      </c>
      <c r="I45" s="74" t="s">
        <v>1512</v>
      </c>
      <c r="J45" s="74" t="s">
        <v>1485</v>
      </c>
      <c r="K45" s="73" t="s">
        <v>2091</v>
      </c>
      <c r="L45" s="74" t="s">
        <v>1469</v>
      </c>
      <c r="M45" s="74" t="s">
        <v>498</v>
      </c>
      <c r="N45" s="74" t="s">
        <v>1098</v>
      </c>
      <c r="O45" s="74"/>
      <c r="P45" s="74" t="s">
        <v>2207</v>
      </c>
      <c r="Q45" s="74" t="s">
        <v>67</v>
      </c>
      <c r="R45" s="74" t="s">
        <v>1939</v>
      </c>
      <c r="S45" s="74" t="s">
        <v>2419</v>
      </c>
      <c r="T45" s="73" t="s">
        <v>1486</v>
      </c>
      <c r="U45" s="73" t="s">
        <v>1484</v>
      </c>
      <c r="V45" s="68" t="s">
        <v>902</v>
      </c>
      <c r="W45" s="68" t="s">
        <v>2623</v>
      </c>
      <c r="X45" s="68"/>
      <c r="Y45" s="68" t="s">
        <v>585</v>
      </c>
      <c r="Z45" s="68"/>
      <c r="AA45" s="68" t="s">
        <v>586</v>
      </c>
    </row>
    <row r="46" spans="1:27" ht="51">
      <c r="A46" s="71">
        <v>2045</v>
      </c>
      <c r="B46" s="73" t="s">
        <v>2062</v>
      </c>
      <c r="C46" s="73" t="s">
        <v>1469</v>
      </c>
      <c r="D46" s="73">
        <v>215</v>
      </c>
      <c r="E46" s="73">
        <v>58</v>
      </c>
      <c r="F46" s="73" t="s">
        <v>2092</v>
      </c>
      <c r="G46" s="73" t="s">
        <v>449</v>
      </c>
      <c r="H46" s="73" t="s">
        <v>1097</v>
      </c>
      <c r="I46" s="74" t="s">
        <v>1512</v>
      </c>
      <c r="J46" s="74" t="s">
        <v>1487</v>
      </c>
      <c r="K46" s="73" t="s">
        <v>2092</v>
      </c>
      <c r="L46" s="74" t="s">
        <v>1469</v>
      </c>
      <c r="M46" s="74" t="s">
        <v>498</v>
      </c>
      <c r="N46" s="74" t="s">
        <v>1098</v>
      </c>
      <c r="O46" s="74"/>
      <c r="P46" s="74" t="s">
        <v>2207</v>
      </c>
      <c r="Q46" s="74" t="s">
        <v>67</v>
      </c>
      <c r="R46" s="74" t="s">
        <v>1939</v>
      </c>
      <c r="S46" s="74" t="s">
        <v>2419</v>
      </c>
      <c r="T46" s="73" t="s">
        <v>1488</v>
      </c>
      <c r="U46" s="73" t="s">
        <v>1489</v>
      </c>
      <c r="V46" s="68" t="s">
        <v>1669</v>
      </c>
      <c r="W46" s="68" t="s">
        <v>2617</v>
      </c>
      <c r="X46" s="68"/>
      <c r="Y46" s="68" t="s">
        <v>585</v>
      </c>
      <c r="Z46" s="68"/>
      <c r="AA46" s="68">
        <v>4.01</v>
      </c>
    </row>
    <row r="47" spans="1:27" ht="51">
      <c r="A47" s="71">
        <v>2046</v>
      </c>
      <c r="B47" s="73" t="s">
        <v>2062</v>
      </c>
      <c r="C47" s="73" t="s">
        <v>1469</v>
      </c>
      <c r="D47" s="73">
        <v>215</v>
      </c>
      <c r="E47" s="73">
        <v>60</v>
      </c>
      <c r="F47" s="73" t="s">
        <v>2091</v>
      </c>
      <c r="G47" s="73" t="s">
        <v>449</v>
      </c>
      <c r="H47" s="73" t="s">
        <v>1097</v>
      </c>
      <c r="I47" s="74" t="s">
        <v>1512</v>
      </c>
      <c r="J47" s="74" t="s">
        <v>1490</v>
      </c>
      <c r="K47" s="73" t="s">
        <v>2091</v>
      </c>
      <c r="L47" s="74" t="s">
        <v>1469</v>
      </c>
      <c r="M47" s="74" t="s">
        <v>498</v>
      </c>
      <c r="N47" s="74" t="s">
        <v>1098</v>
      </c>
      <c r="O47" s="74"/>
      <c r="P47" s="74" t="s">
        <v>2207</v>
      </c>
      <c r="Q47" s="74" t="s">
        <v>67</v>
      </c>
      <c r="R47" s="74" t="s">
        <v>1939</v>
      </c>
      <c r="S47" s="74" t="s">
        <v>2419</v>
      </c>
      <c r="T47" s="73" t="s">
        <v>1491</v>
      </c>
      <c r="U47" s="73" t="s">
        <v>1492</v>
      </c>
      <c r="V47" s="68" t="s">
        <v>1674</v>
      </c>
      <c r="W47" s="68" t="s">
        <v>2629</v>
      </c>
      <c r="X47" s="68"/>
      <c r="Y47" s="68" t="s">
        <v>585</v>
      </c>
      <c r="Z47" s="68"/>
      <c r="AA47" s="68">
        <v>4.01</v>
      </c>
    </row>
    <row r="48" spans="1:27" ht="51">
      <c r="A48" s="71">
        <v>2047</v>
      </c>
      <c r="B48" s="73" t="s">
        <v>2062</v>
      </c>
      <c r="C48" s="73" t="s">
        <v>1469</v>
      </c>
      <c r="D48" s="73">
        <v>215</v>
      </c>
      <c r="E48" s="73">
        <v>62</v>
      </c>
      <c r="F48" s="73" t="s">
        <v>2091</v>
      </c>
      <c r="G48" s="73" t="s">
        <v>449</v>
      </c>
      <c r="H48" s="73" t="s">
        <v>1097</v>
      </c>
      <c r="I48" s="74" t="s">
        <v>1512</v>
      </c>
      <c r="J48" s="74" t="s">
        <v>1428</v>
      </c>
      <c r="K48" s="73" t="s">
        <v>2091</v>
      </c>
      <c r="L48" s="74" t="s">
        <v>1469</v>
      </c>
      <c r="M48" s="74" t="s">
        <v>498</v>
      </c>
      <c r="N48" s="74" t="s">
        <v>1098</v>
      </c>
      <c r="O48" s="74"/>
      <c r="P48" s="74" t="s">
        <v>2207</v>
      </c>
      <c r="Q48" s="74" t="s">
        <v>67</v>
      </c>
      <c r="R48" s="74" t="s">
        <v>1939</v>
      </c>
      <c r="S48" s="74" t="s">
        <v>2419</v>
      </c>
      <c r="T48" s="73" t="s">
        <v>1493</v>
      </c>
      <c r="U48" s="73" t="s">
        <v>1494</v>
      </c>
      <c r="V48" s="68" t="s">
        <v>1674</v>
      </c>
      <c r="W48" s="79" t="s">
        <v>2582</v>
      </c>
      <c r="X48" s="68"/>
      <c r="Y48" s="68" t="s">
        <v>585</v>
      </c>
      <c r="Z48" s="68"/>
      <c r="AA48" s="68">
        <v>4.01</v>
      </c>
    </row>
    <row r="49" spans="1:27" ht="165.75">
      <c r="A49" s="71">
        <v>2048</v>
      </c>
      <c r="B49" s="73" t="s">
        <v>2062</v>
      </c>
      <c r="C49" s="73" t="s">
        <v>1469</v>
      </c>
      <c r="D49" s="73">
        <v>216</v>
      </c>
      <c r="E49" s="73">
        <v>4</v>
      </c>
      <c r="F49" s="73" t="s">
        <v>2091</v>
      </c>
      <c r="G49" s="73" t="s">
        <v>449</v>
      </c>
      <c r="H49" s="73" t="s">
        <v>1097</v>
      </c>
      <c r="I49" s="74" t="s">
        <v>1495</v>
      </c>
      <c r="J49" s="74" t="s">
        <v>1496</v>
      </c>
      <c r="K49" s="73" t="s">
        <v>2091</v>
      </c>
      <c r="L49" s="74" t="s">
        <v>1469</v>
      </c>
      <c r="M49" s="74" t="s">
        <v>498</v>
      </c>
      <c r="N49" s="74" t="s">
        <v>1098</v>
      </c>
      <c r="O49" s="74"/>
      <c r="P49" s="74" t="s">
        <v>2207</v>
      </c>
      <c r="Q49" s="74" t="s">
        <v>67</v>
      </c>
      <c r="R49" s="74" t="s">
        <v>1939</v>
      </c>
      <c r="S49" s="74" t="s">
        <v>2419</v>
      </c>
      <c r="T49" s="73" t="s">
        <v>1497</v>
      </c>
      <c r="U49" s="73" t="s">
        <v>1498</v>
      </c>
      <c r="V49" s="68" t="s">
        <v>902</v>
      </c>
      <c r="W49" s="68" t="s">
        <v>2628</v>
      </c>
      <c r="X49" s="68"/>
      <c r="Y49" s="68" t="s">
        <v>585</v>
      </c>
      <c r="Z49" s="68"/>
      <c r="AA49" s="68" t="s">
        <v>586</v>
      </c>
    </row>
    <row r="50" spans="1:27" ht="76.5">
      <c r="A50" s="71">
        <v>2049</v>
      </c>
      <c r="B50" s="73" t="s">
        <v>2062</v>
      </c>
      <c r="C50" s="73" t="s">
        <v>1469</v>
      </c>
      <c r="D50" s="73" t="s">
        <v>1499</v>
      </c>
      <c r="E50" s="73" t="s">
        <v>722</v>
      </c>
      <c r="F50" s="73" t="s">
        <v>2091</v>
      </c>
      <c r="G50" s="73" t="s">
        <v>449</v>
      </c>
      <c r="H50" s="73" t="s">
        <v>1097</v>
      </c>
      <c r="I50" s="74" t="s">
        <v>1499</v>
      </c>
      <c r="J50" s="74" t="s">
        <v>722</v>
      </c>
      <c r="K50" s="73" t="s">
        <v>2091</v>
      </c>
      <c r="L50" s="74" t="s">
        <v>1469</v>
      </c>
      <c r="M50" s="74" t="s">
        <v>498</v>
      </c>
      <c r="N50" s="74" t="s">
        <v>1098</v>
      </c>
      <c r="O50" s="74"/>
      <c r="P50" s="74" t="s">
        <v>1137</v>
      </c>
      <c r="Q50" s="74" t="s">
        <v>67</v>
      </c>
      <c r="R50" s="74"/>
      <c r="S50" s="74"/>
      <c r="T50" s="73" t="s">
        <v>723</v>
      </c>
      <c r="U50" s="73" t="s">
        <v>724</v>
      </c>
      <c r="V50" s="68" t="s">
        <v>1674</v>
      </c>
      <c r="W50" s="68" t="s">
        <v>2624</v>
      </c>
      <c r="X50" s="68" t="s">
        <v>300</v>
      </c>
      <c r="Y50" s="68"/>
      <c r="Z50" s="68"/>
      <c r="AA50" s="68"/>
    </row>
    <row r="51" spans="1:27" ht="267.75">
      <c r="A51" s="71">
        <v>2050</v>
      </c>
      <c r="B51" s="73" t="s">
        <v>2062</v>
      </c>
      <c r="C51" s="73" t="s">
        <v>725</v>
      </c>
      <c r="D51" s="73" t="s">
        <v>726</v>
      </c>
      <c r="E51" s="73" t="s">
        <v>727</v>
      </c>
      <c r="F51" s="73" t="s">
        <v>2091</v>
      </c>
      <c r="G51" s="73" t="s">
        <v>449</v>
      </c>
      <c r="H51" s="73" t="s">
        <v>1097</v>
      </c>
      <c r="I51" s="74" t="s">
        <v>726</v>
      </c>
      <c r="J51" s="74" t="s">
        <v>727</v>
      </c>
      <c r="K51" s="73" t="s">
        <v>2091</v>
      </c>
      <c r="L51" s="74" t="s">
        <v>725</v>
      </c>
      <c r="M51" s="74" t="s">
        <v>498</v>
      </c>
      <c r="N51" s="74" t="s">
        <v>1098</v>
      </c>
      <c r="O51" s="74"/>
      <c r="P51" s="74" t="s">
        <v>1137</v>
      </c>
      <c r="Q51" s="74" t="s">
        <v>67</v>
      </c>
      <c r="R51" s="74"/>
      <c r="S51" s="74"/>
      <c r="T51" s="73" t="s">
        <v>728</v>
      </c>
      <c r="U51" s="73" t="s">
        <v>729</v>
      </c>
      <c r="V51" s="68" t="s">
        <v>1674</v>
      </c>
      <c r="W51" s="68" t="s">
        <v>2583</v>
      </c>
      <c r="X51" s="68" t="s">
        <v>300</v>
      </c>
      <c r="Y51" s="68"/>
      <c r="Z51" s="68"/>
      <c r="AA51" s="68"/>
    </row>
    <row r="52" spans="1:27" ht="63.75">
      <c r="A52" s="71">
        <v>2051</v>
      </c>
      <c r="B52" s="73" t="s">
        <v>2062</v>
      </c>
      <c r="C52" s="73" t="s">
        <v>1431</v>
      </c>
      <c r="D52" s="73">
        <v>240</v>
      </c>
      <c r="E52" s="73" t="s">
        <v>730</v>
      </c>
      <c r="F52" s="73" t="s">
        <v>2091</v>
      </c>
      <c r="G52" s="73" t="s">
        <v>449</v>
      </c>
      <c r="H52" s="73" t="s">
        <v>1097</v>
      </c>
      <c r="I52" s="74" t="s">
        <v>1465</v>
      </c>
      <c r="J52" s="74" t="s">
        <v>730</v>
      </c>
      <c r="K52" s="73" t="s">
        <v>2091</v>
      </c>
      <c r="L52" s="74" t="s">
        <v>1431</v>
      </c>
      <c r="M52" s="74" t="s">
        <v>500</v>
      </c>
      <c r="N52" s="74" t="s">
        <v>1098</v>
      </c>
      <c r="O52" s="74"/>
      <c r="P52" s="74" t="s">
        <v>2207</v>
      </c>
      <c r="Q52" s="74" t="s">
        <v>67</v>
      </c>
      <c r="R52" s="74" t="s">
        <v>1939</v>
      </c>
      <c r="S52" s="74" t="s">
        <v>2419</v>
      </c>
      <c r="T52" s="73" t="s">
        <v>1690</v>
      </c>
      <c r="U52" s="73" t="s">
        <v>1691</v>
      </c>
      <c r="V52" s="68" t="s">
        <v>1674</v>
      </c>
      <c r="W52" s="68" t="s">
        <v>2622</v>
      </c>
      <c r="X52" s="68"/>
      <c r="Y52" s="68" t="s">
        <v>585</v>
      </c>
      <c r="Z52" s="68"/>
      <c r="AA52" s="68">
        <v>4.01</v>
      </c>
    </row>
    <row r="53" spans="1:27" ht="89.25">
      <c r="A53" s="71">
        <v>2052</v>
      </c>
      <c r="B53" s="73" t="s">
        <v>2062</v>
      </c>
      <c r="C53" s="73" t="s">
        <v>1692</v>
      </c>
      <c r="D53" s="73" t="s">
        <v>1693</v>
      </c>
      <c r="E53" s="73" t="s">
        <v>1694</v>
      </c>
      <c r="F53" s="73" t="s">
        <v>2092</v>
      </c>
      <c r="G53" s="73" t="s">
        <v>449</v>
      </c>
      <c r="H53" s="73" t="s">
        <v>1097</v>
      </c>
      <c r="I53" s="74" t="s">
        <v>1693</v>
      </c>
      <c r="J53" s="74" t="s">
        <v>1694</v>
      </c>
      <c r="K53" s="73" t="s">
        <v>2092</v>
      </c>
      <c r="L53" s="74" t="s">
        <v>1692</v>
      </c>
      <c r="M53" s="74" t="s">
        <v>472</v>
      </c>
      <c r="N53" s="74" t="s">
        <v>1107</v>
      </c>
      <c r="O53" s="74"/>
      <c r="P53" s="74" t="s">
        <v>1137</v>
      </c>
      <c r="Q53" s="74" t="s">
        <v>1151</v>
      </c>
      <c r="R53" s="74"/>
      <c r="S53" s="74"/>
      <c r="T53" s="73" t="s">
        <v>1695</v>
      </c>
      <c r="U53" s="73" t="s">
        <v>1770</v>
      </c>
      <c r="V53" s="68"/>
      <c r="W53" s="79" t="s">
        <v>2425</v>
      </c>
      <c r="X53" s="68"/>
      <c r="Y53" s="68"/>
      <c r="Z53" s="68"/>
      <c r="AA53" s="68"/>
    </row>
    <row r="54" spans="1:27" ht="153">
      <c r="A54" s="71">
        <v>2053</v>
      </c>
      <c r="B54" s="73" t="s">
        <v>2062</v>
      </c>
      <c r="C54" s="73" t="s">
        <v>1771</v>
      </c>
      <c r="D54" s="73">
        <v>42</v>
      </c>
      <c r="E54" s="73" t="s">
        <v>730</v>
      </c>
      <c r="F54" s="73" t="s">
        <v>2091</v>
      </c>
      <c r="G54" s="73" t="s">
        <v>449</v>
      </c>
      <c r="H54" s="73" t="s">
        <v>458</v>
      </c>
      <c r="I54" s="74" t="s">
        <v>1772</v>
      </c>
      <c r="J54" s="74" t="s">
        <v>730</v>
      </c>
      <c r="K54" s="73" t="s">
        <v>2091</v>
      </c>
      <c r="L54" s="74" t="s">
        <v>1771</v>
      </c>
      <c r="M54" s="74" t="s">
        <v>472</v>
      </c>
      <c r="N54" s="74" t="s">
        <v>1103</v>
      </c>
      <c r="O54" s="74"/>
      <c r="P54" s="74" t="s">
        <v>1137</v>
      </c>
      <c r="Q54" s="74"/>
      <c r="R54" s="74"/>
      <c r="S54" s="74"/>
      <c r="T54" s="73" t="s">
        <v>1773</v>
      </c>
      <c r="U54" s="73" t="s">
        <v>1774</v>
      </c>
      <c r="V54" s="68" t="s">
        <v>2198</v>
      </c>
      <c r="W54" s="68"/>
      <c r="X54" s="68" t="s">
        <v>2665</v>
      </c>
      <c r="Y54" s="68"/>
      <c r="Z54" s="68"/>
      <c r="AA54" s="68"/>
    </row>
    <row r="55" spans="1:27" ht="38.25">
      <c r="A55" s="71">
        <v>2054</v>
      </c>
      <c r="B55" s="73" t="s">
        <v>2062</v>
      </c>
      <c r="C55" s="73" t="s">
        <v>1775</v>
      </c>
      <c r="D55" s="73">
        <v>48</v>
      </c>
      <c r="E55" s="73">
        <v>52</v>
      </c>
      <c r="F55" s="73" t="s">
        <v>2092</v>
      </c>
      <c r="G55" s="73" t="s">
        <v>449</v>
      </c>
      <c r="H55" s="73" t="s">
        <v>1097</v>
      </c>
      <c r="I55" s="74" t="s">
        <v>1476</v>
      </c>
      <c r="J55" s="74" t="s">
        <v>1479</v>
      </c>
      <c r="K55" s="73" t="s">
        <v>2092</v>
      </c>
      <c r="L55" s="74" t="s">
        <v>1775</v>
      </c>
      <c r="M55" s="74" t="s">
        <v>472</v>
      </c>
      <c r="N55" s="74" t="s">
        <v>1107</v>
      </c>
      <c r="O55" s="74"/>
      <c r="P55" s="74" t="s">
        <v>1137</v>
      </c>
      <c r="Q55" s="74" t="s">
        <v>1151</v>
      </c>
      <c r="R55" s="74"/>
      <c r="S55" s="74"/>
      <c r="T55" s="73" t="s">
        <v>1776</v>
      </c>
      <c r="U55" s="73" t="s">
        <v>1777</v>
      </c>
      <c r="V55" s="68" t="s">
        <v>2198</v>
      </c>
      <c r="W55" s="79" t="s">
        <v>2426</v>
      </c>
      <c r="X55" s="68" t="s">
        <v>302</v>
      </c>
      <c r="Y55" s="68"/>
      <c r="Z55" s="68"/>
      <c r="AA55" s="68"/>
    </row>
    <row r="56" spans="1:27" ht="114.75">
      <c r="A56" s="71">
        <v>2055</v>
      </c>
      <c r="B56" s="73" t="s">
        <v>2062</v>
      </c>
      <c r="C56" s="73" t="s">
        <v>1778</v>
      </c>
      <c r="D56" s="73">
        <v>48</v>
      </c>
      <c r="E56" s="73" t="s">
        <v>1779</v>
      </c>
      <c r="F56" s="73" t="s">
        <v>2091</v>
      </c>
      <c r="G56" s="73" t="s">
        <v>449</v>
      </c>
      <c r="H56" s="73" t="s">
        <v>1097</v>
      </c>
      <c r="I56" s="74" t="s">
        <v>1476</v>
      </c>
      <c r="J56" s="74" t="s">
        <v>1779</v>
      </c>
      <c r="K56" s="73" t="s">
        <v>2091</v>
      </c>
      <c r="L56" s="74" t="s">
        <v>1778</v>
      </c>
      <c r="M56" s="74" t="s">
        <v>472</v>
      </c>
      <c r="N56" s="74" t="s">
        <v>1107</v>
      </c>
      <c r="O56" s="74"/>
      <c r="P56" s="74" t="s">
        <v>2207</v>
      </c>
      <c r="Q56" s="74" t="s">
        <v>1151</v>
      </c>
      <c r="R56" s="74" t="s">
        <v>2475</v>
      </c>
      <c r="S56" s="74" t="s">
        <v>2419</v>
      </c>
      <c r="T56" s="73" t="s">
        <v>1780</v>
      </c>
      <c r="U56" s="73" t="s">
        <v>1781</v>
      </c>
      <c r="V56" s="79" t="s">
        <v>2065</v>
      </c>
      <c r="W56" s="79" t="s">
        <v>2427</v>
      </c>
      <c r="X56" s="68"/>
      <c r="Y56" s="68" t="s">
        <v>584</v>
      </c>
      <c r="Z56" s="68"/>
      <c r="AA56" s="68">
        <v>4.01</v>
      </c>
    </row>
    <row r="57" spans="1:27" ht="76.5">
      <c r="A57" s="71">
        <v>2056</v>
      </c>
      <c r="B57" s="73" t="s">
        <v>2062</v>
      </c>
      <c r="C57" s="73" t="s">
        <v>1775</v>
      </c>
      <c r="D57" s="73">
        <v>48</v>
      </c>
      <c r="E57" s="73">
        <v>18</v>
      </c>
      <c r="F57" s="73" t="s">
        <v>2092</v>
      </c>
      <c r="G57" s="73" t="s">
        <v>449</v>
      </c>
      <c r="H57" s="73" t="s">
        <v>1097</v>
      </c>
      <c r="I57" s="74" t="s">
        <v>1476</v>
      </c>
      <c r="J57" s="74" t="s">
        <v>1782</v>
      </c>
      <c r="K57" s="73" t="s">
        <v>2092</v>
      </c>
      <c r="L57" s="74" t="s">
        <v>1775</v>
      </c>
      <c r="M57" s="74" t="s">
        <v>472</v>
      </c>
      <c r="N57" s="74" t="s">
        <v>1107</v>
      </c>
      <c r="O57" s="74"/>
      <c r="P57" s="74" t="s">
        <v>1137</v>
      </c>
      <c r="Q57" s="74" t="s">
        <v>1151</v>
      </c>
      <c r="R57" s="74"/>
      <c r="S57" s="74"/>
      <c r="T57" s="73" t="s">
        <v>1783</v>
      </c>
      <c r="U57" s="73" t="s">
        <v>1784</v>
      </c>
      <c r="V57" s="68" t="s">
        <v>2198</v>
      </c>
      <c r="W57" s="79" t="s">
        <v>2426</v>
      </c>
      <c r="X57" s="68" t="s">
        <v>302</v>
      </c>
      <c r="Y57" s="68"/>
      <c r="Z57" s="68"/>
      <c r="AA57" s="68"/>
    </row>
    <row r="58" spans="1:27" ht="63.75">
      <c r="A58" s="71">
        <v>2057</v>
      </c>
      <c r="B58" s="73" t="s">
        <v>2062</v>
      </c>
      <c r="C58" s="73" t="s">
        <v>1775</v>
      </c>
      <c r="D58" s="73">
        <v>48</v>
      </c>
      <c r="E58" s="73" t="s">
        <v>1785</v>
      </c>
      <c r="F58" s="73" t="s">
        <v>2092</v>
      </c>
      <c r="G58" s="73" t="s">
        <v>449</v>
      </c>
      <c r="H58" s="73" t="s">
        <v>1097</v>
      </c>
      <c r="I58" s="74" t="s">
        <v>1476</v>
      </c>
      <c r="J58" s="74" t="s">
        <v>1785</v>
      </c>
      <c r="K58" s="73" t="s">
        <v>2092</v>
      </c>
      <c r="L58" s="74" t="s">
        <v>1775</v>
      </c>
      <c r="M58" s="74" t="s">
        <v>472</v>
      </c>
      <c r="N58" s="74" t="s">
        <v>1107</v>
      </c>
      <c r="O58" s="74"/>
      <c r="P58" s="74" t="s">
        <v>1137</v>
      </c>
      <c r="Q58" s="74" t="s">
        <v>1151</v>
      </c>
      <c r="R58" s="74"/>
      <c r="S58" s="74"/>
      <c r="T58" s="73" t="s">
        <v>1786</v>
      </c>
      <c r="U58" s="73" t="s">
        <v>1787</v>
      </c>
      <c r="V58" s="68" t="s">
        <v>2198</v>
      </c>
      <c r="W58" s="79" t="s">
        <v>2428</v>
      </c>
      <c r="X58" s="68" t="s">
        <v>302</v>
      </c>
      <c r="Y58" s="68"/>
      <c r="Z58" s="68"/>
      <c r="AA58" s="68"/>
    </row>
    <row r="59" spans="1:27" ht="76.5">
      <c r="A59" s="71">
        <v>2058</v>
      </c>
      <c r="B59" s="73" t="s">
        <v>2062</v>
      </c>
      <c r="C59" s="73" t="s">
        <v>1778</v>
      </c>
      <c r="D59" s="73">
        <v>49</v>
      </c>
      <c r="E59" s="73">
        <v>11</v>
      </c>
      <c r="F59" s="73" t="s">
        <v>2092</v>
      </c>
      <c r="G59" s="73" t="s">
        <v>449</v>
      </c>
      <c r="H59" s="73" t="s">
        <v>1097</v>
      </c>
      <c r="I59" s="74" t="s">
        <v>1788</v>
      </c>
      <c r="J59" s="74" t="s">
        <v>1789</v>
      </c>
      <c r="K59" s="73" t="s">
        <v>2092</v>
      </c>
      <c r="L59" s="74" t="s">
        <v>1778</v>
      </c>
      <c r="M59" s="74" t="s">
        <v>472</v>
      </c>
      <c r="N59" s="74" t="s">
        <v>1107</v>
      </c>
      <c r="O59" s="74"/>
      <c r="P59" s="74" t="s">
        <v>2207</v>
      </c>
      <c r="Q59" s="74" t="s">
        <v>1151</v>
      </c>
      <c r="R59" s="74" t="s">
        <v>2475</v>
      </c>
      <c r="S59" s="74" t="s">
        <v>2419</v>
      </c>
      <c r="T59" s="73" t="s">
        <v>1790</v>
      </c>
      <c r="U59" s="73" t="s">
        <v>1791</v>
      </c>
      <c r="V59" s="79" t="s">
        <v>2067</v>
      </c>
      <c r="W59" s="79" t="s">
        <v>2429</v>
      </c>
      <c r="X59" s="68"/>
      <c r="Y59" s="68" t="s">
        <v>584</v>
      </c>
      <c r="Z59" s="68"/>
      <c r="AA59" s="68">
        <v>4.01</v>
      </c>
    </row>
    <row r="60" spans="1:27" ht="38.25">
      <c r="A60" s="71">
        <v>2059</v>
      </c>
      <c r="B60" s="73" t="s">
        <v>2062</v>
      </c>
      <c r="C60" s="73" t="s">
        <v>1778</v>
      </c>
      <c r="D60" s="73">
        <v>49</v>
      </c>
      <c r="E60" s="73">
        <v>19</v>
      </c>
      <c r="F60" s="73" t="s">
        <v>2092</v>
      </c>
      <c r="G60" s="73" t="s">
        <v>449</v>
      </c>
      <c r="H60" s="73" t="s">
        <v>1097</v>
      </c>
      <c r="I60" s="74" t="s">
        <v>1788</v>
      </c>
      <c r="J60" s="74" t="s">
        <v>2256</v>
      </c>
      <c r="K60" s="73" t="s">
        <v>2092</v>
      </c>
      <c r="L60" s="74" t="s">
        <v>1778</v>
      </c>
      <c r="M60" s="74" t="s">
        <v>472</v>
      </c>
      <c r="N60" s="74" t="s">
        <v>1107</v>
      </c>
      <c r="O60" s="74"/>
      <c r="P60" s="74" t="s">
        <v>2207</v>
      </c>
      <c r="Q60" s="74" t="s">
        <v>1151</v>
      </c>
      <c r="R60" s="74" t="s">
        <v>2475</v>
      </c>
      <c r="S60" s="74" t="s">
        <v>2419</v>
      </c>
      <c r="T60" s="73" t="s">
        <v>1792</v>
      </c>
      <c r="U60" s="73" t="s">
        <v>1435</v>
      </c>
      <c r="V60" s="79" t="s">
        <v>2065</v>
      </c>
      <c r="W60" s="79" t="s">
        <v>2427</v>
      </c>
      <c r="X60" s="68"/>
      <c r="Y60" s="68" t="s">
        <v>584</v>
      </c>
      <c r="Z60" s="68"/>
      <c r="AA60" s="68">
        <v>4.01</v>
      </c>
    </row>
    <row r="61" spans="1:27" ht="38.25">
      <c r="A61" s="71">
        <v>2060</v>
      </c>
      <c r="B61" s="73" t="s">
        <v>2062</v>
      </c>
      <c r="C61" s="73" t="s">
        <v>1778</v>
      </c>
      <c r="D61" s="73">
        <v>49</v>
      </c>
      <c r="E61" s="73">
        <v>19</v>
      </c>
      <c r="F61" s="73" t="s">
        <v>2092</v>
      </c>
      <c r="G61" s="73" t="s">
        <v>449</v>
      </c>
      <c r="H61" s="73" t="s">
        <v>1097</v>
      </c>
      <c r="I61" s="74" t="s">
        <v>1788</v>
      </c>
      <c r="J61" s="74" t="s">
        <v>2256</v>
      </c>
      <c r="K61" s="73" t="s">
        <v>2092</v>
      </c>
      <c r="L61" s="74" t="s">
        <v>1778</v>
      </c>
      <c r="M61" s="74" t="s">
        <v>472</v>
      </c>
      <c r="N61" s="74" t="s">
        <v>1107</v>
      </c>
      <c r="O61" s="74"/>
      <c r="P61" s="74" t="s">
        <v>2207</v>
      </c>
      <c r="Q61" s="74" t="s">
        <v>1151</v>
      </c>
      <c r="R61" s="74" t="s">
        <v>2475</v>
      </c>
      <c r="S61" s="74" t="s">
        <v>2419</v>
      </c>
      <c r="T61" s="73" t="s">
        <v>1817</v>
      </c>
      <c r="U61" s="73" t="s">
        <v>1818</v>
      </c>
      <c r="V61" s="79" t="s">
        <v>2065</v>
      </c>
      <c r="W61" s="79" t="s">
        <v>2427</v>
      </c>
      <c r="X61" s="68"/>
      <c r="Y61" s="68" t="s">
        <v>584</v>
      </c>
      <c r="Z61" s="68"/>
      <c r="AA61" s="68">
        <v>4.01</v>
      </c>
    </row>
    <row r="62" spans="1:27" ht="38.25">
      <c r="A62" s="71">
        <v>2061</v>
      </c>
      <c r="B62" s="73" t="s">
        <v>2062</v>
      </c>
      <c r="C62" s="73" t="s">
        <v>1775</v>
      </c>
      <c r="D62" s="73">
        <v>48</v>
      </c>
      <c r="E62" s="73">
        <v>19</v>
      </c>
      <c r="F62" s="73" t="s">
        <v>2091</v>
      </c>
      <c r="G62" s="73" t="s">
        <v>449</v>
      </c>
      <c r="H62" s="73" t="s">
        <v>1097</v>
      </c>
      <c r="I62" s="74" t="s">
        <v>1476</v>
      </c>
      <c r="J62" s="74" t="s">
        <v>2256</v>
      </c>
      <c r="K62" s="73" t="s">
        <v>2091</v>
      </c>
      <c r="L62" s="74" t="s">
        <v>1775</v>
      </c>
      <c r="M62" s="74" t="s">
        <v>472</v>
      </c>
      <c r="N62" s="74" t="s">
        <v>1107</v>
      </c>
      <c r="O62" s="74"/>
      <c r="P62" s="74" t="s">
        <v>2207</v>
      </c>
      <c r="Q62" s="74" t="s">
        <v>1151</v>
      </c>
      <c r="R62" s="74" t="s">
        <v>2475</v>
      </c>
      <c r="S62" s="74" t="s">
        <v>2419</v>
      </c>
      <c r="T62" s="73" t="s">
        <v>1819</v>
      </c>
      <c r="U62" s="73" t="s">
        <v>1820</v>
      </c>
      <c r="V62" s="79" t="s">
        <v>2065</v>
      </c>
      <c r="W62" s="79" t="s">
        <v>2427</v>
      </c>
      <c r="X62" s="68"/>
      <c r="Y62" s="68" t="s">
        <v>584</v>
      </c>
      <c r="Z62" s="68"/>
      <c r="AA62" s="68">
        <v>4.01</v>
      </c>
    </row>
    <row r="63" spans="1:27" ht="38.25">
      <c r="A63" s="71">
        <v>2062</v>
      </c>
      <c r="B63" s="73" t="s">
        <v>2062</v>
      </c>
      <c r="C63" s="73" t="s">
        <v>1821</v>
      </c>
      <c r="D63" s="73">
        <v>49</v>
      </c>
      <c r="E63" s="73">
        <v>51</v>
      </c>
      <c r="F63" s="73" t="s">
        <v>2091</v>
      </c>
      <c r="G63" s="73" t="s">
        <v>449</v>
      </c>
      <c r="H63" s="73" t="s">
        <v>1097</v>
      </c>
      <c r="I63" s="74" t="s">
        <v>1788</v>
      </c>
      <c r="J63" s="74" t="s">
        <v>1822</v>
      </c>
      <c r="K63" s="73" t="s">
        <v>2091</v>
      </c>
      <c r="L63" s="74" t="s">
        <v>1821</v>
      </c>
      <c r="M63" s="74" t="s">
        <v>472</v>
      </c>
      <c r="N63" s="74" t="s">
        <v>1107</v>
      </c>
      <c r="O63" s="74"/>
      <c r="P63" s="74" t="s">
        <v>2207</v>
      </c>
      <c r="Q63" s="74" t="s">
        <v>1151</v>
      </c>
      <c r="R63" s="74" t="s">
        <v>2475</v>
      </c>
      <c r="S63" s="74" t="s">
        <v>2419</v>
      </c>
      <c r="T63" s="73" t="s">
        <v>1819</v>
      </c>
      <c r="U63" s="73" t="s">
        <v>1823</v>
      </c>
      <c r="V63" s="79" t="s">
        <v>2065</v>
      </c>
      <c r="W63" s="79" t="s">
        <v>2427</v>
      </c>
      <c r="X63" s="68"/>
      <c r="Y63" s="68" t="s">
        <v>584</v>
      </c>
      <c r="Z63" s="68"/>
      <c r="AA63" s="68">
        <v>4.01</v>
      </c>
    </row>
    <row r="64" spans="1:27" ht="51">
      <c r="A64" s="71">
        <v>2063</v>
      </c>
      <c r="B64" s="73" t="s">
        <v>2062</v>
      </c>
      <c r="C64" s="73" t="s">
        <v>1821</v>
      </c>
      <c r="D64" s="73">
        <v>49</v>
      </c>
      <c r="E64" s="73">
        <v>64</v>
      </c>
      <c r="F64" s="73" t="s">
        <v>2091</v>
      </c>
      <c r="G64" s="73" t="s">
        <v>449</v>
      </c>
      <c r="H64" s="73" t="s">
        <v>1097</v>
      </c>
      <c r="I64" s="74" t="s">
        <v>1788</v>
      </c>
      <c r="J64" s="74" t="s">
        <v>1506</v>
      </c>
      <c r="K64" s="73" t="s">
        <v>2091</v>
      </c>
      <c r="L64" s="74" t="s">
        <v>1821</v>
      </c>
      <c r="M64" s="74" t="s">
        <v>472</v>
      </c>
      <c r="N64" s="74" t="s">
        <v>1107</v>
      </c>
      <c r="O64" s="74"/>
      <c r="P64" s="74" t="s">
        <v>2207</v>
      </c>
      <c r="Q64" s="74" t="s">
        <v>1151</v>
      </c>
      <c r="R64" s="74" t="s">
        <v>2475</v>
      </c>
      <c r="S64" s="74" t="s">
        <v>2419</v>
      </c>
      <c r="T64" s="73" t="s">
        <v>1824</v>
      </c>
      <c r="U64" s="73" t="s">
        <v>1825</v>
      </c>
      <c r="V64" s="79" t="s">
        <v>2067</v>
      </c>
      <c r="W64" s="79" t="s">
        <v>2430</v>
      </c>
      <c r="X64" s="68"/>
      <c r="Y64" s="68" t="s">
        <v>584</v>
      </c>
      <c r="Z64" s="68"/>
      <c r="AA64" s="68">
        <v>4.01</v>
      </c>
    </row>
    <row r="65" spans="1:27" ht="38.25">
      <c r="A65" s="71">
        <v>2064</v>
      </c>
      <c r="B65" s="73" t="s">
        <v>2062</v>
      </c>
      <c r="C65" s="73" t="s">
        <v>1821</v>
      </c>
      <c r="D65" s="73">
        <v>50</v>
      </c>
      <c r="E65" s="73">
        <v>1</v>
      </c>
      <c r="F65" s="73" t="s">
        <v>2091</v>
      </c>
      <c r="G65" s="73" t="s">
        <v>449</v>
      </c>
      <c r="H65" s="73" t="s">
        <v>1097</v>
      </c>
      <c r="I65" s="74" t="s">
        <v>2295</v>
      </c>
      <c r="J65" s="74" t="s">
        <v>1523</v>
      </c>
      <c r="K65" s="73" t="s">
        <v>2091</v>
      </c>
      <c r="L65" s="74" t="s">
        <v>1821</v>
      </c>
      <c r="M65" s="74" t="s">
        <v>472</v>
      </c>
      <c r="N65" s="74" t="s">
        <v>1107</v>
      </c>
      <c r="O65" s="74"/>
      <c r="P65" s="74" t="s">
        <v>2207</v>
      </c>
      <c r="Q65" s="74" t="s">
        <v>1151</v>
      </c>
      <c r="R65" s="74" t="s">
        <v>2475</v>
      </c>
      <c r="S65" s="74" t="s">
        <v>2419</v>
      </c>
      <c r="T65" s="73" t="s">
        <v>1826</v>
      </c>
      <c r="U65" s="73" t="s">
        <v>1827</v>
      </c>
      <c r="V65" s="79" t="s">
        <v>2065</v>
      </c>
      <c r="W65" s="79" t="s">
        <v>2427</v>
      </c>
      <c r="X65" s="68"/>
      <c r="Y65" s="68" t="s">
        <v>584</v>
      </c>
      <c r="Z65" s="68"/>
      <c r="AA65" s="68">
        <v>4.01</v>
      </c>
    </row>
    <row r="66" spans="1:27" ht="38.25">
      <c r="A66" s="71">
        <v>2065</v>
      </c>
      <c r="B66" s="73" t="s">
        <v>2062</v>
      </c>
      <c r="C66" s="73" t="s">
        <v>1828</v>
      </c>
      <c r="D66" s="73" t="s">
        <v>1829</v>
      </c>
      <c r="E66" s="75">
        <v>40209</v>
      </c>
      <c r="F66" s="73" t="s">
        <v>2092</v>
      </c>
      <c r="G66" s="73" t="s">
        <v>449</v>
      </c>
      <c r="H66" s="73" t="s">
        <v>1097</v>
      </c>
      <c r="I66" s="74" t="s">
        <v>1829</v>
      </c>
      <c r="J66" s="74" t="s">
        <v>1458</v>
      </c>
      <c r="K66" s="73" t="s">
        <v>2092</v>
      </c>
      <c r="L66" s="74" t="s">
        <v>1828</v>
      </c>
      <c r="M66" s="74" t="s">
        <v>472</v>
      </c>
      <c r="N66" s="74" t="s">
        <v>1107</v>
      </c>
      <c r="O66" s="74"/>
      <c r="P66" s="74" t="s">
        <v>2207</v>
      </c>
      <c r="Q66" s="74" t="s">
        <v>1151</v>
      </c>
      <c r="R66" s="74" t="s">
        <v>2475</v>
      </c>
      <c r="S66" s="74" t="s">
        <v>2419</v>
      </c>
      <c r="T66" s="73" t="s">
        <v>1830</v>
      </c>
      <c r="U66" s="73" t="s">
        <v>1831</v>
      </c>
      <c r="V66" s="79" t="s">
        <v>2065</v>
      </c>
      <c r="W66" s="79" t="s">
        <v>2431</v>
      </c>
      <c r="X66" s="68"/>
      <c r="Y66" s="68" t="s">
        <v>584</v>
      </c>
      <c r="Z66" s="68"/>
      <c r="AA66" s="68">
        <v>4.01</v>
      </c>
    </row>
    <row r="67" spans="1:27" ht="76.5">
      <c r="A67" s="71">
        <v>2066</v>
      </c>
      <c r="B67" s="73" t="s">
        <v>2062</v>
      </c>
      <c r="C67" s="73" t="s">
        <v>1821</v>
      </c>
      <c r="D67" s="73">
        <v>49</v>
      </c>
      <c r="E67" s="73">
        <v>46</v>
      </c>
      <c r="F67" s="73" t="s">
        <v>2092</v>
      </c>
      <c r="G67" s="73" t="s">
        <v>449</v>
      </c>
      <c r="H67" s="73" t="s">
        <v>1097</v>
      </c>
      <c r="I67" s="74" t="s">
        <v>1788</v>
      </c>
      <c r="J67" s="74" t="s">
        <v>1832</v>
      </c>
      <c r="K67" s="73" t="s">
        <v>2092</v>
      </c>
      <c r="L67" s="74" t="s">
        <v>1821</v>
      </c>
      <c r="M67" s="74" t="s">
        <v>472</v>
      </c>
      <c r="N67" s="74" t="s">
        <v>1107</v>
      </c>
      <c r="O67" s="74"/>
      <c r="P67" s="74" t="s">
        <v>2207</v>
      </c>
      <c r="Q67" s="74" t="s">
        <v>1151</v>
      </c>
      <c r="R67" s="74" t="s">
        <v>2475</v>
      </c>
      <c r="S67" s="74" t="s">
        <v>2419</v>
      </c>
      <c r="T67" s="73" t="s">
        <v>1833</v>
      </c>
      <c r="U67" s="73" t="s">
        <v>1834</v>
      </c>
      <c r="V67" s="79" t="s">
        <v>2067</v>
      </c>
      <c r="W67" s="79" t="s">
        <v>2432</v>
      </c>
      <c r="X67" s="68"/>
      <c r="Y67" s="68" t="s">
        <v>584</v>
      </c>
      <c r="Z67" s="68"/>
      <c r="AA67" s="68">
        <v>4.01</v>
      </c>
    </row>
    <row r="68" spans="1:27" ht="38.25">
      <c r="A68" s="71">
        <v>2067</v>
      </c>
      <c r="B68" s="73" t="s">
        <v>2062</v>
      </c>
      <c r="C68" s="73" t="s">
        <v>1821</v>
      </c>
      <c r="D68" s="73">
        <v>50</v>
      </c>
      <c r="E68" s="75">
        <v>40242</v>
      </c>
      <c r="F68" s="73" t="s">
        <v>2092</v>
      </c>
      <c r="G68" s="73" t="s">
        <v>449</v>
      </c>
      <c r="H68" s="73" t="s">
        <v>1097</v>
      </c>
      <c r="I68" s="74" t="s">
        <v>2295</v>
      </c>
      <c r="J68" s="74" t="s">
        <v>1835</v>
      </c>
      <c r="K68" s="73" t="s">
        <v>2092</v>
      </c>
      <c r="L68" s="74" t="s">
        <v>1821</v>
      </c>
      <c r="M68" s="74" t="s">
        <v>472</v>
      </c>
      <c r="N68" s="74" t="s">
        <v>1107</v>
      </c>
      <c r="O68" s="74"/>
      <c r="P68" s="74" t="s">
        <v>2207</v>
      </c>
      <c r="Q68" s="74" t="s">
        <v>1151</v>
      </c>
      <c r="R68" s="74" t="s">
        <v>2475</v>
      </c>
      <c r="S68" s="74" t="s">
        <v>2419</v>
      </c>
      <c r="T68" s="73" t="s">
        <v>1836</v>
      </c>
      <c r="U68" s="73" t="s">
        <v>1435</v>
      </c>
      <c r="V68" s="79" t="s">
        <v>2066</v>
      </c>
      <c r="W68" s="79" t="s">
        <v>1618</v>
      </c>
      <c r="X68" s="68"/>
      <c r="Y68" s="68" t="s">
        <v>584</v>
      </c>
      <c r="Z68" s="68"/>
      <c r="AA68" s="68" t="s">
        <v>586</v>
      </c>
    </row>
    <row r="69" spans="1:27" ht="38.25">
      <c r="A69" s="71">
        <v>2068</v>
      </c>
      <c r="B69" s="73" t="s">
        <v>2062</v>
      </c>
      <c r="C69" s="73" t="s">
        <v>1821</v>
      </c>
      <c r="D69" s="73">
        <v>50</v>
      </c>
      <c r="E69" s="75">
        <v>40432</v>
      </c>
      <c r="F69" s="73" t="s">
        <v>2092</v>
      </c>
      <c r="G69" s="73" t="s">
        <v>449</v>
      </c>
      <c r="H69" s="73" t="s">
        <v>1097</v>
      </c>
      <c r="I69" s="74" t="s">
        <v>2295</v>
      </c>
      <c r="J69" s="74" t="s">
        <v>1837</v>
      </c>
      <c r="K69" s="73" t="s">
        <v>2092</v>
      </c>
      <c r="L69" s="74" t="s">
        <v>1821</v>
      </c>
      <c r="M69" s="74" t="s">
        <v>472</v>
      </c>
      <c r="N69" s="74" t="s">
        <v>1107</v>
      </c>
      <c r="O69" s="74"/>
      <c r="P69" s="74" t="s">
        <v>2207</v>
      </c>
      <c r="Q69" s="74" t="s">
        <v>1151</v>
      </c>
      <c r="R69" s="74" t="s">
        <v>2475</v>
      </c>
      <c r="S69" s="74" t="s">
        <v>2419</v>
      </c>
      <c r="T69" s="73" t="s">
        <v>1836</v>
      </c>
      <c r="U69" s="73" t="s">
        <v>1435</v>
      </c>
      <c r="V69" s="79" t="s">
        <v>2066</v>
      </c>
      <c r="W69" s="79" t="s">
        <v>1618</v>
      </c>
      <c r="X69" s="68"/>
      <c r="Y69" s="68" t="s">
        <v>584</v>
      </c>
      <c r="Z69" s="68"/>
      <c r="AA69" s="68" t="s">
        <v>586</v>
      </c>
    </row>
    <row r="70" spans="1:27" ht="38.25">
      <c r="A70" s="71">
        <v>2069</v>
      </c>
      <c r="B70" s="73" t="s">
        <v>2062</v>
      </c>
      <c r="C70" s="73" t="s">
        <v>1821</v>
      </c>
      <c r="D70" s="73">
        <v>50</v>
      </c>
      <c r="E70" s="73" t="s">
        <v>2252</v>
      </c>
      <c r="F70" s="73" t="s">
        <v>2092</v>
      </c>
      <c r="G70" s="73" t="s">
        <v>449</v>
      </c>
      <c r="H70" s="73" t="s">
        <v>1097</v>
      </c>
      <c r="I70" s="74" t="s">
        <v>2295</v>
      </c>
      <c r="J70" s="74" t="s">
        <v>2252</v>
      </c>
      <c r="K70" s="73" t="s">
        <v>2092</v>
      </c>
      <c r="L70" s="74" t="s">
        <v>1821</v>
      </c>
      <c r="M70" s="74" t="s">
        <v>472</v>
      </c>
      <c r="N70" s="74" t="s">
        <v>1107</v>
      </c>
      <c r="O70" s="74"/>
      <c r="P70" s="74" t="s">
        <v>2207</v>
      </c>
      <c r="Q70" s="74" t="s">
        <v>1151</v>
      </c>
      <c r="R70" s="74" t="s">
        <v>2475</v>
      </c>
      <c r="S70" s="74" t="s">
        <v>2419</v>
      </c>
      <c r="T70" s="73" t="s">
        <v>1836</v>
      </c>
      <c r="U70" s="73" t="s">
        <v>1435</v>
      </c>
      <c r="V70" s="79" t="s">
        <v>2066</v>
      </c>
      <c r="W70" s="79" t="s">
        <v>1618</v>
      </c>
      <c r="X70" s="68"/>
      <c r="Y70" s="68" t="s">
        <v>584</v>
      </c>
      <c r="Z70" s="68"/>
      <c r="AA70" s="68" t="s">
        <v>586</v>
      </c>
    </row>
    <row r="71" spans="1:27" ht="38.25">
      <c r="A71" s="71">
        <v>2070</v>
      </c>
      <c r="B71" s="73" t="s">
        <v>2062</v>
      </c>
      <c r="C71" s="73" t="s">
        <v>1838</v>
      </c>
      <c r="D71" s="73">
        <v>50</v>
      </c>
      <c r="E71" s="73" t="s">
        <v>1839</v>
      </c>
      <c r="F71" s="73" t="s">
        <v>2092</v>
      </c>
      <c r="G71" s="73" t="s">
        <v>449</v>
      </c>
      <c r="H71" s="73" t="s">
        <v>1097</v>
      </c>
      <c r="I71" s="74" t="s">
        <v>2295</v>
      </c>
      <c r="J71" s="74" t="s">
        <v>1839</v>
      </c>
      <c r="K71" s="73" t="s">
        <v>2092</v>
      </c>
      <c r="L71" s="74" t="s">
        <v>1838</v>
      </c>
      <c r="M71" s="74" t="s">
        <v>472</v>
      </c>
      <c r="N71" s="74" t="s">
        <v>1107</v>
      </c>
      <c r="O71" s="74"/>
      <c r="P71" s="74" t="s">
        <v>2207</v>
      </c>
      <c r="Q71" s="74" t="s">
        <v>1151</v>
      </c>
      <c r="R71" s="74" t="s">
        <v>2475</v>
      </c>
      <c r="S71" s="74" t="s">
        <v>2419</v>
      </c>
      <c r="T71" s="73" t="s">
        <v>1836</v>
      </c>
      <c r="U71" s="73" t="s">
        <v>1840</v>
      </c>
      <c r="V71" s="79" t="s">
        <v>2066</v>
      </c>
      <c r="W71" s="79" t="s">
        <v>1618</v>
      </c>
      <c r="X71" s="68"/>
      <c r="Y71" s="68" t="s">
        <v>584</v>
      </c>
      <c r="Z71" s="68"/>
      <c r="AA71" s="68" t="s">
        <v>586</v>
      </c>
    </row>
    <row r="72" spans="1:27" ht="38.25">
      <c r="A72" s="71">
        <v>2071</v>
      </c>
      <c r="B72" s="73" t="s">
        <v>2062</v>
      </c>
      <c r="C72" s="73" t="s">
        <v>1821</v>
      </c>
      <c r="D72" s="73">
        <v>50</v>
      </c>
      <c r="E72" s="73" t="s">
        <v>1841</v>
      </c>
      <c r="F72" s="73" t="s">
        <v>2091</v>
      </c>
      <c r="G72" s="73" t="s">
        <v>449</v>
      </c>
      <c r="H72" s="73" t="s">
        <v>1097</v>
      </c>
      <c r="I72" s="74" t="s">
        <v>2295</v>
      </c>
      <c r="J72" s="74" t="s">
        <v>1841</v>
      </c>
      <c r="K72" s="73" t="s">
        <v>2091</v>
      </c>
      <c r="L72" s="74" t="s">
        <v>1821</v>
      </c>
      <c r="M72" s="74" t="s">
        <v>472</v>
      </c>
      <c r="N72" s="74" t="s">
        <v>1107</v>
      </c>
      <c r="O72" s="74"/>
      <c r="P72" s="74" t="s">
        <v>1137</v>
      </c>
      <c r="Q72" s="74" t="s">
        <v>1151</v>
      </c>
      <c r="R72" s="74"/>
      <c r="S72" s="74"/>
      <c r="T72" s="73" t="s">
        <v>1842</v>
      </c>
      <c r="U72" s="73" t="s">
        <v>1843</v>
      </c>
      <c r="V72" s="68" t="s">
        <v>2198</v>
      </c>
      <c r="W72" s="79" t="s">
        <v>1619</v>
      </c>
      <c r="X72" s="68" t="s">
        <v>302</v>
      </c>
      <c r="Y72" s="68"/>
      <c r="Z72" s="68"/>
      <c r="AA72" s="68"/>
    </row>
    <row r="73" spans="1:27" ht="51">
      <c r="A73" s="71">
        <v>2072</v>
      </c>
      <c r="B73" s="73" t="s">
        <v>2062</v>
      </c>
      <c r="C73" s="73" t="s">
        <v>1844</v>
      </c>
      <c r="D73" s="73">
        <v>50</v>
      </c>
      <c r="E73" s="73">
        <v>53</v>
      </c>
      <c r="F73" s="73" t="s">
        <v>2092</v>
      </c>
      <c r="G73" s="73" t="s">
        <v>449</v>
      </c>
      <c r="H73" s="73" t="s">
        <v>1097</v>
      </c>
      <c r="I73" s="74" t="s">
        <v>2295</v>
      </c>
      <c r="J73" s="74" t="s">
        <v>1450</v>
      </c>
      <c r="K73" s="73" t="s">
        <v>2092</v>
      </c>
      <c r="L73" s="74" t="s">
        <v>1844</v>
      </c>
      <c r="M73" s="74" t="s">
        <v>472</v>
      </c>
      <c r="N73" s="74" t="s">
        <v>1107</v>
      </c>
      <c r="O73" s="74"/>
      <c r="P73" s="74" t="s">
        <v>1137</v>
      </c>
      <c r="Q73" s="74" t="s">
        <v>1151</v>
      </c>
      <c r="R73" s="74"/>
      <c r="S73" s="74"/>
      <c r="T73" s="73" t="s">
        <v>1477</v>
      </c>
      <c r="U73" s="73" t="s">
        <v>1845</v>
      </c>
      <c r="V73" s="68" t="s">
        <v>2198</v>
      </c>
      <c r="W73" s="79" t="s">
        <v>2433</v>
      </c>
      <c r="X73" s="68" t="s">
        <v>302</v>
      </c>
      <c r="Y73" s="68"/>
      <c r="Z73" s="68"/>
      <c r="AA73" s="68"/>
    </row>
    <row r="74" spans="1:27" ht="38.25">
      <c r="A74" s="71">
        <v>2073</v>
      </c>
      <c r="B74" s="73" t="s">
        <v>2062</v>
      </c>
      <c r="C74" s="73" t="s">
        <v>1844</v>
      </c>
      <c r="D74" s="73">
        <v>50</v>
      </c>
      <c r="E74" s="73">
        <v>54</v>
      </c>
      <c r="F74" s="73" t="s">
        <v>2091</v>
      </c>
      <c r="G74" s="73" t="s">
        <v>449</v>
      </c>
      <c r="H74" s="73" t="s">
        <v>1097</v>
      </c>
      <c r="I74" s="74" t="s">
        <v>2295</v>
      </c>
      <c r="J74" s="74" t="s">
        <v>1482</v>
      </c>
      <c r="K74" s="73" t="s">
        <v>2091</v>
      </c>
      <c r="L74" s="74" t="s">
        <v>1844</v>
      </c>
      <c r="M74" s="74" t="s">
        <v>472</v>
      </c>
      <c r="N74" s="74" t="s">
        <v>1107</v>
      </c>
      <c r="O74" s="74"/>
      <c r="P74" s="74" t="s">
        <v>2207</v>
      </c>
      <c r="Q74" s="74" t="s">
        <v>1151</v>
      </c>
      <c r="R74" s="74" t="s">
        <v>2475</v>
      </c>
      <c r="S74" s="74" t="s">
        <v>2419</v>
      </c>
      <c r="T74" s="73" t="s">
        <v>1846</v>
      </c>
      <c r="U74" s="73" t="s">
        <v>1847</v>
      </c>
      <c r="V74" s="79" t="s">
        <v>2065</v>
      </c>
      <c r="W74" s="79" t="s">
        <v>2427</v>
      </c>
      <c r="X74" s="68"/>
      <c r="Y74" s="68" t="s">
        <v>584</v>
      </c>
      <c r="Z74" s="68"/>
      <c r="AA74" s="68">
        <v>4.01</v>
      </c>
    </row>
    <row r="75" spans="1:27" ht="38.25">
      <c r="A75" s="71">
        <v>2074</v>
      </c>
      <c r="B75" s="73" t="s">
        <v>2062</v>
      </c>
      <c r="C75" s="73" t="s">
        <v>1821</v>
      </c>
      <c r="D75" s="73">
        <v>50</v>
      </c>
      <c r="E75" s="75">
        <v>40259</v>
      </c>
      <c r="F75" s="73" t="s">
        <v>2091</v>
      </c>
      <c r="G75" s="73" t="s">
        <v>449</v>
      </c>
      <c r="H75" s="73" t="s">
        <v>1097</v>
      </c>
      <c r="I75" s="74" t="s">
        <v>2295</v>
      </c>
      <c r="J75" s="74" t="s">
        <v>1848</v>
      </c>
      <c r="K75" s="73" t="s">
        <v>2091</v>
      </c>
      <c r="L75" s="74" t="s">
        <v>1821</v>
      </c>
      <c r="M75" s="74" t="s">
        <v>472</v>
      </c>
      <c r="N75" s="74" t="s">
        <v>1107</v>
      </c>
      <c r="O75" s="74"/>
      <c r="P75" s="74" t="s">
        <v>2207</v>
      </c>
      <c r="Q75" s="74" t="s">
        <v>1151</v>
      </c>
      <c r="R75" s="74" t="s">
        <v>2475</v>
      </c>
      <c r="S75" s="74" t="s">
        <v>2419</v>
      </c>
      <c r="T75" s="73" t="s">
        <v>1849</v>
      </c>
      <c r="U75" s="73" t="s">
        <v>1850</v>
      </c>
      <c r="V75" s="79" t="s">
        <v>2067</v>
      </c>
      <c r="W75" s="79" t="s">
        <v>2434</v>
      </c>
      <c r="X75" s="68"/>
      <c r="Y75" s="68" t="s">
        <v>584</v>
      </c>
      <c r="Z75" s="68"/>
      <c r="AA75" s="68">
        <v>4.01</v>
      </c>
    </row>
    <row r="76" spans="1:27" ht="38.25">
      <c r="A76" s="71">
        <v>2075</v>
      </c>
      <c r="B76" s="73" t="s">
        <v>2062</v>
      </c>
      <c r="C76" s="73" t="s">
        <v>1844</v>
      </c>
      <c r="D76" s="73" t="s">
        <v>1829</v>
      </c>
      <c r="E76" s="73" t="s">
        <v>1851</v>
      </c>
      <c r="F76" s="73" t="s">
        <v>2092</v>
      </c>
      <c r="G76" s="73" t="s">
        <v>449</v>
      </c>
      <c r="H76" s="73" t="s">
        <v>1097</v>
      </c>
      <c r="I76" s="74" t="s">
        <v>1829</v>
      </c>
      <c r="J76" s="74" t="s">
        <v>1851</v>
      </c>
      <c r="K76" s="73" t="s">
        <v>2092</v>
      </c>
      <c r="L76" s="74" t="s">
        <v>1844</v>
      </c>
      <c r="M76" s="74" t="s">
        <v>472</v>
      </c>
      <c r="N76" s="74" t="s">
        <v>1107</v>
      </c>
      <c r="O76" s="74"/>
      <c r="P76" s="74" t="s">
        <v>2207</v>
      </c>
      <c r="Q76" s="74" t="s">
        <v>1151</v>
      </c>
      <c r="R76" s="74" t="s">
        <v>2475</v>
      </c>
      <c r="S76" s="74" t="s">
        <v>2419</v>
      </c>
      <c r="T76" s="73" t="s">
        <v>1852</v>
      </c>
      <c r="U76" s="73" t="s">
        <v>1853</v>
      </c>
      <c r="V76" s="79" t="s">
        <v>2065</v>
      </c>
      <c r="W76" s="79" t="s">
        <v>2435</v>
      </c>
      <c r="X76" s="68"/>
      <c r="Y76" s="68" t="s">
        <v>584</v>
      </c>
      <c r="Z76" s="68"/>
      <c r="AA76" s="68">
        <v>4.01</v>
      </c>
    </row>
    <row r="77" spans="1:27" ht="38.25">
      <c r="A77" s="71">
        <v>2076</v>
      </c>
      <c r="B77" s="73" t="s">
        <v>2062</v>
      </c>
      <c r="C77" s="73" t="s">
        <v>1844</v>
      </c>
      <c r="D77" s="73">
        <v>51</v>
      </c>
      <c r="E77" s="73" t="s">
        <v>1854</v>
      </c>
      <c r="F77" s="73" t="s">
        <v>2091</v>
      </c>
      <c r="G77" s="73" t="s">
        <v>449</v>
      </c>
      <c r="H77" s="73" t="s">
        <v>1097</v>
      </c>
      <c r="I77" s="74" t="s">
        <v>1822</v>
      </c>
      <c r="J77" s="74" t="s">
        <v>1854</v>
      </c>
      <c r="K77" s="73" t="s">
        <v>2091</v>
      </c>
      <c r="L77" s="74" t="s">
        <v>1844</v>
      </c>
      <c r="M77" s="74" t="s">
        <v>472</v>
      </c>
      <c r="N77" s="74" t="s">
        <v>1107</v>
      </c>
      <c r="O77" s="74"/>
      <c r="P77" s="74" t="s">
        <v>2207</v>
      </c>
      <c r="Q77" s="74" t="s">
        <v>1151</v>
      </c>
      <c r="R77" s="74" t="s">
        <v>2475</v>
      </c>
      <c r="S77" s="74" t="s">
        <v>2419</v>
      </c>
      <c r="T77" s="73" t="s">
        <v>1855</v>
      </c>
      <c r="U77" s="73" t="s">
        <v>1856</v>
      </c>
      <c r="V77" s="79" t="s">
        <v>2065</v>
      </c>
      <c r="W77" s="79" t="s">
        <v>2427</v>
      </c>
      <c r="X77" s="68"/>
      <c r="Y77" s="68" t="s">
        <v>584</v>
      </c>
      <c r="Z77" s="68"/>
      <c r="AA77" s="68">
        <v>4.01</v>
      </c>
    </row>
    <row r="78" spans="1:27" ht="51">
      <c r="A78" s="71">
        <v>2077</v>
      </c>
      <c r="B78" s="73" t="s">
        <v>2062</v>
      </c>
      <c r="C78" s="73" t="s">
        <v>1857</v>
      </c>
      <c r="D78" s="73">
        <v>51</v>
      </c>
      <c r="E78" s="73" t="s">
        <v>1453</v>
      </c>
      <c r="F78" s="73" t="s">
        <v>2091</v>
      </c>
      <c r="G78" s="73" t="s">
        <v>449</v>
      </c>
      <c r="H78" s="73" t="s">
        <v>1097</v>
      </c>
      <c r="I78" s="74" t="s">
        <v>1822</v>
      </c>
      <c r="J78" s="74" t="s">
        <v>1453</v>
      </c>
      <c r="K78" s="73" t="s">
        <v>2091</v>
      </c>
      <c r="L78" s="74" t="s">
        <v>1857</v>
      </c>
      <c r="M78" s="74" t="s">
        <v>472</v>
      </c>
      <c r="N78" s="74" t="s">
        <v>1107</v>
      </c>
      <c r="O78" s="74"/>
      <c r="P78" s="74" t="s">
        <v>2207</v>
      </c>
      <c r="Q78" s="74" t="s">
        <v>1151</v>
      </c>
      <c r="R78" s="74" t="s">
        <v>2475</v>
      </c>
      <c r="S78" s="74" t="s">
        <v>2419</v>
      </c>
      <c r="T78" s="73" t="s">
        <v>1819</v>
      </c>
      <c r="U78" s="73" t="s">
        <v>1858</v>
      </c>
      <c r="V78" s="79" t="s">
        <v>2065</v>
      </c>
      <c r="W78" s="79" t="s">
        <v>2427</v>
      </c>
      <c r="X78" s="68"/>
      <c r="Y78" s="68" t="s">
        <v>584</v>
      </c>
      <c r="Z78" s="68"/>
      <c r="AA78" s="68">
        <v>4.01</v>
      </c>
    </row>
    <row r="79" spans="1:27" ht="127.5">
      <c r="A79" s="71">
        <v>2078</v>
      </c>
      <c r="B79" s="73" t="s">
        <v>2062</v>
      </c>
      <c r="C79" s="73" t="s">
        <v>1859</v>
      </c>
      <c r="D79" s="73">
        <v>72</v>
      </c>
      <c r="E79" s="73">
        <v>33</v>
      </c>
      <c r="F79" s="73" t="s">
        <v>2091</v>
      </c>
      <c r="G79" s="73" t="s">
        <v>449</v>
      </c>
      <c r="H79" s="73" t="s">
        <v>1097</v>
      </c>
      <c r="I79" s="74" t="s">
        <v>1860</v>
      </c>
      <c r="J79" s="74" t="s">
        <v>1861</v>
      </c>
      <c r="K79" s="73" t="s">
        <v>2091</v>
      </c>
      <c r="L79" s="74" t="s">
        <v>1859</v>
      </c>
      <c r="M79" s="74" t="s">
        <v>475</v>
      </c>
      <c r="N79" s="74" t="s">
        <v>1107</v>
      </c>
      <c r="O79" s="74"/>
      <c r="P79" s="74" t="s">
        <v>2207</v>
      </c>
      <c r="Q79" s="74" t="s">
        <v>1151</v>
      </c>
      <c r="R79" s="74" t="s">
        <v>2475</v>
      </c>
      <c r="S79" s="74" t="s">
        <v>2419</v>
      </c>
      <c r="T79" s="73" t="s">
        <v>1862</v>
      </c>
      <c r="U79" s="73" t="s">
        <v>782</v>
      </c>
      <c r="V79" s="79" t="s">
        <v>2067</v>
      </c>
      <c r="W79" s="79" t="s">
        <v>2436</v>
      </c>
      <c r="X79" s="68"/>
      <c r="Y79" s="68" t="s">
        <v>584</v>
      </c>
      <c r="Z79" s="68"/>
      <c r="AA79" s="68">
        <v>4.01</v>
      </c>
    </row>
    <row r="80" spans="1:27" ht="51">
      <c r="A80" s="71">
        <v>2079</v>
      </c>
      <c r="B80" s="73" t="s">
        <v>2062</v>
      </c>
      <c r="C80" s="73" t="s">
        <v>1859</v>
      </c>
      <c r="D80" s="73">
        <v>72</v>
      </c>
      <c r="E80" s="73" t="s">
        <v>783</v>
      </c>
      <c r="F80" s="73" t="s">
        <v>2092</v>
      </c>
      <c r="G80" s="73" t="s">
        <v>449</v>
      </c>
      <c r="H80" s="73" t="s">
        <v>458</v>
      </c>
      <c r="I80" s="74" t="s">
        <v>1860</v>
      </c>
      <c r="J80" s="74" t="s">
        <v>783</v>
      </c>
      <c r="K80" s="73" t="s">
        <v>2092</v>
      </c>
      <c r="L80" s="74" t="s">
        <v>1859</v>
      </c>
      <c r="M80" s="74" t="s">
        <v>475</v>
      </c>
      <c r="N80" s="74" t="s">
        <v>1099</v>
      </c>
      <c r="O80" s="74"/>
      <c r="P80" s="74" t="s">
        <v>2207</v>
      </c>
      <c r="Q80" s="74" t="s">
        <v>67</v>
      </c>
      <c r="R80" s="74" t="s">
        <v>2421</v>
      </c>
      <c r="S80" s="74" t="s">
        <v>2400</v>
      </c>
      <c r="T80" s="73" t="s">
        <v>2307</v>
      </c>
      <c r="U80" s="73" t="s">
        <v>784</v>
      </c>
      <c r="V80" s="68" t="s">
        <v>1670</v>
      </c>
      <c r="W80" s="68" t="s">
        <v>1679</v>
      </c>
      <c r="X80" s="68"/>
      <c r="Y80" s="68" t="s">
        <v>2597</v>
      </c>
      <c r="Z80" s="68"/>
      <c r="AA80" s="68">
        <v>4.01</v>
      </c>
    </row>
    <row r="81" spans="1:27" ht="127.5">
      <c r="A81" s="71">
        <v>2080</v>
      </c>
      <c r="B81" s="73" t="s">
        <v>2062</v>
      </c>
      <c r="C81" s="73" t="s">
        <v>785</v>
      </c>
      <c r="D81" s="73">
        <v>73</v>
      </c>
      <c r="E81" s="75">
        <v>40273</v>
      </c>
      <c r="F81" s="73" t="s">
        <v>2091</v>
      </c>
      <c r="G81" s="73" t="s">
        <v>449</v>
      </c>
      <c r="H81" s="73" t="s">
        <v>1097</v>
      </c>
      <c r="I81" s="74" t="s">
        <v>786</v>
      </c>
      <c r="J81" s="74" t="s">
        <v>787</v>
      </c>
      <c r="K81" s="73" t="s">
        <v>2091</v>
      </c>
      <c r="L81" s="74" t="s">
        <v>785</v>
      </c>
      <c r="M81" s="74" t="s">
        <v>475</v>
      </c>
      <c r="N81" s="74" t="s">
        <v>1107</v>
      </c>
      <c r="O81" s="74"/>
      <c r="P81" s="74" t="s">
        <v>2207</v>
      </c>
      <c r="Q81" s="74" t="s">
        <v>1151</v>
      </c>
      <c r="R81" s="74" t="s">
        <v>2475</v>
      </c>
      <c r="S81" s="74" t="s">
        <v>2419</v>
      </c>
      <c r="T81" s="73" t="s">
        <v>1862</v>
      </c>
      <c r="U81" s="73" t="s">
        <v>782</v>
      </c>
      <c r="V81" s="79" t="s">
        <v>2067</v>
      </c>
      <c r="W81" s="81" t="s">
        <v>2437</v>
      </c>
      <c r="X81" s="68"/>
      <c r="Y81" s="68" t="s">
        <v>584</v>
      </c>
      <c r="Z81" s="68"/>
      <c r="AA81" s="68">
        <v>4.01</v>
      </c>
    </row>
    <row r="82" spans="1:27" ht="51">
      <c r="A82" s="71">
        <v>2081</v>
      </c>
      <c r="B82" s="73" t="s">
        <v>2062</v>
      </c>
      <c r="C82" s="73" t="s">
        <v>785</v>
      </c>
      <c r="D82" s="73">
        <v>73</v>
      </c>
      <c r="E82" s="73" t="s">
        <v>788</v>
      </c>
      <c r="F82" s="73" t="s">
        <v>2092</v>
      </c>
      <c r="G82" s="73" t="s">
        <v>449</v>
      </c>
      <c r="H82" s="73" t="s">
        <v>458</v>
      </c>
      <c r="I82" s="74" t="s">
        <v>786</v>
      </c>
      <c r="J82" s="74" t="s">
        <v>788</v>
      </c>
      <c r="K82" s="73" t="s">
        <v>2092</v>
      </c>
      <c r="L82" s="74" t="s">
        <v>785</v>
      </c>
      <c r="M82" s="74" t="s">
        <v>475</v>
      </c>
      <c r="N82" s="74" t="s">
        <v>1099</v>
      </c>
      <c r="O82" s="74"/>
      <c r="P82" s="74" t="s">
        <v>2207</v>
      </c>
      <c r="Q82" s="74" t="s">
        <v>67</v>
      </c>
      <c r="R82" s="74" t="s">
        <v>2421</v>
      </c>
      <c r="S82" s="74" t="s">
        <v>2400</v>
      </c>
      <c r="T82" s="73" t="s">
        <v>2307</v>
      </c>
      <c r="U82" s="73" t="s">
        <v>789</v>
      </c>
      <c r="V82" s="68" t="s">
        <v>1670</v>
      </c>
      <c r="W82" s="68" t="s">
        <v>1679</v>
      </c>
      <c r="X82" s="68"/>
      <c r="Y82" s="68" t="s">
        <v>2597</v>
      </c>
      <c r="Z82" s="68"/>
      <c r="AA82" s="68">
        <v>4.01</v>
      </c>
    </row>
    <row r="83" spans="1:27" ht="38.25">
      <c r="A83" s="71">
        <v>2082</v>
      </c>
      <c r="B83" s="73" t="s">
        <v>2062</v>
      </c>
      <c r="C83" s="73" t="s">
        <v>790</v>
      </c>
      <c r="D83" s="73">
        <v>73</v>
      </c>
      <c r="E83" s="73" t="s">
        <v>791</v>
      </c>
      <c r="F83" s="73" t="s">
        <v>2091</v>
      </c>
      <c r="G83" s="73" t="s">
        <v>449</v>
      </c>
      <c r="H83" s="73" t="s">
        <v>1097</v>
      </c>
      <c r="I83" s="74" t="s">
        <v>786</v>
      </c>
      <c r="J83" s="74" t="s">
        <v>791</v>
      </c>
      <c r="K83" s="73" t="s">
        <v>2091</v>
      </c>
      <c r="L83" s="74" t="s">
        <v>790</v>
      </c>
      <c r="M83" s="74" t="s">
        <v>475</v>
      </c>
      <c r="N83" s="74" t="s">
        <v>1107</v>
      </c>
      <c r="O83" s="74"/>
      <c r="P83" s="74" t="s">
        <v>2207</v>
      </c>
      <c r="Q83" s="74" t="s">
        <v>1151</v>
      </c>
      <c r="R83" s="74" t="s">
        <v>2475</v>
      </c>
      <c r="S83" s="74" t="s">
        <v>2419</v>
      </c>
      <c r="T83" s="73" t="s">
        <v>792</v>
      </c>
      <c r="U83" s="73" t="s">
        <v>793</v>
      </c>
      <c r="V83" s="79" t="s">
        <v>2067</v>
      </c>
      <c r="W83" s="79" t="s">
        <v>2438</v>
      </c>
      <c r="X83" s="68"/>
      <c r="Y83" s="68" t="s">
        <v>584</v>
      </c>
      <c r="Z83" s="68"/>
      <c r="AA83" s="68">
        <v>4.01</v>
      </c>
    </row>
    <row r="84" spans="1:27" ht="38.25">
      <c r="A84" s="71">
        <v>2083</v>
      </c>
      <c r="B84" s="73" t="s">
        <v>2062</v>
      </c>
      <c r="C84" s="73" t="s">
        <v>790</v>
      </c>
      <c r="D84" s="73">
        <v>73</v>
      </c>
      <c r="E84" s="73" t="s">
        <v>791</v>
      </c>
      <c r="F84" s="73" t="s">
        <v>2091</v>
      </c>
      <c r="G84" s="73" t="s">
        <v>449</v>
      </c>
      <c r="H84" s="73" t="s">
        <v>1097</v>
      </c>
      <c r="I84" s="74" t="s">
        <v>786</v>
      </c>
      <c r="J84" s="74" t="s">
        <v>791</v>
      </c>
      <c r="K84" s="73" t="s">
        <v>2091</v>
      </c>
      <c r="L84" s="74" t="s">
        <v>790</v>
      </c>
      <c r="M84" s="74" t="s">
        <v>475</v>
      </c>
      <c r="N84" s="74" t="s">
        <v>1107</v>
      </c>
      <c r="O84" s="74"/>
      <c r="P84" s="74" t="s">
        <v>1137</v>
      </c>
      <c r="Q84" s="74" t="s">
        <v>1151</v>
      </c>
      <c r="R84" s="74"/>
      <c r="S84" s="74"/>
      <c r="T84" s="73" t="s">
        <v>794</v>
      </c>
      <c r="U84" s="73" t="s">
        <v>795</v>
      </c>
      <c r="V84" s="68" t="s">
        <v>2198</v>
      </c>
      <c r="W84" s="79" t="s">
        <v>2428</v>
      </c>
      <c r="X84" s="68" t="s">
        <v>302</v>
      </c>
      <c r="Y84" s="68"/>
      <c r="Z84" s="68"/>
      <c r="AA84" s="68"/>
    </row>
    <row r="85" spans="1:27" ht="51">
      <c r="A85" s="71">
        <v>2084</v>
      </c>
      <c r="B85" s="73" t="s">
        <v>2062</v>
      </c>
      <c r="C85" s="73" t="s">
        <v>790</v>
      </c>
      <c r="D85" s="73">
        <v>73</v>
      </c>
      <c r="E85" s="73" t="s">
        <v>796</v>
      </c>
      <c r="F85" s="73" t="s">
        <v>2092</v>
      </c>
      <c r="G85" s="73" t="s">
        <v>449</v>
      </c>
      <c r="H85" s="73" t="s">
        <v>458</v>
      </c>
      <c r="I85" s="74" t="s">
        <v>786</v>
      </c>
      <c r="J85" s="74" t="s">
        <v>796</v>
      </c>
      <c r="K85" s="73" t="s">
        <v>2092</v>
      </c>
      <c r="L85" s="74" t="s">
        <v>790</v>
      </c>
      <c r="M85" s="74" t="s">
        <v>475</v>
      </c>
      <c r="N85" s="74" t="s">
        <v>1099</v>
      </c>
      <c r="O85" s="74"/>
      <c r="P85" s="74" t="s">
        <v>2207</v>
      </c>
      <c r="Q85" s="74" t="s">
        <v>67</v>
      </c>
      <c r="R85" s="74" t="s">
        <v>2421</v>
      </c>
      <c r="S85" s="74" t="s">
        <v>2400</v>
      </c>
      <c r="T85" s="73" t="s">
        <v>2307</v>
      </c>
      <c r="U85" s="73" t="s">
        <v>797</v>
      </c>
      <c r="V85" s="68" t="s">
        <v>1670</v>
      </c>
      <c r="W85" s="68" t="s">
        <v>1679</v>
      </c>
      <c r="X85" s="68"/>
      <c r="Y85" s="68" t="s">
        <v>2597</v>
      </c>
      <c r="Z85" s="68"/>
      <c r="AA85" s="68">
        <v>4.01</v>
      </c>
    </row>
    <row r="86" spans="1:27" ht="102">
      <c r="A86" s="71">
        <v>2085</v>
      </c>
      <c r="B86" s="73" t="s">
        <v>2062</v>
      </c>
      <c r="C86" s="73" t="s">
        <v>798</v>
      </c>
      <c r="D86" s="73">
        <v>74</v>
      </c>
      <c r="E86" s="75">
        <v>40273</v>
      </c>
      <c r="F86" s="73" t="s">
        <v>2091</v>
      </c>
      <c r="G86" s="73" t="s">
        <v>449</v>
      </c>
      <c r="H86" s="73" t="s">
        <v>1097</v>
      </c>
      <c r="I86" s="74" t="s">
        <v>799</v>
      </c>
      <c r="J86" s="74" t="s">
        <v>787</v>
      </c>
      <c r="K86" s="73" t="s">
        <v>2091</v>
      </c>
      <c r="L86" s="74" t="s">
        <v>798</v>
      </c>
      <c r="M86" s="74" t="s">
        <v>475</v>
      </c>
      <c r="N86" s="74" t="s">
        <v>1107</v>
      </c>
      <c r="O86" s="74"/>
      <c r="P86" s="74" t="s">
        <v>2207</v>
      </c>
      <c r="Q86" s="74" t="s">
        <v>1151</v>
      </c>
      <c r="R86" s="74" t="s">
        <v>2475</v>
      </c>
      <c r="S86" s="74" t="s">
        <v>2419</v>
      </c>
      <c r="T86" s="73" t="s">
        <v>800</v>
      </c>
      <c r="U86" s="73" t="s">
        <v>801</v>
      </c>
      <c r="V86" s="79" t="s">
        <v>2067</v>
      </c>
      <c r="W86" s="79" t="s">
        <v>2642</v>
      </c>
      <c r="X86" s="68"/>
      <c r="Y86" s="68" t="s">
        <v>584</v>
      </c>
      <c r="Z86" s="68"/>
      <c r="AA86" s="68">
        <v>4.01</v>
      </c>
    </row>
    <row r="87" spans="1:27" ht="51">
      <c r="A87" s="71">
        <v>2086</v>
      </c>
      <c r="B87" s="73" t="s">
        <v>2062</v>
      </c>
      <c r="C87" s="73" t="s">
        <v>798</v>
      </c>
      <c r="D87" s="73">
        <v>74</v>
      </c>
      <c r="E87" s="73" t="s">
        <v>788</v>
      </c>
      <c r="F87" s="73" t="s">
        <v>2092</v>
      </c>
      <c r="G87" s="73" t="s">
        <v>449</v>
      </c>
      <c r="H87" s="73" t="s">
        <v>458</v>
      </c>
      <c r="I87" s="74" t="s">
        <v>799</v>
      </c>
      <c r="J87" s="74" t="s">
        <v>788</v>
      </c>
      <c r="K87" s="73" t="s">
        <v>2092</v>
      </c>
      <c r="L87" s="74" t="s">
        <v>798</v>
      </c>
      <c r="M87" s="74" t="s">
        <v>475</v>
      </c>
      <c r="N87" s="74" t="s">
        <v>1099</v>
      </c>
      <c r="O87" s="74"/>
      <c r="P87" s="74" t="s">
        <v>2207</v>
      </c>
      <c r="Q87" s="74" t="s">
        <v>67</v>
      </c>
      <c r="R87" s="74" t="s">
        <v>2421</v>
      </c>
      <c r="S87" s="74" t="s">
        <v>2400</v>
      </c>
      <c r="T87" s="73" t="s">
        <v>2307</v>
      </c>
      <c r="U87" s="73" t="s">
        <v>802</v>
      </c>
      <c r="V87" s="68" t="s">
        <v>1670</v>
      </c>
      <c r="W87" s="68" t="s">
        <v>1679</v>
      </c>
      <c r="X87" s="68"/>
      <c r="Y87" s="68" t="s">
        <v>2597</v>
      </c>
      <c r="Z87" s="68"/>
      <c r="AA87" s="68">
        <v>4.01</v>
      </c>
    </row>
    <row r="88" spans="1:27" ht="63.75">
      <c r="A88" s="71">
        <v>2087</v>
      </c>
      <c r="B88" s="73" t="s">
        <v>2062</v>
      </c>
      <c r="C88" s="73" t="s">
        <v>803</v>
      </c>
      <c r="D88" s="73">
        <v>74</v>
      </c>
      <c r="E88" s="73" t="s">
        <v>804</v>
      </c>
      <c r="F88" s="73" t="s">
        <v>2091</v>
      </c>
      <c r="G88" s="73" t="s">
        <v>449</v>
      </c>
      <c r="H88" s="73" t="s">
        <v>1097</v>
      </c>
      <c r="I88" s="74" t="s">
        <v>799</v>
      </c>
      <c r="J88" s="74" t="s">
        <v>804</v>
      </c>
      <c r="K88" s="73" t="s">
        <v>2091</v>
      </c>
      <c r="L88" s="74" t="s">
        <v>803</v>
      </c>
      <c r="M88" s="74" t="s">
        <v>475</v>
      </c>
      <c r="N88" s="74" t="s">
        <v>1107</v>
      </c>
      <c r="O88" s="74"/>
      <c r="P88" s="74" t="s">
        <v>2207</v>
      </c>
      <c r="Q88" s="74" t="s">
        <v>1151</v>
      </c>
      <c r="R88" s="74" t="s">
        <v>2475</v>
      </c>
      <c r="S88" s="74" t="s">
        <v>2419</v>
      </c>
      <c r="T88" s="73" t="s">
        <v>800</v>
      </c>
      <c r="U88" s="73" t="s">
        <v>805</v>
      </c>
      <c r="V88" s="79" t="s">
        <v>2067</v>
      </c>
      <c r="W88" s="79" t="s">
        <v>2643</v>
      </c>
      <c r="X88" s="68"/>
      <c r="Y88" s="68" t="s">
        <v>584</v>
      </c>
      <c r="Z88" s="68"/>
      <c r="AA88" s="68">
        <v>4.01</v>
      </c>
    </row>
    <row r="89" spans="1:27" ht="51">
      <c r="A89" s="71">
        <v>2088</v>
      </c>
      <c r="B89" s="73" t="s">
        <v>2062</v>
      </c>
      <c r="C89" s="73" t="s">
        <v>803</v>
      </c>
      <c r="D89" s="73">
        <v>75</v>
      </c>
      <c r="E89" s="75">
        <v>40180</v>
      </c>
      <c r="F89" s="73" t="s">
        <v>2092</v>
      </c>
      <c r="G89" s="73" t="s">
        <v>449</v>
      </c>
      <c r="H89" s="73" t="s">
        <v>458</v>
      </c>
      <c r="I89" s="74" t="s">
        <v>2306</v>
      </c>
      <c r="J89" s="74" t="s">
        <v>806</v>
      </c>
      <c r="K89" s="73" t="s">
        <v>2092</v>
      </c>
      <c r="L89" s="74" t="s">
        <v>803</v>
      </c>
      <c r="M89" s="74" t="s">
        <v>475</v>
      </c>
      <c r="N89" s="74" t="s">
        <v>1099</v>
      </c>
      <c r="O89" s="74"/>
      <c r="P89" s="74" t="s">
        <v>2207</v>
      </c>
      <c r="Q89" s="74" t="s">
        <v>67</v>
      </c>
      <c r="R89" s="74" t="s">
        <v>2421</v>
      </c>
      <c r="S89" s="74" t="s">
        <v>2400</v>
      </c>
      <c r="T89" s="73" t="s">
        <v>2307</v>
      </c>
      <c r="U89" s="73" t="s">
        <v>807</v>
      </c>
      <c r="V89" s="68" t="s">
        <v>1670</v>
      </c>
      <c r="W89" s="68" t="s">
        <v>1679</v>
      </c>
      <c r="X89" s="68"/>
      <c r="Y89" s="68" t="s">
        <v>2597</v>
      </c>
      <c r="Z89" s="68"/>
      <c r="AA89" s="68">
        <v>4.01</v>
      </c>
    </row>
    <row r="90" spans="1:27" ht="38.25">
      <c r="A90" s="71">
        <v>2089</v>
      </c>
      <c r="B90" s="73" t="s">
        <v>2062</v>
      </c>
      <c r="C90" s="73" t="s">
        <v>808</v>
      </c>
      <c r="D90" s="73">
        <v>105</v>
      </c>
      <c r="E90" s="73">
        <v>38</v>
      </c>
      <c r="F90" s="73" t="s">
        <v>2092</v>
      </c>
      <c r="G90" s="73" t="s">
        <v>449</v>
      </c>
      <c r="H90" s="73" t="s">
        <v>458</v>
      </c>
      <c r="I90" s="74" t="s">
        <v>809</v>
      </c>
      <c r="J90" s="74" t="s">
        <v>1444</v>
      </c>
      <c r="K90" s="73" t="s">
        <v>2092</v>
      </c>
      <c r="L90" s="74" t="s">
        <v>808</v>
      </c>
      <c r="M90" s="74" t="s">
        <v>480</v>
      </c>
      <c r="N90" s="74" t="s">
        <v>1099</v>
      </c>
      <c r="O90" s="74"/>
      <c r="P90" s="74" t="s">
        <v>2207</v>
      </c>
      <c r="Q90" s="74" t="s">
        <v>67</v>
      </c>
      <c r="R90" s="74" t="s">
        <v>2421</v>
      </c>
      <c r="S90" s="74" t="s">
        <v>2400</v>
      </c>
      <c r="T90" s="73" t="s">
        <v>810</v>
      </c>
      <c r="U90" s="73" t="s">
        <v>811</v>
      </c>
      <c r="V90" s="68" t="s">
        <v>1669</v>
      </c>
      <c r="W90" s="68"/>
      <c r="X90" s="68"/>
      <c r="Y90" s="68" t="s">
        <v>2592</v>
      </c>
      <c r="Z90" s="68"/>
      <c r="AA90" s="68">
        <v>4.01</v>
      </c>
    </row>
    <row r="91" spans="1:27" ht="51">
      <c r="A91" s="71">
        <v>2090</v>
      </c>
      <c r="B91" s="73" t="s">
        <v>2062</v>
      </c>
      <c r="C91" s="73" t="s">
        <v>812</v>
      </c>
      <c r="D91" s="73">
        <v>107</v>
      </c>
      <c r="E91" s="75">
        <v>40304</v>
      </c>
      <c r="F91" s="73" t="s">
        <v>2091</v>
      </c>
      <c r="G91" s="73" t="s">
        <v>449</v>
      </c>
      <c r="H91" s="73" t="s">
        <v>1097</v>
      </c>
      <c r="I91" s="74" t="s">
        <v>813</v>
      </c>
      <c r="J91" s="74" t="s">
        <v>814</v>
      </c>
      <c r="K91" s="73" t="s">
        <v>2091</v>
      </c>
      <c r="L91" s="74" t="s">
        <v>812</v>
      </c>
      <c r="M91" s="74" t="s">
        <v>482</v>
      </c>
      <c r="N91" s="74" t="s">
        <v>1107</v>
      </c>
      <c r="O91" s="74"/>
      <c r="P91" s="74" t="s">
        <v>2207</v>
      </c>
      <c r="Q91" s="74" t="s">
        <v>1151</v>
      </c>
      <c r="R91" s="74" t="s">
        <v>2475</v>
      </c>
      <c r="S91" s="74" t="s">
        <v>2419</v>
      </c>
      <c r="T91" s="73" t="s">
        <v>815</v>
      </c>
      <c r="U91" s="73" t="s">
        <v>1607</v>
      </c>
      <c r="V91" s="79" t="s">
        <v>2065</v>
      </c>
      <c r="W91" s="79" t="s">
        <v>2644</v>
      </c>
      <c r="X91" s="68"/>
      <c r="Y91" s="68" t="s">
        <v>584</v>
      </c>
      <c r="Z91" s="68"/>
      <c r="AA91" s="68">
        <v>4.01</v>
      </c>
    </row>
    <row r="92" spans="1:27" ht="63.75">
      <c r="A92" s="71">
        <v>2091</v>
      </c>
      <c r="B92" s="73" t="s">
        <v>2062</v>
      </c>
      <c r="C92" s="73" t="s">
        <v>812</v>
      </c>
      <c r="D92" s="73">
        <v>107</v>
      </c>
      <c r="E92" s="75">
        <v>40304</v>
      </c>
      <c r="F92" s="73" t="s">
        <v>2092</v>
      </c>
      <c r="G92" s="73" t="s">
        <v>449</v>
      </c>
      <c r="H92" s="73" t="s">
        <v>1097</v>
      </c>
      <c r="I92" s="74" t="s">
        <v>813</v>
      </c>
      <c r="J92" s="74" t="s">
        <v>814</v>
      </c>
      <c r="K92" s="73" t="s">
        <v>2092</v>
      </c>
      <c r="L92" s="74" t="s">
        <v>812</v>
      </c>
      <c r="M92" s="74" t="s">
        <v>482</v>
      </c>
      <c r="N92" s="74" t="s">
        <v>1107</v>
      </c>
      <c r="O92" s="74"/>
      <c r="P92" s="74" t="s">
        <v>2207</v>
      </c>
      <c r="Q92" s="74" t="s">
        <v>1151</v>
      </c>
      <c r="R92" s="74" t="s">
        <v>2475</v>
      </c>
      <c r="S92" s="74" t="s">
        <v>2419</v>
      </c>
      <c r="T92" s="73" t="s">
        <v>1608</v>
      </c>
      <c r="U92" s="73" t="s">
        <v>1609</v>
      </c>
      <c r="V92" s="79" t="s">
        <v>2067</v>
      </c>
      <c r="W92" s="79" t="s">
        <v>2645</v>
      </c>
      <c r="X92" s="68"/>
      <c r="Y92" s="68" t="s">
        <v>584</v>
      </c>
      <c r="Z92" s="68"/>
      <c r="AA92" s="68">
        <v>4.01</v>
      </c>
    </row>
    <row r="93" spans="1:27" ht="51">
      <c r="A93" s="71">
        <v>2092</v>
      </c>
      <c r="B93" s="73" t="s">
        <v>2062</v>
      </c>
      <c r="C93" s="73" t="s">
        <v>812</v>
      </c>
      <c r="D93" s="73">
        <v>107</v>
      </c>
      <c r="E93" s="73" t="s">
        <v>1610</v>
      </c>
      <c r="F93" s="73" t="s">
        <v>2092</v>
      </c>
      <c r="G93" s="73" t="s">
        <v>449</v>
      </c>
      <c r="H93" s="73" t="s">
        <v>1097</v>
      </c>
      <c r="I93" s="74" t="s">
        <v>813</v>
      </c>
      <c r="J93" s="74" t="s">
        <v>1610</v>
      </c>
      <c r="K93" s="73" t="s">
        <v>2092</v>
      </c>
      <c r="L93" s="74" t="s">
        <v>812</v>
      </c>
      <c r="M93" s="74" t="s">
        <v>482</v>
      </c>
      <c r="N93" s="74" t="s">
        <v>1107</v>
      </c>
      <c r="O93" s="74"/>
      <c r="P93" s="74" t="s">
        <v>2207</v>
      </c>
      <c r="Q93" s="74" t="s">
        <v>1151</v>
      </c>
      <c r="R93" s="74" t="s">
        <v>2475</v>
      </c>
      <c r="S93" s="74" t="s">
        <v>2419</v>
      </c>
      <c r="T93" s="73" t="s">
        <v>1611</v>
      </c>
      <c r="U93" s="73" t="s">
        <v>1612</v>
      </c>
      <c r="V93" s="79" t="s">
        <v>2065</v>
      </c>
      <c r="W93" s="79" t="s">
        <v>2646</v>
      </c>
      <c r="X93" s="68"/>
      <c r="Y93" s="68" t="s">
        <v>584</v>
      </c>
      <c r="Z93" s="68"/>
      <c r="AA93" s="68">
        <v>4.01</v>
      </c>
    </row>
    <row r="94" spans="1:27" ht="127.5">
      <c r="A94" s="71">
        <v>2093</v>
      </c>
      <c r="B94" s="73" t="s">
        <v>2062</v>
      </c>
      <c r="C94" s="73" t="s">
        <v>1613</v>
      </c>
      <c r="D94" s="73">
        <v>107</v>
      </c>
      <c r="E94" s="73" t="s">
        <v>1614</v>
      </c>
      <c r="F94" s="73" t="s">
        <v>2091</v>
      </c>
      <c r="G94" s="73" t="s">
        <v>449</v>
      </c>
      <c r="H94" s="73" t="s">
        <v>1097</v>
      </c>
      <c r="I94" s="74" t="s">
        <v>813</v>
      </c>
      <c r="J94" s="74" t="s">
        <v>1614</v>
      </c>
      <c r="K94" s="73" t="s">
        <v>2091</v>
      </c>
      <c r="L94" s="74" t="s">
        <v>1613</v>
      </c>
      <c r="M94" s="74" t="s">
        <v>482</v>
      </c>
      <c r="N94" s="74" t="s">
        <v>1107</v>
      </c>
      <c r="O94" s="74"/>
      <c r="P94" s="74" t="s">
        <v>1137</v>
      </c>
      <c r="Q94" s="74" t="s">
        <v>1151</v>
      </c>
      <c r="R94" s="74"/>
      <c r="S94" s="74"/>
      <c r="T94" s="73" t="s">
        <v>1615</v>
      </c>
      <c r="U94" s="73" t="s">
        <v>1961</v>
      </c>
      <c r="V94" s="68" t="s">
        <v>2198</v>
      </c>
      <c r="W94" s="79"/>
      <c r="X94" s="68" t="s">
        <v>17</v>
      </c>
      <c r="Y94" s="68"/>
      <c r="Z94" s="68"/>
      <c r="AA94" s="68"/>
    </row>
    <row r="95" spans="1:27" ht="51">
      <c r="A95" s="71">
        <v>2094</v>
      </c>
      <c r="B95" s="73" t="s">
        <v>2062</v>
      </c>
      <c r="C95" s="73" t="s">
        <v>1613</v>
      </c>
      <c r="D95" s="73">
        <v>107</v>
      </c>
      <c r="E95" s="73" t="s">
        <v>1962</v>
      </c>
      <c r="F95" s="73" t="s">
        <v>2091</v>
      </c>
      <c r="G95" s="73" t="s">
        <v>449</v>
      </c>
      <c r="H95" s="73" t="s">
        <v>1097</v>
      </c>
      <c r="I95" s="74" t="s">
        <v>813</v>
      </c>
      <c r="J95" s="74" t="s">
        <v>1962</v>
      </c>
      <c r="K95" s="73" t="s">
        <v>2091</v>
      </c>
      <c r="L95" s="74" t="s">
        <v>1613</v>
      </c>
      <c r="M95" s="74" t="s">
        <v>482</v>
      </c>
      <c r="N95" s="74" t="s">
        <v>1107</v>
      </c>
      <c r="O95" s="74"/>
      <c r="P95" s="74" t="s">
        <v>2207</v>
      </c>
      <c r="Q95" s="74" t="s">
        <v>1151</v>
      </c>
      <c r="R95" s="74" t="s">
        <v>2475</v>
      </c>
      <c r="S95" s="74" t="s">
        <v>2419</v>
      </c>
      <c r="T95" s="73" t="s">
        <v>1963</v>
      </c>
      <c r="U95" s="73" t="s">
        <v>1964</v>
      </c>
      <c r="V95" s="79" t="s">
        <v>2067</v>
      </c>
      <c r="W95" s="79" t="s">
        <v>2647</v>
      </c>
      <c r="X95" s="68"/>
      <c r="Y95" s="68" t="s">
        <v>584</v>
      </c>
      <c r="Z95" s="68"/>
      <c r="AA95" s="68">
        <v>4.01</v>
      </c>
    </row>
    <row r="96" spans="1:27" ht="38.25">
      <c r="A96" s="71">
        <v>2095</v>
      </c>
      <c r="B96" s="73" t="s">
        <v>2062</v>
      </c>
      <c r="C96" s="73" t="s">
        <v>1613</v>
      </c>
      <c r="D96" s="73">
        <v>107</v>
      </c>
      <c r="E96" s="73">
        <v>41</v>
      </c>
      <c r="F96" s="73" t="s">
        <v>2092</v>
      </c>
      <c r="G96" s="73" t="s">
        <v>449</v>
      </c>
      <c r="H96" s="73" t="s">
        <v>1097</v>
      </c>
      <c r="I96" s="74" t="s">
        <v>813</v>
      </c>
      <c r="J96" s="74" t="s">
        <v>1466</v>
      </c>
      <c r="K96" s="73" t="s">
        <v>2092</v>
      </c>
      <c r="L96" s="74" t="s">
        <v>1613</v>
      </c>
      <c r="M96" s="74" t="s">
        <v>482</v>
      </c>
      <c r="N96" s="74" t="s">
        <v>1107</v>
      </c>
      <c r="O96" s="74"/>
      <c r="P96" s="74" t="s">
        <v>2207</v>
      </c>
      <c r="Q96" s="74" t="s">
        <v>1151</v>
      </c>
      <c r="R96" s="74" t="s">
        <v>2475</v>
      </c>
      <c r="S96" s="74" t="s">
        <v>2419</v>
      </c>
      <c r="T96" s="73" t="s">
        <v>1965</v>
      </c>
      <c r="U96" s="73" t="s">
        <v>1966</v>
      </c>
      <c r="V96" s="79" t="s">
        <v>2065</v>
      </c>
      <c r="W96" s="79" t="s">
        <v>2646</v>
      </c>
      <c r="X96" s="68"/>
      <c r="Y96" s="68" t="s">
        <v>584</v>
      </c>
      <c r="Z96" s="68"/>
      <c r="AA96" s="68">
        <v>4.01</v>
      </c>
    </row>
    <row r="97" spans="1:27" ht="76.5">
      <c r="A97" s="71">
        <v>2096</v>
      </c>
      <c r="B97" s="73" t="s">
        <v>2062</v>
      </c>
      <c r="C97" s="73" t="s">
        <v>1967</v>
      </c>
      <c r="D97" s="73">
        <v>107</v>
      </c>
      <c r="E97" s="73" t="s">
        <v>1968</v>
      </c>
      <c r="F97" s="73" t="s">
        <v>2091</v>
      </c>
      <c r="G97" s="73" t="s">
        <v>449</v>
      </c>
      <c r="H97" s="73" t="s">
        <v>1097</v>
      </c>
      <c r="I97" s="74" t="s">
        <v>813</v>
      </c>
      <c r="J97" s="74" t="s">
        <v>1968</v>
      </c>
      <c r="K97" s="73" t="s">
        <v>2091</v>
      </c>
      <c r="L97" s="74" t="s">
        <v>1967</v>
      </c>
      <c r="M97" s="74" t="s">
        <v>482</v>
      </c>
      <c r="N97" s="74" t="s">
        <v>1107</v>
      </c>
      <c r="O97" s="74"/>
      <c r="P97" s="74" t="s">
        <v>2207</v>
      </c>
      <c r="Q97" s="74" t="s">
        <v>1151</v>
      </c>
      <c r="R97" s="74" t="s">
        <v>2475</v>
      </c>
      <c r="S97" s="74" t="s">
        <v>2419</v>
      </c>
      <c r="T97" s="73" t="s">
        <v>1969</v>
      </c>
      <c r="U97" s="73" t="s">
        <v>1970</v>
      </c>
      <c r="V97" s="79" t="s">
        <v>2065</v>
      </c>
      <c r="W97" s="79" t="s">
        <v>2646</v>
      </c>
      <c r="X97" s="68"/>
      <c r="Y97" s="68" t="s">
        <v>584</v>
      </c>
      <c r="Z97" s="68"/>
      <c r="AA97" s="68">
        <v>4.01</v>
      </c>
    </row>
    <row r="98" spans="1:27" ht="25.5">
      <c r="A98" s="71">
        <v>2097</v>
      </c>
      <c r="B98" s="73" t="s">
        <v>2062</v>
      </c>
      <c r="C98" s="73" t="s">
        <v>1967</v>
      </c>
      <c r="D98" s="73">
        <v>107</v>
      </c>
      <c r="E98" s="73" t="s">
        <v>1971</v>
      </c>
      <c r="F98" s="73" t="s">
        <v>2092</v>
      </c>
      <c r="G98" s="73" t="s">
        <v>449</v>
      </c>
      <c r="H98" s="73" t="s">
        <v>1097</v>
      </c>
      <c r="I98" s="74" t="s">
        <v>813</v>
      </c>
      <c r="J98" s="74" t="s">
        <v>1971</v>
      </c>
      <c r="K98" s="73" t="s">
        <v>2092</v>
      </c>
      <c r="L98" s="74" t="s">
        <v>1967</v>
      </c>
      <c r="M98" s="74" t="s">
        <v>482</v>
      </c>
      <c r="N98" s="74" t="s">
        <v>1107</v>
      </c>
      <c r="O98" s="74"/>
      <c r="P98" s="74" t="s">
        <v>1137</v>
      </c>
      <c r="Q98" s="74" t="s">
        <v>1151</v>
      </c>
      <c r="R98" s="74"/>
      <c r="S98" s="74"/>
      <c r="T98" s="73" t="s">
        <v>1972</v>
      </c>
      <c r="U98" s="73" t="s">
        <v>1973</v>
      </c>
      <c r="V98" s="68" t="s">
        <v>2198</v>
      </c>
      <c r="W98" s="79" t="s">
        <v>2426</v>
      </c>
      <c r="X98" s="68" t="s">
        <v>302</v>
      </c>
      <c r="Y98" s="68"/>
      <c r="Z98" s="68"/>
      <c r="AA98" s="68"/>
    </row>
    <row r="99" spans="1:27" ht="51">
      <c r="A99" s="71">
        <v>2098</v>
      </c>
      <c r="B99" s="73" t="s">
        <v>2062</v>
      </c>
      <c r="C99" s="73" t="s">
        <v>1974</v>
      </c>
      <c r="D99" s="73" t="s">
        <v>1975</v>
      </c>
      <c r="E99" s="73" t="s">
        <v>1976</v>
      </c>
      <c r="F99" s="73" t="s">
        <v>2091</v>
      </c>
      <c r="G99" s="73" t="s">
        <v>449</v>
      </c>
      <c r="H99" s="73" t="s">
        <v>1097</v>
      </c>
      <c r="I99" s="74" t="s">
        <v>1975</v>
      </c>
      <c r="J99" s="74" t="s">
        <v>1976</v>
      </c>
      <c r="K99" s="73" t="s">
        <v>2091</v>
      </c>
      <c r="L99" s="74" t="s">
        <v>1974</v>
      </c>
      <c r="M99" s="74" t="s">
        <v>482</v>
      </c>
      <c r="N99" s="74" t="s">
        <v>1107</v>
      </c>
      <c r="O99" s="74"/>
      <c r="P99" s="74" t="s">
        <v>1137</v>
      </c>
      <c r="Q99" s="74" t="s">
        <v>1151</v>
      </c>
      <c r="R99" s="74"/>
      <c r="S99" s="74"/>
      <c r="T99" s="73" t="s">
        <v>1977</v>
      </c>
      <c r="U99" s="73" t="s">
        <v>1978</v>
      </c>
      <c r="V99" s="68" t="s">
        <v>2198</v>
      </c>
      <c r="W99" s="79" t="s">
        <v>2648</v>
      </c>
      <c r="X99" s="68" t="s">
        <v>302</v>
      </c>
      <c r="Y99" s="68"/>
      <c r="Z99" s="68"/>
      <c r="AA99" s="68"/>
    </row>
    <row r="100" spans="1:27" ht="89.25">
      <c r="A100" s="71">
        <v>2099</v>
      </c>
      <c r="B100" s="73" t="s">
        <v>2062</v>
      </c>
      <c r="C100" s="73" t="s">
        <v>1967</v>
      </c>
      <c r="D100" s="73">
        <v>107</v>
      </c>
      <c r="E100" s="73">
        <v>62</v>
      </c>
      <c r="F100" s="73" t="s">
        <v>2092</v>
      </c>
      <c r="G100" s="73" t="s">
        <v>449</v>
      </c>
      <c r="H100" s="73" t="s">
        <v>1097</v>
      </c>
      <c r="I100" s="74" t="s">
        <v>813</v>
      </c>
      <c r="J100" s="74" t="s">
        <v>1428</v>
      </c>
      <c r="K100" s="73" t="s">
        <v>2092</v>
      </c>
      <c r="L100" s="74" t="s">
        <v>1967</v>
      </c>
      <c r="M100" s="74" t="s">
        <v>482</v>
      </c>
      <c r="N100" s="74" t="s">
        <v>1107</v>
      </c>
      <c r="O100" s="74"/>
      <c r="P100" s="74" t="s">
        <v>2207</v>
      </c>
      <c r="Q100" s="74" t="s">
        <v>1151</v>
      </c>
      <c r="R100" s="74" t="s">
        <v>2475</v>
      </c>
      <c r="S100" s="74" t="s">
        <v>2419</v>
      </c>
      <c r="T100" s="73" t="s">
        <v>1979</v>
      </c>
      <c r="U100" s="73" t="s">
        <v>1980</v>
      </c>
      <c r="V100" s="79" t="s">
        <v>2065</v>
      </c>
      <c r="W100" s="79" t="s">
        <v>2649</v>
      </c>
      <c r="X100" s="68"/>
      <c r="Y100" s="68" t="s">
        <v>584</v>
      </c>
      <c r="Z100" s="68"/>
      <c r="AA100" s="68">
        <v>4.01</v>
      </c>
    </row>
    <row r="101" spans="1:27" ht="38.25">
      <c r="A101" s="71">
        <v>2100</v>
      </c>
      <c r="B101" s="73" t="s">
        <v>2062</v>
      </c>
      <c r="C101" s="73" t="s">
        <v>1967</v>
      </c>
      <c r="D101" s="73">
        <v>108</v>
      </c>
      <c r="E101" s="73">
        <v>1</v>
      </c>
      <c r="F101" s="73" t="s">
        <v>2092</v>
      </c>
      <c r="G101" s="73" t="s">
        <v>449</v>
      </c>
      <c r="H101" s="73" t="s">
        <v>1097</v>
      </c>
      <c r="I101" s="74" t="s">
        <v>1981</v>
      </c>
      <c r="J101" s="74" t="s">
        <v>1523</v>
      </c>
      <c r="K101" s="73" t="s">
        <v>2092</v>
      </c>
      <c r="L101" s="74" t="s">
        <v>1967</v>
      </c>
      <c r="M101" s="74" t="s">
        <v>482</v>
      </c>
      <c r="N101" s="74" t="s">
        <v>1107</v>
      </c>
      <c r="O101" s="74"/>
      <c r="P101" s="74" t="s">
        <v>2207</v>
      </c>
      <c r="Q101" s="74" t="s">
        <v>1151</v>
      </c>
      <c r="R101" s="74" t="s">
        <v>2475</v>
      </c>
      <c r="S101" s="74" t="s">
        <v>2419</v>
      </c>
      <c r="T101" s="73" t="s">
        <v>1979</v>
      </c>
      <c r="U101" s="73" t="s">
        <v>1980</v>
      </c>
      <c r="V101" s="79" t="s">
        <v>2065</v>
      </c>
      <c r="W101" s="79" t="s">
        <v>2650</v>
      </c>
      <c r="X101" s="68"/>
      <c r="Y101" s="68" t="s">
        <v>584</v>
      </c>
      <c r="Z101" s="68"/>
      <c r="AA101" s="68">
        <v>4.01</v>
      </c>
    </row>
    <row r="102" spans="1:27" ht="38.25">
      <c r="A102" s="71">
        <v>2101</v>
      </c>
      <c r="B102" s="73" t="s">
        <v>2062</v>
      </c>
      <c r="C102" s="73" t="s">
        <v>1967</v>
      </c>
      <c r="D102" s="73">
        <v>108</v>
      </c>
      <c r="E102" s="73">
        <v>6</v>
      </c>
      <c r="F102" s="73" t="s">
        <v>2092</v>
      </c>
      <c r="G102" s="73" t="s">
        <v>449</v>
      </c>
      <c r="H102" s="73" t="s">
        <v>1097</v>
      </c>
      <c r="I102" s="74" t="s">
        <v>1981</v>
      </c>
      <c r="J102" s="74" t="s">
        <v>1982</v>
      </c>
      <c r="K102" s="73" t="s">
        <v>2092</v>
      </c>
      <c r="L102" s="74" t="s">
        <v>1967</v>
      </c>
      <c r="M102" s="74" t="s">
        <v>482</v>
      </c>
      <c r="N102" s="74" t="s">
        <v>1107</v>
      </c>
      <c r="O102" s="74"/>
      <c r="P102" s="74" t="s">
        <v>2207</v>
      </c>
      <c r="Q102" s="74" t="s">
        <v>1151</v>
      </c>
      <c r="R102" s="74" t="s">
        <v>2475</v>
      </c>
      <c r="S102" s="74" t="s">
        <v>2419</v>
      </c>
      <c r="T102" s="73" t="s">
        <v>1983</v>
      </c>
      <c r="U102" s="73" t="s">
        <v>1984</v>
      </c>
      <c r="V102" s="79" t="s">
        <v>2065</v>
      </c>
      <c r="W102" s="79" t="s">
        <v>2650</v>
      </c>
      <c r="X102" s="68"/>
      <c r="Y102" s="68" t="s">
        <v>584</v>
      </c>
      <c r="Z102" s="68"/>
      <c r="AA102" s="68">
        <v>4.01</v>
      </c>
    </row>
    <row r="103" spans="1:27" ht="38.25">
      <c r="A103" s="71">
        <v>2102</v>
      </c>
      <c r="B103" s="73" t="s">
        <v>2062</v>
      </c>
      <c r="C103" s="73" t="s">
        <v>1967</v>
      </c>
      <c r="D103" s="73">
        <v>108</v>
      </c>
      <c r="E103" s="75">
        <v>40399</v>
      </c>
      <c r="F103" s="73" t="s">
        <v>2092</v>
      </c>
      <c r="G103" s="73" t="s">
        <v>449</v>
      </c>
      <c r="H103" s="73" t="s">
        <v>1097</v>
      </c>
      <c r="I103" s="74" t="s">
        <v>1981</v>
      </c>
      <c r="J103" s="74" t="s">
        <v>1985</v>
      </c>
      <c r="K103" s="73" t="s">
        <v>2092</v>
      </c>
      <c r="L103" s="74" t="s">
        <v>1967</v>
      </c>
      <c r="M103" s="74" t="s">
        <v>482</v>
      </c>
      <c r="N103" s="74" t="s">
        <v>1107</v>
      </c>
      <c r="O103" s="74"/>
      <c r="P103" s="74" t="s">
        <v>2207</v>
      </c>
      <c r="Q103" s="74" t="s">
        <v>1151</v>
      </c>
      <c r="R103" s="74" t="s">
        <v>2475</v>
      </c>
      <c r="S103" s="74" t="s">
        <v>2419</v>
      </c>
      <c r="T103" s="73" t="s">
        <v>1979</v>
      </c>
      <c r="U103" s="73" t="s">
        <v>1986</v>
      </c>
      <c r="V103" s="79" t="s">
        <v>2065</v>
      </c>
      <c r="W103" s="79" t="s">
        <v>2650</v>
      </c>
      <c r="X103" s="68"/>
      <c r="Y103" s="68" t="s">
        <v>584</v>
      </c>
      <c r="Z103" s="68"/>
      <c r="AA103" s="68">
        <v>4.01</v>
      </c>
    </row>
    <row r="104" spans="1:27" ht="25.5">
      <c r="A104" s="71">
        <v>2103</v>
      </c>
      <c r="B104" s="73" t="s">
        <v>2062</v>
      </c>
      <c r="C104" s="73" t="s">
        <v>1967</v>
      </c>
      <c r="D104" s="73">
        <v>108</v>
      </c>
      <c r="E104" s="73" t="s">
        <v>1987</v>
      </c>
      <c r="F104" s="73" t="s">
        <v>2092</v>
      </c>
      <c r="G104" s="73" t="s">
        <v>449</v>
      </c>
      <c r="H104" s="73" t="s">
        <v>1097</v>
      </c>
      <c r="I104" s="74" t="s">
        <v>1981</v>
      </c>
      <c r="J104" s="74" t="s">
        <v>1987</v>
      </c>
      <c r="K104" s="73" t="s">
        <v>2092</v>
      </c>
      <c r="L104" s="74" t="s">
        <v>1967</v>
      </c>
      <c r="M104" s="74" t="s">
        <v>482</v>
      </c>
      <c r="N104" s="74" t="s">
        <v>1107</v>
      </c>
      <c r="O104" s="74"/>
      <c r="P104" s="74" t="s">
        <v>2207</v>
      </c>
      <c r="Q104" s="74" t="s">
        <v>1151</v>
      </c>
      <c r="R104" s="74" t="s">
        <v>2475</v>
      </c>
      <c r="S104" s="74" t="s">
        <v>2419</v>
      </c>
      <c r="T104" s="73" t="s">
        <v>2672</v>
      </c>
      <c r="U104" s="73" t="s">
        <v>2673</v>
      </c>
      <c r="V104" s="79" t="s">
        <v>2065</v>
      </c>
      <c r="W104" s="79" t="s">
        <v>2651</v>
      </c>
      <c r="X104" s="68"/>
      <c r="Y104" s="68" t="s">
        <v>584</v>
      </c>
      <c r="Z104" s="68"/>
      <c r="AA104" s="68">
        <v>4.01</v>
      </c>
    </row>
    <row r="105" spans="1:27" ht="25.5">
      <c r="A105" s="71">
        <v>2104</v>
      </c>
      <c r="B105" s="73" t="s">
        <v>2062</v>
      </c>
      <c r="C105" s="73" t="s">
        <v>1967</v>
      </c>
      <c r="D105" s="73">
        <v>108</v>
      </c>
      <c r="E105" s="73" t="s">
        <v>2674</v>
      </c>
      <c r="F105" s="73" t="s">
        <v>2092</v>
      </c>
      <c r="G105" s="73" t="s">
        <v>449</v>
      </c>
      <c r="H105" s="73" t="s">
        <v>1097</v>
      </c>
      <c r="I105" s="74" t="s">
        <v>1981</v>
      </c>
      <c r="J105" s="74" t="s">
        <v>2674</v>
      </c>
      <c r="K105" s="73" t="s">
        <v>2092</v>
      </c>
      <c r="L105" s="74" t="s">
        <v>1967</v>
      </c>
      <c r="M105" s="74" t="s">
        <v>482</v>
      </c>
      <c r="N105" s="74" t="s">
        <v>1107</v>
      </c>
      <c r="O105" s="74"/>
      <c r="P105" s="74" t="s">
        <v>2207</v>
      </c>
      <c r="Q105" s="74" t="s">
        <v>1151</v>
      </c>
      <c r="R105" s="74" t="s">
        <v>2475</v>
      </c>
      <c r="S105" s="74" t="s">
        <v>2419</v>
      </c>
      <c r="T105" s="73" t="s">
        <v>2675</v>
      </c>
      <c r="U105" s="73" t="s">
        <v>2676</v>
      </c>
      <c r="V105" s="79" t="s">
        <v>2065</v>
      </c>
      <c r="W105" s="79" t="s">
        <v>2435</v>
      </c>
      <c r="X105" s="68"/>
      <c r="Y105" s="68" t="s">
        <v>584</v>
      </c>
      <c r="Z105" s="68"/>
      <c r="AA105" s="68">
        <v>4.01</v>
      </c>
    </row>
    <row r="106" spans="1:27" ht="76.5">
      <c r="A106" s="71">
        <v>2105</v>
      </c>
      <c r="B106" s="73" t="s">
        <v>2062</v>
      </c>
      <c r="C106" s="73" t="s">
        <v>1775</v>
      </c>
      <c r="D106" s="73">
        <v>48</v>
      </c>
      <c r="E106" s="73">
        <v>49</v>
      </c>
      <c r="F106" s="73" t="s">
        <v>2091</v>
      </c>
      <c r="G106" s="73" t="s">
        <v>449</v>
      </c>
      <c r="H106" s="73" t="s">
        <v>1097</v>
      </c>
      <c r="I106" s="74" t="s">
        <v>1476</v>
      </c>
      <c r="J106" s="74" t="s">
        <v>1788</v>
      </c>
      <c r="K106" s="73" t="s">
        <v>2091</v>
      </c>
      <c r="L106" s="74" t="s">
        <v>1775</v>
      </c>
      <c r="M106" s="74" t="s">
        <v>472</v>
      </c>
      <c r="N106" s="74" t="s">
        <v>1107</v>
      </c>
      <c r="O106" s="74"/>
      <c r="P106" s="74" t="s">
        <v>2207</v>
      </c>
      <c r="Q106" s="74" t="s">
        <v>1151</v>
      </c>
      <c r="R106" s="74" t="s">
        <v>2475</v>
      </c>
      <c r="S106" s="74" t="s">
        <v>2419</v>
      </c>
      <c r="T106" s="73" t="s">
        <v>2677</v>
      </c>
      <c r="U106" s="73" t="s">
        <v>2678</v>
      </c>
      <c r="V106" s="79" t="s">
        <v>2067</v>
      </c>
      <c r="W106" s="79" t="s">
        <v>2652</v>
      </c>
      <c r="X106" s="68"/>
      <c r="Y106" s="68" t="s">
        <v>584</v>
      </c>
      <c r="Z106" s="68"/>
      <c r="AA106" s="68">
        <v>4.01</v>
      </c>
    </row>
    <row r="107" spans="1:27" ht="38.25">
      <c r="A107" s="71">
        <v>2106</v>
      </c>
      <c r="B107" s="73" t="s">
        <v>2062</v>
      </c>
      <c r="C107" s="73" t="s">
        <v>1778</v>
      </c>
      <c r="D107" s="73">
        <v>49</v>
      </c>
      <c r="E107" s="73">
        <v>17</v>
      </c>
      <c r="F107" s="73" t="s">
        <v>2091</v>
      </c>
      <c r="G107" s="73" t="s">
        <v>449</v>
      </c>
      <c r="H107" s="73" t="s">
        <v>1097</v>
      </c>
      <c r="I107" s="74" t="s">
        <v>1788</v>
      </c>
      <c r="J107" s="74" t="s">
        <v>2679</v>
      </c>
      <c r="K107" s="73" t="s">
        <v>2091</v>
      </c>
      <c r="L107" s="74" t="s">
        <v>1778</v>
      </c>
      <c r="M107" s="74" t="s">
        <v>472</v>
      </c>
      <c r="N107" s="74" t="s">
        <v>1107</v>
      </c>
      <c r="O107" s="74"/>
      <c r="P107" s="74" t="s">
        <v>2207</v>
      </c>
      <c r="Q107" s="74" t="s">
        <v>1151</v>
      </c>
      <c r="R107" s="74" t="s">
        <v>2475</v>
      </c>
      <c r="S107" s="74" t="s">
        <v>2419</v>
      </c>
      <c r="T107" s="73" t="s">
        <v>2677</v>
      </c>
      <c r="U107" s="73" t="s">
        <v>2678</v>
      </c>
      <c r="V107" s="79" t="s">
        <v>2067</v>
      </c>
      <c r="W107" s="79" t="s">
        <v>2653</v>
      </c>
      <c r="X107" s="68"/>
      <c r="Y107" s="68" t="s">
        <v>584</v>
      </c>
      <c r="Z107" s="68"/>
      <c r="AA107" s="68">
        <v>4.01</v>
      </c>
    </row>
    <row r="108" spans="1:27" ht="89.25">
      <c r="A108" s="71">
        <v>2107</v>
      </c>
      <c r="B108" s="73" t="s">
        <v>2062</v>
      </c>
      <c r="C108" s="73" t="s">
        <v>1967</v>
      </c>
      <c r="D108" s="73">
        <v>108</v>
      </c>
      <c r="E108" s="73">
        <v>27</v>
      </c>
      <c r="F108" s="73" t="s">
        <v>2091</v>
      </c>
      <c r="G108" s="73" t="s">
        <v>449</v>
      </c>
      <c r="H108" s="73" t="s">
        <v>1097</v>
      </c>
      <c r="I108" s="74" t="s">
        <v>1981</v>
      </c>
      <c r="J108" s="74" t="s">
        <v>1502</v>
      </c>
      <c r="K108" s="73" t="s">
        <v>2091</v>
      </c>
      <c r="L108" s="74" t="s">
        <v>1967</v>
      </c>
      <c r="M108" s="74" t="s">
        <v>482</v>
      </c>
      <c r="N108" s="74" t="s">
        <v>1107</v>
      </c>
      <c r="O108" s="74"/>
      <c r="P108" s="74" t="s">
        <v>2207</v>
      </c>
      <c r="Q108" s="74" t="s">
        <v>1151</v>
      </c>
      <c r="R108" s="74" t="s">
        <v>2475</v>
      </c>
      <c r="S108" s="74" t="s">
        <v>2419</v>
      </c>
      <c r="T108" s="73" t="s">
        <v>2680</v>
      </c>
      <c r="U108" s="73" t="s">
        <v>1995</v>
      </c>
      <c r="V108" s="79" t="s">
        <v>2067</v>
      </c>
      <c r="W108" s="79" t="s">
        <v>2654</v>
      </c>
      <c r="X108" s="68"/>
      <c r="Y108" s="68" t="s">
        <v>584</v>
      </c>
      <c r="Z108" s="68"/>
      <c r="AA108" s="68">
        <v>4.01</v>
      </c>
    </row>
    <row r="109" spans="1:27" ht="76.5">
      <c r="A109" s="71">
        <v>2108</v>
      </c>
      <c r="B109" s="73" t="s">
        <v>2062</v>
      </c>
      <c r="C109" s="73" t="s">
        <v>1967</v>
      </c>
      <c r="D109" s="73">
        <v>108</v>
      </c>
      <c r="E109" s="73" t="s">
        <v>1996</v>
      </c>
      <c r="F109" s="73" t="s">
        <v>2091</v>
      </c>
      <c r="G109" s="73" t="s">
        <v>449</v>
      </c>
      <c r="H109" s="73" t="s">
        <v>1097</v>
      </c>
      <c r="I109" s="74" t="s">
        <v>1981</v>
      </c>
      <c r="J109" s="74" t="s">
        <v>1996</v>
      </c>
      <c r="K109" s="73" t="s">
        <v>2091</v>
      </c>
      <c r="L109" s="74" t="s">
        <v>1967</v>
      </c>
      <c r="M109" s="74" t="s">
        <v>482</v>
      </c>
      <c r="N109" s="74" t="s">
        <v>1107</v>
      </c>
      <c r="O109" s="74"/>
      <c r="P109" s="74" t="s">
        <v>1137</v>
      </c>
      <c r="Q109" s="74" t="s">
        <v>1151</v>
      </c>
      <c r="R109" s="74"/>
      <c r="S109" s="74"/>
      <c r="T109" s="73" t="s">
        <v>1997</v>
      </c>
      <c r="U109" s="73" t="s">
        <v>1998</v>
      </c>
      <c r="V109" s="68" t="s">
        <v>2198</v>
      </c>
      <c r="W109" s="79"/>
      <c r="X109" s="68" t="s">
        <v>17</v>
      </c>
      <c r="Y109" s="68"/>
      <c r="Z109" s="68"/>
      <c r="AA109" s="68"/>
    </row>
    <row r="110" spans="1:27" ht="25.5">
      <c r="A110" s="71">
        <v>2109</v>
      </c>
      <c r="B110" s="73" t="s">
        <v>2062</v>
      </c>
      <c r="C110" s="73" t="s">
        <v>1999</v>
      </c>
      <c r="D110" s="73">
        <v>108</v>
      </c>
      <c r="E110" s="73">
        <v>37</v>
      </c>
      <c r="F110" s="73" t="s">
        <v>2092</v>
      </c>
      <c r="G110" s="73" t="s">
        <v>449</v>
      </c>
      <c r="H110" s="73" t="s">
        <v>1097</v>
      </c>
      <c r="I110" s="74" t="s">
        <v>1981</v>
      </c>
      <c r="J110" s="74" t="s">
        <v>1470</v>
      </c>
      <c r="K110" s="73" t="s">
        <v>2092</v>
      </c>
      <c r="L110" s="74" t="s">
        <v>1999</v>
      </c>
      <c r="M110" s="74" t="s">
        <v>482</v>
      </c>
      <c r="N110" s="74" t="s">
        <v>1107</v>
      </c>
      <c r="O110" s="74"/>
      <c r="P110" s="74" t="s">
        <v>2207</v>
      </c>
      <c r="Q110" s="74" t="s">
        <v>1151</v>
      </c>
      <c r="R110" s="74" t="s">
        <v>2475</v>
      </c>
      <c r="S110" s="74" t="s">
        <v>2419</v>
      </c>
      <c r="T110" s="73" t="s">
        <v>1480</v>
      </c>
      <c r="U110" s="73" t="s">
        <v>2000</v>
      </c>
      <c r="V110" s="79" t="s">
        <v>2065</v>
      </c>
      <c r="W110" s="79" t="s">
        <v>2655</v>
      </c>
      <c r="X110" s="68"/>
      <c r="Y110" s="68" t="s">
        <v>584</v>
      </c>
      <c r="Z110" s="68"/>
      <c r="AA110" s="68">
        <v>4.01</v>
      </c>
    </row>
    <row r="111" spans="1:27" ht="38.25">
      <c r="A111" s="71">
        <v>2110</v>
      </c>
      <c r="B111" s="73" t="s">
        <v>2062</v>
      </c>
      <c r="C111" s="73" t="s">
        <v>1999</v>
      </c>
      <c r="D111" s="73">
        <v>108</v>
      </c>
      <c r="E111" s="73">
        <v>39</v>
      </c>
      <c r="F111" s="73" t="s">
        <v>2091</v>
      </c>
      <c r="G111" s="73" t="s">
        <v>449</v>
      </c>
      <c r="H111" s="73" t="s">
        <v>1097</v>
      </c>
      <c r="I111" s="74" t="s">
        <v>1981</v>
      </c>
      <c r="J111" s="74" t="s">
        <v>2001</v>
      </c>
      <c r="K111" s="73" t="s">
        <v>2091</v>
      </c>
      <c r="L111" s="74" t="s">
        <v>1999</v>
      </c>
      <c r="M111" s="74" t="s">
        <v>482</v>
      </c>
      <c r="N111" s="74" t="s">
        <v>1107</v>
      </c>
      <c r="O111" s="74"/>
      <c r="P111" s="74" t="s">
        <v>1137</v>
      </c>
      <c r="Q111" s="74" t="s">
        <v>1151</v>
      </c>
      <c r="R111" s="74"/>
      <c r="S111" s="74"/>
      <c r="T111" s="73" t="s">
        <v>2002</v>
      </c>
      <c r="U111" s="73" t="s">
        <v>2003</v>
      </c>
      <c r="V111" s="68" t="s">
        <v>2198</v>
      </c>
      <c r="W111" s="79"/>
      <c r="X111" s="68" t="s">
        <v>17</v>
      </c>
      <c r="Y111" s="68"/>
      <c r="Z111" s="68"/>
      <c r="AA111" s="68"/>
    </row>
    <row r="112" spans="1:27" ht="63.75">
      <c r="A112" s="71">
        <v>2111</v>
      </c>
      <c r="B112" s="73" t="s">
        <v>2062</v>
      </c>
      <c r="C112" s="73" t="s">
        <v>1999</v>
      </c>
      <c r="D112" s="73">
        <v>108</v>
      </c>
      <c r="E112" s="73" t="s">
        <v>2004</v>
      </c>
      <c r="F112" s="73" t="s">
        <v>2092</v>
      </c>
      <c r="G112" s="73" t="s">
        <v>449</v>
      </c>
      <c r="H112" s="73" t="s">
        <v>1097</v>
      </c>
      <c r="I112" s="74" t="s">
        <v>1981</v>
      </c>
      <c r="J112" s="74" t="s">
        <v>2004</v>
      </c>
      <c r="K112" s="73" t="s">
        <v>2092</v>
      </c>
      <c r="L112" s="74" t="s">
        <v>1999</v>
      </c>
      <c r="M112" s="74" t="s">
        <v>482</v>
      </c>
      <c r="N112" s="74" t="s">
        <v>1107</v>
      </c>
      <c r="O112" s="74"/>
      <c r="P112" s="74" t="s">
        <v>2207</v>
      </c>
      <c r="Q112" s="74" t="s">
        <v>1151</v>
      </c>
      <c r="R112" s="74" t="s">
        <v>2475</v>
      </c>
      <c r="S112" s="74" t="s">
        <v>2419</v>
      </c>
      <c r="T112" s="73" t="s">
        <v>2005</v>
      </c>
      <c r="U112" s="73" t="s">
        <v>2006</v>
      </c>
      <c r="V112" s="79" t="s">
        <v>2065</v>
      </c>
      <c r="W112" s="79" t="s">
        <v>2656</v>
      </c>
      <c r="X112" s="68"/>
      <c r="Y112" s="68" t="s">
        <v>584</v>
      </c>
      <c r="Z112" s="68"/>
      <c r="AA112" s="68">
        <v>4.01</v>
      </c>
    </row>
    <row r="113" spans="1:27" ht="25.5">
      <c r="A113" s="71">
        <v>2112</v>
      </c>
      <c r="B113" s="73" t="s">
        <v>2062</v>
      </c>
      <c r="C113" s="73" t="s">
        <v>1999</v>
      </c>
      <c r="D113" s="73">
        <v>108</v>
      </c>
      <c r="E113" s="73">
        <v>44</v>
      </c>
      <c r="F113" s="73" t="s">
        <v>2092</v>
      </c>
      <c r="G113" s="73" t="s">
        <v>449</v>
      </c>
      <c r="H113" s="73" t="s">
        <v>1097</v>
      </c>
      <c r="I113" s="74" t="s">
        <v>1981</v>
      </c>
      <c r="J113" s="74" t="s">
        <v>2007</v>
      </c>
      <c r="K113" s="73" t="s">
        <v>2092</v>
      </c>
      <c r="L113" s="74" t="s">
        <v>1999</v>
      </c>
      <c r="M113" s="74" t="s">
        <v>482</v>
      </c>
      <c r="N113" s="74" t="s">
        <v>1107</v>
      </c>
      <c r="O113" s="74"/>
      <c r="P113" s="74" t="s">
        <v>2207</v>
      </c>
      <c r="Q113" s="74" t="s">
        <v>1151</v>
      </c>
      <c r="R113" s="74" t="s">
        <v>2475</v>
      </c>
      <c r="S113" s="74" t="s">
        <v>2419</v>
      </c>
      <c r="T113" s="73" t="s">
        <v>2008</v>
      </c>
      <c r="U113" s="73" t="s">
        <v>2009</v>
      </c>
      <c r="V113" s="79" t="s">
        <v>2065</v>
      </c>
      <c r="W113" s="79" t="s">
        <v>2651</v>
      </c>
      <c r="X113" s="68"/>
      <c r="Y113" s="68" t="s">
        <v>584</v>
      </c>
      <c r="Z113" s="68"/>
      <c r="AA113" s="68">
        <v>4.01</v>
      </c>
    </row>
    <row r="114" spans="1:27" ht="114.75">
      <c r="A114" s="71">
        <v>2113</v>
      </c>
      <c r="B114" s="73" t="s">
        <v>2062</v>
      </c>
      <c r="C114" s="73" t="s">
        <v>2010</v>
      </c>
      <c r="D114" s="73">
        <v>108</v>
      </c>
      <c r="E114" s="73" t="s">
        <v>2011</v>
      </c>
      <c r="F114" s="73" t="s">
        <v>2092</v>
      </c>
      <c r="G114" s="73" t="s">
        <v>449</v>
      </c>
      <c r="H114" s="73" t="s">
        <v>1097</v>
      </c>
      <c r="I114" s="74" t="s">
        <v>1981</v>
      </c>
      <c r="J114" s="74" t="s">
        <v>2011</v>
      </c>
      <c r="K114" s="73" t="s">
        <v>2092</v>
      </c>
      <c r="L114" s="74" t="s">
        <v>2010</v>
      </c>
      <c r="M114" s="74" t="s">
        <v>482</v>
      </c>
      <c r="N114" s="74" t="s">
        <v>1107</v>
      </c>
      <c r="O114" s="74"/>
      <c r="P114" s="74" t="s">
        <v>2207</v>
      </c>
      <c r="Q114" s="74" t="s">
        <v>1151</v>
      </c>
      <c r="R114" s="74" t="s">
        <v>2475</v>
      </c>
      <c r="S114" s="74" t="s">
        <v>2419</v>
      </c>
      <c r="T114" s="73" t="s">
        <v>2012</v>
      </c>
      <c r="U114" s="73" t="s">
        <v>2013</v>
      </c>
      <c r="V114" s="79" t="s">
        <v>2067</v>
      </c>
      <c r="W114" s="79" t="s">
        <v>2657</v>
      </c>
      <c r="X114" s="68"/>
      <c r="Y114" s="68" t="s">
        <v>584</v>
      </c>
      <c r="Z114" s="68"/>
      <c r="AA114" s="68">
        <v>4.01</v>
      </c>
    </row>
    <row r="115" spans="1:27" ht="25.5">
      <c r="A115" s="71">
        <v>2114</v>
      </c>
      <c r="B115" s="73" t="s">
        <v>2062</v>
      </c>
      <c r="C115" s="73" t="s">
        <v>2010</v>
      </c>
      <c r="D115" s="73">
        <v>108</v>
      </c>
      <c r="E115" s="73">
        <v>52</v>
      </c>
      <c r="F115" s="73" t="s">
        <v>2091</v>
      </c>
      <c r="G115" s="73" t="s">
        <v>449</v>
      </c>
      <c r="H115" s="73" t="s">
        <v>1097</v>
      </c>
      <c r="I115" s="74" t="s">
        <v>1981</v>
      </c>
      <c r="J115" s="74" t="s">
        <v>1479</v>
      </c>
      <c r="K115" s="73" t="s">
        <v>2091</v>
      </c>
      <c r="L115" s="74" t="s">
        <v>2010</v>
      </c>
      <c r="M115" s="74" t="s">
        <v>482</v>
      </c>
      <c r="N115" s="74" t="s">
        <v>1107</v>
      </c>
      <c r="O115" s="74"/>
      <c r="P115" s="74" t="s">
        <v>2207</v>
      </c>
      <c r="Q115" s="74" t="s">
        <v>1151</v>
      </c>
      <c r="R115" s="74" t="s">
        <v>2475</v>
      </c>
      <c r="S115" s="74" t="s">
        <v>2419</v>
      </c>
      <c r="T115" s="73" t="s">
        <v>2014</v>
      </c>
      <c r="U115" s="73" t="s">
        <v>2015</v>
      </c>
      <c r="V115" s="79" t="s">
        <v>2065</v>
      </c>
      <c r="W115" s="79" t="s">
        <v>2655</v>
      </c>
      <c r="X115" s="68"/>
      <c r="Y115" s="68" t="s">
        <v>584</v>
      </c>
      <c r="Z115" s="68"/>
      <c r="AA115" s="68">
        <v>4.01</v>
      </c>
    </row>
    <row r="116" spans="1:27" ht="25.5">
      <c r="A116" s="71">
        <v>2115</v>
      </c>
      <c r="B116" s="73" t="s">
        <v>2062</v>
      </c>
      <c r="C116" s="73" t="s">
        <v>2010</v>
      </c>
      <c r="D116" s="73">
        <v>108</v>
      </c>
      <c r="E116" s="73" t="s">
        <v>2016</v>
      </c>
      <c r="F116" s="73" t="s">
        <v>2091</v>
      </c>
      <c r="G116" s="73" t="s">
        <v>449</v>
      </c>
      <c r="H116" s="73" t="s">
        <v>1097</v>
      </c>
      <c r="I116" s="74" t="s">
        <v>1981</v>
      </c>
      <c r="J116" s="74" t="s">
        <v>2016</v>
      </c>
      <c r="K116" s="73" t="s">
        <v>2091</v>
      </c>
      <c r="L116" s="74" t="s">
        <v>2010</v>
      </c>
      <c r="M116" s="74" t="s">
        <v>482</v>
      </c>
      <c r="N116" s="74" t="s">
        <v>1107</v>
      </c>
      <c r="O116" s="74"/>
      <c r="P116" s="74" t="s">
        <v>2207</v>
      </c>
      <c r="Q116" s="74" t="s">
        <v>1151</v>
      </c>
      <c r="R116" s="74" t="s">
        <v>2475</v>
      </c>
      <c r="S116" s="74" t="s">
        <v>2419</v>
      </c>
      <c r="T116" s="73" t="s">
        <v>2017</v>
      </c>
      <c r="U116" s="73" t="s">
        <v>2018</v>
      </c>
      <c r="V116" s="79" t="s">
        <v>2065</v>
      </c>
      <c r="W116" s="79" t="s">
        <v>2655</v>
      </c>
      <c r="X116" s="68"/>
      <c r="Y116" s="68" t="s">
        <v>584</v>
      </c>
      <c r="Z116" s="68"/>
      <c r="AA116" s="68">
        <v>4.01</v>
      </c>
    </row>
    <row r="117" spans="1:27" ht="38.25">
      <c r="A117" s="71">
        <v>2116</v>
      </c>
      <c r="B117" s="73" t="s">
        <v>2062</v>
      </c>
      <c r="C117" s="73" t="s">
        <v>2010</v>
      </c>
      <c r="D117" s="73">
        <v>108</v>
      </c>
      <c r="E117" s="73">
        <v>53</v>
      </c>
      <c r="F117" s="73" t="s">
        <v>2092</v>
      </c>
      <c r="G117" s="73" t="s">
        <v>449</v>
      </c>
      <c r="H117" s="73" t="s">
        <v>1097</v>
      </c>
      <c r="I117" s="74" t="s">
        <v>1981</v>
      </c>
      <c r="J117" s="74" t="s">
        <v>1450</v>
      </c>
      <c r="K117" s="73" t="s">
        <v>2092</v>
      </c>
      <c r="L117" s="74" t="s">
        <v>2010</v>
      </c>
      <c r="M117" s="74" t="s">
        <v>482</v>
      </c>
      <c r="N117" s="74" t="s">
        <v>1107</v>
      </c>
      <c r="O117" s="74"/>
      <c r="P117" s="74" t="s">
        <v>2207</v>
      </c>
      <c r="Q117" s="74" t="s">
        <v>1151</v>
      </c>
      <c r="R117" s="74" t="s">
        <v>2475</v>
      </c>
      <c r="S117" s="74" t="s">
        <v>2419</v>
      </c>
      <c r="T117" s="73" t="s">
        <v>2019</v>
      </c>
      <c r="U117" s="73" t="s">
        <v>1742</v>
      </c>
      <c r="V117" s="79" t="s">
        <v>2065</v>
      </c>
      <c r="W117" s="79" t="s">
        <v>2656</v>
      </c>
      <c r="X117" s="68"/>
      <c r="Y117" s="68" t="s">
        <v>584</v>
      </c>
      <c r="Z117" s="68"/>
      <c r="AA117" s="68">
        <v>4.01</v>
      </c>
    </row>
    <row r="118" spans="1:27" ht="127.5">
      <c r="A118" s="71">
        <v>2117</v>
      </c>
      <c r="B118" s="73" t="s">
        <v>2062</v>
      </c>
      <c r="C118" s="73" t="s">
        <v>2010</v>
      </c>
      <c r="D118" s="73">
        <v>108</v>
      </c>
      <c r="E118" s="73" t="s">
        <v>1743</v>
      </c>
      <c r="F118" s="73" t="s">
        <v>2091</v>
      </c>
      <c r="G118" s="73" t="s">
        <v>449</v>
      </c>
      <c r="H118" s="73" t="s">
        <v>1097</v>
      </c>
      <c r="I118" s="74" t="s">
        <v>1981</v>
      </c>
      <c r="J118" s="74" t="s">
        <v>1743</v>
      </c>
      <c r="K118" s="73" t="s">
        <v>2091</v>
      </c>
      <c r="L118" s="74" t="s">
        <v>2010</v>
      </c>
      <c r="M118" s="74" t="s">
        <v>482</v>
      </c>
      <c r="N118" s="74" t="s">
        <v>1107</v>
      </c>
      <c r="O118" s="74"/>
      <c r="P118" s="74" t="s">
        <v>2207</v>
      </c>
      <c r="Q118" s="74" t="s">
        <v>1151</v>
      </c>
      <c r="R118" s="74" t="s">
        <v>2475</v>
      </c>
      <c r="S118" s="74" t="s">
        <v>2419</v>
      </c>
      <c r="T118" s="73" t="s">
        <v>1744</v>
      </c>
      <c r="U118" s="73" t="s">
        <v>1745</v>
      </c>
      <c r="V118" s="79" t="s">
        <v>2067</v>
      </c>
      <c r="W118" s="79" t="s">
        <v>2658</v>
      </c>
      <c r="X118" s="68"/>
      <c r="Y118" s="68" t="s">
        <v>584</v>
      </c>
      <c r="Z118" s="68"/>
      <c r="AA118" s="68">
        <v>4.01</v>
      </c>
    </row>
    <row r="119" spans="1:27" ht="25.5">
      <c r="A119" s="71">
        <v>2118</v>
      </c>
      <c r="B119" s="73" t="s">
        <v>2062</v>
      </c>
      <c r="C119" s="73" t="s">
        <v>1746</v>
      </c>
      <c r="D119" s="73">
        <v>109</v>
      </c>
      <c r="E119" s="75">
        <v>40213</v>
      </c>
      <c r="F119" s="73" t="s">
        <v>2092</v>
      </c>
      <c r="G119" s="73" t="s">
        <v>449</v>
      </c>
      <c r="H119" s="73" t="s">
        <v>1097</v>
      </c>
      <c r="I119" s="74" t="s">
        <v>1747</v>
      </c>
      <c r="J119" s="74" t="s">
        <v>1748</v>
      </c>
      <c r="K119" s="73" t="s">
        <v>2092</v>
      </c>
      <c r="L119" s="74" t="s">
        <v>1746</v>
      </c>
      <c r="M119" s="74" t="s">
        <v>482</v>
      </c>
      <c r="N119" s="74" t="s">
        <v>1107</v>
      </c>
      <c r="O119" s="74"/>
      <c r="P119" s="74" t="s">
        <v>2207</v>
      </c>
      <c r="Q119" s="74" t="s">
        <v>1151</v>
      </c>
      <c r="R119" s="74" t="s">
        <v>2475</v>
      </c>
      <c r="S119" s="74" t="s">
        <v>2419</v>
      </c>
      <c r="T119" s="73" t="s">
        <v>1749</v>
      </c>
      <c r="U119" s="73" t="s">
        <v>1750</v>
      </c>
      <c r="V119" s="79" t="s">
        <v>2065</v>
      </c>
      <c r="W119" s="79" t="s">
        <v>2651</v>
      </c>
      <c r="X119" s="68"/>
      <c r="Y119" s="68" t="s">
        <v>584</v>
      </c>
      <c r="Z119" s="68"/>
      <c r="AA119" s="68">
        <v>4.01</v>
      </c>
    </row>
    <row r="120" spans="1:27" ht="25.5">
      <c r="A120" s="71">
        <v>2119</v>
      </c>
      <c r="B120" s="73" t="s">
        <v>2062</v>
      </c>
      <c r="C120" s="73" t="s">
        <v>1746</v>
      </c>
      <c r="D120" s="73">
        <v>109</v>
      </c>
      <c r="E120" s="73">
        <v>4</v>
      </c>
      <c r="F120" s="73" t="s">
        <v>2092</v>
      </c>
      <c r="G120" s="73" t="s">
        <v>449</v>
      </c>
      <c r="H120" s="73" t="s">
        <v>1097</v>
      </c>
      <c r="I120" s="74" t="s">
        <v>1747</v>
      </c>
      <c r="J120" s="74" t="s">
        <v>1496</v>
      </c>
      <c r="K120" s="73" t="s">
        <v>2092</v>
      </c>
      <c r="L120" s="74" t="s">
        <v>1746</v>
      </c>
      <c r="M120" s="74" t="s">
        <v>482</v>
      </c>
      <c r="N120" s="74" t="s">
        <v>1107</v>
      </c>
      <c r="O120" s="74"/>
      <c r="P120" s="74" t="s">
        <v>2207</v>
      </c>
      <c r="Q120" s="74" t="s">
        <v>1151</v>
      </c>
      <c r="R120" s="74" t="s">
        <v>2475</v>
      </c>
      <c r="S120" s="74" t="s">
        <v>2419</v>
      </c>
      <c r="T120" s="73" t="s">
        <v>1751</v>
      </c>
      <c r="U120" s="73" t="s">
        <v>1752</v>
      </c>
      <c r="V120" s="79" t="s">
        <v>2065</v>
      </c>
      <c r="W120" s="79" t="s">
        <v>2651</v>
      </c>
      <c r="X120" s="68"/>
      <c r="Y120" s="68" t="s">
        <v>584</v>
      </c>
      <c r="Z120" s="68"/>
      <c r="AA120" s="68">
        <v>4.01</v>
      </c>
    </row>
    <row r="121" spans="1:27" ht="25.5">
      <c r="A121" s="71">
        <v>2120</v>
      </c>
      <c r="B121" s="73" t="s">
        <v>2062</v>
      </c>
      <c r="C121" s="73" t="s">
        <v>1746</v>
      </c>
      <c r="D121" s="73">
        <v>109</v>
      </c>
      <c r="E121" s="73">
        <v>7</v>
      </c>
      <c r="F121" s="73" t="s">
        <v>2092</v>
      </c>
      <c r="G121" s="73" t="s">
        <v>449</v>
      </c>
      <c r="H121" s="73" t="s">
        <v>1097</v>
      </c>
      <c r="I121" s="74" t="s">
        <v>1747</v>
      </c>
      <c r="J121" s="74" t="s">
        <v>1753</v>
      </c>
      <c r="K121" s="73" t="s">
        <v>2092</v>
      </c>
      <c r="L121" s="74" t="s">
        <v>1746</v>
      </c>
      <c r="M121" s="74" t="s">
        <v>482</v>
      </c>
      <c r="N121" s="74" t="s">
        <v>1107</v>
      </c>
      <c r="O121" s="74"/>
      <c r="P121" s="74" t="s">
        <v>2207</v>
      </c>
      <c r="Q121" s="74" t="s">
        <v>1151</v>
      </c>
      <c r="R121" s="74" t="s">
        <v>2475</v>
      </c>
      <c r="S121" s="74" t="s">
        <v>2419</v>
      </c>
      <c r="T121" s="73" t="s">
        <v>1749</v>
      </c>
      <c r="U121" s="73" t="s">
        <v>1754</v>
      </c>
      <c r="V121" s="79" t="s">
        <v>2065</v>
      </c>
      <c r="W121" s="79" t="s">
        <v>2659</v>
      </c>
      <c r="X121" s="68"/>
      <c r="Y121" s="68" t="s">
        <v>584</v>
      </c>
      <c r="Z121" s="68"/>
      <c r="AA121" s="68">
        <v>4.01</v>
      </c>
    </row>
    <row r="122" spans="1:27" ht="25.5">
      <c r="A122" s="71">
        <v>2121</v>
      </c>
      <c r="B122" s="73" t="s">
        <v>2062</v>
      </c>
      <c r="C122" s="73" t="s">
        <v>1746</v>
      </c>
      <c r="D122" s="73">
        <v>109</v>
      </c>
      <c r="E122" s="73">
        <v>7</v>
      </c>
      <c r="F122" s="73" t="s">
        <v>2092</v>
      </c>
      <c r="G122" s="73" t="s">
        <v>449</v>
      </c>
      <c r="H122" s="73" t="s">
        <v>1097</v>
      </c>
      <c r="I122" s="74" t="s">
        <v>1747</v>
      </c>
      <c r="J122" s="74" t="s">
        <v>1753</v>
      </c>
      <c r="K122" s="73" t="s">
        <v>2092</v>
      </c>
      <c r="L122" s="74" t="s">
        <v>1746</v>
      </c>
      <c r="M122" s="74" t="s">
        <v>482</v>
      </c>
      <c r="N122" s="74" t="s">
        <v>1107</v>
      </c>
      <c r="O122" s="74"/>
      <c r="P122" s="74" t="s">
        <v>2207</v>
      </c>
      <c r="Q122" s="74" t="s">
        <v>1151</v>
      </c>
      <c r="R122" s="74" t="s">
        <v>2475</v>
      </c>
      <c r="S122" s="74" t="s">
        <v>2419</v>
      </c>
      <c r="T122" s="73" t="s">
        <v>1755</v>
      </c>
      <c r="U122" s="73" t="s">
        <v>1756</v>
      </c>
      <c r="V122" s="79" t="s">
        <v>2065</v>
      </c>
      <c r="W122" s="79" t="s">
        <v>2659</v>
      </c>
      <c r="X122" s="68"/>
      <c r="Y122" s="68" t="s">
        <v>584</v>
      </c>
      <c r="Z122" s="68"/>
      <c r="AA122" s="68">
        <v>4.01</v>
      </c>
    </row>
    <row r="123" spans="1:27" ht="25.5">
      <c r="A123" s="71">
        <v>2122</v>
      </c>
      <c r="B123" s="73" t="s">
        <v>2062</v>
      </c>
      <c r="C123" s="73" t="s">
        <v>1757</v>
      </c>
      <c r="D123" s="73">
        <v>109</v>
      </c>
      <c r="E123" s="73">
        <v>18</v>
      </c>
      <c r="F123" s="73" t="s">
        <v>2092</v>
      </c>
      <c r="G123" s="73" t="s">
        <v>449</v>
      </c>
      <c r="H123" s="73" t="s">
        <v>1097</v>
      </c>
      <c r="I123" s="74" t="s">
        <v>1747</v>
      </c>
      <c r="J123" s="74" t="s">
        <v>1782</v>
      </c>
      <c r="K123" s="73" t="s">
        <v>2092</v>
      </c>
      <c r="L123" s="74" t="s">
        <v>1757</v>
      </c>
      <c r="M123" s="74" t="s">
        <v>482</v>
      </c>
      <c r="N123" s="74" t="s">
        <v>1107</v>
      </c>
      <c r="O123" s="74"/>
      <c r="P123" s="74" t="s">
        <v>2207</v>
      </c>
      <c r="Q123" s="74" t="s">
        <v>1151</v>
      </c>
      <c r="R123" s="74" t="s">
        <v>2475</v>
      </c>
      <c r="S123" s="74" t="s">
        <v>2419</v>
      </c>
      <c r="T123" s="73" t="s">
        <v>1749</v>
      </c>
      <c r="U123" s="73" t="s">
        <v>1758</v>
      </c>
      <c r="V123" s="79" t="s">
        <v>2065</v>
      </c>
      <c r="W123" s="79" t="s">
        <v>2655</v>
      </c>
      <c r="X123" s="68"/>
      <c r="Y123" s="68" t="s">
        <v>584</v>
      </c>
      <c r="Z123" s="68"/>
      <c r="AA123" s="68">
        <v>4.01</v>
      </c>
    </row>
    <row r="124" spans="1:27" ht="25.5">
      <c r="A124" s="71">
        <v>2123</v>
      </c>
      <c r="B124" s="73" t="s">
        <v>2062</v>
      </c>
      <c r="C124" s="73" t="s">
        <v>1757</v>
      </c>
      <c r="D124" s="73">
        <v>109</v>
      </c>
      <c r="E124" s="73">
        <v>20</v>
      </c>
      <c r="F124" s="73" t="s">
        <v>2092</v>
      </c>
      <c r="G124" s="73" t="s">
        <v>449</v>
      </c>
      <c r="H124" s="73" t="s">
        <v>1097</v>
      </c>
      <c r="I124" s="74" t="s">
        <v>1747</v>
      </c>
      <c r="J124" s="74" t="s">
        <v>1759</v>
      </c>
      <c r="K124" s="73" t="s">
        <v>2092</v>
      </c>
      <c r="L124" s="74" t="s">
        <v>1757</v>
      </c>
      <c r="M124" s="74" t="s">
        <v>482</v>
      </c>
      <c r="N124" s="74" t="s">
        <v>1107</v>
      </c>
      <c r="O124" s="74"/>
      <c r="P124" s="74" t="s">
        <v>2207</v>
      </c>
      <c r="Q124" s="74" t="s">
        <v>1151</v>
      </c>
      <c r="R124" s="74" t="s">
        <v>2475</v>
      </c>
      <c r="S124" s="74" t="s">
        <v>2419</v>
      </c>
      <c r="T124" s="73" t="s">
        <v>1749</v>
      </c>
      <c r="U124" s="73" t="s">
        <v>1760</v>
      </c>
      <c r="V124" s="79" t="s">
        <v>2065</v>
      </c>
      <c r="W124" s="79" t="s">
        <v>2655</v>
      </c>
      <c r="X124" s="68"/>
      <c r="Y124" s="68" t="s">
        <v>584</v>
      </c>
      <c r="Z124" s="68"/>
      <c r="AA124" s="68">
        <v>4.01</v>
      </c>
    </row>
    <row r="125" spans="1:27" ht="38.25">
      <c r="A125" s="71">
        <v>2124</v>
      </c>
      <c r="B125" s="73" t="s">
        <v>2062</v>
      </c>
      <c r="C125" s="73" t="s">
        <v>1757</v>
      </c>
      <c r="D125" s="73">
        <v>109</v>
      </c>
      <c r="E125" s="73">
        <v>22</v>
      </c>
      <c r="F125" s="73" t="s">
        <v>2092</v>
      </c>
      <c r="G125" s="73" t="s">
        <v>449</v>
      </c>
      <c r="H125" s="73" t="s">
        <v>1097</v>
      </c>
      <c r="I125" s="74" t="s">
        <v>1747</v>
      </c>
      <c r="J125" s="74" t="s">
        <v>1761</v>
      </c>
      <c r="K125" s="73" t="s">
        <v>2092</v>
      </c>
      <c r="L125" s="74" t="s">
        <v>1757</v>
      </c>
      <c r="M125" s="74" t="s">
        <v>482</v>
      </c>
      <c r="N125" s="74" t="s">
        <v>1107</v>
      </c>
      <c r="O125" s="74"/>
      <c r="P125" s="74" t="s">
        <v>2207</v>
      </c>
      <c r="Q125" s="74" t="s">
        <v>1151</v>
      </c>
      <c r="R125" s="74" t="s">
        <v>2475</v>
      </c>
      <c r="S125" s="74" t="s">
        <v>2419</v>
      </c>
      <c r="T125" s="73" t="s">
        <v>1477</v>
      </c>
      <c r="U125" s="73" t="s">
        <v>1762</v>
      </c>
      <c r="V125" s="79" t="s">
        <v>2067</v>
      </c>
      <c r="W125" s="79" t="s">
        <v>2660</v>
      </c>
      <c r="X125" s="68"/>
      <c r="Y125" s="68" t="s">
        <v>584</v>
      </c>
      <c r="Z125" s="68"/>
      <c r="AA125" s="68">
        <v>4.01</v>
      </c>
    </row>
    <row r="126" spans="1:27" ht="51">
      <c r="A126" s="71">
        <v>2125</v>
      </c>
      <c r="B126" s="73" t="s">
        <v>2062</v>
      </c>
      <c r="C126" s="73" t="s">
        <v>1431</v>
      </c>
      <c r="D126" s="73">
        <v>240</v>
      </c>
      <c r="E126" s="73">
        <v>52</v>
      </c>
      <c r="F126" s="73" t="s">
        <v>2092</v>
      </c>
      <c r="G126" s="73" t="s">
        <v>449</v>
      </c>
      <c r="H126" s="73" t="s">
        <v>1097</v>
      </c>
      <c r="I126" s="74" t="s">
        <v>1465</v>
      </c>
      <c r="J126" s="74" t="s">
        <v>1479</v>
      </c>
      <c r="K126" s="73" t="s">
        <v>2092</v>
      </c>
      <c r="L126" s="74" t="s">
        <v>1431</v>
      </c>
      <c r="M126" s="74" t="s">
        <v>500</v>
      </c>
      <c r="N126" s="74" t="s">
        <v>1107</v>
      </c>
      <c r="O126" s="74"/>
      <c r="P126" s="74" t="s">
        <v>2207</v>
      </c>
      <c r="Q126" s="74" t="s">
        <v>1151</v>
      </c>
      <c r="R126" s="74" t="s">
        <v>2475</v>
      </c>
      <c r="S126" s="74" t="s">
        <v>2419</v>
      </c>
      <c r="T126" s="73" t="s">
        <v>963</v>
      </c>
      <c r="U126" s="73" t="s">
        <v>964</v>
      </c>
      <c r="V126" s="79" t="s">
        <v>2065</v>
      </c>
      <c r="W126" s="79" t="s">
        <v>2661</v>
      </c>
      <c r="X126" s="68"/>
      <c r="Y126" s="68" t="s">
        <v>584</v>
      </c>
      <c r="Z126" s="68"/>
      <c r="AA126" s="68">
        <v>4.01</v>
      </c>
    </row>
    <row r="127" spans="1:27" ht="38.25">
      <c r="A127" s="71">
        <v>2126</v>
      </c>
      <c r="B127" s="73" t="s">
        <v>2062</v>
      </c>
      <c r="C127" s="73" t="s">
        <v>1757</v>
      </c>
      <c r="D127" s="73">
        <v>109</v>
      </c>
      <c r="E127" s="73">
        <v>29</v>
      </c>
      <c r="F127" s="73" t="s">
        <v>2092</v>
      </c>
      <c r="G127" s="73" t="s">
        <v>449</v>
      </c>
      <c r="H127" s="73" t="s">
        <v>1097</v>
      </c>
      <c r="I127" s="74" t="s">
        <v>1747</v>
      </c>
      <c r="J127" s="74" t="s">
        <v>965</v>
      </c>
      <c r="K127" s="73" t="s">
        <v>2092</v>
      </c>
      <c r="L127" s="74" t="s">
        <v>1757</v>
      </c>
      <c r="M127" s="74" t="s">
        <v>482</v>
      </c>
      <c r="N127" s="74" t="s">
        <v>1107</v>
      </c>
      <c r="O127" s="74"/>
      <c r="P127" s="74" t="s">
        <v>2207</v>
      </c>
      <c r="Q127" s="74" t="s">
        <v>1151</v>
      </c>
      <c r="R127" s="74" t="s">
        <v>2475</v>
      </c>
      <c r="S127" s="74" t="s">
        <v>2419</v>
      </c>
      <c r="T127" s="73" t="s">
        <v>1477</v>
      </c>
      <c r="U127" s="73" t="s">
        <v>966</v>
      </c>
      <c r="V127" s="79" t="s">
        <v>2065</v>
      </c>
      <c r="W127" s="79" t="s">
        <v>2662</v>
      </c>
      <c r="X127" s="68"/>
      <c r="Y127" s="68" t="s">
        <v>584</v>
      </c>
      <c r="Z127" s="68"/>
      <c r="AA127" s="68">
        <v>4.01</v>
      </c>
    </row>
    <row r="128" spans="1:27" ht="25.5">
      <c r="A128" s="71">
        <v>2127</v>
      </c>
      <c r="B128" s="73" t="s">
        <v>2062</v>
      </c>
      <c r="C128" s="73" t="s">
        <v>1757</v>
      </c>
      <c r="D128" s="73">
        <v>109</v>
      </c>
      <c r="E128" s="73">
        <v>30</v>
      </c>
      <c r="F128" s="73" t="s">
        <v>2092</v>
      </c>
      <c r="G128" s="73" t="s">
        <v>449</v>
      </c>
      <c r="H128" s="73" t="s">
        <v>1097</v>
      </c>
      <c r="I128" s="74" t="s">
        <v>1747</v>
      </c>
      <c r="J128" s="74" t="s">
        <v>967</v>
      </c>
      <c r="K128" s="73" t="s">
        <v>2092</v>
      </c>
      <c r="L128" s="74" t="s">
        <v>1757</v>
      </c>
      <c r="M128" s="74" t="s">
        <v>482</v>
      </c>
      <c r="N128" s="74" t="s">
        <v>1107</v>
      </c>
      <c r="O128" s="74"/>
      <c r="P128" s="74" t="s">
        <v>2207</v>
      </c>
      <c r="Q128" s="74" t="s">
        <v>1151</v>
      </c>
      <c r="R128" s="74" t="s">
        <v>2475</v>
      </c>
      <c r="S128" s="74" t="s">
        <v>2419</v>
      </c>
      <c r="T128" s="73" t="s">
        <v>1755</v>
      </c>
      <c r="U128" s="73" t="s">
        <v>968</v>
      </c>
      <c r="V128" s="79" t="s">
        <v>2065</v>
      </c>
      <c r="W128" s="79" t="s">
        <v>2655</v>
      </c>
      <c r="X128" s="68"/>
      <c r="Y128" s="68" t="s">
        <v>584</v>
      </c>
      <c r="Z128" s="68"/>
      <c r="AA128" s="68">
        <v>4.01</v>
      </c>
    </row>
    <row r="129" spans="1:27" ht="25.5">
      <c r="A129" s="71">
        <v>2128</v>
      </c>
      <c r="B129" s="73" t="s">
        <v>2062</v>
      </c>
      <c r="C129" s="73" t="s">
        <v>1757</v>
      </c>
      <c r="D129" s="73">
        <v>109</v>
      </c>
      <c r="E129" s="73">
        <v>32</v>
      </c>
      <c r="F129" s="73" t="s">
        <v>2092</v>
      </c>
      <c r="G129" s="73" t="s">
        <v>449</v>
      </c>
      <c r="H129" s="73" t="s">
        <v>1097</v>
      </c>
      <c r="I129" s="74" t="s">
        <v>1747</v>
      </c>
      <c r="J129" s="74" t="s">
        <v>969</v>
      </c>
      <c r="K129" s="73" t="s">
        <v>2092</v>
      </c>
      <c r="L129" s="74" t="s">
        <v>1757</v>
      </c>
      <c r="M129" s="74" t="s">
        <v>482</v>
      </c>
      <c r="N129" s="74" t="s">
        <v>1107</v>
      </c>
      <c r="O129" s="74"/>
      <c r="P129" s="74" t="s">
        <v>2207</v>
      </c>
      <c r="Q129" s="74" t="s">
        <v>1151</v>
      </c>
      <c r="R129" s="74" t="s">
        <v>2475</v>
      </c>
      <c r="S129" s="74" t="s">
        <v>2419</v>
      </c>
      <c r="T129" s="73" t="s">
        <v>970</v>
      </c>
      <c r="U129" s="73" t="s">
        <v>971</v>
      </c>
      <c r="V129" s="79" t="s">
        <v>2065</v>
      </c>
      <c r="W129" s="79" t="s">
        <v>2655</v>
      </c>
      <c r="X129" s="68"/>
      <c r="Y129" s="68" t="s">
        <v>584</v>
      </c>
      <c r="Z129" s="68"/>
      <c r="AA129" s="68">
        <v>4.01</v>
      </c>
    </row>
    <row r="130" spans="1:27" ht="51">
      <c r="A130" s="71">
        <v>2129</v>
      </c>
      <c r="B130" s="73" t="s">
        <v>2062</v>
      </c>
      <c r="C130" s="73" t="s">
        <v>1757</v>
      </c>
      <c r="D130" s="73">
        <v>109</v>
      </c>
      <c r="E130" s="73">
        <v>33</v>
      </c>
      <c r="F130" s="73" t="s">
        <v>2091</v>
      </c>
      <c r="G130" s="73" t="s">
        <v>449</v>
      </c>
      <c r="H130" s="73" t="s">
        <v>1097</v>
      </c>
      <c r="I130" s="74" t="s">
        <v>1747</v>
      </c>
      <c r="J130" s="74" t="s">
        <v>1861</v>
      </c>
      <c r="K130" s="73" t="s">
        <v>2091</v>
      </c>
      <c r="L130" s="74" t="s">
        <v>1757</v>
      </c>
      <c r="M130" s="74" t="s">
        <v>482</v>
      </c>
      <c r="N130" s="74" t="s">
        <v>1107</v>
      </c>
      <c r="O130" s="74"/>
      <c r="P130" s="74" t="s">
        <v>2207</v>
      </c>
      <c r="Q130" s="74" t="s">
        <v>1151</v>
      </c>
      <c r="R130" s="74" t="s">
        <v>2475</v>
      </c>
      <c r="S130" s="74" t="s">
        <v>2419</v>
      </c>
      <c r="T130" s="73" t="s">
        <v>972</v>
      </c>
      <c r="U130" s="73" t="s">
        <v>973</v>
      </c>
      <c r="V130" s="79" t="s">
        <v>2065</v>
      </c>
      <c r="W130" s="79" t="s">
        <v>2663</v>
      </c>
      <c r="X130" s="68"/>
      <c r="Y130" s="68" t="s">
        <v>584</v>
      </c>
      <c r="Z130" s="68"/>
      <c r="AA130" s="68">
        <v>4.01</v>
      </c>
    </row>
    <row r="131" spans="1:27" ht="38.25">
      <c r="A131" s="71">
        <v>2130</v>
      </c>
      <c r="B131" s="73" t="s">
        <v>2062</v>
      </c>
      <c r="C131" s="73" t="s">
        <v>1757</v>
      </c>
      <c r="D131" s="73">
        <v>109</v>
      </c>
      <c r="E131" s="73">
        <v>36</v>
      </c>
      <c r="F131" s="73" t="s">
        <v>2092</v>
      </c>
      <c r="G131" s="73" t="s">
        <v>449</v>
      </c>
      <c r="H131" s="73" t="s">
        <v>1097</v>
      </c>
      <c r="I131" s="74" t="s">
        <v>1747</v>
      </c>
      <c r="J131" s="74" t="s">
        <v>974</v>
      </c>
      <c r="K131" s="73" t="s">
        <v>2092</v>
      </c>
      <c r="L131" s="74" t="s">
        <v>1757</v>
      </c>
      <c r="M131" s="74" t="s">
        <v>482</v>
      </c>
      <c r="N131" s="74" t="s">
        <v>1107</v>
      </c>
      <c r="O131" s="74"/>
      <c r="P131" s="74" t="s">
        <v>2207</v>
      </c>
      <c r="Q131" s="74" t="s">
        <v>1151</v>
      </c>
      <c r="R131" s="74" t="s">
        <v>2475</v>
      </c>
      <c r="S131" s="74" t="s">
        <v>2419</v>
      </c>
      <c r="T131" s="73" t="s">
        <v>975</v>
      </c>
      <c r="U131" s="73" t="s">
        <v>976</v>
      </c>
      <c r="V131" s="79" t="s">
        <v>2067</v>
      </c>
      <c r="W131" s="79" t="s">
        <v>2664</v>
      </c>
      <c r="X131" s="68"/>
      <c r="Y131" s="68" t="s">
        <v>584</v>
      </c>
      <c r="Z131" s="68"/>
      <c r="AA131" s="68">
        <v>4.01</v>
      </c>
    </row>
    <row r="132" spans="1:27" ht="25.5">
      <c r="A132" s="71">
        <v>2131</v>
      </c>
      <c r="B132" s="73" t="s">
        <v>2062</v>
      </c>
      <c r="C132" s="73" t="s">
        <v>1757</v>
      </c>
      <c r="D132" s="73">
        <v>109</v>
      </c>
      <c r="E132" s="73" t="s">
        <v>977</v>
      </c>
      <c r="F132" s="73" t="s">
        <v>2091</v>
      </c>
      <c r="G132" s="73" t="s">
        <v>449</v>
      </c>
      <c r="H132" s="73" t="s">
        <v>1097</v>
      </c>
      <c r="I132" s="74" t="s">
        <v>1747</v>
      </c>
      <c r="J132" s="74" t="s">
        <v>977</v>
      </c>
      <c r="K132" s="73" t="s">
        <v>2091</v>
      </c>
      <c r="L132" s="74" t="s">
        <v>1757</v>
      </c>
      <c r="M132" s="74" t="s">
        <v>482</v>
      </c>
      <c r="N132" s="74" t="s">
        <v>1107</v>
      </c>
      <c r="O132" s="74"/>
      <c r="P132" s="74" t="s">
        <v>1137</v>
      </c>
      <c r="Q132" s="74" t="s">
        <v>1151</v>
      </c>
      <c r="R132" s="74"/>
      <c r="S132" s="74"/>
      <c r="T132" s="73" t="s">
        <v>978</v>
      </c>
      <c r="U132" s="73" t="s">
        <v>979</v>
      </c>
      <c r="V132" s="68" t="s">
        <v>2198</v>
      </c>
      <c r="W132" s="79"/>
      <c r="X132" s="68" t="s">
        <v>17</v>
      </c>
      <c r="Y132" s="68"/>
      <c r="Z132" s="68"/>
      <c r="AA132" s="68"/>
    </row>
    <row r="133" spans="1:27" ht="63.75">
      <c r="A133" s="71">
        <v>2132</v>
      </c>
      <c r="B133" s="73" t="s">
        <v>2062</v>
      </c>
      <c r="C133" s="73" t="s">
        <v>1757</v>
      </c>
      <c r="D133" s="73">
        <v>109</v>
      </c>
      <c r="E133" s="73" t="s">
        <v>2011</v>
      </c>
      <c r="F133" s="73" t="s">
        <v>2091</v>
      </c>
      <c r="G133" s="73" t="s">
        <v>449</v>
      </c>
      <c r="H133" s="73" t="s">
        <v>1097</v>
      </c>
      <c r="I133" s="74" t="s">
        <v>1747</v>
      </c>
      <c r="J133" s="74" t="s">
        <v>2011</v>
      </c>
      <c r="K133" s="73" t="s">
        <v>2091</v>
      </c>
      <c r="L133" s="74" t="s">
        <v>1757</v>
      </c>
      <c r="M133" s="74" t="s">
        <v>482</v>
      </c>
      <c r="N133" s="74" t="s">
        <v>1107</v>
      </c>
      <c r="O133" s="74"/>
      <c r="P133" s="74" t="s">
        <v>1137</v>
      </c>
      <c r="Q133" s="74" t="s">
        <v>1151</v>
      </c>
      <c r="R133" s="74"/>
      <c r="S133" s="74"/>
      <c r="T133" s="73" t="s">
        <v>980</v>
      </c>
      <c r="U133" s="73" t="s">
        <v>1764</v>
      </c>
      <c r="V133" s="68" t="s">
        <v>2198</v>
      </c>
      <c r="W133" s="79" t="s">
        <v>2428</v>
      </c>
      <c r="X133" s="68" t="s">
        <v>302</v>
      </c>
      <c r="Y133" s="68"/>
      <c r="Z133" s="68"/>
      <c r="AA133" s="68"/>
    </row>
    <row r="134" spans="1:27" ht="38.25">
      <c r="A134" s="71">
        <v>2133</v>
      </c>
      <c r="B134" s="73" t="s">
        <v>2062</v>
      </c>
      <c r="C134" s="73" t="s">
        <v>1757</v>
      </c>
      <c r="D134" s="73">
        <v>109</v>
      </c>
      <c r="E134" s="73" t="s">
        <v>1765</v>
      </c>
      <c r="F134" s="73" t="s">
        <v>2092</v>
      </c>
      <c r="G134" s="73" t="s">
        <v>449</v>
      </c>
      <c r="H134" s="73" t="s">
        <v>1097</v>
      </c>
      <c r="I134" s="74" t="s">
        <v>1747</v>
      </c>
      <c r="J134" s="74" t="s">
        <v>1765</v>
      </c>
      <c r="K134" s="73" t="s">
        <v>2092</v>
      </c>
      <c r="L134" s="74" t="s">
        <v>1757</v>
      </c>
      <c r="M134" s="74" t="s">
        <v>482</v>
      </c>
      <c r="N134" s="74" t="s">
        <v>1107</v>
      </c>
      <c r="O134" s="74"/>
      <c r="P134" s="74" t="s">
        <v>2207</v>
      </c>
      <c r="Q134" s="74" t="s">
        <v>1151</v>
      </c>
      <c r="R134" s="74" t="s">
        <v>2475</v>
      </c>
      <c r="S134" s="74" t="s">
        <v>2419</v>
      </c>
      <c r="T134" s="73" t="s">
        <v>1766</v>
      </c>
      <c r="U134" s="73" t="s">
        <v>1767</v>
      </c>
      <c r="V134" s="79" t="s">
        <v>2065</v>
      </c>
      <c r="W134" s="79" t="s">
        <v>2655</v>
      </c>
      <c r="X134" s="68"/>
      <c r="Y134" s="68" t="s">
        <v>584</v>
      </c>
      <c r="Z134" s="68"/>
      <c r="AA134" s="68">
        <v>4.01</v>
      </c>
    </row>
    <row r="135" spans="1:27" ht="89.25">
      <c r="A135" s="71">
        <v>2134</v>
      </c>
      <c r="B135" s="73" t="s">
        <v>2062</v>
      </c>
      <c r="C135" s="73" t="s">
        <v>1757</v>
      </c>
      <c r="D135" s="73">
        <v>109</v>
      </c>
      <c r="E135" s="73" t="s">
        <v>1768</v>
      </c>
      <c r="F135" s="73" t="s">
        <v>2092</v>
      </c>
      <c r="G135" s="73" t="s">
        <v>449</v>
      </c>
      <c r="H135" s="73" t="s">
        <v>1097</v>
      </c>
      <c r="I135" s="74" t="s">
        <v>1747</v>
      </c>
      <c r="J135" s="74" t="s">
        <v>1768</v>
      </c>
      <c r="K135" s="73" t="s">
        <v>2092</v>
      </c>
      <c r="L135" s="74" t="s">
        <v>1757</v>
      </c>
      <c r="M135" s="74" t="s">
        <v>482</v>
      </c>
      <c r="N135" s="74" t="s">
        <v>1107</v>
      </c>
      <c r="O135" s="74"/>
      <c r="P135" s="74" t="s">
        <v>2207</v>
      </c>
      <c r="Q135" s="74" t="s">
        <v>1151</v>
      </c>
      <c r="R135" s="74" t="s">
        <v>2475</v>
      </c>
      <c r="S135" s="74" t="s">
        <v>2419</v>
      </c>
      <c r="T135" s="73" t="s">
        <v>1766</v>
      </c>
      <c r="U135" s="73" t="s">
        <v>1767</v>
      </c>
      <c r="V135" s="79" t="s">
        <v>2067</v>
      </c>
      <c r="W135" s="79" t="s">
        <v>1682</v>
      </c>
      <c r="X135" s="68"/>
      <c r="Y135" s="68" t="s">
        <v>584</v>
      </c>
      <c r="Z135" s="68"/>
      <c r="AA135" s="68">
        <v>4.01</v>
      </c>
    </row>
    <row r="136" spans="1:27" ht="25.5">
      <c r="A136" s="71">
        <v>2135</v>
      </c>
      <c r="B136" s="73" t="s">
        <v>2062</v>
      </c>
      <c r="C136" s="73" t="s">
        <v>1757</v>
      </c>
      <c r="D136" s="73">
        <v>109</v>
      </c>
      <c r="E136" s="73" t="s">
        <v>1453</v>
      </c>
      <c r="F136" s="73" t="s">
        <v>2092</v>
      </c>
      <c r="G136" s="73" t="s">
        <v>449</v>
      </c>
      <c r="H136" s="73" t="s">
        <v>1097</v>
      </c>
      <c r="I136" s="74" t="s">
        <v>1747</v>
      </c>
      <c r="J136" s="74" t="s">
        <v>1453</v>
      </c>
      <c r="K136" s="73" t="s">
        <v>2092</v>
      </c>
      <c r="L136" s="74" t="s">
        <v>1757</v>
      </c>
      <c r="M136" s="74" t="s">
        <v>482</v>
      </c>
      <c r="N136" s="74" t="s">
        <v>1107</v>
      </c>
      <c r="O136" s="74"/>
      <c r="P136" s="74" t="s">
        <v>2207</v>
      </c>
      <c r="Q136" s="74" t="s">
        <v>1151</v>
      </c>
      <c r="R136" s="74" t="s">
        <v>2475</v>
      </c>
      <c r="S136" s="74" t="s">
        <v>2419</v>
      </c>
      <c r="T136" s="73" t="s">
        <v>1769</v>
      </c>
      <c r="U136" s="73" t="s">
        <v>373</v>
      </c>
      <c r="V136" s="79" t="s">
        <v>2065</v>
      </c>
      <c r="W136" s="79" t="s">
        <v>1683</v>
      </c>
      <c r="X136" s="68"/>
      <c r="Y136" s="68" t="s">
        <v>584</v>
      </c>
      <c r="Z136" s="68"/>
      <c r="AA136" s="68">
        <v>4.01</v>
      </c>
    </row>
    <row r="137" spans="1:27" ht="76.5">
      <c r="A137" s="71">
        <v>2136</v>
      </c>
      <c r="B137" s="73" t="s">
        <v>2062</v>
      </c>
      <c r="C137" s="73" t="s">
        <v>1757</v>
      </c>
      <c r="D137" s="73">
        <v>110</v>
      </c>
      <c r="E137" s="75">
        <v>40432</v>
      </c>
      <c r="F137" s="73" t="s">
        <v>2092</v>
      </c>
      <c r="G137" s="73" t="s">
        <v>449</v>
      </c>
      <c r="H137" s="73" t="s">
        <v>1097</v>
      </c>
      <c r="I137" s="74" t="s">
        <v>374</v>
      </c>
      <c r="J137" s="74" t="s">
        <v>1837</v>
      </c>
      <c r="K137" s="73" t="s">
        <v>2092</v>
      </c>
      <c r="L137" s="74" t="s">
        <v>1757</v>
      </c>
      <c r="M137" s="74" t="s">
        <v>482</v>
      </c>
      <c r="N137" s="74" t="s">
        <v>1107</v>
      </c>
      <c r="O137" s="74"/>
      <c r="P137" s="74" t="s">
        <v>2207</v>
      </c>
      <c r="Q137" s="74" t="s">
        <v>1151</v>
      </c>
      <c r="R137" s="74" t="s">
        <v>2475</v>
      </c>
      <c r="S137" s="74" t="s">
        <v>2419</v>
      </c>
      <c r="T137" s="73" t="s">
        <v>375</v>
      </c>
      <c r="U137" s="73" t="s">
        <v>376</v>
      </c>
      <c r="V137" s="79" t="s">
        <v>2067</v>
      </c>
      <c r="W137" s="79" t="s">
        <v>2487</v>
      </c>
      <c r="X137" s="68"/>
      <c r="Y137" s="68" t="s">
        <v>584</v>
      </c>
      <c r="Z137" s="68"/>
      <c r="AA137" s="68">
        <v>4.01</v>
      </c>
    </row>
    <row r="138" spans="1:27" ht="89.25">
      <c r="A138" s="71">
        <v>2137</v>
      </c>
      <c r="B138" s="73" t="s">
        <v>2062</v>
      </c>
      <c r="C138" s="73" t="s">
        <v>1757</v>
      </c>
      <c r="D138" s="73">
        <v>110</v>
      </c>
      <c r="E138" s="73" t="s">
        <v>377</v>
      </c>
      <c r="F138" s="73" t="s">
        <v>2092</v>
      </c>
      <c r="G138" s="73" t="s">
        <v>449</v>
      </c>
      <c r="H138" s="73" t="s">
        <v>1097</v>
      </c>
      <c r="I138" s="74" t="s">
        <v>374</v>
      </c>
      <c r="J138" s="74" t="s">
        <v>377</v>
      </c>
      <c r="K138" s="73" t="s">
        <v>2092</v>
      </c>
      <c r="L138" s="74" t="s">
        <v>1757</v>
      </c>
      <c r="M138" s="74" t="s">
        <v>482</v>
      </c>
      <c r="N138" s="74" t="s">
        <v>1107</v>
      </c>
      <c r="O138" s="74"/>
      <c r="P138" s="74" t="s">
        <v>2207</v>
      </c>
      <c r="Q138" s="74" t="s">
        <v>1151</v>
      </c>
      <c r="R138" s="74" t="s">
        <v>2475</v>
      </c>
      <c r="S138" s="74" t="s">
        <v>2419</v>
      </c>
      <c r="T138" s="73" t="s">
        <v>375</v>
      </c>
      <c r="U138" s="73" t="s">
        <v>378</v>
      </c>
      <c r="V138" s="79" t="s">
        <v>2067</v>
      </c>
      <c r="W138" s="79" t="s">
        <v>2488</v>
      </c>
      <c r="X138" s="68"/>
      <c r="Y138" s="68" t="s">
        <v>584</v>
      </c>
      <c r="Z138" s="68"/>
      <c r="AA138" s="68">
        <v>4.01</v>
      </c>
    </row>
    <row r="139" spans="1:27" ht="63.75">
      <c r="A139" s="71">
        <v>2138</v>
      </c>
      <c r="B139" s="73" t="s">
        <v>2062</v>
      </c>
      <c r="C139" s="73" t="s">
        <v>1757</v>
      </c>
      <c r="D139" s="73">
        <v>110</v>
      </c>
      <c r="E139" s="75">
        <v>40433</v>
      </c>
      <c r="F139" s="73" t="s">
        <v>2091</v>
      </c>
      <c r="G139" s="73" t="s">
        <v>449</v>
      </c>
      <c r="H139" s="73" t="s">
        <v>1097</v>
      </c>
      <c r="I139" s="74" t="s">
        <v>374</v>
      </c>
      <c r="J139" s="74" t="s">
        <v>379</v>
      </c>
      <c r="K139" s="73" t="s">
        <v>2091</v>
      </c>
      <c r="L139" s="74" t="s">
        <v>1757</v>
      </c>
      <c r="M139" s="74" t="s">
        <v>482</v>
      </c>
      <c r="N139" s="74" t="s">
        <v>1107</v>
      </c>
      <c r="O139" s="74"/>
      <c r="P139" s="74" t="s">
        <v>2207</v>
      </c>
      <c r="Q139" s="74" t="s">
        <v>1151</v>
      </c>
      <c r="R139" s="74" t="s">
        <v>2475</v>
      </c>
      <c r="S139" s="74" t="s">
        <v>2419</v>
      </c>
      <c r="T139" s="73" t="s">
        <v>380</v>
      </c>
      <c r="U139" s="73" t="s">
        <v>381</v>
      </c>
      <c r="V139" s="79" t="s">
        <v>2067</v>
      </c>
      <c r="W139" s="79" t="s">
        <v>2489</v>
      </c>
      <c r="X139" s="68"/>
      <c r="Y139" s="68" t="s">
        <v>584</v>
      </c>
      <c r="Z139" s="68"/>
      <c r="AA139" s="68">
        <v>4.01</v>
      </c>
    </row>
    <row r="140" spans="1:27" ht="38.25">
      <c r="A140" s="71">
        <v>2139</v>
      </c>
      <c r="B140" s="73" t="s">
        <v>2062</v>
      </c>
      <c r="C140" s="73" t="s">
        <v>1757</v>
      </c>
      <c r="D140" s="73">
        <v>110</v>
      </c>
      <c r="E140" s="73">
        <v>19</v>
      </c>
      <c r="F140" s="73" t="s">
        <v>2092</v>
      </c>
      <c r="G140" s="73" t="s">
        <v>449</v>
      </c>
      <c r="H140" s="73" t="s">
        <v>1097</v>
      </c>
      <c r="I140" s="74" t="s">
        <v>374</v>
      </c>
      <c r="J140" s="74" t="s">
        <v>2256</v>
      </c>
      <c r="K140" s="73" t="s">
        <v>2092</v>
      </c>
      <c r="L140" s="74" t="s">
        <v>1757</v>
      </c>
      <c r="M140" s="74" t="s">
        <v>482</v>
      </c>
      <c r="N140" s="74" t="s">
        <v>1107</v>
      </c>
      <c r="O140" s="74"/>
      <c r="P140" s="74" t="s">
        <v>2207</v>
      </c>
      <c r="Q140" s="74" t="s">
        <v>1151</v>
      </c>
      <c r="R140" s="74" t="s">
        <v>2475</v>
      </c>
      <c r="S140" s="74" t="s">
        <v>2419</v>
      </c>
      <c r="T140" s="73" t="s">
        <v>382</v>
      </c>
      <c r="U140" s="73" t="s">
        <v>383</v>
      </c>
      <c r="V140" s="79" t="s">
        <v>2065</v>
      </c>
      <c r="W140" s="79" t="s">
        <v>2490</v>
      </c>
      <c r="X140" s="68"/>
      <c r="Y140" s="68" t="s">
        <v>584</v>
      </c>
      <c r="Z140" s="68"/>
      <c r="AA140" s="68">
        <v>4.01</v>
      </c>
    </row>
    <row r="141" spans="1:27" ht="51">
      <c r="A141" s="71">
        <v>2140</v>
      </c>
      <c r="B141" s="73" t="s">
        <v>2062</v>
      </c>
      <c r="C141" s="73" t="s">
        <v>384</v>
      </c>
      <c r="D141" s="73">
        <v>110</v>
      </c>
      <c r="E141" s="73">
        <v>31</v>
      </c>
      <c r="F141" s="73" t="s">
        <v>2091</v>
      </c>
      <c r="G141" s="73" t="s">
        <v>449</v>
      </c>
      <c r="H141" s="73" t="s">
        <v>1097</v>
      </c>
      <c r="I141" s="74" t="s">
        <v>374</v>
      </c>
      <c r="J141" s="74" t="s">
        <v>385</v>
      </c>
      <c r="K141" s="73" t="s">
        <v>2091</v>
      </c>
      <c r="L141" s="74" t="s">
        <v>384</v>
      </c>
      <c r="M141" s="74" t="s">
        <v>482</v>
      </c>
      <c r="N141" s="74" t="s">
        <v>1107</v>
      </c>
      <c r="O141" s="74"/>
      <c r="P141" s="74" t="s">
        <v>2207</v>
      </c>
      <c r="Q141" s="74" t="s">
        <v>1151</v>
      </c>
      <c r="R141" s="74" t="s">
        <v>2475</v>
      </c>
      <c r="S141" s="74" t="s">
        <v>2419</v>
      </c>
      <c r="T141" s="73" t="s">
        <v>386</v>
      </c>
      <c r="U141" s="73" t="s">
        <v>387</v>
      </c>
      <c r="V141" s="79" t="s">
        <v>2067</v>
      </c>
      <c r="W141" s="79" t="s">
        <v>2491</v>
      </c>
      <c r="X141" s="68"/>
      <c r="Y141" s="68" t="s">
        <v>584</v>
      </c>
      <c r="Z141" s="68"/>
      <c r="AA141" s="68">
        <v>4.01</v>
      </c>
    </row>
    <row r="142" spans="1:27" ht="25.5">
      <c r="A142" s="71">
        <v>2141</v>
      </c>
      <c r="B142" s="73" t="s">
        <v>2062</v>
      </c>
      <c r="C142" s="73" t="s">
        <v>384</v>
      </c>
      <c r="D142" s="73">
        <v>110</v>
      </c>
      <c r="E142" s="73">
        <v>36</v>
      </c>
      <c r="F142" s="73" t="s">
        <v>2091</v>
      </c>
      <c r="G142" s="73" t="s">
        <v>449</v>
      </c>
      <c r="H142" s="73" t="s">
        <v>1097</v>
      </c>
      <c r="I142" s="74" t="s">
        <v>374</v>
      </c>
      <c r="J142" s="74" t="s">
        <v>974</v>
      </c>
      <c r="K142" s="73" t="s">
        <v>2091</v>
      </c>
      <c r="L142" s="74" t="s">
        <v>384</v>
      </c>
      <c r="M142" s="74" t="s">
        <v>482</v>
      </c>
      <c r="N142" s="74" t="s">
        <v>1107</v>
      </c>
      <c r="O142" s="74"/>
      <c r="P142" s="74" t="s">
        <v>2207</v>
      </c>
      <c r="Q142" s="74" t="s">
        <v>1151</v>
      </c>
      <c r="R142" s="74" t="s">
        <v>2475</v>
      </c>
      <c r="S142" s="74" t="s">
        <v>2419</v>
      </c>
      <c r="T142" s="73" t="s">
        <v>388</v>
      </c>
      <c r="U142" s="73" t="s">
        <v>1752</v>
      </c>
      <c r="V142" s="79" t="s">
        <v>2065</v>
      </c>
      <c r="W142" s="79" t="s">
        <v>2655</v>
      </c>
      <c r="X142" s="68"/>
      <c r="Y142" s="68" t="s">
        <v>584</v>
      </c>
      <c r="Z142" s="68"/>
      <c r="AA142" s="68">
        <v>4.01</v>
      </c>
    </row>
    <row r="143" spans="1:27" ht="25.5">
      <c r="A143" s="71">
        <v>2142</v>
      </c>
      <c r="B143" s="73" t="s">
        <v>2062</v>
      </c>
      <c r="C143" s="73" t="s">
        <v>384</v>
      </c>
      <c r="D143" s="73">
        <v>110</v>
      </c>
      <c r="E143" s="73">
        <v>40</v>
      </c>
      <c r="F143" s="73" t="s">
        <v>2091</v>
      </c>
      <c r="G143" s="73" t="s">
        <v>449</v>
      </c>
      <c r="H143" s="73" t="s">
        <v>1097</v>
      </c>
      <c r="I143" s="74" t="s">
        <v>374</v>
      </c>
      <c r="J143" s="74" t="s">
        <v>1474</v>
      </c>
      <c r="K143" s="73" t="s">
        <v>2091</v>
      </c>
      <c r="L143" s="74" t="s">
        <v>384</v>
      </c>
      <c r="M143" s="74" t="s">
        <v>482</v>
      </c>
      <c r="N143" s="74" t="s">
        <v>1107</v>
      </c>
      <c r="O143" s="74"/>
      <c r="P143" s="74" t="s">
        <v>2207</v>
      </c>
      <c r="Q143" s="74" t="s">
        <v>1151</v>
      </c>
      <c r="R143" s="74" t="s">
        <v>2475</v>
      </c>
      <c r="S143" s="74" t="s">
        <v>2419</v>
      </c>
      <c r="T143" s="73" t="s">
        <v>389</v>
      </c>
      <c r="U143" s="73" t="s">
        <v>2343</v>
      </c>
      <c r="V143" s="79" t="s">
        <v>2065</v>
      </c>
      <c r="W143" s="79" t="s">
        <v>2655</v>
      </c>
      <c r="X143" s="68"/>
      <c r="Y143" s="68" t="s">
        <v>584</v>
      </c>
      <c r="Z143" s="68"/>
      <c r="AA143" s="68">
        <v>4.01</v>
      </c>
    </row>
    <row r="144" spans="1:27" ht="38.25">
      <c r="A144" s="71">
        <v>2143</v>
      </c>
      <c r="B144" s="73" t="s">
        <v>2062</v>
      </c>
      <c r="C144" s="73" t="s">
        <v>384</v>
      </c>
      <c r="D144" s="73">
        <v>110</v>
      </c>
      <c r="E144" s="73">
        <v>47</v>
      </c>
      <c r="F144" s="73" t="s">
        <v>2091</v>
      </c>
      <c r="G144" s="73" t="s">
        <v>449</v>
      </c>
      <c r="H144" s="73" t="s">
        <v>1097</v>
      </c>
      <c r="I144" s="74" t="s">
        <v>374</v>
      </c>
      <c r="J144" s="74" t="s">
        <v>2291</v>
      </c>
      <c r="K144" s="73" t="s">
        <v>2091</v>
      </c>
      <c r="L144" s="74" t="s">
        <v>384</v>
      </c>
      <c r="M144" s="74" t="s">
        <v>482</v>
      </c>
      <c r="N144" s="74" t="s">
        <v>1107</v>
      </c>
      <c r="O144" s="74"/>
      <c r="P144" s="74" t="s">
        <v>1137</v>
      </c>
      <c r="Q144" s="74" t="s">
        <v>1151</v>
      </c>
      <c r="R144" s="74"/>
      <c r="S144" s="74"/>
      <c r="T144" s="73" t="s">
        <v>2344</v>
      </c>
      <c r="U144" s="73" t="s">
        <v>2345</v>
      </c>
      <c r="V144" s="68" t="s">
        <v>2198</v>
      </c>
      <c r="W144" s="79" t="s">
        <v>1619</v>
      </c>
      <c r="X144" s="68" t="s">
        <v>302</v>
      </c>
      <c r="Y144" s="68"/>
      <c r="Z144" s="68"/>
      <c r="AA144" s="68"/>
    </row>
    <row r="145" spans="1:27" ht="25.5">
      <c r="A145" s="71">
        <v>2144</v>
      </c>
      <c r="B145" s="73" t="s">
        <v>2062</v>
      </c>
      <c r="C145" s="73" t="s">
        <v>384</v>
      </c>
      <c r="D145" s="73">
        <v>110</v>
      </c>
      <c r="E145" s="73" t="s">
        <v>2244</v>
      </c>
      <c r="F145" s="73" t="s">
        <v>2091</v>
      </c>
      <c r="G145" s="73" t="s">
        <v>449</v>
      </c>
      <c r="H145" s="73" t="s">
        <v>1097</v>
      </c>
      <c r="I145" s="74" t="s">
        <v>374</v>
      </c>
      <c r="J145" s="74" t="s">
        <v>2244</v>
      </c>
      <c r="K145" s="73" t="s">
        <v>2091</v>
      </c>
      <c r="L145" s="74" t="s">
        <v>384</v>
      </c>
      <c r="M145" s="74" t="s">
        <v>482</v>
      </c>
      <c r="N145" s="74" t="s">
        <v>1107</v>
      </c>
      <c r="O145" s="74"/>
      <c r="P145" s="74" t="s">
        <v>1137</v>
      </c>
      <c r="Q145" s="74" t="s">
        <v>1151</v>
      </c>
      <c r="R145" s="74"/>
      <c r="S145" s="74"/>
      <c r="T145" s="73" t="s">
        <v>2346</v>
      </c>
      <c r="U145" s="73" t="s">
        <v>2347</v>
      </c>
      <c r="V145" s="68" t="s">
        <v>2198</v>
      </c>
      <c r="W145" s="79"/>
      <c r="X145" s="68" t="s">
        <v>17</v>
      </c>
      <c r="Y145" s="68"/>
      <c r="Z145" s="68"/>
      <c r="AA145" s="68"/>
    </row>
    <row r="146" spans="1:27" ht="25.5">
      <c r="A146" s="71">
        <v>2145</v>
      </c>
      <c r="B146" s="73" t="s">
        <v>2062</v>
      </c>
      <c r="C146" s="73" t="s">
        <v>384</v>
      </c>
      <c r="D146" s="73">
        <v>110</v>
      </c>
      <c r="E146" s="73">
        <v>57</v>
      </c>
      <c r="F146" s="73" t="s">
        <v>2092</v>
      </c>
      <c r="G146" s="73" t="s">
        <v>449</v>
      </c>
      <c r="H146" s="73" t="s">
        <v>1097</v>
      </c>
      <c r="I146" s="74" t="s">
        <v>374</v>
      </c>
      <c r="J146" s="74" t="s">
        <v>1485</v>
      </c>
      <c r="K146" s="73" t="s">
        <v>2092</v>
      </c>
      <c r="L146" s="74" t="s">
        <v>384</v>
      </c>
      <c r="M146" s="74" t="s">
        <v>482</v>
      </c>
      <c r="N146" s="74" t="s">
        <v>1107</v>
      </c>
      <c r="O146" s="74"/>
      <c r="P146" s="74" t="s">
        <v>2207</v>
      </c>
      <c r="Q146" s="74" t="s">
        <v>1151</v>
      </c>
      <c r="R146" s="74" t="s">
        <v>2475</v>
      </c>
      <c r="S146" s="74" t="s">
        <v>2419</v>
      </c>
      <c r="T146" s="73" t="s">
        <v>1477</v>
      </c>
      <c r="U146" s="73" t="s">
        <v>2348</v>
      </c>
      <c r="V146" s="79" t="s">
        <v>2065</v>
      </c>
      <c r="W146" s="68" t="s">
        <v>2492</v>
      </c>
      <c r="X146" s="68"/>
      <c r="Y146" s="68" t="s">
        <v>584</v>
      </c>
      <c r="Z146" s="68"/>
      <c r="AA146" s="68">
        <v>4.01</v>
      </c>
    </row>
    <row r="147" spans="1:27" ht="89.25">
      <c r="A147" s="71">
        <v>2146</v>
      </c>
      <c r="B147" s="73" t="s">
        <v>2062</v>
      </c>
      <c r="C147" s="73" t="s">
        <v>384</v>
      </c>
      <c r="D147" s="73" t="s">
        <v>2349</v>
      </c>
      <c r="E147" s="73" t="s">
        <v>2350</v>
      </c>
      <c r="F147" s="73" t="s">
        <v>2091</v>
      </c>
      <c r="G147" s="73" t="s">
        <v>449</v>
      </c>
      <c r="H147" s="73" t="s">
        <v>1097</v>
      </c>
      <c r="I147" s="74" t="s">
        <v>2349</v>
      </c>
      <c r="J147" s="74" t="s">
        <v>2350</v>
      </c>
      <c r="K147" s="73" t="s">
        <v>2091</v>
      </c>
      <c r="L147" s="74" t="s">
        <v>384</v>
      </c>
      <c r="M147" s="74" t="s">
        <v>482</v>
      </c>
      <c r="N147" s="74" t="s">
        <v>1107</v>
      </c>
      <c r="O147" s="74"/>
      <c r="P147" s="74" t="s">
        <v>1137</v>
      </c>
      <c r="Q147" s="74" t="s">
        <v>1151</v>
      </c>
      <c r="R147" s="74"/>
      <c r="S147" s="74"/>
      <c r="T147" s="73" t="s">
        <v>2351</v>
      </c>
      <c r="U147" s="73" t="s">
        <v>2352</v>
      </c>
      <c r="V147" s="68" t="s">
        <v>2198</v>
      </c>
      <c r="W147" s="79" t="s">
        <v>2493</v>
      </c>
      <c r="X147" s="68" t="s">
        <v>17</v>
      </c>
      <c r="Y147" s="68"/>
      <c r="Z147" s="68"/>
      <c r="AA147" s="68"/>
    </row>
    <row r="148" spans="1:27" ht="25.5">
      <c r="A148" s="71">
        <v>2147</v>
      </c>
      <c r="B148" s="73" t="s">
        <v>2062</v>
      </c>
      <c r="C148" s="73" t="s">
        <v>2353</v>
      </c>
      <c r="D148" s="73">
        <v>111</v>
      </c>
      <c r="E148" s="75">
        <v>40367</v>
      </c>
      <c r="F148" s="73" t="s">
        <v>2092</v>
      </c>
      <c r="G148" s="73" t="s">
        <v>449</v>
      </c>
      <c r="H148" s="73" t="s">
        <v>1097</v>
      </c>
      <c r="I148" s="74" t="s">
        <v>2354</v>
      </c>
      <c r="J148" s="74" t="s">
        <v>2355</v>
      </c>
      <c r="K148" s="73" t="s">
        <v>2092</v>
      </c>
      <c r="L148" s="74" t="s">
        <v>2353</v>
      </c>
      <c r="M148" s="74" t="s">
        <v>482</v>
      </c>
      <c r="N148" s="74" t="s">
        <v>1107</v>
      </c>
      <c r="O148" s="74"/>
      <c r="P148" s="74" t="s">
        <v>2207</v>
      </c>
      <c r="Q148" s="74" t="s">
        <v>1151</v>
      </c>
      <c r="R148" s="74" t="s">
        <v>2475</v>
      </c>
      <c r="S148" s="74" t="s">
        <v>2419</v>
      </c>
      <c r="T148" s="73" t="s">
        <v>1749</v>
      </c>
      <c r="U148" s="73" t="s">
        <v>2356</v>
      </c>
      <c r="V148" s="79" t="s">
        <v>2065</v>
      </c>
      <c r="W148" s="79" t="s">
        <v>2655</v>
      </c>
      <c r="X148" s="68"/>
      <c r="Y148" s="68" t="s">
        <v>584</v>
      </c>
      <c r="Z148" s="68"/>
      <c r="AA148" s="68">
        <v>4.01</v>
      </c>
    </row>
    <row r="149" spans="1:27" ht="25.5">
      <c r="A149" s="71">
        <v>2148</v>
      </c>
      <c r="B149" s="73" t="s">
        <v>2062</v>
      </c>
      <c r="C149" s="73" t="s">
        <v>2353</v>
      </c>
      <c r="D149" s="73">
        <v>111</v>
      </c>
      <c r="E149" s="73">
        <v>8</v>
      </c>
      <c r="F149" s="73" t="s">
        <v>2092</v>
      </c>
      <c r="G149" s="73" t="s">
        <v>449</v>
      </c>
      <c r="H149" s="73" t="s">
        <v>1097</v>
      </c>
      <c r="I149" s="74" t="s">
        <v>2354</v>
      </c>
      <c r="J149" s="74" t="s">
        <v>1517</v>
      </c>
      <c r="K149" s="73" t="s">
        <v>2092</v>
      </c>
      <c r="L149" s="74" t="s">
        <v>2353</v>
      </c>
      <c r="M149" s="74" t="s">
        <v>482</v>
      </c>
      <c r="N149" s="74" t="s">
        <v>1107</v>
      </c>
      <c r="O149" s="74"/>
      <c r="P149" s="74" t="s">
        <v>2207</v>
      </c>
      <c r="Q149" s="74" t="s">
        <v>1151</v>
      </c>
      <c r="R149" s="74" t="s">
        <v>2475</v>
      </c>
      <c r="S149" s="74" t="s">
        <v>2419</v>
      </c>
      <c r="T149" s="73" t="s">
        <v>1477</v>
      </c>
      <c r="U149" s="73" t="s">
        <v>2357</v>
      </c>
      <c r="V149" s="79" t="s">
        <v>2065</v>
      </c>
      <c r="W149" s="79" t="s">
        <v>2655</v>
      </c>
      <c r="X149" s="68"/>
      <c r="Y149" s="68" t="s">
        <v>584</v>
      </c>
      <c r="Z149" s="68"/>
      <c r="AA149" s="68">
        <v>4.01</v>
      </c>
    </row>
    <row r="150" spans="1:27" ht="25.5">
      <c r="A150" s="71">
        <v>2149</v>
      </c>
      <c r="B150" s="73" t="s">
        <v>2062</v>
      </c>
      <c r="C150" s="73" t="s">
        <v>2353</v>
      </c>
      <c r="D150" s="73">
        <v>111</v>
      </c>
      <c r="E150" s="73">
        <v>10</v>
      </c>
      <c r="F150" s="73" t="s">
        <v>2092</v>
      </c>
      <c r="G150" s="73" t="s">
        <v>449</v>
      </c>
      <c r="H150" s="73" t="s">
        <v>1097</v>
      </c>
      <c r="I150" s="74" t="s">
        <v>2354</v>
      </c>
      <c r="J150" s="74" t="s">
        <v>2358</v>
      </c>
      <c r="K150" s="73" t="s">
        <v>2092</v>
      </c>
      <c r="L150" s="74" t="s">
        <v>2353</v>
      </c>
      <c r="M150" s="74" t="s">
        <v>482</v>
      </c>
      <c r="N150" s="74" t="s">
        <v>1107</v>
      </c>
      <c r="O150" s="74"/>
      <c r="P150" s="74" t="s">
        <v>2207</v>
      </c>
      <c r="Q150" s="74" t="s">
        <v>1151</v>
      </c>
      <c r="R150" s="74" t="s">
        <v>2475</v>
      </c>
      <c r="S150" s="74" t="s">
        <v>2419</v>
      </c>
      <c r="T150" s="73" t="s">
        <v>1749</v>
      </c>
      <c r="U150" s="73" t="s">
        <v>2359</v>
      </c>
      <c r="V150" s="79" t="s">
        <v>2065</v>
      </c>
      <c r="W150" s="79" t="s">
        <v>2494</v>
      </c>
      <c r="X150" s="68"/>
      <c r="Y150" s="68" t="s">
        <v>584</v>
      </c>
      <c r="Z150" s="68"/>
      <c r="AA150" s="68">
        <v>4.01</v>
      </c>
    </row>
    <row r="151" spans="1:27" ht="178.5">
      <c r="A151" s="71">
        <v>2150</v>
      </c>
      <c r="B151" s="73" t="s">
        <v>2062</v>
      </c>
      <c r="C151" s="73" t="s">
        <v>2353</v>
      </c>
      <c r="D151" s="73">
        <v>111</v>
      </c>
      <c r="E151" s="75">
        <v>40404</v>
      </c>
      <c r="F151" s="73" t="s">
        <v>2091</v>
      </c>
      <c r="G151" s="73" t="s">
        <v>449</v>
      </c>
      <c r="H151" s="73" t="s">
        <v>1097</v>
      </c>
      <c r="I151" s="74" t="s">
        <v>2354</v>
      </c>
      <c r="J151" s="74" t="s">
        <v>2360</v>
      </c>
      <c r="K151" s="73" t="s">
        <v>2091</v>
      </c>
      <c r="L151" s="74" t="s">
        <v>2353</v>
      </c>
      <c r="M151" s="74" t="s">
        <v>482</v>
      </c>
      <c r="N151" s="74" t="s">
        <v>1107</v>
      </c>
      <c r="O151" s="74"/>
      <c r="P151" s="74" t="s">
        <v>1137</v>
      </c>
      <c r="Q151" s="74" t="s">
        <v>1151</v>
      </c>
      <c r="R151" s="74"/>
      <c r="S151" s="74"/>
      <c r="T151" s="73" t="s">
        <v>2361</v>
      </c>
      <c r="U151" s="73" t="s">
        <v>2362</v>
      </c>
      <c r="V151" s="68" t="s">
        <v>2198</v>
      </c>
      <c r="W151" s="79" t="s">
        <v>2493</v>
      </c>
      <c r="X151" s="68" t="s">
        <v>17</v>
      </c>
      <c r="Y151" s="68"/>
      <c r="Z151" s="68"/>
      <c r="AA151" s="68"/>
    </row>
    <row r="152" spans="1:27" ht="25.5">
      <c r="A152" s="71">
        <v>2151</v>
      </c>
      <c r="B152" s="73" t="s">
        <v>2062</v>
      </c>
      <c r="C152" s="73" t="s">
        <v>2353</v>
      </c>
      <c r="D152" s="73">
        <v>111</v>
      </c>
      <c r="E152" s="73">
        <v>19</v>
      </c>
      <c r="F152" s="73" t="s">
        <v>2092</v>
      </c>
      <c r="G152" s="73" t="s">
        <v>449</v>
      </c>
      <c r="H152" s="73" t="s">
        <v>1097</v>
      </c>
      <c r="I152" s="74" t="s">
        <v>2354</v>
      </c>
      <c r="J152" s="74" t="s">
        <v>2256</v>
      </c>
      <c r="K152" s="73" t="s">
        <v>2092</v>
      </c>
      <c r="L152" s="74" t="s">
        <v>2353</v>
      </c>
      <c r="M152" s="74" t="s">
        <v>482</v>
      </c>
      <c r="N152" s="74" t="s">
        <v>1107</v>
      </c>
      <c r="O152" s="74"/>
      <c r="P152" s="74" t="s">
        <v>2207</v>
      </c>
      <c r="Q152" s="74" t="s">
        <v>1151</v>
      </c>
      <c r="R152" s="74" t="s">
        <v>2475</v>
      </c>
      <c r="S152" s="74" t="s">
        <v>2419</v>
      </c>
      <c r="T152" s="73" t="s">
        <v>1477</v>
      </c>
      <c r="U152" s="73" t="s">
        <v>2363</v>
      </c>
      <c r="V152" s="79" t="s">
        <v>2065</v>
      </c>
      <c r="W152" s="79" t="s">
        <v>2655</v>
      </c>
      <c r="X152" s="68"/>
      <c r="Y152" s="68" t="s">
        <v>584</v>
      </c>
      <c r="Z152" s="68"/>
      <c r="AA152" s="68">
        <v>4.01</v>
      </c>
    </row>
    <row r="153" spans="1:27" ht="89.25">
      <c r="A153" s="71">
        <v>2152</v>
      </c>
      <c r="B153" s="73" t="s">
        <v>2062</v>
      </c>
      <c r="C153" s="73" t="s">
        <v>2353</v>
      </c>
      <c r="D153" s="73">
        <v>111</v>
      </c>
      <c r="E153" s="73">
        <v>20</v>
      </c>
      <c r="F153" s="73" t="s">
        <v>2091</v>
      </c>
      <c r="G153" s="73" t="s">
        <v>449</v>
      </c>
      <c r="H153" s="73" t="s">
        <v>1097</v>
      </c>
      <c r="I153" s="74" t="s">
        <v>2354</v>
      </c>
      <c r="J153" s="74" t="s">
        <v>1759</v>
      </c>
      <c r="K153" s="73" t="s">
        <v>2091</v>
      </c>
      <c r="L153" s="74" t="s">
        <v>2353</v>
      </c>
      <c r="M153" s="74" t="s">
        <v>482</v>
      </c>
      <c r="N153" s="74" t="s">
        <v>1107</v>
      </c>
      <c r="O153" s="74"/>
      <c r="P153" s="74" t="s">
        <v>1137</v>
      </c>
      <c r="Q153" s="74" t="s">
        <v>1151</v>
      </c>
      <c r="R153" s="74"/>
      <c r="S153" s="74"/>
      <c r="T153" s="73" t="s">
        <v>2603</v>
      </c>
      <c r="U153" s="73" t="s">
        <v>2368</v>
      </c>
      <c r="V153" s="68" t="s">
        <v>2198</v>
      </c>
      <c r="W153" s="79" t="s">
        <v>2495</v>
      </c>
      <c r="X153" s="68" t="s">
        <v>17</v>
      </c>
      <c r="Y153" s="68"/>
      <c r="Z153" s="68"/>
      <c r="AA153" s="68"/>
    </row>
    <row r="154" spans="1:27" ht="51">
      <c r="A154" s="71">
        <v>2153</v>
      </c>
      <c r="B154" s="73" t="s">
        <v>2062</v>
      </c>
      <c r="C154" s="73" t="s">
        <v>2353</v>
      </c>
      <c r="D154" s="73">
        <v>111</v>
      </c>
      <c r="E154" s="73">
        <v>22</v>
      </c>
      <c r="F154" s="73" t="s">
        <v>2092</v>
      </c>
      <c r="G154" s="73" t="s">
        <v>449</v>
      </c>
      <c r="H154" s="73" t="s">
        <v>1097</v>
      </c>
      <c r="I154" s="74" t="s">
        <v>2354</v>
      </c>
      <c r="J154" s="74" t="s">
        <v>1761</v>
      </c>
      <c r="K154" s="73" t="s">
        <v>2092</v>
      </c>
      <c r="L154" s="74" t="s">
        <v>2353</v>
      </c>
      <c r="M154" s="74" t="s">
        <v>482</v>
      </c>
      <c r="N154" s="74" t="s">
        <v>1107</v>
      </c>
      <c r="O154" s="74"/>
      <c r="P154" s="74" t="s">
        <v>2207</v>
      </c>
      <c r="Q154" s="74" t="s">
        <v>1151</v>
      </c>
      <c r="R154" s="74" t="s">
        <v>2475</v>
      </c>
      <c r="S154" s="74" t="s">
        <v>2419</v>
      </c>
      <c r="T154" s="73" t="s">
        <v>2369</v>
      </c>
      <c r="U154" s="73" t="s">
        <v>2370</v>
      </c>
      <c r="V154" s="79" t="s">
        <v>2065</v>
      </c>
      <c r="W154" s="79" t="s">
        <v>2655</v>
      </c>
      <c r="X154" s="68"/>
      <c r="Y154" s="68" t="s">
        <v>584</v>
      </c>
      <c r="Z154" s="68"/>
      <c r="AA154" s="68">
        <v>4.01</v>
      </c>
    </row>
    <row r="155" spans="1:27" ht="51">
      <c r="A155" s="71">
        <v>2154</v>
      </c>
      <c r="B155" s="73" t="s">
        <v>2062</v>
      </c>
      <c r="C155" s="73" t="s">
        <v>1431</v>
      </c>
      <c r="D155" s="73">
        <v>247</v>
      </c>
      <c r="E155" s="73" t="s">
        <v>2371</v>
      </c>
      <c r="F155" s="73" t="s">
        <v>2091</v>
      </c>
      <c r="G155" s="73" t="s">
        <v>449</v>
      </c>
      <c r="H155" s="73" t="s">
        <v>1097</v>
      </c>
      <c r="I155" s="74" t="s">
        <v>2372</v>
      </c>
      <c r="J155" s="74" t="s">
        <v>2371</v>
      </c>
      <c r="K155" s="73" t="s">
        <v>2091</v>
      </c>
      <c r="L155" s="74" t="s">
        <v>1431</v>
      </c>
      <c r="M155" s="74" t="s">
        <v>500</v>
      </c>
      <c r="N155" s="74" t="s">
        <v>1107</v>
      </c>
      <c r="O155" s="74"/>
      <c r="P155" s="74" t="s">
        <v>1137</v>
      </c>
      <c r="Q155" s="74" t="s">
        <v>1151</v>
      </c>
      <c r="R155" s="74"/>
      <c r="S155" s="74"/>
      <c r="T155" s="73" t="s">
        <v>2373</v>
      </c>
      <c r="U155" s="73" t="s">
        <v>2374</v>
      </c>
      <c r="V155" s="68" t="s">
        <v>2198</v>
      </c>
      <c r="W155" s="68"/>
      <c r="X155" s="68" t="s">
        <v>17</v>
      </c>
      <c r="Y155" s="68"/>
      <c r="Z155" s="68"/>
      <c r="AA155" s="68"/>
    </row>
    <row r="156" spans="1:27" ht="25.5">
      <c r="A156" s="71">
        <v>2155</v>
      </c>
      <c r="B156" s="73" t="s">
        <v>2062</v>
      </c>
      <c r="C156" s="73" t="s">
        <v>2353</v>
      </c>
      <c r="D156" s="73">
        <v>111</v>
      </c>
      <c r="E156" s="73">
        <v>16</v>
      </c>
      <c r="F156" s="73" t="s">
        <v>2091</v>
      </c>
      <c r="G156" s="73" t="s">
        <v>449</v>
      </c>
      <c r="H156" s="73" t="s">
        <v>1097</v>
      </c>
      <c r="I156" s="74" t="s">
        <v>2354</v>
      </c>
      <c r="J156" s="74" t="s">
        <v>708</v>
      </c>
      <c r="K156" s="73" t="s">
        <v>2091</v>
      </c>
      <c r="L156" s="74" t="s">
        <v>2353</v>
      </c>
      <c r="M156" s="74" t="s">
        <v>482</v>
      </c>
      <c r="N156" s="74" t="s">
        <v>1107</v>
      </c>
      <c r="O156" s="74"/>
      <c r="P156" s="74" t="s">
        <v>2207</v>
      </c>
      <c r="Q156" s="74" t="s">
        <v>1151</v>
      </c>
      <c r="R156" s="74" t="s">
        <v>2475</v>
      </c>
      <c r="S156" s="74" t="s">
        <v>2419</v>
      </c>
      <c r="T156" s="73" t="s">
        <v>2375</v>
      </c>
      <c r="U156" s="73" t="s">
        <v>2376</v>
      </c>
      <c r="V156" s="79" t="s">
        <v>2065</v>
      </c>
      <c r="W156" s="79" t="s">
        <v>2655</v>
      </c>
      <c r="X156" s="68"/>
      <c r="Y156" s="68" t="s">
        <v>584</v>
      </c>
      <c r="Z156" s="68"/>
      <c r="AA156" s="68">
        <v>4.01</v>
      </c>
    </row>
    <row r="157" spans="1:27" ht="25.5">
      <c r="A157" s="71">
        <v>2156</v>
      </c>
      <c r="B157" s="73" t="s">
        <v>2062</v>
      </c>
      <c r="C157" s="73" t="s">
        <v>2353</v>
      </c>
      <c r="D157" s="73">
        <v>111</v>
      </c>
      <c r="E157" s="73">
        <v>24</v>
      </c>
      <c r="F157" s="73" t="s">
        <v>2091</v>
      </c>
      <c r="G157" s="73" t="s">
        <v>449</v>
      </c>
      <c r="H157" s="73" t="s">
        <v>1097</v>
      </c>
      <c r="I157" s="74" t="s">
        <v>2354</v>
      </c>
      <c r="J157" s="74" t="s">
        <v>2377</v>
      </c>
      <c r="K157" s="73" t="s">
        <v>2091</v>
      </c>
      <c r="L157" s="74" t="s">
        <v>2353</v>
      </c>
      <c r="M157" s="74" t="s">
        <v>482</v>
      </c>
      <c r="N157" s="74" t="s">
        <v>1107</v>
      </c>
      <c r="O157" s="74"/>
      <c r="P157" s="74" t="s">
        <v>2207</v>
      </c>
      <c r="Q157" s="74" t="s">
        <v>1151</v>
      </c>
      <c r="R157" s="74" t="s">
        <v>2475</v>
      </c>
      <c r="S157" s="74" t="s">
        <v>2419</v>
      </c>
      <c r="T157" s="73" t="s">
        <v>2378</v>
      </c>
      <c r="U157" s="73" t="s">
        <v>2379</v>
      </c>
      <c r="V157" s="79" t="s">
        <v>2065</v>
      </c>
      <c r="W157" s="79" t="s">
        <v>2655</v>
      </c>
      <c r="X157" s="68"/>
      <c r="Y157" s="68" t="s">
        <v>584</v>
      </c>
      <c r="Z157" s="68"/>
      <c r="AA157" s="68">
        <v>4.01</v>
      </c>
    </row>
    <row r="158" spans="1:27" ht="25.5">
      <c r="A158" s="71">
        <v>2157</v>
      </c>
      <c r="B158" s="73" t="s">
        <v>2062</v>
      </c>
      <c r="C158" s="73" t="s">
        <v>2353</v>
      </c>
      <c r="D158" s="73">
        <v>111</v>
      </c>
      <c r="E158" s="73">
        <v>27</v>
      </c>
      <c r="F158" s="73" t="s">
        <v>2091</v>
      </c>
      <c r="G158" s="73" t="s">
        <v>449</v>
      </c>
      <c r="H158" s="73" t="s">
        <v>1097</v>
      </c>
      <c r="I158" s="74" t="s">
        <v>2354</v>
      </c>
      <c r="J158" s="74" t="s">
        <v>1502</v>
      </c>
      <c r="K158" s="73" t="s">
        <v>2091</v>
      </c>
      <c r="L158" s="74" t="s">
        <v>2353</v>
      </c>
      <c r="M158" s="74" t="s">
        <v>482</v>
      </c>
      <c r="N158" s="74" t="s">
        <v>1107</v>
      </c>
      <c r="O158" s="74"/>
      <c r="P158" s="74" t="s">
        <v>2207</v>
      </c>
      <c r="Q158" s="74" t="s">
        <v>1151</v>
      </c>
      <c r="R158" s="74" t="s">
        <v>2475</v>
      </c>
      <c r="S158" s="74" t="s">
        <v>2419</v>
      </c>
      <c r="T158" s="73" t="s">
        <v>2380</v>
      </c>
      <c r="U158" s="73" t="s">
        <v>2381</v>
      </c>
      <c r="V158" s="79" t="s">
        <v>2065</v>
      </c>
      <c r="W158" s="79" t="s">
        <v>2655</v>
      </c>
      <c r="X158" s="68"/>
      <c r="Y158" s="68" t="s">
        <v>584</v>
      </c>
      <c r="Z158" s="68"/>
      <c r="AA158" s="68">
        <v>4.01</v>
      </c>
    </row>
    <row r="159" spans="1:27" ht="89.25">
      <c r="A159" s="71">
        <v>2158</v>
      </c>
      <c r="B159" s="73" t="s">
        <v>2062</v>
      </c>
      <c r="C159" s="73" t="s">
        <v>2353</v>
      </c>
      <c r="D159" s="73">
        <v>111</v>
      </c>
      <c r="E159" s="73">
        <v>29</v>
      </c>
      <c r="F159" s="73" t="s">
        <v>2091</v>
      </c>
      <c r="G159" s="73" t="s">
        <v>449</v>
      </c>
      <c r="H159" s="73" t="s">
        <v>1097</v>
      </c>
      <c r="I159" s="74" t="s">
        <v>2354</v>
      </c>
      <c r="J159" s="74" t="s">
        <v>965</v>
      </c>
      <c r="K159" s="73" t="s">
        <v>2091</v>
      </c>
      <c r="L159" s="74" t="s">
        <v>2353</v>
      </c>
      <c r="M159" s="74" t="s">
        <v>482</v>
      </c>
      <c r="N159" s="74" t="s">
        <v>1107</v>
      </c>
      <c r="O159" s="74"/>
      <c r="P159" s="74" t="s">
        <v>1137</v>
      </c>
      <c r="Q159" s="74" t="s">
        <v>1151</v>
      </c>
      <c r="R159" s="74"/>
      <c r="S159" s="74"/>
      <c r="T159" s="73" t="s">
        <v>2603</v>
      </c>
      <c r="U159" s="73" t="s">
        <v>2382</v>
      </c>
      <c r="V159" s="68" t="s">
        <v>2198</v>
      </c>
      <c r="W159" s="68"/>
      <c r="X159" s="68" t="s">
        <v>17</v>
      </c>
      <c r="Y159" s="68"/>
      <c r="Z159" s="68"/>
      <c r="AA159" s="68"/>
    </row>
    <row r="160" spans="1:27" ht="25.5">
      <c r="A160" s="71">
        <v>2159</v>
      </c>
      <c r="B160" s="73" t="s">
        <v>2062</v>
      </c>
      <c r="C160" s="73" t="s">
        <v>2353</v>
      </c>
      <c r="D160" s="73">
        <v>111</v>
      </c>
      <c r="E160" s="73" t="s">
        <v>2383</v>
      </c>
      <c r="F160" s="73" t="s">
        <v>2091</v>
      </c>
      <c r="G160" s="73" t="s">
        <v>449</v>
      </c>
      <c r="H160" s="73" t="s">
        <v>1097</v>
      </c>
      <c r="I160" s="74" t="s">
        <v>2354</v>
      </c>
      <c r="J160" s="74" t="s">
        <v>2383</v>
      </c>
      <c r="K160" s="73" t="s">
        <v>2091</v>
      </c>
      <c r="L160" s="74" t="s">
        <v>2353</v>
      </c>
      <c r="M160" s="74" t="s">
        <v>482</v>
      </c>
      <c r="N160" s="74" t="s">
        <v>1107</v>
      </c>
      <c r="O160" s="74"/>
      <c r="P160" s="74" t="s">
        <v>1137</v>
      </c>
      <c r="Q160" s="74" t="s">
        <v>1151</v>
      </c>
      <c r="R160" s="74"/>
      <c r="S160" s="74"/>
      <c r="T160" s="73" t="s">
        <v>2384</v>
      </c>
      <c r="U160" s="73" t="s">
        <v>2385</v>
      </c>
      <c r="V160" s="68" t="s">
        <v>2198</v>
      </c>
      <c r="W160" s="68"/>
      <c r="X160" s="68" t="s">
        <v>17</v>
      </c>
      <c r="Y160" s="68"/>
      <c r="Z160" s="68"/>
      <c r="AA160" s="68"/>
    </row>
    <row r="161" spans="1:27" ht="63.75">
      <c r="A161" s="71">
        <v>2160</v>
      </c>
      <c r="B161" s="73" t="s">
        <v>2062</v>
      </c>
      <c r="C161" s="73" t="s">
        <v>2353</v>
      </c>
      <c r="D161" s="73">
        <v>111</v>
      </c>
      <c r="E161" s="76">
        <v>13636</v>
      </c>
      <c r="F161" s="73" t="s">
        <v>2091</v>
      </c>
      <c r="G161" s="73" t="s">
        <v>449</v>
      </c>
      <c r="H161" s="73" t="s">
        <v>1097</v>
      </c>
      <c r="I161" s="74" t="s">
        <v>2354</v>
      </c>
      <c r="J161" s="74" t="s">
        <v>2386</v>
      </c>
      <c r="K161" s="73" t="s">
        <v>2091</v>
      </c>
      <c r="L161" s="74" t="s">
        <v>2353</v>
      </c>
      <c r="M161" s="74" t="s">
        <v>482</v>
      </c>
      <c r="N161" s="74" t="s">
        <v>1107</v>
      </c>
      <c r="O161" s="74"/>
      <c r="P161" s="74" t="s">
        <v>2207</v>
      </c>
      <c r="Q161" s="74" t="s">
        <v>1151</v>
      </c>
      <c r="R161" s="74" t="s">
        <v>2475</v>
      </c>
      <c r="S161" s="74" t="s">
        <v>2419</v>
      </c>
      <c r="T161" s="73" t="s">
        <v>2387</v>
      </c>
      <c r="U161" s="73" t="s">
        <v>2388</v>
      </c>
      <c r="V161" s="79" t="s">
        <v>2065</v>
      </c>
      <c r="W161" s="79" t="s">
        <v>2494</v>
      </c>
      <c r="X161" s="68"/>
      <c r="Y161" s="68" t="s">
        <v>584</v>
      </c>
      <c r="Z161" s="68"/>
      <c r="AA161" s="68">
        <v>4.01</v>
      </c>
    </row>
    <row r="162" spans="1:27" ht="51">
      <c r="A162" s="71">
        <v>2161</v>
      </c>
      <c r="B162" s="73" t="s">
        <v>2062</v>
      </c>
      <c r="C162" s="73" t="s">
        <v>2389</v>
      </c>
      <c r="D162" s="73">
        <v>111</v>
      </c>
      <c r="E162" s="73" t="s">
        <v>2390</v>
      </c>
      <c r="F162" s="73" t="s">
        <v>2092</v>
      </c>
      <c r="G162" s="73" t="s">
        <v>449</v>
      </c>
      <c r="H162" s="73" t="s">
        <v>1097</v>
      </c>
      <c r="I162" s="74" t="s">
        <v>2354</v>
      </c>
      <c r="J162" s="74" t="s">
        <v>2390</v>
      </c>
      <c r="K162" s="73" t="s">
        <v>2092</v>
      </c>
      <c r="L162" s="74" t="s">
        <v>2389</v>
      </c>
      <c r="M162" s="74" t="s">
        <v>482</v>
      </c>
      <c r="N162" s="74" t="s">
        <v>1107</v>
      </c>
      <c r="O162" s="74"/>
      <c r="P162" s="74" t="s">
        <v>2207</v>
      </c>
      <c r="Q162" s="74" t="s">
        <v>1151</v>
      </c>
      <c r="R162" s="74" t="s">
        <v>2475</v>
      </c>
      <c r="S162" s="74" t="s">
        <v>2419</v>
      </c>
      <c r="T162" s="73" t="s">
        <v>1477</v>
      </c>
      <c r="U162" s="73" t="s">
        <v>2391</v>
      </c>
      <c r="V162" s="79" t="s">
        <v>2065</v>
      </c>
      <c r="W162" s="79" t="s">
        <v>2655</v>
      </c>
      <c r="X162" s="68"/>
      <c r="Y162" s="68" t="s">
        <v>584</v>
      </c>
      <c r="Z162" s="68"/>
      <c r="AA162" s="68">
        <v>4.01</v>
      </c>
    </row>
    <row r="163" spans="1:27" ht="12.75">
      <c r="A163" s="71">
        <v>2162</v>
      </c>
      <c r="B163" s="73" t="s">
        <v>2062</v>
      </c>
      <c r="C163" s="73" t="s">
        <v>2389</v>
      </c>
      <c r="D163" s="73">
        <v>111</v>
      </c>
      <c r="E163" s="73" t="s">
        <v>2392</v>
      </c>
      <c r="F163" s="73" t="s">
        <v>2091</v>
      </c>
      <c r="G163" s="73" t="s">
        <v>449</v>
      </c>
      <c r="H163" s="73" t="s">
        <v>1097</v>
      </c>
      <c r="I163" s="74" t="s">
        <v>2354</v>
      </c>
      <c r="J163" s="74" t="s">
        <v>2392</v>
      </c>
      <c r="K163" s="73" t="s">
        <v>2091</v>
      </c>
      <c r="L163" s="74" t="s">
        <v>2389</v>
      </c>
      <c r="M163" s="74" t="s">
        <v>482</v>
      </c>
      <c r="N163" s="74" t="s">
        <v>1107</v>
      </c>
      <c r="O163" s="74"/>
      <c r="P163" s="74" t="s">
        <v>1137</v>
      </c>
      <c r="Q163" s="74" t="s">
        <v>1151</v>
      </c>
      <c r="R163" s="74"/>
      <c r="S163" s="74"/>
      <c r="T163" s="73" t="s">
        <v>2393</v>
      </c>
      <c r="U163" s="73" t="s">
        <v>2394</v>
      </c>
      <c r="V163" s="68"/>
      <c r="W163" s="68"/>
      <c r="X163" s="68"/>
      <c r="Y163" s="68"/>
      <c r="Z163" s="68"/>
      <c r="AA163" s="68"/>
    </row>
    <row r="164" spans="1:27" ht="12.75">
      <c r="A164" s="71">
        <v>2163</v>
      </c>
      <c r="B164" s="73" t="s">
        <v>2062</v>
      </c>
      <c r="C164" s="73" t="s">
        <v>2389</v>
      </c>
      <c r="D164" s="73">
        <v>111</v>
      </c>
      <c r="E164" s="73">
        <v>52</v>
      </c>
      <c r="F164" s="73" t="s">
        <v>2091</v>
      </c>
      <c r="G164" s="73" t="s">
        <v>449</v>
      </c>
      <c r="H164" s="73" t="s">
        <v>1097</v>
      </c>
      <c r="I164" s="74" t="s">
        <v>2354</v>
      </c>
      <c r="J164" s="74" t="s">
        <v>1479</v>
      </c>
      <c r="K164" s="73" t="s">
        <v>2091</v>
      </c>
      <c r="L164" s="74" t="s">
        <v>2389</v>
      </c>
      <c r="M164" s="74" t="s">
        <v>482</v>
      </c>
      <c r="N164" s="74" t="s">
        <v>1107</v>
      </c>
      <c r="O164" s="74"/>
      <c r="P164" s="74" t="s">
        <v>1137</v>
      </c>
      <c r="Q164" s="74" t="s">
        <v>1151</v>
      </c>
      <c r="R164" s="74"/>
      <c r="S164" s="74"/>
      <c r="T164" s="73" t="s">
        <v>2395</v>
      </c>
      <c r="U164" s="73" t="s">
        <v>2396</v>
      </c>
      <c r="V164" s="68"/>
      <c r="W164" s="68"/>
      <c r="X164" s="68"/>
      <c r="Y164" s="68"/>
      <c r="Z164" s="68"/>
      <c r="AA164" s="68"/>
    </row>
    <row r="165" spans="1:27" ht="25.5">
      <c r="A165" s="71">
        <v>2164</v>
      </c>
      <c r="B165" s="73" t="s">
        <v>2062</v>
      </c>
      <c r="C165" s="73" t="s">
        <v>2397</v>
      </c>
      <c r="D165" s="73">
        <v>111</v>
      </c>
      <c r="E165" s="73">
        <v>61</v>
      </c>
      <c r="F165" s="73" t="s">
        <v>2092</v>
      </c>
      <c r="G165" s="73" t="s">
        <v>449</v>
      </c>
      <c r="H165" s="73" t="s">
        <v>1097</v>
      </c>
      <c r="I165" s="74" t="s">
        <v>2354</v>
      </c>
      <c r="J165" s="74" t="s">
        <v>2398</v>
      </c>
      <c r="K165" s="73" t="s">
        <v>2092</v>
      </c>
      <c r="L165" s="74" t="s">
        <v>2397</v>
      </c>
      <c r="M165" s="74" t="s">
        <v>482</v>
      </c>
      <c r="N165" s="74" t="s">
        <v>1107</v>
      </c>
      <c r="O165" s="74"/>
      <c r="P165" s="74" t="s">
        <v>2207</v>
      </c>
      <c r="Q165" s="74" t="s">
        <v>1151</v>
      </c>
      <c r="R165" s="74" t="s">
        <v>2475</v>
      </c>
      <c r="S165" s="74" t="s">
        <v>2419</v>
      </c>
      <c r="T165" s="73" t="s">
        <v>2399</v>
      </c>
      <c r="U165" s="73" t="s">
        <v>1593</v>
      </c>
      <c r="V165" s="79" t="s">
        <v>2066</v>
      </c>
      <c r="W165" s="79" t="s">
        <v>2496</v>
      </c>
      <c r="X165" s="68"/>
      <c r="Y165" s="68" t="s">
        <v>584</v>
      </c>
      <c r="Z165" s="68"/>
      <c r="AA165" s="68" t="s">
        <v>586</v>
      </c>
    </row>
    <row r="166" spans="1:27" ht="25.5">
      <c r="A166" s="71">
        <v>2165</v>
      </c>
      <c r="B166" s="73" t="s">
        <v>2062</v>
      </c>
      <c r="C166" s="73" t="s">
        <v>2397</v>
      </c>
      <c r="D166" s="73">
        <v>111</v>
      </c>
      <c r="E166" s="73">
        <v>61</v>
      </c>
      <c r="F166" s="73" t="s">
        <v>2092</v>
      </c>
      <c r="G166" s="73" t="s">
        <v>449</v>
      </c>
      <c r="H166" s="73" t="s">
        <v>458</v>
      </c>
      <c r="I166" s="74" t="s">
        <v>2354</v>
      </c>
      <c r="J166" s="74" t="s">
        <v>2398</v>
      </c>
      <c r="K166" s="73" t="s">
        <v>2092</v>
      </c>
      <c r="L166" s="74" t="s">
        <v>2397</v>
      </c>
      <c r="M166" s="74" t="s">
        <v>482</v>
      </c>
      <c r="N166" s="74" t="s">
        <v>1099</v>
      </c>
      <c r="O166" s="74"/>
      <c r="P166" s="74" t="s">
        <v>2207</v>
      </c>
      <c r="Q166" s="74" t="s">
        <v>67</v>
      </c>
      <c r="R166" s="74" t="s">
        <v>2421</v>
      </c>
      <c r="S166" s="74" t="s">
        <v>2400</v>
      </c>
      <c r="T166" s="73" t="s">
        <v>1594</v>
      </c>
      <c r="U166" s="73" t="s">
        <v>1582</v>
      </c>
      <c r="V166" s="68" t="s">
        <v>1669</v>
      </c>
      <c r="W166" s="68"/>
      <c r="X166" s="68"/>
      <c r="Y166" s="68" t="s">
        <v>584</v>
      </c>
      <c r="Z166" s="68"/>
      <c r="AA166" s="68">
        <v>4.01</v>
      </c>
    </row>
    <row r="167" spans="1:27" ht="114.75">
      <c r="A167" s="71">
        <v>2166</v>
      </c>
      <c r="B167" s="73" t="s">
        <v>2062</v>
      </c>
      <c r="C167" s="73" t="s">
        <v>2397</v>
      </c>
      <c r="D167" s="73" t="s">
        <v>1583</v>
      </c>
      <c r="E167" s="73" t="s">
        <v>1584</v>
      </c>
      <c r="F167" s="73" t="s">
        <v>2091</v>
      </c>
      <c r="G167" s="73" t="s">
        <v>449</v>
      </c>
      <c r="H167" s="73" t="s">
        <v>1097</v>
      </c>
      <c r="I167" s="74" t="s">
        <v>1583</v>
      </c>
      <c r="J167" s="74" t="s">
        <v>1584</v>
      </c>
      <c r="K167" s="73" t="s">
        <v>2091</v>
      </c>
      <c r="L167" s="74" t="s">
        <v>2397</v>
      </c>
      <c r="M167" s="74" t="s">
        <v>482</v>
      </c>
      <c r="N167" s="74" t="s">
        <v>1107</v>
      </c>
      <c r="O167" s="74"/>
      <c r="P167" s="74" t="s">
        <v>1137</v>
      </c>
      <c r="Q167" s="74" t="s">
        <v>1151</v>
      </c>
      <c r="R167" s="74"/>
      <c r="S167" s="74"/>
      <c r="T167" s="73" t="s">
        <v>222</v>
      </c>
      <c r="U167" s="73" t="s">
        <v>223</v>
      </c>
      <c r="V167" s="68" t="s">
        <v>2198</v>
      </c>
      <c r="W167" s="68"/>
      <c r="X167" s="68" t="s">
        <v>17</v>
      </c>
      <c r="Y167" s="68"/>
      <c r="Z167" s="68"/>
      <c r="AA167" s="68"/>
    </row>
    <row r="168" spans="1:27" ht="51">
      <c r="A168" s="71">
        <v>2167</v>
      </c>
      <c r="B168" s="73" t="s">
        <v>2062</v>
      </c>
      <c r="C168" s="73" t="s">
        <v>2397</v>
      </c>
      <c r="D168" s="73">
        <v>111</v>
      </c>
      <c r="E168" s="73">
        <v>59</v>
      </c>
      <c r="F168" s="73" t="s">
        <v>2092</v>
      </c>
      <c r="G168" s="73" t="s">
        <v>449</v>
      </c>
      <c r="H168" s="73" t="s">
        <v>1097</v>
      </c>
      <c r="I168" s="74" t="s">
        <v>2354</v>
      </c>
      <c r="J168" s="74" t="s">
        <v>1441</v>
      </c>
      <c r="K168" s="73" t="s">
        <v>2092</v>
      </c>
      <c r="L168" s="74" t="s">
        <v>2397</v>
      </c>
      <c r="M168" s="74" t="s">
        <v>482</v>
      </c>
      <c r="N168" s="74" t="s">
        <v>1107</v>
      </c>
      <c r="O168" s="74"/>
      <c r="P168" s="74" t="s">
        <v>2207</v>
      </c>
      <c r="Q168" s="74" t="s">
        <v>1151</v>
      </c>
      <c r="R168" s="74" t="s">
        <v>2475</v>
      </c>
      <c r="S168" s="74" t="s">
        <v>2419</v>
      </c>
      <c r="T168" s="73" t="s">
        <v>224</v>
      </c>
      <c r="U168" s="73" t="s">
        <v>225</v>
      </c>
      <c r="V168" s="79" t="s">
        <v>2065</v>
      </c>
      <c r="W168" s="79" t="s">
        <v>2497</v>
      </c>
      <c r="X168" s="68"/>
      <c r="Y168" s="68" t="s">
        <v>584</v>
      </c>
      <c r="Z168" s="68"/>
      <c r="AA168" s="68">
        <v>4.01</v>
      </c>
    </row>
    <row r="169" spans="1:27" ht="102">
      <c r="A169" s="71">
        <v>2168</v>
      </c>
      <c r="B169" s="73" t="s">
        <v>2062</v>
      </c>
      <c r="C169" s="73" t="s">
        <v>1974</v>
      </c>
      <c r="D169" s="73" t="s">
        <v>1975</v>
      </c>
      <c r="E169" s="73" t="s">
        <v>1976</v>
      </c>
      <c r="F169" s="73" t="s">
        <v>2091</v>
      </c>
      <c r="G169" s="73" t="s">
        <v>449</v>
      </c>
      <c r="H169" s="73" t="s">
        <v>1097</v>
      </c>
      <c r="I169" s="74" t="s">
        <v>1975</v>
      </c>
      <c r="J169" s="74" t="s">
        <v>1976</v>
      </c>
      <c r="K169" s="73" t="s">
        <v>2091</v>
      </c>
      <c r="L169" s="74" t="s">
        <v>1974</v>
      </c>
      <c r="M169" s="74" t="s">
        <v>482</v>
      </c>
      <c r="N169" s="74" t="s">
        <v>1107</v>
      </c>
      <c r="O169" s="74"/>
      <c r="P169" s="74" t="s">
        <v>1137</v>
      </c>
      <c r="Q169" s="74" t="s">
        <v>1151</v>
      </c>
      <c r="R169" s="74"/>
      <c r="S169" s="74"/>
      <c r="T169" s="73" t="s">
        <v>226</v>
      </c>
      <c r="U169" s="73" t="s">
        <v>227</v>
      </c>
      <c r="V169" s="68" t="s">
        <v>2198</v>
      </c>
      <c r="W169" s="79" t="s">
        <v>2498</v>
      </c>
      <c r="X169" s="68" t="s">
        <v>17</v>
      </c>
      <c r="Y169" s="68"/>
      <c r="Z169" s="68"/>
      <c r="AA169" s="68"/>
    </row>
    <row r="170" spans="1:27" ht="369.75">
      <c r="A170" s="71">
        <v>2169</v>
      </c>
      <c r="B170" s="73" t="s">
        <v>2062</v>
      </c>
      <c r="C170" s="73">
        <v>7.4</v>
      </c>
      <c r="D170" s="73" t="s">
        <v>228</v>
      </c>
      <c r="E170" s="76">
        <v>23743</v>
      </c>
      <c r="F170" s="73" t="s">
        <v>2091</v>
      </c>
      <c r="G170" s="73" t="s">
        <v>449</v>
      </c>
      <c r="H170" s="73" t="s">
        <v>458</v>
      </c>
      <c r="I170" s="74" t="s">
        <v>228</v>
      </c>
      <c r="J170" s="74" t="s">
        <v>229</v>
      </c>
      <c r="K170" s="73" t="s">
        <v>2091</v>
      </c>
      <c r="L170" s="74" t="s">
        <v>230</v>
      </c>
      <c r="M170" s="74" t="s">
        <v>475</v>
      </c>
      <c r="N170" s="74" t="s">
        <v>1101</v>
      </c>
      <c r="O170" s="74"/>
      <c r="P170" s="74" t="s">
        <v>2207</v>
      </c>
      <c r="Q170" s="74"/>
      <c r="R170" s="74" t="s">
        <v>2632</v>
      </c>
      <c r="S170" s="74" t="s">
        <v>2419</v>
      </c>
      <c r="T170" s="73" t="s">
        <v>1616</v>
      </c>
      <c r="U170" s="73" t="s">
        <v>1617</v>
      </c>
      <c r="V170" s="79" t="s">
        <v>2067</v>
      </c>
      <c r="W170" s="79" t="s">
        <v>2600</v>
      </c>
      <c r="X170" s="68"/>
      <c r="Y170" s="68" t="s">
        <v>585</v>
      </c>
      <c r="Z170" s="68" t="s">
        <v>2601</v>
      </c>
      <c r="AA170" s="68">
        <v>4.01</v>
      </c>
    </row>
    <row r="171" spans="1:27" ht="63.75">
      <c r="A171" s="71">
        <v>2170</v>
      </c>
      <c r="B171" s="73" t="s">
        <v>2062</v>
      </c>
      <c r="C171" s="73" t="s">
        <v>837</v>
      </c>
      <c r="D171" s="73">
        <v>132</v>
      </c>
      <c r="E171" s="73" t="s">
        <v>838</v>
      </c>
      <c r="F171" s="73" t="s">
        <v>2091</v>
      </c>
      <c r="G171" s="73" t="s">
        <v>449</v>
      </c>
      <c r="H171" s="73" t="s">
        <v>1097</v>
      </c>
      <c r="I171" s="74" t="s">
        <v>839</v>
      </c>
      <c r="J171" s="74" t="s">
        <v>838</v>
      </c>
      <c r="K171" s="73" t="s">
        <v>2091</v>
      </c>
      <c r="L171" s="74" t="s">
        <v>837</v>
      </c>
      <c r="M171" s="74" t="s">
        <v>486</v>
      </c>
      <c r="N171" s="74" t="s">
        <v>1104</v>
      </c>
      <c r="O171" s="74"/>
      <c r="P171" s="74" t="s">
        <v>1137</v>
      </c>
      <c r="Q171" s="74" t="s">
        <v>2190</v>
      </c>
      <c r="R171" s="74"/>
      <c r="S171" s="74"/>
      <c r="T171" s="73" t="s">
        <v>840</v>
      </c>
      <c r="U171" s="73" t="s">
        <v>841</v>
      </c>
      <c r="V171" s="68" t="s">
        <v>2198</v>
      </c>
      <c r="W171" s="68"/>
      <c r="X171" s="68" t="s">
        <v>2666</v>
      </c>
      <c r="Y171" s="68"/>
      <c r="Z171" s="68"/>
      <c r="AA171" s="68"/>
    </row>
    <row r="172" spans="1:27" ht="140.25">
      <c r="A172" s="71">
        <v>2171</v>
      </c>
      <c r="B172" s="73" t="s">
        <v>2062</v>
      </c>
      <c r="C172" s="73" t="s">
        <v>1620</v>
      </c>
      <c r="D172" s="73">
        <v>224</v>
      </c>
      <c r="E172" s="73" t="s">
        <v>1621</v>
      </c>
      <c r="F172" s="73" t="s">
        <v>2091</v>
      </c>
      <c r="G172" s="73" t="s">
        <v>449</v>
      </c>
      <c r="H172" s="73" t="s">
        <v>1097</v>
      </c>
      <c r="I172" s="74" t="s">
        <v>1622</v>
      </c>
      <c r="J172" s="74" t="s">
        <v>1621</v>
      </c>
      <c r="K172" s="73" t="s">
        <v>2091</v>
      </c>
      <c r="L172" s="74" t="s">
        <v>1620</v>
      </c>
      <c r="M172" s="74" t="s">
        <v>499</v>
      </c>
      <c r="N172" s="74" t="s">
        <v>1129</v>
      </c>
      <c r="O172" s="74"/>
      <c r="P172" s="74" t="s">
        <v>1137</v>
      </c>
      <c r="Q172" s="74" t="s">
        <v>1863</v>
      </c>
      <c r="R172" s="74"/>
      <c r="S172" s="74"/>
      <c r="T172" s="73" t="s">
        <v>1623</v>
      </c>
      <c r="U172" s="73" t="s">
        <v>1624</v>
      </c>
      <c r="V172" s="79" t="s">
        <v>2414</v>
      </c>
      <c r="W172" s="79" t="s">
        <v>1595</v>
      </c>
      <c r="X172" s="68"/>
      <c r="Y172" s="68"/>
      <c r="Z172" s="68"/>
      <c r="AA172" s="68"/>
    </row>
    <row r="173" spans="1:27" ht="51">
      <c r="A173" s="71">
        <v>2172</v>
      </c>
      <c r="B173" s="73" t="s">
        <v>2062</v>
      </c>
      <c r="C173" s="73" t="s">
        <v>1431</v>
      </c>
      <c r="D173" s="73">
        <v>240</v>
      </c>
      <c r="E173" s="73">
        <v>53</v>
      </c>
      <c r="F173" s="73" t="s">
        <v>2091</v>
      </c>
      <c r="G173" s="73" t="s">
        <v>449</v>
      </c>
      <c r="H173" s="73" t="s">
        <v>1097</v>
      </c>
      <c r="I173" s="74" t="s">
        <v>1465</v>
      </c>
      <c r="J173" s="74" t="s">
        <v>1450</v>
      </c>
      <c r="K173" s="73" t="s">
        <v>2091</v>
      </c>
      <c r="L173" s="74" t="s">
        <v>1431</v>
      </c>
      <c r="M173" s="74" t="s">
        <v>500</v>
      </c>
      <c r="N173" s="74" t="s">
        <v>1107</v>
      </c>
      <c r="O173" s="74"/>
      <c r="P173" s="74" t="s">
        <v>1137</v>
      </c>
      <c r="Q173" s="74" t="s">
        <v>1151</v>
      </c>
      <c r="R173" s="74"/>
      <c r="S173" s="74"/>
      <c r="T173" s="73" t="s">
        <v>1625</v>
      </c>
      <c r="U173" s="73" t="s">
        <v>1626</v>
      </c>
      <c r="V173" s="68" t="s">
        <v>2198</v>
      </c>
      <c r="W173" s="68"/>
      <c r="X173" s="68" t="s">
        <v>17</v>
      </c>
      <c r="Y173" s="68"/>
      <c r="Z173" s="68"/>
      <c r="AA173" s="68"/>
    </row>
    <row r="174" spans="1:27" ht="51">
      <c r="A174" s="71">
        <v>2173</v>
      </c>
      <c r="B174" s="73" t="s">
        <v>2062</v>
      </c>
      <c r="C174" s="73" t="s">
        <v>1431</v>
      </c>
      <c r="D174" s="73">
        <v>246</v>
      </c>
      <c r="E174" s="75">
        <v>40377</v>
      </c>
      <c r="F174" s="73" t="s">
        <v>2091</v>
      </c>
      <c r="G174" s="73" t="s">
        <v>449</v>
      </c>
      <c r="H174" s="73" t="s">
        <v>1097</v>
      </c>
      <c r="I174" s="74" t="s">
        <v>1627</v>
      </c>
      <c r="J174" s="74" t="s">
        <v>1628</v>
      </c>
      <c r="K174" s="73" t="s">
        <v>2091</v>
      </c>
      <c r="L174" s="74" t="s">
        <v>1431</v>
      </c>
      <c r="M174" s="74" t="s">
        <v>500</v>
      </c>
      <c r="N174" s="74" t="s">
        <v>1107</v>
      </c>
      <c r="O174" s="74"/>
      <c r="P174" s="74" t="s">
        <v>1137</v>
      </c>
      <c r="Q174" s="74" t="s">
        <v>1151</v>
      </c>
      <c r="R174" s="74"/>
      <c r="S174" s="74"/>
      <c r="T174" s="73" t="s">
        <v>1629</v>
      </c>
      <c r="U174" s="73" t="s">
        <v>1630</v>
      </c>
      <c r="V174" s="68" t="s">
        <v>2198</v>
      </c>
      <c r="W174" s="68"/>
      <c r="X174" s="68" t="s">
        <v>17</v>
      </c>
      <c r="Y174" s="68"/>
      <c r="Z174" s="68"/>
      <c r="AA174" s="68"/>
    </row>
    <row r="175" spans="1:27" ht="89.25">
      <c r="A175" s="71">
        <v>2174</v>
      </c>
      <c r="B175" s="73" t="s">
        <v>2062</v>
      </c>
      <c r="C175" s="73" t="s">
        <v>1431</v>
      </c>
      <c r="D175" s="73">
        <v>246</v>
      </c>
      <c r="E175" s="73" t="s">
        <v>1631</v>
      </c>
      <c r="F175" s="73" t="s">
        <v>2091</v>
      </c>
      <c r="G175" s="73" t="s">
        <v>449</v>
      </c>
      <c r="H175" s="73" t="s">
        <v>1097</v>
      </c>
      <c r="I175" s="74" t="s">
        <v>1627</v>
      </c>
      <c r="J175" s="74" t="s">
        <v>1631</v>
      </c>
      <c r="K175" s="73" t="s">
        <v>2091</v>
      </c>
      <c r="L175" s="74" t="s">
        <v>1431</v>
      </c>
      <c r="M175" s="74" t="s">
        <v>500</v>
      </c>
      <c r="N175" s="74" t="s">
        <v>1107</v>
      </c>
      <c r="O175" s="74"/>
      <c r="P175" s="74" t="s">
        <v>2207</v>
      </c>
      <c r="Q175" s="74" t="s">
        <v>1151</v>
      </c>
      <c r="R175" s="74" t="s">
        <v>2475</v>
      </c>
      <c r="S175" s="74" t="s">
        <v>2419</v>
      </c>
      <c r="T175" s="73" t="s">
        <v>1632</v>
      </c>
      <c r="U175" s="73" t="s">
        <v>1633</v>
      </c>
      <c r="V175" s="79" t="s">
        <v>2067</v>
      </c>
      <c r="W175" s="79" t="s">
        <v>2499</v>
      </c>
      <c r="X175" s="68"/>
      <c r="Y175" s="68" t="s">
        <v>584</v>
      </c>
      <c r="Z175" s="68"/>
      <c r="AA175" s="68">
        <v>4.01</v>
      </c>
    </row>
    <row r="176" spans="1:27" ht="51">
      <c r="A176" s="71">
        <v>2175</v>
      </c>
      <c r="B176" s="73" t="s">
        <v>2062</v>
      </c>
      <c r="C176" s="73" t="s">
        <v>1431</v>
      </c>
      <c r="D176" s="73">
        <v>246</v>
      </c>
      <c r="E176" s="75">
        <v>40377</v>
      </c>
      <c r="F176" s="73" t="s">
        <v>2091</v>
      </c>
      <c r="G176" s="73" t="s">
        <v>449</v>
      </c>
      <c r="H176" s="73" t="s">
        <v>1097</v>
      </c>
      <c r="I176" s="74" t="s">
        <v>1627</v>
      </c>
      <c r="J176" s="74" t="s">
        <v>1628</v>
      </c>
      <c r="K176" s="73" t="s">
        <v>2091</v>
      </c>
      <c r="L176" s="74" t="s">
        <v>1431</v>
      </c>
      <c r="M176" s="74" t="s">
        <v>500</v>
      </c>
      <c r="N176" s="74" t="s">
        <v>1107</v>
      </c>
      <c r="O176" s="74"/>
      <c r="P176" s="74" t="s">
        <v>1137</v>
      </c>
      <c r="Q176" s="74" t="s">
        <v>1151</v>
      </c>
      <c r="R176" s="74"/>
      <c r="S176" s="74"/>
      <c r="T176" s="73" t="s">
        <v>1634</v>
      </c>
      <c r="U176" s="73" t="s">
        <v>1635</v>
      </c>
      <c r="V176" s="68" t="s">
        <v>2198</v>
      </c>
      <c r="W176" s="68"/>
      <c r="X176" s="68" t="s">
        <v>17</v>
      </c>
      <c r="Y176" s="68"/>
      <c r="Z176" s="68"/>
      <c r="AA176" s="68"/>
    </row>
    <row r="177" spans="1:27" ht="51">
      <c r="A177" s="71">
        <v>2176</v>
      </c>
      <c r="B177" s="73" t="s">
        <v>2062</v>
      </c>
      <c r="C177" s="73" t="s">
        <v>1431</v>
      </c>
      <c r="D177" s="73">
        <v>246</v>
      </c>
      <c r="E177" s="73" t="s">
        <v>1631</v>
      </c>
      <c r="F177" s="73" t="s">
        <v>2091</v>
      </c>
      <c r="G177" s="73" t="s">
        <v>449</v>
      </c>
      <c r="H177" s="73" t="s">
        <v>1097</v>
      </c>
      <c r="I177" s="74" t="s">
        <v>1627</v>
      </c>
      <c r="J177" s="74" t="s">
        <v>1631</v>
      </c>
      <c r="K177" s="73" t="s">
        <v>2091</v>
      </c>
      <c r="L177" s="74" t="s">
        <v>1431</v>
      </c>
      <c r="M177" s="74" t="s">
        <v>500</v>
      </c>
      <c r="N177" s="74" t="s">
        <v>1107</v>
      </c>
      <c r="O177" s="74"/>
      <c r="P177" s="74" t="s">
        <v>1137</v>
      </c>
      <c r="Q177" s="74" t="s">
        <v>1151</v>
      </c>
      <c r="R177" s="74"/>
      <c r="S177" s="74"/>
      <c r="T177" s="73" t="s">
        <v>1636</v>
      </c>
      <c r="U177" s="73" t="s">
        <v>1637</v>
      </c>
      <c r="V177" s="68" t="s">
        <v>2198</v>
      </c>
      <c r="W177" s="68"/>
      <c r="X177" s="68" t="s">
        <v>17</v>
      </c>
      <c r="Y177" s="68"/>
      <c r="Z177" s="68"/>
      <c r="AA177" s="68"/>
    </row>
    <row r="178" spans="1:27" ht="51">
      <c r="A178" s="71">
        <v>2177</v>
      </c>
      <c r="B178" s="73" t="s">
        <v>2062</v>
      </c>
      <c r="C178" s="73" t="s">
        <v>1431</v>
      </c>
      <c r="D178" s="73">
        <v>246</v>
      </c>
      <c r="E178" s="73" t="s">
        <v>1631</v>
      </c>
      <c r="F178" s="73" t="s">
        <v>2091</v>
      </c>
      <c r="G178" s="73" t="s">
        <v>449</v>
      </c>
      <c r="H178" s="73" t="s">
        <v>1097</v>
      </c>
      <c r="I178" s="74" t="s">
        <v>1627</v>
      </c>
      <c r="J178" s="74" t="s">
        <v>1631</v>
      </c>
      <c r="K178" s="73" t="s">
        <v>2091</v>
      </c>
      <c r="L178" s="74" t="s">
        <v>1431</v>
      </c>
      <c r="M178" s="74" t="s">
        <v>500</v>
      </c>
      <c r="N178" s="74" t="s">
        <v>1107</v>
      </c>
      <c r="O178" s="74"/>
      <c r="P178" s="74" t="s">
        <v>1137</v>
      </c>
      <c r="Q178" s="74" t="s">
        <v>1151</v>
      </c>
      <c r="R178" s="74"/>
      <c r="S178" s="74"/>
      <c r="T178" s="73" t="s">
        <v>1638</v>
      </c>
      <c r="U178" s="73" t="s">
        <v>1630</v>
      </c>
      <c r="V178" s="68" t="s">
        <v>2198</v>
      </c>
      <c r="W178" s="68"/>
      <c r="X178" s="68" t="s">
        <v>17</v>
      </c>
      <c r="Y178" s="68"/>
      <c r="Z178" s="68"/>
      <c r="AA178" s="68"/>
    </row>
    <row r="179" spans="1:27" ht="51">
      <c r="A179" s="71">
        <v>2178</v>
      </c>
      <c r="B179" s="73" t="s">
        <v>2062</v>
      </c>
      <c r="C179" s="73" t="s">
        <v>1431</v>
      </c>
      <c r="D179" s="73">
        <v>246</v>
      </c>
      <c r="E179" s="73" t="s">
        <v>1639</v>
      </c>
      <c r="F179" s="73" t="s">
        <v>2091</v>
      </c>
      <c r="G179" s="73" t="s">
        <v>449</v>
      </c>
      <c r="H179" s="73" t="s">
        <v>1097</v>
      </c>
      <c r="I179" s="74" t="s">
        <v>1627</v>
      </c>
      <c r="J179" s="74" t="s">
        <v>1639</v>
      </c>
      <c r="K179" s="73" t="s">
        <v>2091</v>
      </c>
      <c r="L179" s="74" t="s">
        <v>1431</v>
      </c>
      <c r="M179" s="74" t="s">
        <v>500</v>
      </c>
      <c r="N179" s="74" t="s">
        <v>1107</v>
      </c>
      <c r="O179" s="74"/>
      <c r="P179" s="74" t="s">
        <v>1137</v>
      </c>
      <c r="Q179" s="74" t="s">
        <v>1151</v>
      </c>
      <c r="R179" s="74"/>
      <c r="S179" s="74"/>
      <c r="T179" s="73" t="s">
        <v>1640</v>
      </c>
      <c r="U179" s="73" t="s">
        <v>1637</v>
      </c>
      <c r="V179" s="68" t="s">
        <v>2198</v>
      </c>
      <c r="W179" s="68"/>
      <c r="X179" s="68" t="s">
        <v>17</v>
      </c>
      <c r="Y179" s="68"/>
      <c r="Z179" s="68"/>
      <c r="AA179" s="68"/>
    </row>
    <row r="180" spans="1:27" ht="51">
      <c r="A180" s="71">
        <v>2179</v>
      </c>
      <c r="B180" s="73" t="s">
        <v>2062</v>
      </c>
      <c r="C180" s="73" t="s">
        <v>1431</v>
      </c>
      <c r="D180" s="73">
        <v>246</v>
      </c>
      <c r="E180" s="73" t="s">
        <v>1639</v>
      </c>
      <c r="F180" s="73" t="s">
        <v>2091</v>
      </c>
      <c r="G180" s="73" t="s">
        <v>449</v>
      </c>
      <c r="H180" s="73" t="s">
        <v>1097</v>
      </c>
      <c r="I180" s="74" t="s">
        <v>1627</v>
      </c>
      <c r="J180" s="74" t="s">
        <v>1639</v>
      </c>
      <c r="K180" s="73" t="s">
        <v>2091</v>
      </c>
      <c r="L180" s="74" t="s">
        <v>1431</v>
      </c>
      <c r="M180" s="74" t="s">
        <v>500</v>
      </c>
      <c r="N180" s="74" t="s">
        <v>1107</v>
      </c>
      <c r="O180" s="74"/>
      <c r="P180" s="74" t="s">
        <v>1137</v>
      </c>
      <c r="Q180" s="74" t="s">
        <v>1151</v>
      </c>
      <c r="R180" s="74"/>
      <c r="S180" s="74"/>
      <c r="T180" s="73" t="s">
        <v>1641</v>
      </c>
      <c r="U180" s="73" t="s">
        <v>1630</v>
      </c>
      <c r="V180" s="68" t="s">
        <v>2198</v>
      </c>
      <c r="W180" s="68"/>
      <c r="X180" s="68" t="s">
        <v>17</v>
      </c>
      <c r="Y180" s="68"/>
      <c r="Z180" s="68"/>
      <c r="AA180" s="68"/>
    </row>
    <row r="181" spans="1:27" ht="51">
      <c r="A181" s="71">
        <v>2180</v>
      </c>
      <c r="B181" s="73" t="s">
        <v>2062</v>
      </c>
      <c r="C181" s="73" t="s">
        <v>1431</v>
      </c>
      <c r="D181" s="73">
        <v>246</v>
      </c>
      <c r="E181" s="73" t="s">
        <v>1642</v>
      </c>
      <c r="F181" s="73" t="s">
        <v>2091</v>
      </c>
      <c r="G181" s="73" t="s">
        <v>449</v>
      </c>
      <c r="H181" s="73" t="s">
        <v>1097</v>
      </c>
      <c r="I181" s="74" t="s">
        <v>1627</v>
      </c>
      <c r="J181" s="74" t="s">
        <v>1642</v>
      </c>
      <c r="K181" s="73" t="s">
        <v>2091</v>
      </c>
      <c r="L181" s="74" t="s">
        <v>1431</v>
      </c>
      <c r="M181" s="74" t="s">
        <v>500</v>
      </c>
      <c r="N181" s="74" t="s">
        <v>1107</v>
      </c>
      <c r="O181" s="74"/>
      <c r="P181" s="74" t="s">
        <v>1137</v>
      </c>
      <c r="Q181" s="74" t="s">
        <v>1151</v>
      </c>
      <c r="R181" s="74"/>
      <c r="S181" s="74"/>
      <c r="T181" s="73" t="s">
        <v>1643</v>
      </c>
      <c r="U181" s="73" t="s">
        <v>1637</v>
      </c>
      <c r="V181" s="68" t="s">
        <v>2198</v>
      </c>
      <c r="W181" s="68"/>
      <c r="X181" s="68" t="s">
        <v>17</v>
      </c>
      <c r="Y181" s="68"/>
      <c r="Z181" s="68"/>
      <c r="AA181" s="68"/>
    </row>
    <row r="182" spans="1:27" ht="51">
      <c r="A182" s="71">
        <v>2181</v>
      </c>
      <c r="B182" s="73" t="s">
        <v>2062</v>
      </c>
      <c r="C182" s="73" t="s">
        <v>1431</v>
      </c>
      <c r="D182" s="73">
        <v>246</v>
      </c>
      <c r="E182" s="73" t="s">
        <v>1642</v>
      </c>
      <c r="F182" s="73" t="s">
        <v>2091</v>
      </c>
      <c r="G182" s="73" t="s">
        <v>449</v>
      </c>
      <c r="H182" s="73" t="s">
        <v>1097</v>
      </c>
      <c r="I182" s="74" t="s">
        <v>1627</v>
      </c>
      <c r="J182" s="74" t="s">
        <v>1642</v>
      </c>
      <c r="K182" s="73" t="s">
        <v>2091</v>
      </c>
      <c r="L182" s="74" t="s">
        <v>1431</v>
      </c>
      <c r="M182" s="74" t="s">
        <v>500</v>
      </c>
      <c r="N182" s="74" t="s">
        <v>1107</v>
      </c>
      <c r="O182" s="74"/>
      <c r="P182" s="74" t="s">
        <v>1137</v>
      </c>
      <c r="Q182" s="74" t="s">
        <v>1151</v>
      </c>
      <c r="R182" s="74"/>
      <c r="S182" s="74"/>
      <c r="T182" s="73" t="s">
        <v>1644</v>
      </c>
      <c r="U182" s="73" t="s">
        <v>1630</v>
      </c>
      <c r="V182" s="68" t="s">
        <v>2198</v>
      </c>
      <c r="W182" s="68"/>
      <c r="X182" s="68" t="s">
        <v>17</v>
      </c>
      <c r="Y182" s="68"/>
      <c r="Z182" s="68"/>
      <c r="AA182" s="68"/>
    </row>
    <row r="183" spans="1:27" ht="51">
      <c r="A183" s="71">
        <v>2182</v>
      </c>
      <c r="B183" s="73" t="s">
        <v>2062</v>
      </c>
      <c r="C183" s="73" t="s">
        <v>1431</v>
      </c>
      <c r="D183" s="73">
        <v>246</v>
      </c>
      <c r="E183" s="73" t="s">
        <v>1645</v>
      </c>
      <c r="F183" s="73" t="s">
        <v>2091</v>
      </c>
      <c r="G183" s="73" t="s">
        <v>449</v>
      </c>
      <c r="H183" s="73" t="s">
        <v>1097</v>
      </c>
      <c r="I183" s="74" t="s">
        <v>1627</v>
      </c>
      <c r="J183" s="74" t="s">
        <v>1645</v>
      </c>
      <c r="K183" s="73" t="s">
        <v>2091</v>
      </c>
      <c r="L183" s="74" t="s">
        <v>1431</v>
      </c>
      <c r="M183" s="74" t="s">
        <v>500</v>
      </c>
      <c r="N183" s="74" t="s">
        <v>1107</v>
      </c>
      <c r="O183" s="74"/>
      <c r="P183" s="74" t="s">
        <v>1137</v>
      </c>
      <c r="Q183" s="74" t="s">
        <v>1151</v>
      </c>
      <c r="R183" s="74"/>
      <c r="S183" s="74"/>
      <c r="T183" s="73" t="s">
        <v>1646</v>
      </c>
      <c r="U183" s="73" t="s">
        <v>1647</v>
      </c>
      <c r="V183" s="68"/>
      <c r="W183" s="68"/>
      <c r="X183" s="68"/>
      <c r="Y183" s="68"/>
      <c r="Z183" s="68"/>
      <c r="AA183" s="68"/>
    </row>
    <row r="184" spans="1:27" ht="51">
      <c r="A184" s="71">
        <v>2183</v>
      </c>
      <c r="B184" s="73" t="s">
        <v>2062</v>
      </c>
      <c r="C184" s="73" t="s">
        <v>1431</v>
      </c>
      <c r="D184" s="73">
        <v>246</v>
      </c>
      <c r="E184" s="73">
        <v>58</v>
      </c>
      <c r="F184" s="73" t="s">
        <v>2092</v>
      </c>
      <c r="G184" s="73" t="s">
        <v>449</v>
      </c>
      <c r="H184" s="73" t="s">
        <v>458</v>
      </c>
      <c r="I184" s="74" t="s">
        <v>1627</v>
      </c>
      <c r="J184" s="74" t="s">
        <v>1487</v>
      </c>
      <c r="K184" s="73" t="s">
        <v>2092</v>
      </c>
      <c r="L184" s="74" t="s">
        <v>1431</v>
      </c>
      <c r="M184" s="74" t="s">
        <v>500</v>
      </c>
      <c r="N184" s="74" t="s">
        <v>1099</v>
      </c>
      <c r="O184" s="74"/>
      <c r="P184" s="74" t="s">
        <v>2207</v>
      </c>
      <c r="Q184" s="74" t="s">
        <v>67</v>
      </c>
      <c r="R184" s="74" t="s">
        <v>2421</v>
      </c>
      <c r="S184" s="74" t="s">
        <v>2400</v>
      </c>
      <c r="T184" s="73" t="s">
        <v>382</v>
      </c>
      <c r="U184" s="73" t="s">
        <v>1648</v>
      </c>
      <c r="V184" s="68" t="s">
        <v>1669</v>
      </c>
      <c r="W184" s="68"/>
      <c r="X184" s="68"/>
      <c r="Y184" s="68" t="s">
        <v>584</v>
      </c>
      <c r="Z184" s="68"/>
      <c r="AA184" s="68">
        <v>4.01</v>
      </c>
    </row>
    <row r="185" spans="1:27" ht="51">
      <c r="A185" s="71">
        <v>2184</v>
      </c>
      <c r="B185" s="73" t="s">
        <v>2062</v>
      </c>
      <c r="C185" s="73" t="s">
        <v>1431</v>
      </c>
      <c r="D185" s="73" t="s">
        <v>862</v>
      </c>
      <c r="E185" s="73" t="s">
        <v>863</v>
      </c>
      <c r="F185" s="73" t="s">
        <v>2091</v>
      </c>
      <c r="G185" s="73" t="s">
        <v>449</v>
      </c>
      <c r="H185" s="73" t="s">
        <v>1097</v>
      </c>
      <c r="I185" s="74" t="s">
        <v>862</v>
      </c>
      <c r="J185" s="74" t="s">
        <v>863</v>
      </c>
      <c r="K185" s="73" t="s">
        <v>2091</v>
      </c>
      <c r="L185" s="74" t="s">
        <v>1431</v>
      </c>
      <c r="M185" s="74" t="s">
        <v>500</v>
      </c>
      <c r="N185" s="74" t="s">
        <v>1107</v>
      </c>
      <c r="O185" s="74"/>
      <c r="P185" s="74" t="s">
        <v>1137</v>
      </c>
      <c r="Q185" s="74" t="s">
        <v>1151</v>
      </c>
      <c r="R185" s="74"/>
      <c r="S185" s="74"/>
      <c r="T185" s="73" t="s">
        <v>1649</v>
      </c>
      <c r="U185" s="73" t="s">
        <v>1650</v>
      </c>
      <c r="V185" s="68" t="s">
        <v>2198</v>
      </c>
      <c r="W185" s="68"/>
      <c r="X185" s="68" t="s">
        <v>17</v>
      </c>
      <c r="Y185" s="68"/>
      <c r="Z185" s="68"/>
      <c r="AA185" s="68"/>
    </row>
    <row r="186" spans="1:27" ht="51">
      <c r="A186" s="71">
        <v>2185</v>
      </c>
      <c r="B186" s="73" t="s">
        <v>2062</v>
      </c>
      <c r="C186" s="73" t="s">
        <v>1431</v>
      </c>
      <c r="D186" s="73" t="s">
        <v>862</v>
      </c>
      <c r="E186" s="73" t="s">
        <v>863</v>
      </c>
      <c r="F186" s="73" t="s">
        <v>2091</v>
      </c>
      <c r="G186" s="73" t="s">
        <v>449</v>
      </c>
      <c r="H186" s="73" t="s">
        <v>1097</v>
      </c>
      <c r="I186" s="74" t="s">
        <v>862</v>
      </c>
      <c r="J186" s="74" t="s">
        <v>863</v>
      </c>
      <c r="K186" s="73" t="s">
        <v>2091</v>
      </c>
      <c r="L186" s="74" t="s">
        <v>1431</v>
      </c>
      <c r="M186" s="74" t="s">
        <v>500</v>
      </c>
      <c r="N186" s="74" t="s">
        <v>1107</v>
      </c>
      <c r="O186" s="74"/>
      <c r="P186" s="74" t="s">
        <v>1137</v>
      </c>
      <c r="Q186" s="74" t="s">
        <v>1151</v>
      </c>
      <c r="R186" s="74"/>
      <c r="S186" s="74"/>
      <c r="T186" s="73" t="s">
        <v>1651</v>
      </c>
      <c r="U186" s="73" t="s">
        <v>1630</v>
      </c>
      <c r="V186" s="68" t="s">
        <v>2198</v>
      </c>
      <c r="W186" s="68"/>
      <c r="X186" s="68" t="s">
        <v>17</v>
      </c>
      <c r="Y186" s="68"/>
      <c r="Z186" s="68"/>
      <c r="AA186" s="68"/>
    </row>
    <row r="187" spans="1:27" ht="102">
      <c r="A187" s="71">
        <v>2186</v>
      </c>
      <c r="B187" s="73" t="s">
        <v>2062</v>
      </c>
      <c r="C187" s="73" t="s">
        <v>1431</v>
      </c>
      <c r="D187" s="73" t="s">
        <v>862</v>
      </c>
      <c r="E187" s="73" t="s">
        <v>863</v>
      </c>
      <c r="F187" s="73" t="s">
        <v>2091</v>
      </c>
      <c r="G187" s="73" t="s">
        <v>449</v>
      </c>
      <c r="H187" s="73" t="s">
        <v>1097</v>
      </c>
      <c r="I187" s="74" t="s">
        <v>862</v>
      </c>
      <c r="J187" s="74" t="s">
        <v>863</v>
      </c>
      <c r="K187" s="73" t="s">
        <v>2091</v>
      </c>
      <c r="L187" s="74" t="s">
        <v>1431</v>
      </c>
      <c r="M187" s="74" t="s">
        <v>500</v>
      </c>
      <c r="N187" s="74" t="s">
        <v>1107</v>
      </c>
      <c r="O187" s="74"/>
      <c r="P187" s="74" t="s">
        <v>1137</v>
      </c>
      <c r="Q187" s="74" t="s">
        <v>1151</v>
      </c>
      <c r="R187" s="74"/>
      <c r="S187" s="74"/>
      <c r="T187" s="73" t="s">
        <v>1652</v>
      </c>
      <c r="U187" s="73" t="s">
        <v>1653</v>
      </c>
      <c r="V187" s="68" t="s">
        <v>2198</v>
      </c>
      <c r="W187" s="68"/>
      <c r="X187" s="68" t="s">
        <v>17</v>
      </c>
      <c r="Y187" s="68"/>
      <c r="Z187" s="68"/>
      <c r="AA187" s="68"/>
    </row>
    <row r="188" spans="1:27" ht="89.25">
      <c r="A188" s="71">
        <v>2187</v>
      </c>
      <c r="B188" s="73" t="s">
        <v>2062</v>
      </c>
      <c r="C188" s="73" t="s">
        <v>1431</v>
      </c>
      <c r="D188" s="73">
        <v>247</v>
      </c>
      <c r="E188" s="73">
        <v>8</v>
      </c>
      <c r="F188" s="73" t="s">
        <v>2091</v>
      </c>
      <c r="G188" s="73" t="s">
        <v>449</v>
      </c>
      <c r="H188" s="73" t="s">
        <v>1097</v>
      </c>
      <c r="I188" s="74" t="s">
        <v>2372</v>
      </c>
      <c r="J188" s="74" t="s">
        <v>1517</v>
      </c>
      <c r="K188" s="73" t="s">
        <v>2091</v>
      </c>
      <c r="L188" s="74" t="s">
        <v>1431</v>
      </c>
      <c r="M188" s="74" t="s">
        <v>500</v>
      </c>
      <c r="N188" s="74" t="s">
        <v>1107</v>
      </c>
      <c r="O188" s="74"/>
      <c r="P188" s="74" t="s">
        <v>2207</v>
      </c>
      <c r="Q188" s="74" t="s">
        <v>1151</v>
      </c>
      <c r="R188" s="74" t="s">
        <v>2475</v>
      </c>
      <c r="S188" s="74" t="s">
        <v>2419</v>
      </c>
      <c r="T188" s="73" t="s">
        <v>1654</v>
      </c>
      <c r="U188" s="73" t="s">
        <v>1655</v>
      </c>
      <c r="V188" s="79" t="s">
        <v>2065</v>
      </c>
      <c r="W188" s="79" t="s">
        <v>2500</v>
      </c>
      <c r="X188" s="68"/>
      <c r="Y188" s="68" t="s">
        <v>584</v>
      </c>
      <c r="Z188" s="68"/>
      <c r="AA188" s="68">
        <v>4.01</v>
      </c>
    </row>
    <row r="189" spans="1:27" ht="51">
      <c r="A189" s="71">
        <v>2188</v>
      </c>
      <c r="B189" s="73" t="s">
        <v>2062</v>
      </c>
      <c r="C189" s="73" t="s">
        <v>1431</v>
      </c>
      <c r="D189" s="73">
        <v>247</v>
      </c>
      <c r="E189" s="73" t="s">
        <v>1656</v>
      </c>
      <c r="F189" s="73" t="s">
        <v>2091</v>
      </c>
      <c r="G189" s="73" t="s">
        <v>449</v>
      </c>
      <c r="H189" s="73" t="s">
        <v>1097</v>
      </c>
      <c r="I189" s="74" t="s">
        <v>2372</v>
      </c>
      <c r="J189" s="74" t="s">
        <v>1656</v>
      </c>
      <c r="K189" s="73" t="s">
        <v>2091</v>
      </c>
      <c r="L189" s="74" t="s">
        <v>1431</v>
      </c>
      <c r="M189" s="74" t="s">
        <v>500</v>
      </c>
      <c r="N189" s="74" t="s">
        <v>1107</v>
      </c>
      <c r="O189" s="74"/>
      <c r="P189" s="74" t="s">
        <v>1137</v>
      </c>
      <c r="Q189" s="74" t="s">
        <v>1151</v>
      </c>
      <c r="R189" s="74"/>
      <c r="S189" s="74"/>
      <c r="T189" s="73" t="s">
        <v>873</v>
      </c>
      <c r="U189" s="73" t="s">
        <v>1630</v>
      </c>
      <c r="V189" s="68" t="s">
        <v>2198</v>
      </c>
      <c r="W189" s="68"/>
      <c r="X189" s="68" t="s">
        <v>17</v>
      </c>
      <c r="Y189" s="68"/>
      <c r="Z189" s="68"/>
      <c r="AA189" s="68"/>
    </row>
    <row r="190" spans="1:27" ht="102">
      <c r="A190" s="71">
        <v>2189</v>
      </c>
      <c r="B190" s="73" t="s">
        <v>2062</v>
      </c>
      <c r="C190" s="73" t="s">
        <v>1431</v>
      </c>
      <c r="D190" s="73">
        <v>247</v>
      </c>
      <c r="E190" s="73">
        <v>36</v>
      </c>
      <c r="F190" s="73" t="s">
        <v>2092</v>
      </c>
      <c r="G190" s="73" t="s">
        <v>449</v>
      </c>
      <c r="H190" s="73" t="s">
        <v>1097</v>
      </c>
      <c r="I190" s="74" t="s">
        <v>2372</v>
      </c>
      <c r="J190" s="74" t="s">
        <v>974</v>
      </c>
      <c r="K190" s="73" t="s">
        <v>2092</v>
      </c>
      <c r="L190" s="74" t="s">
        <v>1431</v>
      </c>
      <c r="M190" s="74" t="s">
        <v>500</v>
      </c>
      <c r="N190" s="74" t="s">
        <v>1107</v>
      </c>
      <c r="O190" s="74"/>
      <c r="P190" s="74" t="s">
        <v>2207</v>
      </c>
      <c r="Q190" s="74" t="s">
        <v>1151</v>
      </c>
      <c r="R190" s="74" t="s">
        <v>2475</v>
      </c>
      <c r="S190" s="74" t="s">
        <v>2419</v>
      </c>
      <c r="T190" s="73" t="s">
        <v>874</v>
      </c>
      <c r="U190" s="73" t="s">
        <v>875</v>
      </c>
      <c r="V190" s="79" t="s">
        <v>2067</v>
      </c>
      <c r="W190" s="79" t="s">
        <v>2501</v>
      </c>
      <c r="X190" s="68"/>
      <c r="Y190" s="68" t="s">
        <v>584</v>
      </c>
      <c r="Z190" s="68"/>
      <c r="AA190" s="68">
        <v>4.01</v>
      </c>
    </row>
    <row r="191" spans="1:27" ht="51">
      <c r="A191" s="71">
        <v>2190</v>
      </c>
      <c r="B191" s="73" t="s">
        <v>2062</v>
      </c>
      <c r="C191" s="73" t="s">
        <v>1431</v>
      </c>
      <c r="D191" s="73">
        <v>247</v>
      </c>
      <c r="E191" s="73" t="s">
        <v>876</v>
      </c>
      <c r="F191" s="73" t="s">
        <v>2091</v>
      </c>
      <c r="G191" s="73" t="s">
        <v>449</v>
      </c>
      <c r="H191" s="73" t="s">
        <v>1097</v>
      </c>
      <c r="I191" s="74" t="s">
        <v>2372</v>
      </c>
      <c r="J191" s="74" t="s">
        <v>876</v>
      </c>
      <c r="K191" s="73" t="s">
        <v>2091</v>
      </c>
      <c r="L191" s="74" t="s">
        <v>1431</v>
      </c>
      <c r="M191" s="74" t="s">
        <v>500</v>
      </c>
      <c r="N191" s="74" t="s">
        <v>1107</v>
      </c>
      <c r="O191" s="74"/>
      <c r="P191" s="74" t="s">
        <v>1137</v>
      </c>
      <c r="Q191" s="74" t="s">
        <v>1151</v>
      </c>
      <c r="R191" s="74"/>
      <c r="S191" s="74"/>
      <c r="T191" s="73" t="s">
        <v>877</v>
      </c>
      <c r="U191" s="73" t="s">
        <v>1630</v>
      </c>
      <c r="V191" s="68" t="s">
        <v>2198</v>
      </c>
      <c r="W191" s="68"/>
      <c r="X191" s="68" t="s">
        <v>17</v>
      </c>
      <c r="Y191" s="68"/>
      <c r="Z191" s="68"/>
      <c r="AA191" s="68"/>
    </row>
    <row r="192" spans="1:27" ht="102">
      <c r="A192" s="71">
        <v>2191</v>
      </c>
      <c r="B192" s="73" t="s">
        <v>2062</v>
      </c>
      <c r="C192" s="73" t="s">
        <v>1431</v>
      </c>
      <c r="D192" s="73">
        <v>247</v>
      </c>
      <c r="E192" s="73">
        <v>52</v>
      </c>
      <c r="F192" s="73" t="s">
        <v>2092</v>
      </c>
      <c r="G192" s="73" t="s">
        <v>449</v>
      </c>
      <c r="H192" s="73" t="s">
        <v>1097</v>
      </c>
      <c r="I192" s="74" t="s">
        <v>2372</v>
      </c>
      <c r="J192" s="74" t="s">
        <v>1479</v>
      </c>
      <c r="K192" s="73" t="s">
        <v>2092</v>
      </c>
      <c r="L192" s="74" t="s">
        <v>1431</v>
      </c>
      <c r="M192" s="74" t="s">
        <v>500</v>
      </c>
      <c r="N192" s="74" t="s">
        <v>1107</v>
      </c>
      <c r="O192" s="74"/>
      <c r="P192" s="74" t="s">
        <v>2207</v>
      </c>
      <c r="Q192" s="74" t="s">
        <v>1151</v>
      </c>
      <c r="R192" s="74" t="s">
        <v>2475</v>
      </c>
      <c r="S192" s="74" t="s">
        <v>2419</v>
      </c>
      <c r="T192" s="73" t="s">
        <v>874</v>
      </c>
      <c r="U192" s="73" t="s">
        <v>875</v>
      </c>
      <c r="V192" s="79" t="s">
        <v>2067</v>
      </c>
      <c r="W192" s="79" t="s">
        <v>2502</v>
      </c>
      <c r="X192" s="68"/>
      <c r="Y192" s="68" t="s">
        <v>584</v>
      </c>
      <c r="Z192" s="68"/>
      <c r="AA192" s="68">
        <v>4.01</v>
      </c>
    </row>
    <row r="193" spans="1:27" ht="102">
      <c r="A193" s="71">
        <v>2192</v>
      </c>
      <c r="B193" s="73" t="s">
        <v>2062</v>
      </c>
      <c r="C193" s="73" t="s">
        <v>878</v>
      </c>
      <c r="D193" s="73" t="s">
        <v>879</v>
      </c>
      <c r="E193" s="75">
        <v>40454</v>
      </c>
      <c r="F193" s="73" t="s">
        <v>2091</v>
      </c>
      <c r="G193" s="73" t="s">
        <v>449</v>
      </c>
      <c r="H193" s="73" t="s">
        <v>1097</v>
      </c>
      <c r="I193" s="74" t="s">
        <v>879</v>
      </c>
      <c r="J193" s="74" t="s">
        <v>880</v>
      </c>
      <c r="K193" s="73" t="s">
        <v>2091</v>
      </c>
      <c r="L193" s="74" t="s">
        <v>878</v>
      </c>
      <c r="M193" s="74" t="s">
        <v>502</v>
      </c>
      <c r="N193" s="74" t="s">
        <v>1098</v>
      </c>
      <c r="O193" s="74"/>
      <c r="P193" s="74" t="s">
        <v>2207</v>
      </c>
      <c r="Q193" s="74" t="s">
        <v>67</v>
      </c>
      <c r="R193" s="74" t="s">
        <v>1939</v>
      </c>
      <c r="S193" s="74" t="s">
        <v>2419</v>
      </c>
      <c r="T193" s="73" t="s">
        <v>881</v>
      </c>
      <c r="U193" s="73" t="s">
        <v>882</v>
      </c>
      <c r="V193" s="68" t="s">
        <v>1674</v>
      </c>
      <c r="W193" s="68" t="s">
        <v>2622</v>
      </c>
      <c r="X193" s="68"/>
      <c r="Y193" s="68" t="s">
        <v>585</v>
      </c>
      <c r="Z193" s="68"/>
      <c r="AA193" s="68">
        <v>4.01</v>
      </c>
    </row>
    <row r="194" spans="1:27" ht="165.75">
      <c r="A194" s="71">
        <v>2193</v>
      </c>
      <c r="B194" s="73" t="s">
        <v>2062</v>
      </c>
      <c r="C194" s="73" t="s">
        <v>883</v>
      </c>
      <c r="D194" s="73" t="s">
        <v>884</v>
      </c>
      <c r="E194" s="73" t="s">
        <v>885</v>
      </c>
      <c r="F194" s="73" t="s">
        <v>2091</v>
      </c>
      <c r="G194" s="73" t="s">
        <v>449</v>
      </c>
      <c r="H194" s="73" t="s">
        <v>1102</v>
      </c>
      <c r="I194" s="74" t="s">
        <v>884</v>
      </c>
      <c r="J194" s="74" t="s">
        <v>885</v>
      </c>
      <c r="K194" s="73" t="s">
        <v>2091</v>
      </c>
      <c r="L194" s="74" t="s">
        <v>883</v>
      </c>
      <c r="M194" s="74" t="s">
        <v>1093</v>
      </c>
      <c r="N194" s="74" t="s">
        <v>1108</v>
      </c>
      <c r="O194" s="74"/>
      <c r="P194" s="74" t="s">
        <v>2207</v>
      </c>
      <c r="Q194" s="74" t="s">
        <v>1139</v>
      </c>
      <c r="R194" s="74" t="s">
        <v>2605</v>
      </c>
      <c r="S194" s="74" t="s">
        <v>2419</v>
      </c>
      <c r="T194" s="73" t="s">
        <v>1864</v>
      </c>
      <c r="U194" s="73" t="s">
        <v>1865</v>
      </c>
      <c r="V194" s="68" t="s">
        <v>2067</v>
      </c>
      <c r="W194" s="68" t="s">
        <v>2476</v>
      </c>
      <c r="X194" s="68"/>
      <c r="Y194" s="68" t="s">
        <v>203</v>
      </c>
      <c r="Z194" s="68"/>
      <c r="AA194" s="68">
        <v>4.01</v>
      </c>
    </row>
    <row r="195" spans="1:27" ht="140.25">
      <c r="A195" s="71">
        <v>2194</v>
      </c>
      <c r="B195" s="73" t="s">
        <v>2062</v>
      </c>
      <c r="C195" s="73" t="s">
        <v>1866</v>
      </c>
      <c r="D195" s="73" t="s">
        <v>1867</v>
      </c>
      <c r="E195" s="73" t="s">
        <v>1868</v>
      </c>
      <c r="F195" s="73" t="s">
        <v>2092</v>
      </c>
      <c r="G195" s="73" t="s">
        <v>449</v>
      </c>
      <c r="H195" s="73" t="s">
        <v>1102</v>
      </c>
      <c r="I195" s="74" t="s">
        <v>1867</v>
      </c>
      <c r="J195" s="74" t="s">
        <v>1868</v>
      </c>
      <c r="K195" s="73" t="s">
        <v>2092</v>
      </c>
      <c r="L195" s="74" t="s">
        <v>1866</v>
      </c>
      <c r="M195" s="74" t="s">
        <v>496</v>
      </c>
      <c r="N195" s="74" t="s">
        <v>1128</v>
      </c>
      <c r="O195" s="74"/>
      <c r="P195" s="74" t="s">
        <v>2207</v>
      </c>
      <c r="Q195" s="74" t="s">
        <v>1139</v>
      </c>
      <c r="R195" s="74" t="s">
        <v>2605</v>
      </c>
      <c r="S195" s="74" t="s">
        <v>2419</v>
      </c>
      <c r="T195" s="73" t="s">
        <v>1869</v>
      </c>
      <c r="U195" s="73" t="s">
        <v>1870</v>
      </c>
      <c r="V195" s="68" t="s">
        <v>2067</v>
      </c>
      <c r="W195" s="68" t="s">
        <v>2477</v>
      </c>
      <c r="X195" s="68"/>
      <c r="Y195" s="68" t="s">
        <v>584</v>
      </c>
      <c r="Z195" s="68"/>
      <c r="AA195" s="68">
        <v>4.01</v>
      </c>
    </row>
    <row r="196" spans="1:27" ht="102">
      <c r="A196" s="71">
        <v>2195</v>
      </c>
      <c r="B196" s="73" t="s">
        <v>2062</v>
      </c>
      <c r="C196" s="73" t="s">
        <v>1866</v>
      </c>
      <c r="D196" s="73">
        <v>199</v>
      </c>
      <c r="E196" s="73">
        <v>57</v>
      </c>
      <c r="F196" s="73" t="s">
        <v>2092</v>
      </c>
      <c r="G196" s="73" t="s">
        <v>449</v>
      </c>
      <c r="H196" s="73" t="s">
        <v>1102</v>
      </c>
      <c r="I196" s="74" t="s">
        <v>1871</v>
      </c>
      <c r="J196" s="74" t="s">
        <v>1485</v>
      </c>
      <c r="K196" s="73" t="s">
        <v>2092</v>
      </c>
      <c r="L196" s="74" t="s">
        <v>1866</v>
      </c>
      <c r="M196" s="74" t="s">
        <v>496</v>
      </c>
      <c r="N196" s="74" t="s">
        <v>1128</v>
      </c>
      <c r="O196" s="74"/>
      <c r="P196" s="74" t="s">
        <v>2207</v>
      </c>
      <c r="Q196" s="74" t="s">
        <v>1139</v>
      </c>
      <c r="R196" s="74" t="s">
        <v>2605</v>
      </c>
      <c r="S196" s="74" t="s">
        <v>2419</v>
      </c>
      <c r="T196" s="73" t="s">
        <v>1872</v>
      </c>
      <c r="U196" s="73" t="s">
        <v>1873</v>
      </c>
      <c r="V196" s="68" t="s">
        <v>2067</v>
      </c>
      <c r="W196" s="68" t="s">
        <v>1763</v>
      </c>
      <c r="X196" s="68"/>
      <c r="Y196" s="68" t="s">
        <v>584</v>
      </c>
      <c r="Z196" s="68"/>
      <c r="AA196" s="68">
        <v>4.01</v>
      </c>
    </row>
    <row r="197" spans="1:27" ht="51">
      <c r="A197" s="71">
        <v>2196</v>
      </c>
      <c r="B197" s="73" t="s">
        <v>2062</v>
      </c>
      <c r="C197" s="73" t="s">
        <v>1874</v>
      </c>
      <c r="D197" s="73">
        <v>191</v>
      </c>
      <c r="E197" s="73">
        <v>13</v>
      </c>
      <c r="F197" s="73" t="s">
        <v>2091</v>
      </c>
      <c r="G197" s="73" t="s">
        <v>449</v>
      </c>
      <c r="H197" s="73" t="s">
        <v>1102</v>
      </c>
      <c r="I197" s="74" t="s">
        <v>1875</v>
      </c>
      <c r="J197" s="74" t="s">
        <v>1876</v>
      </c>
      <c r="K197" s="73" t="s">
        <v>2091</v>
      </c>
      <c r="L197" s="74" t="s">
        <v>1874</v>
      </c>
      <c r="M197" s="74" t="s">
        <v>496</v>
      </c>
      <c r="N197" s="74" t="s">
        <v>1128</v>
      </c>
      <c r="O197" s="74"/>
      <c r="P197" s="74" t="s">
        <v>2207</v>
      </c>
      <c r="Q197" s="74" t="s">
        <v>1139</v>
      </c>
      <c r="R197" s="74" t="s">
        <v>2605</v>
      </c>
      <c r="S197" s="74" t="s">
        <v>2419</v>
      </c>
      <c r="T197" s="73" t="s">
        <v>1877</v>
      </c>
      <c r="U197" s="73" t="s">
        <v>1213</v>
      </c>
      <c r="V197" s="68" t="s">
        <v>2065</v>
      </c>
      <c r="W197" s="68"/>
      <c r="X197" s="68"/>
      <c r="Y197" s="68" t="s">
        <v>584</v>
      </c>
      <c r="Z197" s="68"/>
      <c r="AA197" s="68">
        <v>4.01</v>
      </c>
    </row>
    <row r="198" spans="1:27" ht="51">
      <c r="A198" s="71">
        <v>2197</v>
      </c>
      <c r="B198" s="73" t="s">
        <v>2062</v>
      </c>
      <c r="C198" s="73" t="s">
        <v>1214</v>
      </c>
      <c r="D198" s="73">
        <v>6</v>
      </c>
      <c r="E198" s="73" t="s">
        <v>1453</v>
      </c>
      <c r="F198" s="73" t="s">
        <v>2092</v>
      </c>
      <c r="G198" s="73" t="s">
        <v>449</v>
      </c>
      <c r="H198" s="73" t="s">
        <v>458</v>
      </c>
      <c r="I198" s="74" t="s">
        <v>1982</v>
      </c>
      <c r="J198" s="74" t="s">
        <v>1453</v>
      </c>
      <c r="K198" s="73" t="s">
        <v>2092</v>
      </c>
      <c r="L198" s="74" t="s">
        <v>1214</v>
      </c>
      <c r="M198" s="74" t="s">
        <v>463</v>
      </c>
      <c r="N198" s="74" t="s">
        <v>1099</v>
      </c>
      <c r="O198" s="74"/>
      <c r="P198" s="74" t="s">
        <v>2207</v>
      </c>
      <c r="Q198" s="74" t="s">
        <v>67</v>
      </c>
      <c r="R198" s="74" t="s">
        <v>2421</v>
      </c>
      <c r="S198" s="74" t="s">
        <v>2400</v>
      </c>
      <c r="T198" s="73" t="s">
        <v>1215</v>
      </c>
      <c r="U198" s="73" t="s">
        <v>1216</v>
      </c>
      <c r="V198" s="68" t="s">
        <v>1669</v>
      </c>
      <c r="W198" s="68"/>
      <c r="X198" s="68"/>
      <c r="Y198" s="68" t="s">
        <v>2592</v>
      </c>
      <c r="Z198" s="68"/>
      <c r="AA198" s="68">
        <v>4.01</v>
      </c>
    </row>
    <row r="199" spans="1:27" ht="89.25">
      <c r="A199" s="71">
        <v>2198</v>
      </c>
      <c r="B199" s="73" t="s">
        <v>2062</v>
      </c>
      <c r="C199" s="73" t="s">
        <v>1866</v>
      </c>
      <c r="D199" s="73">
        <v>195</v>
      </c>
      <c r="E199" s="73" t="s">
        <v>1217</v>
      </c>
      <c r="F199" s="73" t="s">
        <v>2091</v>
      </c>
      <c r="G199" s="73" t="s">
        <v>449</v>
      </c>
      <c r="H199" s="73" t="s">
        <v>1102</v>
      </c>
      <c r="I199" s="74" t="s">
        <v>1218</v>
      </c>
      <c r="J199" s="74" t="s">
        <v>1217</v>
      </c>
      <c r="K199" s="73" t="s">
        <v>2091</v>
      </c>
      <c r="L199" s="74" t="s">
        <v>1866</v>
      </c>
      <c r="M199" s="74" t="s">
        <v>496</v>
      </c>
      <c r="N199" s="74" t="s">
        <v>1128</v>
      </c>
      <c r="O199" s="74"/>
      <c r="P199" s="74" t="s">
        <v>2207</v>
      </c>
      <c r="Q199" s="74" t="s">
        <v>1139</v>
      </c>
      <c r="R199" s="74" t="s">
        <v>2605</v>
      </c>
      <c r="S199" s="74" t="s">
        <v>2419</v>
      </c>
      <c r="T199" s="73" t="s">
        <v>1219</v>
      </c>
      <c r="U199" s="73" t="s">
        <v>1220</v>
      </c>
      <c r="V199" s="68" t="s">
        <v>2067</v>
      </c>
      <c r="W199" s="68" t="s">
        <v>2553</v>
      </c>
      <c r="X199" s="68"/>
      <c r="Y199" s="68" t="s">
        <v>584</v>
      </c>
      <c r="Z199" s="68"/>
      <c r="AA199" s="68">
        <v>4.01</v>
      </c>
    </row>
    <row r="200" spans="1:27" ht="114.75">
      <c r="A200" s="71">
        <v>2199</v>
      </c>
      <c r="B200" s="73" t="s">
        <v>2062</v>
      </c>
      <c r="C200" s="73" t="s">
        <v>1866</v>
      </c>
      <c r="D200" s="73">
        <v>195</v>
      </c>
      <c r="E200" s="73">
        <v>62</v>
      </c>
      <c r="F200" s="73" t="s">
        <v>2091</v>
      </c>
      <c r="G200" s="73" t="s">
        <v>449</v>
      </c>
      <c r="H200" s="73" t="s">
        <v>1102</v>
      </c>
      <c r="I200" s="74" t="s">
        <v>1218</v>
      </c>
      <c r="J200" s="74" t="s">
        <v>1428</v>
      </c>
      <c r="K200" s="73" t="s">
        <v>2091</v>
      </c>
      <c r="L200" s="74" t="s">
        <v>1866</v>
      </c>
      <c r="M200" s="74" t="s">
        <v>496</v>
      </c>
      <c r="N200" s="74" t="s">
        <v>1128</v>
      </c>
      <c r="O200" s="74"/>
      <c r="P200" s="74" t="s">
        <v>2207</v>
      </c>
      <c r="Q200" s="74" t="s">
        <v>1139</v>
      </c>
      <c r="R200" s="74" t="s">
        <v>2605</v>
      </c>
      <c r="S200" s="74" t="s">
        <v>2419</v>
      </c>
      <c r="T200" s="73" t="s">
        <v>1221</v>
      </c>
      <c r="U200" s="73" t="s">
        <v>1222</v>
      </c>
      <c r="V200" s="68" t="s">
        <v>2067</v>
      </c>
      <c r="W200" s="68" t="s">
        <v>2554</v>
      </c>
      <c r="X200" s="68"/>
      <c r="Y200" s="68" t="s">
        <v>203</v>
      </c>
      <c r="Z200" s="68"/>
      <c r="AA200" s="68">
        <v>4.01</v>
      </c>
    </row>
    <row r="201" spans="1:27" ht="38.25">
      <c r="A201" s="71">
        <v>2200</v>
      </c>
      <c r="B201" s="73" t="s">
        <v>2062</v>
      </c>
      <c r="C201" s="73" t="s">
        <v>1866</v>
      </c>
      <c r="D201" s="73">
        <v>196</v>
      </c>
      <c r="E201" s="73" t="s">
        <v>1223</v>
      </c>
      <c r="F201" s="73" t="s">
        <v>2092</v>
      </c>
      <c r="G201" s="73" t="s">
        <v>449</v>
      </c>
      <c r="H201" s="73" t="s">
        <v>1102</v>
      </c>
      <c r="I201" s="74" t="s">
        <v>1224</v>
      </c>
      <c r="J201" s="74" t="s">
        <v>1223</v>
      </c>
      <c r="K201" s="73" t="s">
        <v>2092</v>
      </c>
      <c r="L201" s="74" t="s">
        <v>1866</v>
      </c>
      <c r="M201" s="74" t="s">
        <v>496</v>
      </c>
      <c r="N201" s="74" t="s">
        <v>1128</v>
      </c>
      <c r="O201" s="74"/>
      <c r="P201" s="74" t="s">
        <v>2207</v>
      </c>
      <c r="Q201" s="74" t="s">
        <v>1139</v>
      </c>
      <c r="R201" s="74" t="s">
        <v>2605</v>
      </c>
      <c r="S201" s="74" t="s">
        <v>2419</v>
      </c>
      <c r="T201" s="73" t="s">
        <v>1225</v>
      </c>
      <c r="U201" s="73" t="s">
        <v>1226</v>
      </c>
      <c r="V201" s="68" t="s">
        <v>2065</v>
      </c>
      <c r="W201" s="68" t="s">
        <v>2555</v>
      </c>
      <c r="X201" s="68"/>
      <c r="Y201" s="68" t="s">
        <v>584</v>
      </c>
      <c r="Z201" s="68"/>
      <c r="AA201" s="68">
        <v>4.01</v>
      </c>
    </row>
    <row r="202" spans="1:27" ht="127.5">
      <c r="A202" s="71">
        <v>2201</v>
      </c>
      <c r="B202" s="73" t="s">
        <v>2062</v>
      </c>
      <c r="C202" s="73" t="s">
        <v>1431</v>
      </c>
      <c r="D202" s="73" t="s">
        <v>1227</v>
      </c>
      <c r="E202" s="75">
        <v>40368</v>
      </c>
      <c r="F202" s="73" t="s">
        <v>2092</v>
      </c>
      <c r="G202" s="73" t="s">
        <v>449</v>
      </c>
      <c r="H202" s="73" t="s">
        <v>1102</v>
      </c>
      <c r="I202" s="74" t="s">
        <v>1227</v>
      </c>
      <c r="J202" s="74" t="s">
        <v>1228</v>
      </c>
      <c r="K202" s="73" t="s">
        <v>2092</v>
      </c>
      <c r="L202" s="74" t="s">
        <v>1431</v>
      </c>
      <c r="M202" s="74" t="s">
        <v>500</v>
      </c>
      <c r="N202" s="74" t="s">
        <v>1128</v>
      </c>
      <c r="O202" s="74"/>
      <c r="P202" s="74" t="s">
        <v>1137</v>
      </c>
      <c r="Q202" s="74" t="s">
        <v>2606</v>
      </c>
      <c r="R202" s="74"/>
      <c r="S202" s="74"/>
      <c r="T202" s="73" t="s">
        <v>390</v>
      </c>
      <c r="U202" s="73" t="s">
        <v>981</v>
      </c>
      <c r="V202" s="68" t="s">
        <v>2109</v>
      </c>
      <c r="W202" s="68" t="s">
        <v>2556</v>
      </c>
      <c r="X202" s="68"/>
      <c r="Y202" s="68"/>
      <c r="Z202" s="68"/>
      <c r="AA202" s="68"/>
    </row>
    <row r="203" spans="1:27" ht="51">
      <c r="A203" s="71">
        <v>2202</v>
      </c>
      <c r="B203" s="73" t="s">
        <v>2062</v>
      </c>
      <c r="C203" s="73" t="s">
        <v>1431</v>
      </c>
      <c r="D203" s="73">
        <v>250</v>
      </c>
      <c r="E203" s="73" t="s">
        <v>982</v>
      </c>
      <c r="F203" s="73" t="s">
        <v>2091</v>
      </c>
      <c r="G203" s="73" t="s">
        <v>449</v>
      </c>
      <c r="H203" s="73" t="s">
        <v>1102</v>
      </c>
      <c r="I203" s="74" t="s">
        <v>983</v>
      </c>
      <c r="J203" s="74" t="s">
        <v>982</v>
      </c>
      <c r="K203" s="73" t="s">
        <v>2091</v>
      </c>
      <c r="L203" s="74" t="s">
        <v>1431</v>
      </c>
      <c r="M203" s="74" t="s">
        <v>500</v>
      </c>
      <c r="N203" s="74" t="s">
        <v>1128</v>
      </c>
      <c r="O203" s="74"/>
      <c r="P203" s="74" t="s">
        <v>1137</v>
      </c>
      <c r="Q203" s="74" t="s">
        <v>2606</v>
      </c>
      <c r="R203" s="74"/>
      <c r="S203" s="74"/>
      <c r="T203" s="73" t="s">
        <v>984</v>
      </c>
      <c r="U203" s="73" t="s">
        <v>985</v>
      </c>
      <c r="V203" s="68" t="s">
        <v>2109</v>
      </c>
      <c r="W203" s="68" t="s">
        <v>2557</v>
      </c>
      <c r="X203" s="68"/>
      <c r="Y203" s="68"/>
      <c r="Z203" s="68"/>
      <c r="AA203" s="68"/>
    </row>
    <row r="204" spans="1:27" ht="76.5">
      <c r="A204" s="71">
        <v>2203</v>
      </c>
      <c r="B204" s="73" t="s">
        <v>2062</v>
      </c>
      <c r="C204" s="73" t="s">
        <v>1431</v>
      </c>
      <c r="D204" s="73" t="s">
        <v>986</v>
      </c>
      <c r="E204" s="76">
        <v>13150</v>
      </c>
      <c r="F204" s="73" t="s">
        <v>2091</v>
      </c>
      <c r="G204" s="73" t="s">
        <v>449</v>
      </c>
      <c r="H204" s="73" t="s">
        <v>458</v>
      </c>
      <c r="I204" s="74" t="s">
        <v>986</v>
      </c>
      <c r="J204" s="74" t="s">
        <v>987</v>
      </c>
      <c r="K204" s="73" t="s">
        <v>2091</v>
      </c>
      <c r="L204" s="74" t="s">
        <v>1431</v>
      </c>
      <c r="M204" s="74" t="s">
        <v>500</v>
      </c>
      <c r="N204" s="74" t="s">
        <v>1132</v>
      </c>
      <c r="O204" s="74"/>
      <c r="P204" s="74" t="s">
        <v>1137</v>
      </c>
      <c r="Q204" s="73" t="s">
        <v>2408</v>
      </c>
      <c r="R204" s="74"/>
      <c r="S204" s="74"/>
      <c r="T204" s="73" t="s">
        <v>988</v>
      </c>
      <c r="U204" s="73" t="s">
        <v>989</v>
      </c>
      <c r="V204" s="79" t="s">
        <v>2109</v>
      </c>
      <c r="W204" s="79" t="s">
        <v>2407</v>
      </c>
      <c r="X204" s="68"/>
      <c r="Y204" s="68"/>
      <c r="Z204" s="68"/>
      <c r="AA204" s="68"/>
    </row>
    <row r="205" spans="1:27" ht="38.25">
      <c r="A205" s="71">
        <v>2204</v>
      </c>
      <c r="B205" s="73" t="s">
        <v>2062</v>
      </c>
      <c r="C205" s="73" t="s">
        <v>990</v>
      </c>
      <c r="D205" s="73">
        <v>52</v>
      </c>
      <c r="E205" s="75">
        <v>40242</v>
      </c>
      <c r="F205" s="73" t="s">
        <v>2092</v>
      </c>
      <c r="G205" s="73" t="s">
        <v>449</v>
      </c>
      <c r="H205" s="73" t="s">
        <v>1102</v>
      </c>
      <c r="I205" s="74" t="s">
        <v>1479</v>
      </c>
      <c r="J205" s="74" t="s">
        <v>1835</v>
      </c>
      <c r="K205" s="73" t="s">
        <v>2092</v>
      </c>
      <c r="L205" s="74" t="s">
        <v>990</v>
      </c>
      <c r="M205" s="74" t="s">
        <v>472</v>
      </c>
      <c r="N205" s="74" t="s">
        <v>1116</v>
      </c>
      <c r="O205" s="74"/>
      <c r="P205" s="74" t="s">
        <v>1137</v>
      </c>
      <c r="Q205" s="74" t="s">
        <v>1139</v>
      </c>
      <c r="R205" s="74"/>
      <c r="S205" s="74"/>
      <c r="T205" s="73" t="s">
        <v>1608</v>
      </c>
      <c r="U205" s="73" t="s">
        <v>991</v>
      </c>
      <c r="V205" s="68"/>
      <c r="W205" s="68"/>
      <c r="X205" s="68"/>
      <c r="Y205" s="68"/>
      <c r="Z205" s="68"/>
      <c r="AA205" s="68"/>
    </row>
    <row r="206" spans="1:27" ht="51">
      <c r="A206" s="71">
        <v>2205</v>
      </c>
      <c r="B206" s="73" t="s">
        <v>2062</v>
      </c>
      <c r="C206" s="73" t="s">
        <v>990</v>
      </c>
      <c r="D206" s="73">
        <v>52</v>
      </c>
      <c r="E206" s="73">
        <v>27</v>
      </c>
      <c r="F206" s="73" t="s">
        <v>2091</v>
      </c>
      <c r="G206" s="73" t="s">
        <v>449</v>
      </c>
      <c r="H206" s="73" t="s">
        <v>1102</v>
      </c>
      <c r="I206" s="74" t="s">
        <v>1479</v>
      </c>
      <c r="J206" s="74" t="s">
        <v>1502</v>
      </c>
      <c r="K206" s="73" t="s">
        <v>2091</v>
      </c>
      <c r="L206" s="74" t="s">
        <v>990</v>
      </c>
      <c r="M206" s="74" t="s">
        <v>472</v>
      </c>
      <c r="N206" s="74" t="s">
        <v>1116</v>
      </c>
      <c r="O206" s="74"/>
      <c r="P206" s="74" t="s">
        <v>1137</v>
      </c>
      <c r="Q206" s="74" t="s">
        <v>1139</v>
      </c>
      <c r="R206" s="74"/>
      <c r="S206" s="74"/>
      <c r="T206" s="73" t="s">
        <v>992</v>
      </c>
      <c r="U206" s="73" t="s">
        <v>993</v>
      </c>
      <c r="V206" s="68"/>
      <c r="W206" s="68"/>
      <c r="X206" s="68"/>
      <c r="Y206" s="68"/>
      <c r="Z206" s="68"/>
      <c r="AA206" s="68"/>
    </row>
    <row r="207" spans="1:27" ht="63.75">
      <c r="A207" s="71">
        <v>2206</v>
      </c>
      <c r="B207" s="73" t="s">
        <v>2062</v>
      </c>
      <c r="C207" s="73" t="s">
        <v>994</v>
      </c>
      <c r="D207" s="73" t="s">
        <v>2016</v>
      </c>
      <c r="E207" s="73" t="s">
        <v>995</v>
      </c>
      <c r="F207" s="73" t="s">
        <v>2092</v>
      </c>
      <c r="G207" s="73" t="s">
        <v>449</v>
      </c>
      <c r="H207" s="73" t="s">
        <v>458</v>
      </c>
      <c r="I207" s="74" t="s">
        <v>2016</v>
      </c>
      <c r="J207" s="74" t="s">
        <v>995</v>
      </c>
      <c r="K207" s="73" t="s">
        <v>2092</v>
      </c>
      <c r="L207" s="74" t="s">
        <v>994</v>
      </c>
      <c r="M207" s="74" t="s">
        <v>472</v>
      </c>
      <c r="N207" s="74" t="s">
        <v>1099</v>
      </c>
      <c r="O207" s="74"/>
      <c r="P207" s="74" t="s">
        <v>2207</v>
      </c>
      <c r="Q207" s="74" t="s">
        <v>67</v>
      </c>
      <c r="R207" s="74" t="s">
        <v>2421</v>
      </c>
      <c r="S207" s="74" t="s">
        <v>2400</v>
      </c>
      <c r="T207" s="73" t="s">
        <v>996</v>
      </c>
      <c r="U207" s="73" t="s">
        <v>898</v>
      </c>
      <c r="V207" s="68" t="s">
        <v>1670</v>
      </c>
      <c r="W207" s="68" t="s">
        <v>899</v>
      </c>
      <c r="X207" s="68"/>
      <c r="Y207" s="68" t="s">
        <v>584</v>
      </c>
      <c r="Z207" s="68"/>
      <c r="AA207" s="68">
        <v>4.01</v>
      </c>
    </row>
    <row r="208" spans="1:27" ht="38.25">
      <c r="A208" s="71">
        <v>2207</v>
      </c>
      <c r="B208" s="73" t="s">
        <v>2062</v>
      </c>
      <c r="C208" s="73" t="s">
        <v>994</v>
      </c>
      <c r="D208" s="73">
        <v>52</v>
      </c>
      <c r="E208" s="73" t="s">
        <v>997</v>
      </c>
      <c r="F208" s="73" t="s">
        <v>2091</v>
      </c>
      <c r="G208" s="73" t="s">
        <v>449</v>
      </c>
      <c r="H208" s="73" t="s">
        <v>458</v>
      </c>
      <c r="I208" s="74" t="s">
        <v>1479</v>
      </c>
      <c r="J208" s="74" t="s">
        <v>997</v>
      </c>
      <c r="K208" s="73" t="s">
        <v>2091</v>
      </c>
      <c r="L208" s="74" t="s">
        <v>994</v>
      </c>
      <c r="M208" s="74" t="s">
        <v>472</v>
      </c>
      <c r="N208" s="74" t="s">
        <v>1099</v>
      </c>
      <c r="O208" s="74"/>
      <c r="P208" s="74" t="s">
        <v>2207</v>
      </c>
      <c r="Q208" s="74" t="s">
        <v>67</v>
      </c>
      <c r="R208" s="74" t="s">
        <v>2421</v>
      </c>
      <c r="S208" s="74" t="s">
        <v>2400</v>
      </c>
      <c r="T208" s="73" t="s">
        <v>998</v>
      </c>
      <c r="U208" s="73" t="s">
        <v>999</v>
      </c>
      <c r="V208" s="68" t="s">
        <v>1669</v>
      </c>
      <c r="W208" s="68"/>
      <c r="X208" s="68"/>
      <c r="Y208" s="68" t="s">
        <v>2592</v>
      </c>
      <c r="Z208" s="68"/>
      <c r="AA208" s="68">
        <v>4.01</v>
      </c>
    </row>
    <row r="209" spans="1:27" ht="51">
      <c r="A209" s="71">
        <v>2208</v>
      </c>
      <c r="B209" s="73" t="s">
        <v>2062</v>
      </c>
      <c r="C209" s="73" t="s">
        <v>1793</v>
      </c>
      <c r="D209" s="73">
        <v>55</v>
      </c>
      <c r="E209" s="73" t="s">
        <v>1453</v>
      </c>
      <c r="F209" s="73" t="s">
        <v>2092</v>
      </c>
      <c r="G209" s="73" t="s">
        <v>449</v>
      </c>
      <c r="H209" s="73" t="s">
        <v>1102</v>
      </c>
      <c r="I209" s="74" t="s">
        <v>1794</v>
      </c>
      <c r="J209" s="74" t="s">
        <v>1453</v>
      </c>
      <c r="K209" s="73" t="s">
        <v>2092</v>
      </c>
      <c r="L209" s="74" t="s">
        <v>1793</v>
      </c>
      <c r="M209" s="74" t="s">
        <v>472</v>
      </c>
      <c r="N209" s="74" t="s">
        <v>1117</v>
      </c>
      <c r="O209" s="74"/>
      <c r="P209" s="74" t="s">
        <v>2207</v>
      </c>
      <c r="Q209" s="74" t="s">
        <v>1139</v>
      </c>
      <c r="R209" s="74" t="s">
        <v>2605</v>
      </c>
      <c r="S209" s="74" t="s">
        <v>2419</v>
      </c>
      <c r="T209" s="73" t="s">
        <v>1795</v>
      </c>
      <c r="U209" s="73" t="s">
        <v>1796</v>
      </c>
      <c r="V209" s="68" t="s">
        <v>2067</v>
      </c>
      <c r="W209" s="68" t="s">
        <v>2558</v>
      </c>
      <c r="X209" s="68"/>
      <c r="Y209" s="68" t="s">
        <v>584</v>
      </c>
      <c r="Z209" s="68"/>
      <c r="AA209" s="68">
        <v>4.01</v>
      </c>
    </row>
    <row r="210" spans="1:27" ht="76.5">
      <c r="A210" s="71">
        <v>2209</v>
      </c>
      <c r="B210" s="73" t="s">
        <v>2062</v>
      </c>
      <c r="C210" s="73" t="s">
        <v>1797</v>
      </c>
      <c r="D210" s="73">
        <v>57</v>
      </c>
      <c r="E210" s="75">
        <v>40180</v>
      </c>
      <c r="F210" s="73" t="s">
        <v>2091</v>
      </c>
      <c r="G210" s="73" t="s">
        <v>449</v>
      </c>
      <c r="H210" s="73" t="s">
        <v>1102</v>
      </c>
      <c r="I210" s="74" t="s">
        <v>1485</v>
      </c>
      <c r="J210" s="74" t="s">
        <v>806</v>
      </c>
      <c r="K210" s="73" t="s">
        <v>2091</v>
      </c>
      <c r="L210" s="74" t="s">
        <v>1797</v>
      </c>
      <c r="M210" s="74" t="s">
        <v>472</v>
      </c>
      <c r="N210" s="74" t="s">
        <v>1117</v>
      </c>
      <c r="O210" s="74"/>
      <c r="P210" s="74" t="s">
        <v>1137</v>
      </c>
      <c r="Q210" s="74" t="s">
        <v>2606</v>
      </c>
      <c r="R210" s="74"/>
      <c r="S210" s="74"/>
      <c r="T210" s="73" t="s">
        <v>1798</v>
      </c>
      <c r="U210" s="73" t="s">
        <v>1799</v>
      </c>
      <c r="V210" s="68" t="s">
        <v>2109</v>
      </c>
      <c r="W210" s="68" t="s">
        <v>2559</v>
      </c>
      <c r="X210" s="68"/>
      <c r="Y210" s="68"/>
      <c r="Z210" s="68"/>
      <c r="AA210" s="68"/>
    </row>
    <row r="211" spans="1:27" ht="38.25">
      <c r="A211" s="71">
        <v>2210</v>
      </c>
      <c r="B211" s="73" t="s">
        <v>2062</v>
      </c>
      <c r="C211" s="73" t="s">
        <v>1800</v>
      </c>
      <c r="D211" s="73">
        <v>57</v>
      </c>
      <c r="E211" s="73" t="s">
        <v>1801</v>
      </c>
      <c r="F211" s="73" t="s">
        <v>2092</v>
      </c>
      <c r="G211" s="73" t="s">
        <v>449</v>
      </c>
      <c r="H211" s="73" t="s">
        <v>1102</v>
      </c>
      <c r="I211" s="74" t="s">
        <v>1485</v>
      </c>
      <c r="J211" s="74" t="s">
        <v>1801</v>
      </c>
      <c r="K211" s="73" t="s">
        <v>2092</v>
      </c>
      <c r="L211" s="74" t="s">
        <v>1800</v>
      </c>
      <c r="M211" s="74" t="s">
        <v>472</v>
      </c>
      <c r="N211" s="74" t="s">
        <v>1117</v>
      </c>
      <c r="O211" s="74"/>
      <c r="P211" s="74" t="s">
        <v>1137</v>
      </c>
      <c r="Q211" s="74" t="s">
        <v>2606</v>
      </c>
      <c r="R211" s="74"/>
      <c r="S211" s="74"/>
      <c r="T211" s="73" t="s">
        <v>1802</v>
      </c>
      <c r="U211" s="73" t="s">
        <v>1803</v>
      </c>
      <c r="V211" s="68" t="s">
        <v>1674</v>
      </c>
      <c r="W211" s="68"/>
      <c r="X211" s="68" t="s">
        <v>16</v>
      </c>
      <c r="Y211" s="68"/>
      <c r="Z211" s="68"/>
      <c r="AA211" s="68"/>
    </row>
    <row r="212" spans="1:27" ht="51">
      <c r="A212" s="71">
        <v>2211</v>
      </c>
      <c r="B212" s="73" t="s">
        <v>2062</v>
      </c>
      <c r="C212" s="73" t="s">
        <v>1800</v>
      </c>
      <c r="D212" s="73">
        <v>58</v>
      </c>
      <c r="E212" s="75">
        <v>40192</v>
      </c>
      <c r="F212" s="73" t="s">
        <v>2091</v>
      </c>
      <c r="G212" s="73" t="s">
        <v>449</v>
      </c>
      <c r="H212" s="73" t="s">
        <v>1102</v>
      </c>
      <c r="I212" s="74" t="s">
        <v>1487</v>
      </c>
      <c r="J212" s="74" t="s">
        <v>1804</v>
      </c>
      <c r="K212" s="73" t="s">
        <v>2091</v>
      </c>
      <c r="L212" s="74" t="s">
        <v>1800</v>
      </c>
      <c r="M212" s="74" t="s">
        <v>472</v>
      </c>
      <c r="N212" s="74" t="s">
        <v>1117</v>
      </c>
      <c r="O212" s="74"/>
      <c r="P212" s="74" t="s">
        <v>1137</v>
      </c>
      <c r="Q212" s="74" t="s">
        <v>2606</v>
      </c>
      <c r="R212" s="74"/>
      <c r="S212" s="74"/>
      <c r="T212" s="73" t="s">
        <v>1805</v>
      </c>
      <c r="U212" s="73" t="s">
        <v>1806</v>
      </c>
      <c r="V212" s="68" t="s">
        <v>1674</v>
      </c>
      <c r="W212" s="68" t="s">
        <v>2560</v>
      </c>
      <c r="X212" s="68" t="s">
        <v>16</v>
      </c>
      <c r="Y212" s="68"/>
      <c r="Z212" s="68"/>
      <c r="AA212" s="68"/>
    </row>
    <row r="213" spans="1:27" ht="38.25">
      <c r="A213" s="71">
        <v>2212</v>
      </c>
      <c r="B213" s="73" t="s">
        <v>2062</v>
      </c>
      <c r="C213" s="73" t="s">
        <v>1800</v>
      </c>
      <c r="D213" s="73" t="s">
        <v>1807</v>
      </c>
      <c r="E213" s="73" t="s">
        <v>1693</v>
      </c>
      <c r="F213" s="73" t="s">
        <v>2091</v>
      </c>
      <c r="G213" s="73" t="s">
        <v>449</v>
      </c>
      <c r="H213" s="73" t="s">
        <v>1102</v>
      </c>
      <c r="I213" s="74" t="s">
        <v>1807</v>
      </c>
      <c r="J213" s="74" t="s">
        <v>1693</v>
      </c>
      <c r="K213" s="73" t="s">
        <v>2091</v>
      </c>
      <c r="L213" s="74" t="s">
        <v>1800</v>
      </c>
      <c r="M213" s="74" t="s">
        <v>472</v>
      </c>
      <c r="N213" s="74" t="s">
        <v>1128</v>
      </c>
      <c r="O213" s="74"/>
      <c r="P213" s="74" t="s">
        <v>1137</v>
      </c>
      <c r="Q213" s="74" t="s">
        <v>2606</v>
      </c>
      <c r="R213" s="74"/>
      <c r="S213" s="74"/>
      <c r="T213" s="73" t="s">
        <v>1808</v>
      </c>
      <c r="U213" s="73" t="s">
        <v>1809</v>
      </c>
      <c r="V213" s="68" t="s">
        <v>1674</v>
      </c>
      <c r="W213" s="68"/>
      <c r="X213" s="68" t="s">
        <v>16</v>
      </c>
      <c r="Y213" s="68"/>
      <c r="Z213" s="68"/>
      <c r="AA213" s="68"/>
    </row>
    <row r="214" spans="1:27" ht="51">
      <c r="A214" s="71">
        <v>2213</v>
      </c>
      <c r="B214" s="73" t="s">
        <v>2062</v>
      </c>
      <c r="C214" s="73" t="s">
        <v>1810</v>
      </c>
      <c r="D214" s="73">
        <v>60</v>
      </c>
      <c r="E214" s="73">
        <v>29</v>
      </c>
      <c r="F214" s="73" t="s">
        <v>2091</v>
      </c>
      <c r="G214" s="73" t="s">
        <v>449</v>
      </c>
      <c r="H214" s="73" t="s">
        <v>1102</v>
      </c>
      <c r="I214" s="74" t="s">
        <v>1490</v>
      </c>
      <c r="J214" s="74" t="s">
        <v>965</v>
      </c>
      <c r="K214" s="73" t="s">
        <v>2091</v>
      </c>
      <c r="L214" s="74" t="s">
        <v>1810</v>
      </c>
      <c r="M214" s="74" t="s">
        <v>472</v>
      </c>
      <c r="N214" s="74" t="s">
        <v>1117</v>
      </c>
      <c r="O214" s="74"/>
      <c r="P214" s="74" t="s">
        <v>1137</v>
      </c>
      <c r="Q214" s="74" t="s">
        <v>2606</v>
      </c>
      <c r="R214" s="74"/>
      <c r="S214" s="74"/>
      <c r="T214" s="73" t="s">
        <v>992</v>
      </c>
      <c r="U214" s="73" t="s">
        <v>993</v>
      </c>
      <c r="V214" s="68" t="s">
        <v>2109</v>
      </c>
      <c r="W214" s="68" t="s">
        <v>2561</v>
      </c>
      <c r="X214" s="68"/>
      <c r="Y214" s="68"/>
      <c r="Z214" s="68"/>
      <c r="AA214" s="68"/>
    </row>
    <row r="215" spans="1:27" ht="38.25">
      <c r="A215" s="71">
        <v>2214</v>
      </c>
      <c r="B215" s="73" t="s">
        <v>2062</v>
      </c>
      <c r="C215" s="73" t="s">
        <v>1810</v>
      </c>
      <c r="D215" s="73">
        <v>60</v>
      </c>
      <c r="E215" s="73" t="s">
        <v>1811</v>
      </c>
      <c r="F215" s="73" t="s">
        <v>2091</v>
      </c>
      <c r="G215" s="73" t="s">
        <v>449</v>
      </c>
      <c r="H215" s="73" t="s">
        <v>1102</v>
      </c>
      <c r="I215" s="74" t="s">
        <v>1490</v>
      </c>
      <c r="J215" s="74" t="s">
        <v>1811</v>
      </c>
      <c r="K215" s="73" t="s">
        <v>2091</v>
      </c>
      <c r="L215" s="74" t="s">
        <v>1810</v>
      </c>
      <c r="M215" s="74" t="s">
        <v>472</v>
      </c>
      <c r="N215" s="74" t="s">
        <v>1117</v>
      </c>
      <c r="O215" s="74"/>
      <c r="P215" s="74" t="s">
        <v>2207</v>
      </c>
      <c r="Q215" s="74" t="s">
        <v>1139</v>
      </c>
      <c r="R215" s="74" t="s">
        <v>2605</v>
      </c>
      <c r="S215" s="74" t="s">
        <v>2419</v>
      </c>
      <c r="T215" s="73" t="s">
        <v>1812</v>
      </c>
      <c r="U215" s="73" t="s">
        <v>1813</v>
      </c>
      <c r="V215" s="68" t="s">
        <v>2066</v>
      </c>
      <c r="W215" s="68" t="s">
        <v>2562</v>
      </c>
      <c r="X215" s="68"/>
      <c r="Y215" s="68" t="s">
        <v>584</v>
      </c>
      <c r="Z215" s="68"/>
      <c r="AA215" s="68" t="s">
        <v>586</v>
      </c>
    </row>
    <row r="216" spans="1:27" ht="191.25">
      <c r="A216" s="71">
        <v>2215</v>
      </c>
      <c r="B216" s="73" t="s">
        <v>2062</v>
      </c>
      <c r="C216" s="73" t="s">
        <v>1814</v>
      </c>
      <c r="D216" s="73" t="s">
        <v>1815</v>
      </c>
      <c r="E216" s="76">
        <v>24016</v>
      </c>
      <c r="F216" s="73" t="s">
        <v>2091</v>
      </c>
      <c r="G216" s="73" t="s">
        <v>449</v>
      </c>
      <c r="H216" s="73" t="s">
        <v>460</v>
      </c>
      <c r="I216" s="74" t="s">
        <v>1815</v>
      </c>
      <c r="J216" s="74" t="s">
        <v>1816</v>
      </c>
      <c r="K216" s="73" t="s">
        <v>2091</v>
      </c>
      <c r="L216" s="74" t="s">
        <v>1814</v>
      </c>
      <c r="M216" s="74" t="s">
        <v>475</v>
      </c>
      <c r="N216" s="74" t="s">
        <v>1120</v>
      </c>
      <c r="O216" s="74"/>
      <c r="P216" s="74" t="s">
        <v>1137</v>
      </c>
      <c r="Q216" s="74" t="s">
        <v>1149</v>
      </c>
      <c r="R216" s="74"/>
      <c r="S216" s="74"/>
      <c r="T216" s="73" t="s">
        <v>1034</v>
      </c>
      <c r="U216" s="73" t="s">
        <v>1035</v>
      </c>
      <c r="V216" s="68"/>
      <c r="W216" s="79" t="s">
        <v>2633</v>
      </c>
      <c r="X216" s="68"/>
      <c r="Y216" s="68"/>
      <c r="Z216" s="68"/>
      <c r="AA216" s="68"/>
    </row>
    <row r="217" spans="1:27" ht="63.75">
      <c r="A217" s="71">
        <v>2216</v>
      </c>
      <c r="B217" s="73" t="s">
        <v>2062</v>
      </c>
      <c r="C217" s="73" t="s">
        <v>1036</v>
      </c>
      <c r="D217" s="73">
        <v>68</v>
      </c>
      <c r="E217" s="73" t="s">
        <v>1037</v>
      </c>
      <c r="F217" s="73" t="s">
        <v>2091</v>
      </c>
      <c r="G217" s="73" t="s">
        <v>449</v>
      </c>
      <c r="H217" s="73" t="s">
        <v>458</v>
      </c>
      <c r="I217" s="74" t="s">
        <v>1038</v>
      </c>
      <c r="J217" s="74" t="s">
        <v>1037</v>
      </c>
      <c r="K217" s="73" t="s">
        <v>2091</v>
      </c>
      <c r="L217" s="74" t="s">
        <v>1036</v>
      </c>
      <c r="M217" s="74" t="s">
        <v>475</v>
      </c>
      <c r="N217" s="74" t="s">
        <v>1099</v>
      </c>
      <c r="O217" s="74"/>
      <c r="P217" s="74" t="s">
        <v>2207</v>
      </c>
      <c r="Q217" s="74" t="s">
        <v>67</v>
      </c>
      <c r="R217" s="74" t="s">
        <v>2421</v>
      </c>
      <c r="S217" s="74" t="s">
        <v>2400</v>
      </c>
      <c r="T217" s="73" t="s">
        <v>1039</v>
      </c>
      <c r="U217" s="73" t="s">
        <v>1040</v>
      </c>
      <c r="V217" s="68" t="s">
        <v>1669</v>
      </c>
      <c r="W217" s="68" t="s">
        <v>1678</v>
      </c>
      <c r="X217" s="68"/>
      <c r="Y217" s="68" t="s">
        <v>203</v>
      </c>
      <c r="Z217" s="68"/>
      <c r="AA217" s="68">
        <v>4.01</v>
      </c>
    </row>
    <row r="218" spans="1:27" ht="114.75">
      <c r="A218" s="71">
        <v>2217</v>
      </c>
      <c r="B218" s="73" t="s">
        <v>2062</v>
      </c>
      <c r="C218" s="73" t="s">
        <v>1041</v>
      </c>
      <c r="D218" s="73" t="s">
        <v>1042</v>
      </c>
      <c r="E218" s="73" t="s">
        <v>1043</v>
      </c>
      <c r="F218" s="73" t="s">
        <v>2091</v>
      </c>
      <c r="G218" s="73" t="s">
        <v>449</v>
      </c>
      <c r="H218" s="73" t="s">
        <v>1102</v>
      </c>
      <c r="I218" s="74" t="s">
        <v>1042</v>
      </c>
      <c r="J218" s="74" t="s">
        <v>1043</v>
      </c>
      <c r="K218" s="73" t="s">
        <v>2091</v>
      </c>
      <c r="L218" s="74" t="s">
        <v>1041</v>
      </c>
      <c r="M218" s="74" t="s">
        <v>475</v>
      </c>
      <c r="N218" s="74" t="s">
        <v>1117</v>
      </c>
      <c r="O218" s="74"/>
      <c r="P218" s="74" t="s">
        <v>1137</v>
      </c>
      <c r="Q218" s="74" t="s">
        <v>2606</v>
      </c>
      <c r="R218" s="74"/>
      <c r="S218" s="74"/>
      <c r="T218" s="73" t="s">
        <v>1044</v>
      </c>
      <c r="U218" s="73" t="s">
        <v>1045</v>
      </c>
      <c r="V218" s="68" t="s">
        <v>2109</v>
      </c>
      <c r="W218" s="68"/>
      <c r="X218" s="68"/>
      <c r="Y218" s="68"/>
      <c r="Z218" s="68"/>
      <c r="AA218" s="68"/>
    </row>
    <row r="219" spans="1:27" ht="51">
      <c r="A219" s="71">
        <v>2218</v>
      </c>
      <c r="B219" s="73" t="s">
        <v>2062</v>
      </c>
      <c r="C219" s="73" t="s">
        <v>1046</v>
      </c>
      <c r="D219" s="73" t="s">
        <v>1047</v>
      </c>
      <c r="E219" s="73" t="s">
        <v>1048</v>
      </c>
      <c r="F219" s="73" t="s">
        <v>2091</v>
      </c>
      <c r="G219" s="73" t="s">
        <v>449</v>
      </c>
      <c r="H219" s="73" t="s">
        <v>458</v>
      </c>
      <c r="I219" s="74" t="s">
        <v>1047</v>
      </c>
      <c r="J219" s="74" t="s">
        <v>1048</v>
      </c>
      <c r="K219" s="73" t="s">
        <v>2091</v>
      </c>
      <c r="L219" s="74" t="s">
        <v>1046</v>
      </c>
      <c r="M219" s="74" t="s">
        <v>1094</v>
      </c>
      <c r="N219" s="74" t="s">
        <v>1101</v>
      </c>
      <c r="O219" s="74"/>
      <c r="P219" s="74" t="s">
        <v>2207</v>
      </c>
      <c r="Q219" s="74"/>
      <c r="R219" s="74" t="s">
        <v>2632</v>
      </c>
      <c r="S219" s="74" t="s">
        <v>2419</v>
      </c>
      <c r="T219" s="73" t="s">
        <v>1049</v>
      </c>
      <c r="U219" s="73" t="s">
        <v>1050</v>
      </c>
      <c r="V219" s="79" t="s">
        <v>2066</v>
      </c>
      <c r="W219" s="79" t="s">
        <v>1942</v>
      </c>
      <c r="X219" s="68"/>
      <c r="Y219" s="68" t="s">
        <v>203</v>
      </c>
      <c r="Z219" s="68"/>
      <c r="AA219" s="68" t="s">
        <v>586</v>
      </c>
    </row>
    <row r="220" spans="1:27" ht="25.5">
      <c r="A220" s="71">
        <v>2219</v>
      </c>
      <c r="B220" s="73" t="s">
        <v>2062</v>
      </c>
      <c r="C220" s="73" t="s">
        <v>1051</v>
      </c>
      <c r="D220" s="73">
        <v>135</v>
      </c>
      <c r="E220" s="73" t="s">
        <v>1052</v>
      </c>
      <c r="F220" s="73" t="s">
        <v>2091</v>
      </c>
      <c r="G220" s="73" t="s">
        <v>449</v>
      </c>
      <c r="H220" s="73" t="s">
        <v>458</v>
      </c>
      <c r="I220" s="74" t="s">
        <v>1053</v>
      </c>
      <c r="J220" s="74" t="s">
        <v>1052</v>
      </c>
      <c r="K220" s="73" t="s">
        <v>2091</v>
      </c>
      <c r="L220" s="74" t="s">
        <v>1051</v>
      </c>
      <c r="M220" s="74" t="s">
        <v>488</v>
      </c>
      <c r="N220" s="74" t="s">
        <v>1103</v>
      </c>
      <c r="O220" s="74"/>
      <c r="P220" s="74" t="s">
        <v>1137</v>
      </c>
      <c r="Q220" s="74"/>
      <c r="R220" s="74"/>
      <c r="S220" s="74"/>
      <c r="T220" s="73" t="s">
        <v>1054</v>
      </c>
      <c r="U220" s="73" t="s">
        <v>1813</v>
      </c>
      <c r="V220" s="68" t="s">
        <v>2198</v>
      </c>
      <c r="W220" s="68"/>
      <c r="X220" s="68" t="s">
        <v>2665</v>
      </c>
      <c r="Y220" s="68"/>
      <c r="Z220" s="68"/>
      <c r="AA220" s="68"/>
    </row>
    <row r="221" spans="1:27" ht="25.5">
      <c r="A221" s="71">
        <v>2220</v>
      </c>
      <c r="B221" s="73" t="s">
        <v>2062</v>
      </c>
      <c r="C221" s="73" t="s">
        <v>1055</v>
      </c>
      <c r="D221" s="73">
        <v>135</v>
      </c>
      <c r="E221" s="73" t="s">
        <v>1056</v>
      </c>
      <c r="F221" s="73" t="s">
        <v>2092</v>
      </c>
      <c r="G221" s="73" t="s">
        <v>449</v>
      </c>
      <c r="H221" s="73" t="s">
        <v>458</v>
      </c>
      <c r="I221" s="74" t="s">
        <v>1053</v>
      </c>
      <c r="J221" s="74" t="s">
        <v>1056</v>
      </c>
      <c r="K221" s="73" t="s">
        <v>2092</v>
      </c>
      <c r="L221" s="74" t="s">
        <v>1055</v>
      </c>
      <c r="M221" s="74" t="s">
        <v>488</v>
      </c>
      <c r="N221" s="74" t="s">
        <v>1103</v>
      </c>
      <c r="O221" s="74"/>
      <c r="P221" s="74" t="s">
        <v>1137</v>
      </c>
      <c r="Q221" s="74"/>
      <c r="R221" s="74"/>
      <c r="S221" s="74"/>
      <c r="T221" s="73" t="s">
        <v>1057</v>
      </c>
      <c r="U221" s="73" t="s">
        <v>1058</v>
      </c>
      <c r="V221" s="68" t="s">
        <v>2198</v>
      </c>
      <c r="W221" s="68"/>
      <c r="X221" s="68" t="s">
        <v>2665</v>
      </c>
      <c r="Y221" s="68"/>
      <c r="Z221" s="68"/>
      <c r="AA221" s="68"/>
    </row>
    <row r="222" spans="1:27" ht="140.25">
      <c r="A222" s="71">
        <v>2221</v>
      </c>
      <c r="B222" s="73" t="s">
        <v>2062</v>
      </c>
      <c r="C222" s="73" t="s">
        <v>1059</v>
      </c>
      <c r="D222" s="73" t="s">
        <v>1060</v>
      </c>
      <c r="E222" s="76">
        <v>24077</v>
      </c>
      <c r="F222" s="73" t="s">
        <v>2091</v>
      </c>
      <c r="G222" s="73" t="s">
        <v>449</v>
      </c>
      <c r="H222" s="73" t="s">
        <v>458</v>
      </c>
      <c r="I222" s="74" t="s">
        <v>1060</v>
      </c>
      <c r="J222" s="74" t="s">
        <v>1061</v>
      </c>
      <c r="K222" s="73" t="s">
        <v>2091</v>
      </c>
      <c r="L222" s="74" t="s">
        <v>1059</v>
      </c>
      <c r="M222" s="74" t="s">
        <v>488</v>
      </c>
      <c r="N222" s="74" t="s">
        <v>1103</v>
      </c>
      <c r="O222" s="74"/>
      <c r="P222" s="74" t="s">
        <v>1137</v>
      </c>
      <c r="Q222" s="74"/>
      <c r="R222" s="74"/>
      <c r="S222" s="74"/>
      <c r="T222" s="73" t="s">
        <v>1062</v>
      </c>
      <c r="U222" s="73" t="s">
        <v>1063</v>
      </c>
      <c r="V222" s="68" t="s">
        <v>2198</v>
      </c>
      <c r="W222" s="68"/>
      <c r="X222" s="68" t="s">
        <v>2665</v>
      </c>
      <c r="Y222" s="68"/>
      <c r="Z222" s="68"/>
      <c r="AA222" s="68"/>
    </row>
    <row r="223" spans="1:27" ht="25.5">
      <c r="A223" s="71">
        <v>2222</v>
      </c>
      <c r="B223" s="73" t="s">
        <v>2062</v>
      </c>
      <c r="C223" s="73" t="s">
        <v>1059</v>
      </c>
      <c r="D223" s="73" t="s">
        <v>1060</v>
      </c>
      <c r="E223" s="76">
        <v>24077</v>
      </c>
      <c r="F223" s="73" t="s">
        <v>2092</v>
      </c>
      <c r="G223" s="73" t="s">
        <v>449</v>
      </c>
      <c r="H223" s="73" t="s">
        <v>458</v>
      </c>
      <c r="I223" s="74" t="s">
        <v>1060</v>
      </c>
      <c r="J223" s="74" t="s">
        <v>1061</v>
      </c>
      <c r="K223" s="73" t="s">
        <v>2092</v>
      </c>
      <c r="L223" s="74" t="s">
        <v>1059</v>
      </c>
      <c r="M223" s="74" t="s">
        <v>488</v>
      </c>
      <c r="N223" s="74" t="s">
        <v>1103</v>
      </c>
      <c r="O223" s="74"/>
      <c r="P223" s="74" t="s">
        <v>1137</v>
      </c>
      <c r="Q223" s="74"/>
      <c r="R223" s="74"/>
      <c r="S223" s="74"/>
      <c r="T223" s="73" t="s">
        <v>1064</v>
      </c>
      <c r="U223" s="73" t="s">
        <v>1435</v>
      </c>
      <c r="V223" s="68" t="s">
        <v>2198</v>
      </c>
      <c r="W223" s="68"/>
      <c r="X223" s="68" t="s">
        <v>2665</v>
      </c>
      <c r="Y223" s="68"/>
      <c r="Z223" s="68"/>
      <c r="AA223" s="68"/>
    </row>
    <row r="224" spans="1:27" ht="51">
      <c r="A224" s="71">
        <v>2223</v>
      </c>
      <c r="B224" s="73" t="s">
        <v>2062</v>
      </c>
      <c r="C224" s="73" t="s">
        <v>1065</v>
      </c>
      <c r="D224" s="73">
        <v>135</v>
      </c>
      <c r="E224" s="73" t="s">
        <v>1066</v>
      </c>
      <c r="F224" s="73" t="s">
        <v>2091</v>
      </c>
      <c r="G224" s="73" t="s">
        <v>449</v>
      </c>
      <c r="H224" s="73" t="s">
        <v>458</v>
      </c>
      <c r="I224" s="74" t="s">
        <v>1053</v>
      </c>
      <c r="J224" s="74" t="s">
        <v>1066</v>
      </c>
      <c r="K224" s="73" t="s">
        <v>2091</v>
      </c>
      <c r="L224" s="74" t="s">
        <v>1065</v>
      </c>
      <c r="M224" s="74" t="s">
        <v>488</v>
      </c>
      <c r="N224" s="74" t="s">
        <v>1103</v>
      </c>
      <c r="O224" s="74"/>
      <c r="P224" s="74" t="s">
        <v>1137</v>
      </c>
      <c r="Q224" s="74"/>
      <c r="R224" s="74"/>
      <c r="S224" s="74"/>
      <c r="T224" s="73" t="s">
        <v>1067</v>
      </c>
      <c r="U224" s="73" t="s">
        <v>1068</v>
      </c>
      <c r="V224" s="68" t="s">
        <v>2198</v>
      </c>
      <c r="W224" s="68"/>
      <c r="X224" s="68" t="s">
        <v>2665</v>
      </c>
      <c r="Y224" s="68"/>
      <c r="Z224" s="68"/>
      <c r="AA224" s="68"/>
    </row>
    <row r="225" spans="1:27" ht="191.25">
      <c r="A225" s="71">
        <v>2224</v>
      </c>
      <c r="B225" s="73" t="s">
        <v>2062</v>
      </c>
      <c r="C225" s="73" t="s">
        <v>1069</v>
      </c>
      <c r="D225" s="73" t="s">
        <v>1070</v>
      </c>
      <c r="E225" s="75">
        <v>40272</v>
      </c>
      <c r="F225" s="73" t="s">
        <v>2091</v>
      </c>
      <c r="G225" s="73" t="s">
        <v>449</v>
      </c>
      <c r="H225" s="73" t="s">
        <v>1102</v>
      </c>
      <c r="I225" s="74" t="s">
        <v>1070</v>
      </c>
      <c r="J225" s="74" t="s">
        <v>1071</v>
      </c>
      <c r="K225" s="73" t="s">
        <v>2091</v>
      </c>
      <c r="L225" s="74" t="s">
        <v>1069</v>
      </c>
      <c r="M225" s="74" t="s">
        <v>496</v>
      </c>
      <c r="N225" s="74" t="s">
        <v>1128</v>
      </c>
      <c r="O225" s="74"/>
      <c r="P225" s="74" t="s">
        <v>1137</v>
      </c>
      <c r="Q225" s="74" t="s">
        <v>2607</v>
      </c>
      <c r="R225" s="74"/>
      <c r="S225" s="74"/>
      <c r="T225" s="73" t="s">
        <v>1878</v>
      </c>
      <c r="U225" s="73" t="s">
        <v>2140</v>
      </c>
      <c r="V225" s="68" t="s">
        <v>2109</v>
      </c>
      <c r="W225" s="68"/>
      <c r="X225" s="68"/>
      <c r="Y225" s="68"/>
      <c r="Z225" s="68"/>
      <c r="AA225" s="68"/>
    </row>
    <row r="226" spans="1:27" ht="140.25">
      <c r="A226" s="71">
        <v>2225</v>
      </c>
      <c r="B226" s="73" t="s">
        <v>2062</v>
      </c>
      <c r="C226" s="73" t="s">
        <v>2141</v>
      </c>
      <c r="D226" s="73" t="s">
        <v>2142</v>
      </c>
      <c r="E226" s="76">
        <v>17168</v>
      </c>
      <c r="F226" s="73" t="s">
        <v>2091</v>
      </c>
      <c r="G226" s="73" t="s">
        <v>449</v>
      </c>
      <c r="H226" s="73" t="s">
        <v>460</v>
      </c>
      <c r="I226" s="74" t="s">
        <v>2142</v>
      </c>
      <c r="J226" s="74" t="s">
        <v>2143</v>
      </c>
      <c r="K226" s="73" t="s">
        <v>2091</v>
      </c>
      <c r="L226" s="74" t="s">
        <v>2141</v>
      </c>
      <c r="M226" s="74" t="s">
        <v>503</v>
      </c>
      <c r="N226" s="74" t="s">
        <v>1115</v>
      </c>
      <c r="O226" s="74"/>
      <c r="P226" s="74" t="s">
        <v>2207</v>
      </c>
      <c r="Q226" s="74"/>
      <c r="R226" s="74" t="s">
        <v>2206</v>
      </c>
      <c r="S226" s="74" t="s">
        <v>2193</v>
      </c>
      <c r="T226" s="73" t="s">
        <v>2144</v>
      </c>
      <c r="U226" s="73" t="s">
        <v>2146</v>
      </c>
      <c r="V226" s="68" t="s">
        <v>1421</v>
      </c>
      <c r="W226" s="68" t="s">
        <v>1420</v>
      </c>
      <c r="X226" s="79"/>
      <c r="Y226" s="68" t="s">
        <v>584</v>
      </c>
      <c r="Z226" s="68"/>
      <c r="AA226" s="68" t="s">
        <v>586</v>
      </c>
    </row>
    <row r="227" spans="1:27" ht="38.25">
      <c r="A227" s="71">
        <v>2226</v>
      </c>
      <c r="B227" s="73" t="s">
        <v>2062</v>
      </c>
      <c r="C227" s="73" t="s">
        <v>2147</v>
      </c>
      <c r="D227" s="73" t="s">
        <v>2148</v>
      </c>
      <c r="E227" s="73" t="s">
        <v>2149</v>
      </c>
      <c r="F227" s="73" t="s">
        <v>2091</v>
      </c>
      <c r="G227" s="73" t="s">
        <v>449</v>
      </c>
      <c r="H227" s="73" t="s">
        <v>1097</v>
      </c>
      <c r="I227" s="74" t="s">
        <v>2148</v>
      </c>
      <c r="J227" s="74" t="s">
        <v>2149</v>
      </c>
      <c r="K227" s="73" t="s">
        <v>2091</v>
      </c>
      <c r="L227" s="74" t="s">
        <v>2147</v>
      </c>
      <c r="M227" s="74" t="s">
        <v>474</v>
      </c>
      <c r="N227" s="74" t="s">
        <v>1104</v>
      </c>
      <c r="O227" s="74"/>
      <c r="P227" s="74" t="s">
        <v>1137</v>
      </c>
      <c r="Q227" s="74" t="s">
        <v>2190</v>
      </c>
      <c r="R227" s="74"/>
      <c r="S227" s="74"/>
      <c r="T227" s="73" t="s">
        <v>2150</v>
      </c>
      <c r="U227" s="73" t="s">
        <v>2151</v>
      </c>
      <c r="V227" s="68" t="s">
        <v>2198</v>
      </c>
      <c r="W227" s="68"/>
      <c r="X227" s="68" t="s">
        <v>2666</v>
      </c>
      <c r="Y227" s="68"/>
      <c r="Z227" s="68"/>
      <c r="AA227" s="68"/>
    </row>
    <row r="228" spans="1:27" ht="76.5">
      <c r="A228" s="71">
        <v>2227</v>
      </c>
      <c r="B228" s="73" t="s">
        <v>2062</v>
      </c>
      <c r="C228" s="73" t="s">
        <v>2152</v>
      </c>
      <c r="D228" s="73">
        <v>167</v>
      </c>
      <c r="E228" s="73" t="s">
        <v>2153</v>
      </c>
      <c r="F228" s="73" t="s">
        <v>2091</v>
      </c>
      <c r="G228" s="73" t="s">
        <v>449</v>
      </c>
      <c r="H228" s="73" t="s">
        <v>1097</v>
      </c>
      <c r="I228" s="74" t="s">
        <v>2154</v>
      </c>
      <c r="J228" s="74" t="s">
        <v>2153</v>
      </c>
      <c r="K228" s="73" t="s">
        <v>2091</v>
      </c>
      <c r="L228" s="74" t="s">
        <v>2152</v>
      </c>
      <c r="M228" s="74" t="s">
        <v>474</v>
      </c>
      <c r="N228" s="74" t="s">
        <v>1104</v>
      </c>
      <c r="O228" s="74"/>
      <c r="P228" s="74" t="s">
        <v>1137</v>
      </c>
      <c r="Q228" s="74" t="s">
        <v>2190</v>
      </c>
      <c r="R228" s="74"/>
      <c r="S228" s="74"/>
      <c r="T228" s="73" t="s">
        <v>2155</v>
      </c>
      <c r="U228" s="73" t="s">
        <v>2156</v>
      </c>
      <c r="V228" s="68" t="s">
        <v>2198</v>
      </c>
      <c r="W228" s="68"/>
      <c r="X228" s="68" t="s">
        <v>2666</v>
      </c>
      <c r="Y228" s="68"/>
      <c r="Z228" s="68"/>
      <c r="AA228" s="68"/>
    </row>
    <row r="229" spans="1:27" ht="51">
      <c r="A229" s="71">
        <v>2228</v>
      </c>
      <c r="B229" s="73" t="s">
        <v>2062</v>
      </c>
      <c r="C229" s="73" t="s">
        <v>2147</v>
      </c>
      <c r="D229" s="73" t="s">
        <v>2148</v>
      </c>
      <c r="E229" s="73" t="s">
        <v>2149</v>
      </c>
      <c r="F229" s="73" t="s">
        <v>2092</v>
      </c>
      <c r="G229" s="73" t="s">
        <v>449</v>
      </c>
      <c r="H229" s="73" t="s">
        <v>1097</v>
      </c>
      <c r="I229" s="74" t="s">
        <v>2148</v>
      </c>
      <c r="J229" s="74" t="s">
        <v>2149</v>
      </c>
      <c r="K229" s="73" t="s">
        <v>2092</v>
      </c>
      <c r="L229" s="74" t="s">
        <v>2147</v>
      </c>
      <c r="M229" s="74" t="s">
        <v>474</v>
      </c>
      <c r="N229" s="74" t="s">
        <v>1104</v>
      </c>
      <c r="O229" s="74"/>
      <c r="P229" s="74" t="s">
        <v>1137</v>
      </c>
      <c r="Q229" s="74" t="s">
        <v>2190</v>
      </c>
      <c r="R229" s="74"/>
      <c r="S229" s="74"/>
      <c r="T229" s="73" t="s">
        <v>2157</v>
      </c>
      <c r="U229" s="73" t="s">
        <v>1435</v>
      </c>
      <c r="V229" s="68" t="s">
        <v>2198</v>
      </c>
      <c r="W229" s="68"/>
      <c r="X229" s="68" t="s">
        <v>2666</v>
      </c>
      <c r="Y229" s="68"/>
      <c r="Z229" s="68"/>
      <c r="AA229" s="68"/>
    </row>
    <row r="230" spans="1:27" ht="51">
      <c r="A230" s="71">
        <v>2229</v>
      </c>
      <c r="B230" s="73" t="s">
        <v>2062</v>
      </c>
      <c r="C230" s="73" t="s">
        <v>2158</v>
      </c>
      <c r="D230" s="73">
        <v>171</v>
      </c>
      <c r="E230" s="73" t="s">
        <v>2159</v>
      </c>
      <c r="F230" s="73" t="s">
        <v>2091</v>
      </c>
      <c r="G230" s="73" t="s">
        <v>449</v>
      </c>
      <c r="H230" s="73" t="s">
        <v>1102</v>
      </c>
      <c r="I230" s="74" t="s">
        <v>2160</v>
      </c>
      <c r="J230" s="74" t="s">
        <v>2159</v>
      </c>
      <c r="K230" s="73" t="s">
        <v>2091</v>
      </c>
      <c r="L230" s="74" t="s">
        <v>2158</v>
      </c>
      <c r="M230" s="74" t="s">
        <v>466</v>
      </c>
      <c r="N230" s="74" t="s">
        <v>1125</v>
      </c>
      <c r="O230" s="74"/>
      <c r="P230" s="74" t="s">
        <v>1137</v>
      </c>
      <c r="Q230" s="74" t="s">
        <v>2608</v>
      </c>
      <c r="R230" s="74"/>
      <c r="S230" s="74"/>
      <c r="T230" s="73" t="s">
        <v>2161</v>
      </c>
      <c r="U230" s="73" t="s">
        <v>2162</v>
      </c>
      <c r="V230" s="68" t="s">
        <v>2109</v>
      </c>
      <c r="W230" s="68" t="s">
        <v>2563</v>
      </c>
      <c r="X230" s="68"/>
      <c r="Y230" s="68"/>
      <c r="Z230" s="68"/>
      <c r="AA230" s="68"/>
    </row>
    <row r="231" spans="1:27" ht="51">
      <c r="A231" s="71">
        <v>2230</v>
      </c>
      <c r="B231" s="73" t="s">
        <v>2062</v>
      </c>
      <c r="C231" s="73" t="s">
        <v>2163</v>
      </c>
      <c r="D231" s="73">
        <v>175</v>
      </c>
      <c r="E231" s="73" t="s">
        <v>2164</v>
      </c>
      <c r="F231" s="73" t="s">
        <v>2091</v>
      </c>
      <c r="G231" s="73" t="s">
        <v>449</v>
      </c>
      <c r="H231" s="73" t="s">
        <v>1102</v>
      </c>
      <c r="I231" s="74" t="s">
        <v>2165</v>
      </c>
      <c r="J231" s="74" t="s">
        <v>2164</v>
      </c>
      <c r="K231" s="73" t="s">
        <v>2091</v>
      </c>
      <c r="L231" s="74" t="s">
        <v>2163</v>
      </c>
      <c r="M231" s="74" t="s">
        <v>466</v>
      </c>
      <c r="N231" s="74" t="s">
        <v>1126</v>
      </c>
      <c r="O231" s="74"/>
      <c r="P231" s="74" t="s">
        <v>1137</v>
      </c>
      <c r="Q231" s="74" t="s">
        <v>1139</v>
      </c>
      <c r="R231" s="74"/>
      <c r="S231" s="74"/>
      <c r="T231" s="73" t="s">
        <v>2166</v>
      </c>
      <c r="U231" s="73" t="s">
        <v>2167</v>
      </c>
      <c r="V231" s="68"/>
      <c r="W231" s="68"/>
      <c r="X231" s="68"/>
      <c r="Y231" s="68"/>
      <c r="Z231" s="68"/>
      <c r="AA231" s="68"/>
    </row>
    <row r="232" spans="1:27" ht="51">
      <c r="A232" s="71">
        <v>2231</v>
      </c>
      <c r="B232" s="73" t="s">
        <v>2062</v>
      </c>
      <c r="C232" s="73" t="s">
        <v>2168</v>
      </c>
      <c r="D232" s="73">
        <v>171</v>
      </c>
      <c r="E232" s="73" t="s">
        <v>2169</v>
      </c>
      <c r="F232" s="73" t="s">
        <v>2091</v>
      </c>
      <c r="G232" s="73" t="s">
        <v>449</v>
      </c>
      <c r="H232" s="73" t="s">
        <v>1102</v>
      </c>
      <c r="I232" s="74" t="s">
        <v>2160</v>
      </c>
      <c r="J232" s="74" t="s">
        <v>2169</v>
      </c>
      <c r="K232" s="73" t="s">
        <v>2091</v>
      </c>
      <c r="L232" s="74" t="s">
        <v>2168</v>
      </c>
      <c r="M232" s="74" t="s">
        <v>466</v>
      </c>
      <c r="N232" s="74" t="s">
        <v>1108</v>
      </c>
      <c r="O232" s="74"/>
      <c r="P232" s="74" t="s">
        <v>1137</v>
      </c>
      <c r="Q232" s="74" t="s">
        <v>2609</v>
      </c>
      <c r="R232" s="74"/>
      <c r="S232" s="74"/>
      <c r="T232" s="73" t="s">
        <v>2170</v>
      </c>
      <c r="U232" s="73" t="s">
        <v>2171</v>
      </c>
      <c r="V232" s="68" t="s">
        <v>2109</v>
      </c>
      <c r="W232" s="68"/>
      <c r="X232" s="68"/>
      <c r="Y232" s="68"/>
      <c r="Z232" s="68"/>
      <c r="AA232" s="68"/>
    </row>
    <row r="233" spans="1:27" ht="178.5">
      <c r="A233" s="71">
        <v>2232</v>
      </c>
      <c r="B233" s="73" t="s">
        <v>2062</v>
      </c>
      <c r="C233" s="73" t="s">
        <v>2172</v>
      </c>
      <c r="D233" s="73" t="s">
        <v>2173</v>
      </c>
      <c r="E233" s="75">
        <v>40208</v>
      </c>
      <c r="F233" s="73" t="s">
        <v>2091</v>
      </c>
      <c r="G233" s="73" t="s">
        <v>449</v>
      </c>
      <c r="H233" s="73" t="s">
        <v>1102</v>
      </c>
      <c r="I233" s="74" t="s">
        <v>2173</v>
      </c>
      <c r="J233" s="74" t="s">
        <v>2174</v>
      </c>
      <c r="K233" s="73" t="s">
        <v>2091</v>
      </c>
      <c r="L233" s="74" t="s">
        <v>2172</v>
      </c>
      <c r="M233" s="74" t="s">
        <v>466</v>
      </c>
      <c r="N233" s="74" t="s">
        <v>1125</v>
      </c>
      <c r="O233" s="74"/>
      <c r="P233" s="74" t="s">
        <v>1137</v>
      </c>
      <c r="Q233" s="74" t="s">
        <v>2607</v>
      </c>
      <c r="R233" s="74"/>
      <c r="S233" s="74"/>
      <c r="T233" s="73" t="s">
        <v>2175</v>
      </c>
      <c r="U233" s="73" t="s">
        <v>2176</v>
      </c>
      <c r="V233" s="68" t="s">
        <v>2109</v>
      </c>
      <c r="W233" s="68" t="s">
        <v>2564</v>
      </c>
      <c r="X233" s="68"/>
      <c r="Y233" s="68"/>
      <c r="Z233" s="68"/>
      <c r="AA233" s="68"/>
    </row>
    <row r="234" spans="1:27" ht="38.25">
      <c r="A234" s="71">
        <v>2233</v>
      </c>
      <c r="B234" s="73" t="s">
        <v>2062</v>
      </c>
      <c r="C234" s="73" t="s">
        <v>2177</v>
      </c>
      <c r="D234" s="73">
        <v>25</v>
      </c>
      <c r="E234" s="73">
        <v>47</v>
      </c>
      <c r="F234" s="73" t="s">
        <v>2091</v>
      </c>
      <c r="G234" s="73" t="s">
        <v>449</v>
      </c>
      <c r="H234" s="73" t="s">
        <v>458</v>
      </c>
      <c r="I234" s="74" t="s">
        <v>2292</v>
      </c>
      <c r="J234" s="74" t="s">
        <v>2291</v>
      </c>
      <c r="K234" s="73" t="s">
        <v>2091</v>
      </c>
      <c r="L234" s="74" t="s">
        <v>2177</v>
      </c>
      <c r="M234" s="74" t="s">
        <v>471</v>
      </c>
      <c r="N234" s="74" t="s">
        <v>1099</v>
      </c>
      <c r="O234" s="74"/>
      <c r="P234" s="74" t="s">
        <v>2207</v>
      </c>
      <c r="Q234" s="74" t="s">
        <v>67</v>
      </c>
      <c r="R234" s="74" t="s">
        <v>2421</v>
      </c>
      <c r="S234" s="74" t="s">
        <v>2400</v>
      </c>
      <c r="T234" s="73" t="s">
        <v>2178</v>
      </c>
      <c r="U234" s="73" t="s">
        <v>2179</v>
      </c>
      <c r="V234" s="68" t="s">
        <v>1669</v>
      </c>
      <c r="W234" s="68"/>
      <c r="X234" s="68"/>
      <c r="Y234" s="68" t="s">
        <v>2597</v>
      </c>
      <c r="Z234" s="68"/>
      <c r="AA234" s="68">
        <v>4.01</v>
      </c>
    </row>
    <row r="235" spans="1:27" ht="63.75">
      <c r="A235" s="71">
        <v>2234</v>
      </c>
      <c r="B235" s="73" t="s">
        <v>2062</v>
      </c>
      <c r="C235" s="73" t="s">
        <v>1431</v>
      </c>
      <c r="D235" s="73">
        <v>242</v>
      </c>
      <c r="E235" s="73" t="s">
        <v>2180</v>
      </c>
      <c r="F235" s="73" t="s">
        <v>2091</v>
      </c>
      <c r="G235" s="73" t="s">
        <v>449</v>
      </c>
      <c r="H235" s="73" t="s">
        <v>1102</v>
      </c>
      <c r="I235" s="74" t="s">
        <v>2181</v>
      </c>
      <c r="J235" s="74" t="s">
        <v>2180</v>
      </c>
      <c r="K235" s="73" t="s">
        <v>2091</v>
      </c>
      <c r="L235" s="74" t="s">
        <v>1431</v>
      </c>
      <c r="M235" s="74" t="s">
        <v>500</v>
      </c>
      <c r="N235" s="74" t="s">
        <v>1116</v>
      </c>
      <c r="O235" s="74"/>
      <c r="P235" s="74" t="s">
        <v>1137</v>
      </c>
      <c r="Q235" s="74" t="s">
        <v>1139</v>
      </c>
      <c r="R235" s="74"/>
      <c r="S235" s="74"/>
      <c r="T235" s="73" t="s">
        <v>2182</v>
      </c>
      <c r="U235" s="73" t="s">
        <v>2183</v>
      </c>
      <c r="V235" s="68"/>
      <c r="W235" s="68"/>
      <c r="X235" s="68"/>
      <c r="Y235" s="68"/>
      <c r="Z235" s="68"/>
      <c r="AA235" s="68"/>
    </row>
    <row r="236" spans="1:27" ht="165.75">
      <c r="A236" s="71">
        <v>2235</v>
      </c>
      <c r="B236" s="73" t="s">
        <v>2062</v>
      </c>
      <c r="C236" s="73" t="s">
        <v>2184</v>
      </c>
      <c r="D236" s="73">
        <v>201</v>
      </c>
      <c r="E236" s="73">
        <v>1</v>
      </c>
      <c r="F236" s="73" t="s">
        <v>2091</v>
      </c>
      <c r="G236" s="73" t="s">
        <v>449</v>
      </c>
      <c r="H236" s="73" t="s">
        <v>1102</v>
      </c>
      <c r="I236" s="74" t="s">
        <v>2185</v>
      </c>
      <c r="J236" s="74" t="s">
        <v>1523</v>
      </c>
      <c r="K236" s="73" t="s">
        <v>2091</v>
      </c>
      <c r="L236" s="74" t="s">
        <v>2184</v>
      </c>
      <c r="M236" s="74" t="s">
        <v>496</v>
      </c>
      <c r="N236" s="74" t="s">
        <v>1128</v>
      </c>
      <c r="O236" s="74"/>
      <c r="P236" s="74" t="s">
        <v>1137</v>
      </c>
      <c r="Q236" s="74" t="s">
        <v>2609</v>
      </c>
      <c r="R236" s="74"/>
      <c r="S236" s="74"/>
      <c r="T236" s="73" t="s">
        <v>2186</v>
      </c>
      <c r="U236" s="73" t="s">
        <v>2187</v>
      </c>
      <c r="V236" s="68" t="s">
        <v>2109</v>
      </c>
      <c r="W236" s="68" t="s">
        <v>2565</v>
      </c>
      <c r="X236" s="68"/>
      <c r="Y236" s="68"/>
      <c r="Z236" s="68"/>
      <c r="AA236" s="68"/>
    </row>
    <row r="237" spans="1:27" ht="63.75">
      <c r="A237" s="71">
        <v>2236</v>
      </c>
      <c r="B237" s="73" t="s">
        <v>2062</v>
      </c>
      <c r="C237" s="73" t="s">
        <v>2188</v>
      </c>
      <c r="D237" s="73" t="s">
        <v>1285</v>
      </c>
      <c r="E237" s="73" t="s">
        <v>1286</v>
      </c>
      <c r="F237" s="73" t="s">
        <v>2091</v>
      </c>
      <c r="G237" s="73" t="s">
        <v>449</v>
      </c>
      <c r="H237" s="73" t="s">
        <v>1102</v>
      </c>
      <c r="I237" s="74" t="s">
        <v>1285</v>
      </c>
      <c r="J237" s="74" t="s">
        <v>1286</v>
      </c>
      <c r="K237" s="73" t="s">
        <v>2091</v>
      </c>
      <c r="L237" s="74" t="s">
        <v>2188</v>
      </c>
      <c r="M237" s="74" t="s">
        <v>496</v>
      </c>
      <c r="N237" s="74" t="s">
        <v>1128</v>
      </c>
      <c r="O237" s="74"/>
      <c r="P237" s="74" t="s">
        <v>1137</v>
      </c>
      <c r="Q237" s="74" t="s">
        <v>2607</v>
      </c>
      <c r="R237" s="74"/>
      <c r="S237" s="74"/>
      <c r="T237" s="73" t="s">
        <v>1988</v>
      </c>
      <c r="U237" s="73" t="s">
        <v>1989</v>
      </c>
      <c r="V237" s="68" t="s">
        <v>1674</v>
      </c>
      <c r="W237" s="68"/>
      <c r="X237" s="68" t="s">
        <v>16</v>
      </c>
      <c r="Y237" s="68"/>
      <c r="Z237" s="68"/>
      <c r="AA237" s="68"/>
    </row>
    <row r="238" spans="1:27" ht="63.75">
      <c r="A238" s="71">
        <v>2237</v>
      </c>
      <c r="B238" s="73" t="s">
        <v>2062</v>
      </c>
      <c r="C238" s="73" t="s">
        <v>2188</v>
      </c>
      <c r="D238" s="73" t="s">
        <v>1285</v>
      </c>
      <c r="E238" s="73" t="s">
        <v>1286</v>
      </c>
      <c r="F238" s="73" t="s">
        <v>2091</v>
      </c>
      <c r="G238" s="73" t="s">
        <v>449</v>
      </c>
      <c r="H238" s="73" t="s">
        <v>1102</v>
      </c>
      <c r="I238" s="74" t="s">
        <v>1285</v>
      </c>
      <c r="J238" s="74" t="s">
        <v>1286</v>
      </c>
      <c r="K238" s="73" t="s">
        <v>2091</v>
      </c>
      <c r="L238" s="74" t="s">
        <v>2188</v>
      </c>
      <c r="M238" s="74" t="s">
        <v>496</v>
      </c>
      <c r="N238" s="74" t="s">
        <v>1128</v>
      </c>
      <c r="O238" s="74"/>
      <c r="P238" s="74" t="s">
        <v>1137</v>
      </c>
      <c r="Q238" s="74" t="s">
        <v>2609</v>
      </c>
      <c r="R238" s="74"/>
      <c r="S238" s="74"/>
      <c r="T238" s="73" t="s">
        <v>1990</v>
      </c>
      <c r="U238" s="73" t="s">
        <v>1991</v>
      </c>
      <c r="V238" s="68" t="s">
        <v>1674</v>
      </c>
      <c r="W238" s="68" t="s">
        <v>2566</v>
      </c>
      <c r="X238" s="68" t="s">
        <v>16</v>
      </c>
      <c r="Y238" s="68"/>
      <c r="Z238" s="68"/>
      <c r="AA238" s="68"/>
    </row>
    <row r="239" spans="1:27" ht="63.75">
      <c r="A239" s="71">
        <v>2238</v>
      </c>
      <c r="B239" s="73" t="s">
        <v>2062</v>
      </c>
      <c r="C239" s="73" t="s">
        <v>1992</v>
      </c>
      <c r="D239" s="73">
        <v>178</v>
      </c>
      <c r="E239" s="75">
        <v>40434</v>
      </c>
      <c r="F239" s="73" t="s">
        <v>2091</v>
      </c>
      <c r="G239" s="73" t="s">
        <v>449</v>
      </c>
      <c r="H239" s="73" t="s">
        <v>1102</v>
      </c>
      <c r="I239" s="74" t="s">
        <v>1993</v>
      </c>
      <c r="J239" s="74" t="s">
        <v>1994</v>
      </c>
      <c r="K239" s="73" t="s">
        <v>2091</v>
      </c>
      <c r="L239" s="74" t="s">
        <v>1992</v>
      </c>
      <c r="M239" s="74" t="s">
        <v>494</v>
      </c>
      <c r="N239" s="74" t="s">
        <v>1126</v>
      </c>
      <c r="O239" s="74"/>
      <c r="P239" s="74" t="s">
        <v>1137</v>
      </c>
      <c r="Q239" s="74" t="s">
        <v>1139</v>
      </c>
      <c r="R239" s="74"/>
      <c r="S239" s="74"/>
      <c r="T239" s="73" t="s">
        <v>1304</v>
      </c>
      <c r="U239" s="73" t="s">
        <v>1305</v>
      </c>
      <c r="V239" s="68"/>
      <c r="W239" s="68"/>
      <c r="X239" s="68"/>
      <c r="Y239" s="68"/>
      <c r="Z239" s="68"/>
      <c r="AA239" s="68"/>
    </row>
    <row r="240" spans="1:27" ht="76.5">
      <c r="A240" s="71">
        <v>2239</v>
      </c>
      <c r="B240" s="73" t="s">
        <v>2062</v>
      </c>
      <c r="C240" s="73" t="s">
        <v>1306</v>
      </c>
      <c r="D240" s="73">
        <v>178</v>
      </c>
      <c r="E240" s="76">
        <v>20455</v>
      </c>
      <c r="F240" s="73" t="s">
        <v>2091</v>
      </c>
      <c r="G240" s="73" t="s">
        <v>449</v>
      </c>
      <c r="H240" s="73" t="s">
        <v>1102</v>
      </c>
      <c r="I240" s="74" t="s">
        <v>1993</v>
      </c>
      <c r="J240" s="74" t="s">
        <v>1307</v>
      </c>
      <c r="K240" s="73" t="s">
        <v>2091</v>
      </c>
      <c r="L240" s="74" t="s">
        <v>1306</v>
      </c>
      <c r="M240" s="74" t="s">
        <v>494</v>
      </c>
      <c r="N240" s="74" t="s">
        <v>1126</v>
      </c>
      <c r="O240" s="74"/>
      <c r="P240" s="74" t="s">
        <v>1137</v>
      </c>
      <c r="Q240" s="74" t="s">
        <v>1139</v>
      </c>
      <c r="R240" s="74"/>
      <c r="S240" s="74"/>
      <c r="T240" s="73" t="s">
        <v>1308</v>
      </c>
      <c r="U240" s="73" t="s">
        <v>1309</v>
      </c>
      <c r="V240" s="68"/>
      <c r="W240" s="68"/>
      <c r="X240" s="68"/>
      <c r="Y240" s="68"/>
      <c r="Z240" s="68"/>
      <c r="AA240" s="68"/>
    </row>
    <row r="241" spans="1:27" ht="51">
      <c r="A241" s="71">
        <v>2240</v>
      </c>
      <c r="B241" s="73" t="s">
        <v>2062</v>
      </c>
      <c r="C241" s="73" t="s">
        <v>1306</v>
      </c>
      <c r="D241" s="73">
        <v>178</v>
      </c>
      <c r="E241" s="76">
        <v>20455</v>
      </c>
      <c r="F241" s="73" t="s">
        <v>2091</v>
      </c>
      <c r="G241" s="73" t="s">
        <v>449</v>
      </c>
      <c r="H241" s="73" t="s">
        <v>1102</v>
      </c>
      <c r="I241" s="74" t="s">
        <v>1993</v>
      </c>
      <c r="J241" s="74" t="s">
        <v>1307</v>
      </c>
      <c r="K241" s="73" t="s">
        <v>2091</v>
      </c>
      <c r="L241" s="74" t="s">
        <v>1306</v>
      </c>
      <c r="M241" s="74" t="s">
        <v>494</v>
      </c>
      <c r="N241" s="74" t="s">
        <v>1126</v>
      </c>
      <c r="O241" s="74"/>
      <c r="P241" s="74" t="s">
        <v>1137</v>
      </c>
      <c r="Q241" s="74" t="s">
        <v>1139</v>
      </c>
      <c r="R241" s="74"/>
      <c r="S241" s="74"/>
      <c r="T241" s="73" t="s">
        <v>1310</v>
      </c>
      <c r="U241" s="73" t="s">
        <v>1311</v>
      </c>
      <c r="V241" s="68"/>
      <c r="W241" s="68"/>
      <c r="X241" s="68"/>
      <c r="Y241" s="68"/>
      <c r="Z241" s="68"/>
      <c r="AA241" s="68"/>
    </row>
    <row r="242" spans="1:27" ht="102">
      <c r="A242" s="71">
        <v>2241</v>
      </c>
      <c r="B242" s="73" t="s">
        <v>2062</v>
      </c>
      <c r="C242" s="73" t="s">
        <v>1312</v>
      </c>
      <c r="D242" s="73">
        <v>185</v>
      </c>
      <c r="E242" s="73" t="s">
        <v>1313</v>
      </c>
      <c r="F242" s="73" t="s">
        <v>2091</v>
      </c>
      <c r="G242" s="73" t="s">
        <v>449</v>
      </c>
      <c r="H242" s="73" t="s">
        <v>1102</v>
      </c>
      <c r="I242" s="74" t="s">
        <v>1314</v>
      </c>
      <c r="J242" s="74" t="s">
        <v>1313</v>
      </c>
      <c r="K242" s="73" t="s">
        <v>2091</v>
      </c>
      <c r="L242" s="74" t="s">
        <v>1312</v>
      </c>
      <c r="M242" s="74" t="s">
        <v>496</v>
      </c>
      <c r="N242" s="74" t="s">
        <v>1128</v>
      </c>
      <c r="O242" s="74"/>
      <c r="P242" s="74" t="s">
        <v>1137</v>
      </c>
      <c r="Q242" s="74" t="s">
        <v>2610</v>
      </c>
      <c r="R242" s="74"/>
      <c r="S242" s="74"/>
      <c r="T242" s="73" t="s">
        <v>1315</v>
      </c>
      <c r="U242" s="73" t="s">
        <v>1316</v>
      </c>
      <c r="V242" s="68" t="s">
        <v>2109</v>
      </c>
      <c r="W242" s="68" t="s">
        <v>2567</v>
      </c>
      <c r="X242" s="68"/>
      <c r="Y242" s="68"/>
      <c r="Z242" s="68"/>
      <c r="AA242" s="68"/>
    </row>
    <row r="243" spans="1:27" ht="51">
      <c r="A243" s="71">
        <v>2242</v>
      </c>
      <c r="B243" s="73" t="s">
        <v>2062</v>
      </c>
      <c r="C243" s="73" t="s">
        <v>1317</v>
      </c>
      <c r="D243" s="73" t="s">
        <v>1318</v>
      </c>
      <c r="E243" s="73" t="s">
        <v>1319</v>
      </c>
      <c r="F243" s="73" t="s">
        <v>2091</v>
      </c>
      <c r="G243" s="73" t="s">
        <v>449</v>
      </c>
      <c r="H243" s="73" t="s">
        <v>1102</v>
      </c>
      <c r="I243" s="74" t="s">
        <v>1318</v>
      </c>
      <c r="J243" s="74" t="s">
        <v>1319</v>
      </c>
      <c r="K243" s="73" t="s">
        <v>2091</v>
      </c>
      <c r="L243" s="74" t="s">
        <v>1317</v>
      </c>
      <c r="M243" s="74" t="s">
        <v>496</v>
      </c>
      <c r="N243" s="74" t="s">
        <v>1128</v>
      </c>
      <c r="O243" s="74"/>
      <c r="P243" s="74" t="s">
        <v>1137</v>
      </c>
      <c r="Q243" s="74" t="s">
        <v>2607</v>
      </c>
      <c r="R243" s="74"/>
      <c r="S243" s="74"/>
      <c r="T243" s="73" t="s">
        <v>1320</v>
      </c>
      <c r="U243" s="73" t="s">
        <v>1321</v>
      </c>
      <c r="V243" s="68" t="s">
        <v>2109</v>
      </c>
      <c r="W243" s="68"/>
      <c r="X243" s="68"/>
      <c r="Y243" s="68"/>
      <c r="Z243" s="68"/>
      <c r="AA243" s="68"/>
    </row>
    <row r="244" spans="1:27" ht="38.25">
      <c r="A244" s="71">
        <v>2243</v>
      </c>
      <c r="B244" s="73" t="s">
        <v>2062</v>
      </c>
      <c r="C244" s="73" t="s">
        <v>1317</v>
      </c>
      <c r="D244" s="73">
        <v>188</v>
      </c>
      <c r="E244" s="73" t="s">
        <v>1037</v>
      </c>
      <c r="F244" s="73" t="s">
        <v>2091</v>
      </c>
      <c r="G244" s="73" t="s">
        <v>449</v>
      </c>
      <c r="H244" s="73" t="s">
        <v>1102</v>
      </c>
      <c r="I244" s="74" t="s">
        <v>1322</v>
      </c>
      <c r="J244" s="74" t="s">
        <v>1037</v>
      </c>
      <c r="K244" s="73" t="s">
        <v>2091</v>
      </c>
      <c r="L244" s="74" t="s">
        <v>1317</v>
      </c>
      <c r="M244" s="74" t="s">
        <v>496</v>
      </c>
      <c r="N244" s="74" t="s">
        <v>1128</v>
      </c>
      <c r="O244" s="74"/>
      <c r="P244" s="74" t="s">
        <v>2207</v>
      </c>
      <c r="Q244" s="74" t="s">
        <v>1139</v>
      </c>
      <c r="R244" s="74" t="s">
        <v>2605</v>
      </c>
      <c r="S244" s="74" t="s">
        <v>2419</v>
      </c>
      <c r="T244" s="73" t="s">
        <v>1323</v>
      </c>
      <c r="U244" s="73" t="s">
        <v>1324</v>
      </c>
      <c r="V244" s="68" t="s">
        <v>2067</v>
      </c>
      <c r="W244" s="68" t="s">
        <v>2568</v>
      </c>
      <c r="X244" s="68"/>
      <c r="Y244" s="68" t="s">
        <v>584</v>
      </c>
      <c r="Z244" s="68"/>
      <c r="AA244" s="68">
        <v>4.01</v>
      </c>
    </row>
    <row r="245" spans="1:27" ht="51">
      <c r="A245" s="71">
        <v>2244</v>
      </c>
      <c r="B245" s="73" t="s">
        <v>2062</v>
      </c>
      <c r="C245" s="73" t="s">
        <v>1317</v>
      </c>
      <c r="D245" s="73">
        <v>188</v>
      </c>
      <c r="E245" s="73" t="s">
        <v>1325</v>
      </c>
      <c r="F245" s="73" t="s">
        <v>2091</v>
      </c>
      <c r="G245" s="73" t="s">
        <v>449</v>
      </c>
      <c r="H245" s="73" t="s">
        <v>1102</v>
      </c>
      <c r="I245" s="74" t="s">
        <v>1322</v>
      </c>
      <c r="J245" s="74" t="s">
        <v>1325</v>
      </c>
      <c r="K245" s="73" t="s">
        <v>2091</v>
      </c>
      <c r="L245" s="74" t="s">
        <v>1317</v>
      </c>
      <c r="M245" s="74" t="s">
        <v>496</v>
      </c>
      <c r="N245" s="74" t="s">
        <v>1128</v>
      </c>
      <c r="O245" s="74"/>
      <c r="P245" s="74" t="s">
        <v>1137</v>
      </c>
      <c r="Q245" s="74" t="s">
        <v>2610</v>
      </c>
      <c r="R245" s="74"/>
      <c r="S245" s="74"/>
      <c r="T245" s="73" t="s">
        <v>1326</v>
      </c>
      <c r="U245" s="73" t="s">
        <v>1327</v>
      </c>
      <c r="V245" s="68" t="s">
        <v>2109</v>
      </c>
      <c r="W245" s="68" t="s">
        <v>2569</v>
      </c>
      <c r="X245" s="68"/>
      <c r="Y245" s="68"/>
      <c r="Z245" s="68"/>
      <c r="AA245" s="68"/>
    </row>
    <row r="246" spans="1:27" ht="114.75">
      <c r="A246" s="71">
        <v>2245</v>
      </c>
      <c r="B246" s="73" t="s">
        <v>2062</v>
      </c>
      <c r="C246" s="73" t="s">
        <v>1328</v>
      </c>
      <c r="D246" s="73">
        <v>190</v>
      </c>
      <c r="E246" s="76">
        <v>19815</v>
      </c>
      <c r="F246" s="73" t="s">
        <v>2091</v>
      </c>
      <c r="G246" s="73" t="s">
        <v>449</v>
      </c>
      <c r="H246" s="73" t="s">
        <v>1102</v>
      </c>
      <c r="I246" s="74" t="s">
        <v>1329</v>
      </c>
      <c r="J246" s="74" t="s">
        <v>1330</v>
      </c>
      <c r="K246" s="73" t="s">
        <v>2091</v>
      </c>
      <c r="L246" s="74" t="s">
        <v>1328</v>
      </c>
      <c r="M246" s="74" t="s">
        <v>496</v>
      </c>
      <c r="N246" s="74" t="s">
        <v>1128</v>
      </c>
      <c r="O246" s="74"/>
      <c r="P246" s="74" t="s">
        <v>1137</v>
      </c>
      <c r="Q246" s="74" t="s">
        <v>2607</v>
      </c>
      <c r="R246" s="74"/>
      <c r="S246" s="74"/>
      <c r="T246" s="73" t="s">
        <v>1000</v>
      </c>
      <c r="U246" s="73" t="s">
        <v>1001</v>
      </c>
      <c r="V246" s="68" t="s">
        <v>2109</v>
      </c>
      <c r="W246" s="68"/>
      <c r="X246" s="68"/>
      <c r="Y246" s="68"/>
      <c r="Z246" s="68"/>
      <c r="AA246" s="68"/>
    </row>
    <row r="247" spans="1:27" ht="51">
      <c r="A247" s="71">
        <v>2246</v>
      </c>
      <c r="B247" s="73" t="s">
        <v>2062</v>
      </c>
      <c r="C247" s="73" t="s">
        <v>1002</v>
      </c>
      <c r="D247" s="73">
        <v>191</v>
      </c>
      <c r="E247" s="73" t="s">
        <v>1003</v>
      </c>
      <c r="F247" s="73" t="s">
        <v>2091</v>
      </c>
      <c r="G247" s="73" t="s">
        <v>449</v>
      </c>
      <c r="H247" s="73" t="s">
        <v>1102</v>
      </c>
      <c r="I247" s="74" t="s">
        <v>1875</v>
      </c>
      <c r="J247" s="74" t="s">
        <v>1003</v>
      </c>
      <c r="K247" s="73" t="s">
        <v>2091</v>
      </c>
      <c r="L247" s="74" t="s">
        <v>1002</v>
      </c>
      <c r="M247" s="74" t="s">
        <v>496</v>
      </c>
      <c r="N247" s="74" t="s">
        <v>1128</v>
      </c>
      <c r="O247" s="74"/>
      <c r="P247" s="74" t="s">
        <v>1137</v>
      </c>
      <c r="Q247" s="74" t="s">
        <v>2609</v>
      </c>
      <c r="R247" s="74"/>
      <c r="S247" s="74"/>
      <c r="T247" s="73" t="s">
        <v>1004</v>
      </c>
      <c r="U247" s="73" t="s">
        <v>1005</v>
      </c>
      <c r="V247" s="68" t="s">
        <v>2109</v>
      </c>
      <c r="W247" s="68" t="s">
        <v>2570</v>
      </c>
      <c r="X247" s="68"/>
      <c r="Y247" s="68"/>
      <c r="Z247" s="68"/>
      <c r="AA247" s="68"/>
    </row>
    <row r="248" spans="1:27" ht="51">
      <c r="A248" s="71">
        <v>2247</v>
      </c>
      <c r="B248" s="73" t="s">
        <v>2062</v>
      </c>
      <c r="C248" s="73" t="s">
        <v>1866</v>
      </c>
      <c r="D248" s="73">
        <v>192</v>
      </c>
      <c r="E248" s="73" t="s">
        <v>796</v>
      </c>
      <c r="F248" s="73" t="s">
        <v>2091</v>
      </c>
      <c r="G248" s="73" t="s">
        <v>449</v>
      </c>
      <c r="H248" s="73" t="s">
        <v>1102</v>
      </c>
      <c r="I248" s="74" t="s">
        <v>1006</v>
      </c>
      <c r="J248" s="74" t="s">
        <v>796</v>
      </c>
      <c r="K248" s="73" t="s">
        <v>2091</v>
      </c>
      <c r="L248" s="74" t="s">
        <v>1866</v>
      </c>
      <c r="M248" s="74" t="s">
        <v>496</v>
      </c>
      <c r="N248" s="74" t="s">
        <v>1128</v>
      </c>
      <c r="O248" s="74"/>
      <c r="P248" s="74" t="s">
        <v>2207</v>
      </c>
      <c r="Q248" s="74" t="s">
        <v>1139</v>
      </c>
      <c r="R248" s="74" t="s">
        <v>2605</v>
      </c>
      <c r="S248" s="74" t="s">
        <v>2419</v>
      </c>
      <c r="T248" s="73" t="s">
        <v>1007</v>
      </c>
      <c r="U248" s="73" t="s">
        <v>1008</v>
      </c>
      <c r="V248" s="68" t="s">
        <v>2065</v>
      </c>
      <c r="W248" s="68"/>
      <c r="X248" s="68"/>
      <c r="Y248" s="68" t="s">
        <v>584</v>
      </c>
      <c r="Z248" s="68"/>
      <c r="AA248" s="68">
        <v>4.01</v>
      </c>
    </row>
    <row r="249" spans="1:27" ht="102">
      <c r="A249" s="71">
        <v>2248</v>
      </c>
      <c r="B249" s="73" t="s">
        <v>2062</v>
      </c>
      <c r="C249" s="73" t="s">
        <v>2177</v>
      </c>
      <c r="D249" s="73">
        <v>25</v>
      </c>
      <c r="E249" s="73" t="s">
        <v>1009</v>
      </c>
      <c r="F249" s="73" t="s">
        <v>2091</v>
      </c>
      <c r="G249" s="73" t="s">
        <v>449</v>
      </c>
      <c r="H249" s="73" t="s">
        <v>1097</v>
      </c>
      <c r="I249" s="74" t="s">
        <v>2292</v>
      </c>
      <c r="J249" s="74" t="s">
        <v>1009</v>
      </c>
      <c r="K249" s="73" t="s">
        <v>2091</v>
      </c>
      <c r="L249" s="74" t="s">
        <v>2177</v>
      </c>
      <c r="M249" s="74" t="s">
        <v>471</v>
      </c>
      <c r="N249" s="74" t="s">
        <v>1112</v>
      </c>
      <c r="O249" s="74"/>
      <c r="P249" s="74" t="s">
        <v>2207</v>
      </c>
      <c r="Q249" s="74"/>
      <c r="R249" s="74" t="s">
        <v>2632</v>
      </c>
      <c r="S249" s="74" t="s">
        <v>2419</v>
      </c>
      <c r="T249" s="73" t="s">
        <v>1010</v>
      </c>
      <c r="U249" s="73" t="s">
        <v>1813</v>
      </c>
      <c r="V249" s="79" t="s">
        <v>2066</v>
      </c>
      <c r="W249" s="79" t="s">
        <v>1954</v>
      </c>
      <c r="X249" s="68"/>
      <c r="Y249" s="68" t="s">
        <v>2597</v>
      </c>
      <c r="Z249" s="68"/>
      <c r="AA249" s="68" t="s">
        <v>586</v>
      </c>
    </row>
    <row r="250" spans="1:27" ht="38.25">
      <c r="A250" s="71">
        <v>2249</v>
      </c>
      <c r="B250" s="73" t="s">
        <v>2062</v>
      </c>
      <c r="C250" s="73" t="s">
        <v>2177</v>
      </c>
      <c r="D250" s="73">
        <v>25</v>
      </c>
      <c r="E250" s="73" t="s">
        <v>1011</v>
      </c>
      <c r="F250" s="73" t="s">
        <v>2092</v>
      </c>
      <c r="G250" s="73" t="s">
        <v>449</v>
      </c>
      <c r="H250" s="73" t="s">
        <v>458</v>
      </c>
      <c r="I250" s="74" t="s">
        <v>2292</v>
      </c>
      <c r="J250" s="74" t="s">
        <v>1011</v>
      </c>
      <c r="K250" s="73" t="s">
        <v>2092</v>
      </c>
      <c r="L250" s="74" t="s">
        <v>2177</v>
      </c>
      <c r="M250" s="74" t="s">
        <v>471</v>
      </c>
      <c r="N250" s="74" t="s">
        <v>1099</v>
      </c>
      <c r="O250" s="74"/>
      <c r="P250" s="74" t="s">
        <v>2207</v>
      </c>
      <c r="Q250" s="74" t="s">
        <v>67</v>
      </c>
      <c r="R250" s="74" t="s">
        <v>2421</v>
      </c>
      <c r="S250" s="74" t="s">
        <v>2400</v>
      </c>
      <c r="T250" s="73" t="s">
        <v>1012</v>
      </c>
      <c r="U250" s="73" t="s">
        <v>1013</v>
      </c>
      <c r="V250" s="68" t="s">
        <v>1669</v>
      </c>
      <c r="W250" s="68"/>
      <c r="X250" s="68"/>
      <c r="Y250" s="68" t="s">
        <v>2592</v>
      </c>
      <c r="Z250" s="68"/>
      <c r="AA250" s="68">
        <v>4.01</v>
      </c>
    </row>
    <row r="251" spans="1:27" ht="102">
      <c r="A251" s="71">
        <v>2250</v>
      </c>
      <c r="B251" s="73" t="s">
        <v>2062</v>
      </c>
      <c r="C251" s="73" t="s">
        <v>1014</v>
      </c>
      <c r="D251" s="73">
        <v>26</v>
      </c>
      <c r="E251" s="73" t="s">
        <v>1056</v>
      </c>
      <c r="F251" s="73" t="s">
        <v>2091</v>
      </c>
      <c r="G251" s="73" t="s">
        <v>449</v>
      </c>
      <c r="H251" s="73" t="s">
        <v>1097</v>
      </c>
      <c r="I251" s="74" t="s">
        <v>1015</v>
      </c>
      <c r="J251" s="74" t="s">
        <v>1056</v>
      </c>
      <c r="K251" s="73" t="s">
        <v>2091</v>
      </c>
      <c r="L251" s="74" t="s">
        <v>1014</v>
      </c>
      <c r="M251" s="74" t="s">
        <v>471</v>
      </c>
      <c r="N251" s="74" t="s">
        <v>1112</v>
      </c>
      <c r="O251" s="74"/>
      <c r="P251" s="74" t="s">
        <v>2207</v>
      </c>
      <c r="Q251" s="74"/>
      <c r="R251" s="74" t="s">
        <v>2632</v>
      </c>
      <c r="S251" s="74" t="s">
        <v>2419</v>
      </c>
      <c r="T251" s="73" t="s">
        <v>1016</v>
      </c>
      <c r="U251" s="73" t="s">
        <v>1813</v>
      </c>
      <c r="V251" s="79" t="s">
        <v>2066</v>
      </c>
      <c r="W251" s="79" t="s">
        <v>1954</v>
      </c>
      <c r="X251" s="68"/>
      <c r="Y251" s="68" t="s">
        <v>203</v>
      </c>
      <c r="Z251" s="68"/>
      <c r="AA251" s="68" t="s">
        <v>586</v>
      </c>
    </row>
    <row r="252" spans="1:27" ht="38.25">
      <c r="A252" s="71">
        <v>2251</v>
      </c>
      <c r="B252" s="73" t="s">
        <v>2062</v>
      </c>
      <c r="C252" s="73" t="s">
        <v>1014</v>
      </c>
      <c r="D252" s="73">
        <v>27</v>
      </c>
      <c r="E252" s="73">
        <v>23</v>
      </c>
      <c r="F252" s="73" t="s">
        <v>2092</v>
      </c>
      <c r="G252" s="73" t="s">
        <v>449</v>
      </c>
      <c r="H252" s="73" t="s">
        <v>458</v>
      </c>
      <c r="I252" s="74" t="s">
        <v>1502</v>
      </c>
      <c r="J252" s="74" t="s">
        <v>1017</v>
      </c>
      <c r="K252" s="73" t="s">
        <v>2092</v>
      </c>
      <c r="L252" s="74" t="s">
        <v>1014</v>
      </c>
      <c r="M252" s="74" t="s">
        <v>471</v>
      </c>
      <c r="N252" s="74" t="s">
        <v>1099</v>
      </c>
      <c r="O252" s="74"/>
      <c r="P252" s="74" t="s">
        <v>2207</v>
      </c>
      <c r="Q252" s="74" t="s">
        <v>67</v>
      </c>
      <c r="R252" s="74" t="s">
        <v>2421</v>
      </c>
      <c r="S252" s="74" t="s">
        <v>2400</v>
      </c>
      <c r="T252" s="73" t="s">
        <v>1012</v>
      </c>
      <c r="U252" s="73" t="s">
        <v>1013</v>
      </c>
      <c r="V252" s="68" t="s">
        <v>1669</v>
      </c>
      <c r="W252" s="68"/>
      <c r="X252" s="68"/>
      <c r="Y252" s="68" t="s">
        <v>2592</v>
      </c>
      <c r="Z252" s="68"/>
      <c r="AA252" s="68">
        <v>4.01</v>
      </c>
    </row>
    <row r="253" spans="1:27" ht="38.25">
      <c r="A253" s="71">
        <v>2252</v>
      </c>
      <c r="B253" s="73" t="s">
        <v>2062</v>
      </c>
      <c r="C253" s="73" t="s">
        <v>1866</v>
      </c>
      <c r="D253" s="73">
        <v>194</v>
      </c>
      <c r="E253" s="75">
        <v>40336</v>
      </c>
      <c r="F253" s="73" t="s">
        <v>2092</v>
      </c>
      <c r="G253" s="73" t="s">
        <v>449</v>
      </c>
      <c r="H253" s="73" t="s">
        <v>1102</v>
      </c>
      <c r="I253" s="74" t="s">
        <v>1018</v>
      </c>
      <c r="J253" s="74" t="s">
        <v>1514</v>
      </c>
      <c r="K253" s="73" t="s">
        <v>2092</v>
      </c>
      <c r="L253" s="74" t="s">
        <v>1866</v>
      </c>
      <c r="M253" s="74" t="s">
        <v>496</v>
      </c>
      <c r="N253" s="74" t="s">
        <v>1128</v>
      </c>
      <c r="O253" s="74"/>
      <c r="P253" s="74" t="s">
        <v>2207</v>
      </c>
      <c r="Q253" s="74" t="s">
        <v>1139</v>
      </c>
      <c r="R253" s="74" t="s">
        <v>2605</v>
      </c>
      <c r="S253" s="74" t="s">
        <v>2419</v>
      </c>
      <c r="T253" s="73" t="s">
        <v>1019</v>
      </c>
      <c r="U253" s="73" t="s">
        <v>1020</v>
      </c>
      <c r="V253" s="68" t="s">
        <v>2065</v>
      </c>
      <c r="W253" s="68"/>
      <c r="X253" s="68"/>
      <c r="Y253" s="68" t="s">
        <v>584</v>
      </c>
      <c r="Z253" s="68"/>
      <c r="AA253" s="68">
        <v>4.01</v>
      </c>
    </row>
    <row r="254" spans="1:27" ht="38.25">
      <c r="A254" s="71">
        <v>2253</v>
      </c>
      <c r="B254" s="73" t="s">
        <v>2062</v>
      </c>
      <c r="C254" s="73" t="s">
        <v>1866</v>
      </c>
      <c r="D254" s="73">
        <v>195</v>
      </c>
      <c r="E254" s="75">
        <v>40399</v>
      </c>
      <c r="F254" s="73" t="s">
        <v>2092</v>
      </c>
      <c r="G254" s="73" t="s">
        <v>449</v>
      </c>
      <c r="H254" s="73" t="s">
        <v>1102</v>
      </c>
      <c r="I254" s="74" t="s">
        <v>1218</v>
      </c>
      <c r="J254" s="74" t="s">
        <v>1985</v>
      </c>
      <c r="K254" s="73" t="s">
        <v>2092</v>
      </c>
      <c r="L254" s="74" t="s">
        <v>1866</v>
      </c>
      <c r="M254" s="74" t="s">
        <v>496</v>
      </c>
      <c r="N254" s="74" t="s">
        <v>1128</v>
      </c>
      <c r="O254" s="74"/>
      <c r="P254" s="74" t="s">
        <v>2207</v>
      </c>
      <c r="Q254" s="74" t="s">
        <v>1139</v>
      </c>
      <c r="R254" s="74" t="s">
        <v>2605</v>
      </c>
      <c r="S254" s="74" t="s">
        <v>2419</v>
      </c>
      <c r="T254" s="73" t="s">
        <v>1019</v>
      </c>
      <c r="U254" s="73" t="s">
        <v>1021</v>
      </c>
      <c r="V254" s="68" t="s">
        <v>2065</v>
      </c>
      <c r="W254" s="68"/>
      <c r="X254" s="68"/>
      <c r="Y254" s="68" t="s">
        <v>584</v>
      </c>
      <c r="Z254" s="68"/>
      <c r="AA254" s="68">
        <v>4.01</v>
      </c>
    </row>
    <row r="255" spans="1:27" ht="38.25">
      <c r="A255" s="71">
        <v>2254</v>
      </c>
      <c r="B255" s="73" t="s">
        <v>2062</v>
      </c>
      <c r="C255" s="73" t="s">
        <v>1866</v>
      </c>
      <c r="D255" s="73">
        <v>196</v>
      </c>
      <c r="E255" s="73" t="s">
        <v>1987</v>
      </c>
      <c r="F255" s="73" t="s">
        <v>2092</v>
      </c>
      <c r="G255" s="73" t="s">
        <v>449</v>
      </c>
      <c r="H255" s="73" t="s">
        <v>1102</v>
      </c>
      <c r="I255" s="74" t="s">
        <v>1224</v>
      </c>
      <c r="J255" s="74" t="s">
        <v>1987</v>
      </c>
      <c r="K255" s="73" t="s">
        <v>2092</v>
      </c>
      <c r="L255" s="74" t="s">
        <v>1866</v>
      </c>
      <c r="M255" s="74" t="s">
        <v>496</v>
      </c>
      <c r="N255" s="74" t="s">
        <v>1128</v>
      </c>
      <c r="O255" s="74"/>
      <c r="P255" s="74" t="s">
        <v>2207</v>
      </c>
      <c r="Q255" s="74" t="s">
        <v>1139</v>
      </c>
      <c r="R255" s="74" t="s">
        <v>2605</v>
      </c>
      <c r="S255" s="74" t="s">
        <v>2419</v>
      </c>
      <c r="T255" s="73" t="s">
        <v>1019</v>
      </c>
      <c r="U255" s="73" t="s">
        <v>1022</v>
      </c>
      <c r="V255" s="68" t="s">
        <v>2065</v>
      </c>
      <c r="W255" s="68"/>
      <c r="X255" s="68"/>
      <c r="Y255" s="68" t="s">
        <v>584</v>
      </c>
      <c r="Z255" s="68"/>
      <c r="AA255" s="68">
        <v>4.01</v>
      </c>
    </row>
    <row r="256" spans="1:27" ht="38.25">
      <c r="A256" s="71">
        <v>2255</v>
      </c>
      <c r="B256" s="73" t="s">
        <v>2062</v>
      </c>
      <c r="C256" s="73" t="s">
        <v>1866</v>
      </c>
      <c r="D256" s="73">
        <v>200</v>
      </c>
      <c r="E256" s="73" t="s">
        <v>1023</v>
      </c>
      <c r="F256" s="73" t="s">
        <v>2092</v>
      </c>
      <c r="G256" s="73" t="s">
        <v>449</v>
      </c>
      <c r="H256" s="73" t="s">
        <v>1102</v>
      </c>
      <c r="I256" s="74" t="s">
        <v>1024</v>
      </c>
      <c r="J256" s="74" t="s">
        <v>1023</v>
      </c>
      <c r="K256" s="73" t="s">
        <v>2092</v>
      </c>
      <c r="L256" s="74" t="s">
        <v>1866</v>
      </c>
      <c r="M256" s="74" t="s">
        <v>496</v>
      </c>
      <c r="N256" s="74" t="s">
        <v>1128</v>
      </c>
      <c r="O256" s="74"/>
      <c r="P256" s="74" t="s">
        <v>2207</v>
      </c>
      <c r="Q256" s="74" t="s">
        <v>1139</v>
      </c>
      <c r="R256" s="74" t="s">
        <v>2605</v>
      </c>
      <c r="S256" s="74" t="s">
        <v>2419</v>
      </c>
      <c r="T256" s="73" t="s">
        <v>1025</v>
      </c>
      <c r="U256" s="73" t="s">
        <v>2591</v>
      </c>
      <c r="V256" s="68" t="s">
        <v>2065</v>
      </c>
      <c r="W256" s="68"/>
      <c r="X256" s="68"/>
      <c r="Y256" s="68" t="s">
        <v>584</v>
      </c>
      <c r="Z256" s="79" t="s">
        <v>2594</v>
      </c>
      <c r="AA256" s="68">
        <v>4.01</v>
      </c>
    </row>
    <row r="257" spans="1:27" ht="89.25">
      <c r="A257" s="71">
        <v>2256</v>
      </c>
      <c r="B257" s="73" t="s">
        <v>2062</v>
      </c>
      <c r="C257" s="73" t="s">
        <v>1026</v>
      </c>
      <c r="D257" s="73">
        <v>201</v>
      </c>
      <c r="E257" s="73" t="s">
        <v>1027</v>
      </c>
      <c r="F257" s="73" t="s">
        <v>2091</v>
      </c>
      <c r="G257" s="73" t="s">
        <v>449</v>
      </c>
      <c r="H257" s="73" t="s">
        <v>1102</v>
      </c>
      <c r="I257" s="74" t="s">
        <v>2185</v>
      </c>
      <c r="J257" s="74" t="s">
        <v>1027</v>
      </c>
      <c r="K257" s="73" t="s">
        <v>2091</v>
      </c>
      <c r="L257" s="74" t="s">
        <v>1026</v>
      </c>
      <c r="M257" s="74" t="s">
        <v>496</v>
      </c>
      <c r="N257" s="74" t="s">
        <v>1128</v>
      </c>
      <c r="O257" s="74"/>
      <c r="P257" s="74" t="s">
        <v>1137</v>
      </c>
      <c r="Q257" s="74" t="s">
        <v>2606</v>
      </c>
      <c r="R257" s="74"/>
      <c r="S257" s="74"/>
      <c r="T257" s="73" t="s">
        <v>1028</v>
      </c>
      <c r="U257" s="73" t="s">
        <v>1029</v>
      </c>
      <c r="V257" s="68" t="s">
        <v>2109</v>
      </c>
      <c r="W257" s="68" t="s">
        <v>2571</v>
      </c>
      <c r="X257" s="68"/>
      <c r="Y257" s="68"/>
      <c r="Z257" s="68"/>
      <c r="AA257" s="68"/>
    </row>
    <row r="258" spans="1:27" ht="218.25">
      <c r="A258" s="71">
        <v>2257</v>
      </c>
      <c r="B258" s="73" t="s">
        <v>2062</v>
      </c>
      <c r="C258" s="73" t="s">
        <v>1030</v>
      </c>
      <c r="D258" s="73">
        <v>6</v>
      </c>
      <c r="E258" s="73" t="s">
        <v>1031</v>
      </c>
      <c r="F258" s="73" t="s">
        <v>2091</v>
      </c>
      <c r="G258" s="73" t="s">
        <v>449</v>
      </c>
      <c r="H258" s="73" t="s">
        <v>1097</v>
      </c>
      <c r="I258" s="74" t="s">
        <v>1982</v>
      </c>
      <c r="J258" s="74" t="s">
        <v>1031</v>
      </c>
      <c r="K258" s="73" t="s">
        <v>2091</v>
      </c>
      <c r="L258" s="74" t="s">
        <v>1030</v>
      </c>
      <c r="M258" s="74" t="s">
        <v>463</v>
      </c>
      <c r="N258" s="74" t="s">
        <v>1100</v>
      </c>
      <c r="O258" s="74"/>
      <c r="P258" s="74" t="s">
        <v>1137</v>
      </c>
      <c r="Q258" s="74" t="s">
        <v>102</v>
      </c>
      <c r="R258" s="74"/>
      <c r="S258" s="74"/>
      <c r="T258" s="73" t="s">
        <v>1032</v>
      </c>
      <c r="U258" s="73" t="s">
        <v>1033</v>
      </c>
      <c r="V258" s="79" t="s">
        <v>2066</v>
      </c>
      <c r="W258" s="79" t="s">
        <v>294</v>
      </c>
      <c r="X258" s="68" t="s">
        <v>295</v>
      </c>
      <c r="Y258" s="68"/>
      <c r="Z258" s="68"/>
      <c r="AA258" s="68"/>
    </row>
    <row r="259" spans="1:27" ht="267.75">
      <c r="A259" s="71">
        <v>2258</v>
      </c>
      <c r="B259" s="73" t="s">
        <v>2062</v>
      </c>
      <c r="C259" s="73" t="s">
        <v>725</v>
      </c>
      <c r="D259" s="73" t="s">
        <v>726</v>
      </c>
      <c r="E259" s="73" t="s">
        <v>727</v>
      </c>
      <c r="F259" s="73" t="s">
        <v>2091</v>
      </c>
      <c r="G259" s="73" t="s">
        <v>449</v>
      </c>
      <c r="H259" s="73" t="s">
        <v>1097</v>
      </c>
      <c r="I259" s="74" t="s">
        <v>726</v>
      </c>
      <c r="J259" s="74" t="s">
        <v>727</v>
      </c>
      <c r="K259" s="73" t="s">
        <v>2091</v>
      </c>
      <c r="L259" s="74" t="s">
        <v>725</v>
      </c>
      <c r="M259" s="74" t="s">
        <v>498</v>
      </c>
      <c r="N259" s="74" t="s">
        <v>1098</v>
      </c>
      <c r="O259" s="74"/>
      <c r="P259" s="74" t="s">
        <v>1137</v>
      </c>
      <c r="Q259" s="74" t="s">
        <v>67</v>
      </c>
      <c r="R259" s="74"/>
      <c r="S259" s="74"/>
      <c r="T259" s="73" t="s">
        <v>426</v>
      </c>
      <c r="U259" s="73" t="s">
        <v>1075</v>
      </c>
      <c r="V259" s="68" t="s">
        <v>1674</v>
      </c>
      <c r="W259" s="68" t="s">
        <v>2583</v>
      </c>
      <c r="X259" s="68" t="s">
        <v>300</v>
      </c>
      <c r="Y259" s="68"/>
      <c r="Z259" s="68"/>
      <c r="AA259" s="68"/>
    </row>
    <row r="260" spans="1:27" ht="255">
      <c r="A260" s="71">
        <v>2259</v>
      </c>
      <c r="B260" s="73" t="s">
        <v>2062</v>
      </c>
      <c r="C260" s="73" t="s">
        <v>1620</v>
      </c>
      <c r="D260" s="73" t="s">
        <v>1076</v>
      </c>
      <c r="E260" s="73" t="s">
        <v>1077</v>
      </c>
      <c r="F260" s="73" t="s">
        <v>2091</v>
      </c>
      <c r="G260" s="73" t="s">
        <v>449</v>
      </c>
      <c r="H260" s="73" t="s">
        <v>1097</v>
      </c>
      <c r="I260" s="74" t="s">
        <v>1076</v>
      </c>
      <c r="J260" s="74" t="s">
        <v>1077</v>
      </c>
      <c r="K260" s="73" t="s">
        <v>2091</v>
      </c>
      <c r="L260" s="74" t="s">
        <v>1620</v>
      </c>
      <c r="M260" s="74" t="s">
        <v>499</v>
      </c>
      <c r="N260" s="74" t="s">
        <v>1129</v>
      </c>
      <c r="O260" s="74"/>
      <c r="P260" s="74" t="s">
        <v>2207</v>
      </c>
      <c r="Q260" s="74" t="s">
        <v>1863</v>
      </c>
      <c r="R260" s="74" t="s">
        <v>2413</v>
      </c>
      <c r="S260" s="74" t="s">
        <v>2400</v>
      </c>
      <c r="T260" s="73" t="s">
        <v>1879</v>
      </c>
      <c r="U260" s="73" t="s">
        <v>2020</v>
      </c>
      <c r="V260" s="79" t="s">
        <v>902</v>
      </c>
      <c r="W260" s="79" t="s">
        <v>1596</v>
      </c>
      <c r="X260" s="68"/>
      <c r="Y260" s="68" t="s">
        <v>584</v>
      </c>
      <c r="Z260" s="68"/>
      <c r="AA260" s="68">
        <v>4.01</v>
      </c>
    </row>
    <row r="261" spans="1:27" ht="38.25">
      <c r="A261" s="71">
        <v>2260</v>
      </c>
      <c r="B261" s="73" t="s">
        <v>2062</v>
      </c>
      <c r="C261" s="73" t="s">
        <v>2021</v>
      </c>
      <c r="D261" s="73" t="s">
        <v>2022</v>
      </c>
      <c r="E261" s="75">
        <v>40208</v>
      </c>
      <c r="F261" s="73" t="s">
        <v>2091</v>
      </c>
      <c r="G261" s="73" t="s">
        <v>449</v>
      </c>
      <c r="H261" s="73" t="s">
        <v>458</v>
      </c>
      <c r="I261" s="74" t="s">
        <v>2022</v>
      </c>
      <c r="J261" s="74" t="s">
        <v>2174</v>
      </c>
      <c r="K261" s="73" t="s">
        <v>2091</v>
      </c>
      <c r="L261" s="74" t="s">
        <v>2021</v>
      </c>
      <c r="M261" s="74" t="s">
        <v>1091</v>
      </c>
      <c r="N261" s="74" t="s">
        <v>1131</v>
      </c>
      <c r="O261" s="74"/>
      <c r="P261" s="74" t="s">
        <v>1137</v>
      </c>
      <c r="Q261" s="74" t="s">
        <v>2609</v>
      </c>
      <c r="R261" s="74"/>
      <c r="S261" s="74"/>
      <c r="T261" s="73" t="s">
        <v>2023</v>
      </c>
      <c r="U261" s="73" t="s">
        <v>2024</v>
      </c>
      <c r="V261" s="79" t="s">
        <v>2109</v>
      </c>
      <c r="W261" s="79" t="s">
        <v>1955</v>
      </c>
      <c r="X261" s="68"/>
      <c r="Y261" s="68"/>
      <c r="Z261" s="68"/>
      <c r="AA261" s="68"/>
    </row>
    <row r="262" spans="1:27" ht="76.5">
      <c r="A262" s="71">
        <v>2261</v>
      </c>
      <c r="B262" s="73" t="s">
        <v>2062</v>
      </c>
      <c r="C262" s="73" t="s">
        <v>1431</v>
      </c>
      <c r="D262" s="73" t="s">
        <v>986</v>
      </c>
      <c r="E262" s="76">
        <v>12785</v>
      </c>
      <c r="F262" s="73" t="s">
        <v>2091</v>
      </c>
      <c r="G262" s="73" t="s">
        <v>449</v>
      </c>
      <c r="H262" s="73" t="s">
        <v>458</v>
      </c>
      <c r="I262" s="74" t="s">
        <v>986</v>
      </c>
      <c r="J262" s="74" t="s">
        <v>2025</v>
      </c>
      <c r="K262" s="73" t="s">
        <v>2091</v>
      </c>
      <c r="L262" s="74" t="s">
        <v>1431</v>
      </c>
      <c r="M262" s="74" t="s">
        <v>500</v>
      </c>
      <c r="N262" s="74" t="s">
        <v>1132</v>
      </c>
      <c r="O262" s="74"/>
      <c r="P262" s="74" t="s">
        <v>1137</v>
      </c>
      <c r="Q262" s="73" t="s">
        <v>2408</v>
      </c>
      <c r="R262" s="74"/>
      <c r="S262" s="74"/>
      <c r="T262" s="73" t="s">
        <v>2026</v>
      </c>
      <c r="U262" s="73" t="s">
        <v>2027</v>
      </c>
      <c r="V262" s="68" t="s">
        <v>2414</v>
      </c>
      <c r="W262" s="68"/>
      <c r="X262" s="68"/>
      <c r="Y262" s="68"/>
      <c r="Z262" s="68"/>
      <c r="AA262" s="68"/>
    </row>
    <row r="263" spans="1:27" ht="38.25">
      <c r="A263" s="71">
        <v>2262</v>
      </c>
      <c r="B263" s="73" t="s">
        <v>2062</v>
      </c>
      <c r="C263" s="73" t="s">
        <v>2028</v>
      </c>
      <c r="D263" s="73">
        <v>255</v>
      </c>
      <c r="E263" s="73">
        <v>15</v>
      </c>
      <c r="F263" s="73" t="s">
        <v>2092</v>
      </c>
      <c r="G263" s="73" t="s">
        <v>449</v>
      </c>
      <c r="H263" s="73" t="s">
        <v>458</v>
      </c>
      <c r="I263" s="74" t="s">
        <v>2029</v>
      </c>
      <c r="J263" s="74" t="s">
        <v>2030</v>
      </c>
      <c r="K263" s="73" t="s">
        <v>2092</v>
      </c>
      <c r="L263" s="74" t="s">
        <v>2028</v>
      </c>
      <c r="M263" s="74" t="s">
        <v>501</v>
      </c>
      <c r="N263" s="74" t="s">
        <v>1099</v>
      </c>
      <c r="O263" s="74"/>
      <c r="P263" s="74" t="s">
        <v>2207</v>
      </c>
      <c r="Q263" s="74" t="s">
        <v>67</v>
      </c>
      <c r="R263" s="74" t="s">
        <v>2421</v>
      </c>
      <c r="S263" s="74" t="s">
        <v>2400</v>
      </c>
      <c r="T263" s="73" t="s">
        <v>1749</v>
      </c>
      <c r="U263" s="73" t="s">
        <v>2031</v>
      </c>
      <c r="V263" s="68" t="s">
        <v>1669</v>
      </c>
      <c r="W263" s="68"/>
      <c r="X263" s="68"/>
      <c r="Y263" s="68" t="s">
        <v>2592</v>
      </c>
      <c r="Z263" s="68"/>
      <c r="AA263" s="68">
        <v>4.01</v>
      </c>
    </row>
    <row r="264" spans="1:27" ht="38.25">
      <c r="A264" s="71">
        <v>2263</v>
      </c>
      <c r="B264" s="73" t="s">
        <v>2062</v>
      </c>
      <c r="C264" s="73" t="s">
        <v>2028</v>
      </c>
      <c r="D264" s="73">
        <v>255</v>
      </c>
      <c r="E264" s="73">
        <v>18</v>
      </c>
      <c r="F264" s="73" t="s">
        <v>2092</v>
      </c>
      <c r="G264" s="73" t="s">
        <v>449</v>
      </c>
      <c r="H264" s="73" t="s">
        <v>458</v>
      </c>
      <c r="I264" s="74" t="s">
        <v>2029</v>
      </c>
      <c r="J264" s="74" t="s">
        <v>1782</v>
      </c>
      <c r="K264" s="73" t="s">
        <v>2092</v>
      </c>
      <c r="L264" s="74" t="s">
        <v>2028</v>
      </c>
      <c r="M264" s="74" t="s">
        <v>501</v>
      </c>
      <c r="N264" s="74" t="s">
        <v>1099</v>
      </c>
      <c r="O264" s="74"/>
      <c r="P264" s="74" t="s">
        <v>2207</v>
      </c>
      <c r="Q264" s="74" t="s">
        <v>67</v>
      </c>
      <c r="R264" s="74" t="s">
        <v>2421</v>
      </c>
      <c r="S264" s="74" t="s">
        <v>2400</v>
      </c>
      <c r="T264" s="73" t="s">
        <v>1749</v>
      </c>
      <c r="U264" s="73" t="s">
        <v>2032</v>
      </c>
      <c r="V264" s="68" t="s">
        <v>1669</v>
      </c>
      <c r="W264" s="68"/>
      <c r="X264" s="68"/>
      <c r="Y264" s="68" t="s">
        <v>584</v>
      </c>
      <c r="Z264" s="68"/>
      <c r="AA264" s="68">
        <v>4.01</v>
      </c>
    </row>
    <row r="265" spans="1:27" ht="38.25">
      <c r="A265" s="71">
        <v>2264</v>
      </c>
      <c r="B265" s="73" t="s">
        <v>2062</v>
      </c>
      <c r="C265" s="73" t="s">
        <v>2028</v>
      </c>
      <c r="D265" s="73">
        <v>255</v>
      </c>
      <c r="E265" s="73">
        <v>39</v>
      </c>
      <c r="F265" s="73" t="s">
        <v>2092</v>
      </c>
      <c r="G265" s="73" t="s">
        <v>449</v>
      </c>
      <c r="H265" s="73" t="s">
        <v>458</v>
      </c>
      <c r="I265" s="74" t="s">
        <v>2029</v>
      </c>
      <c r="J265" s="74" t="s">
        <v>2001</v>
      </c>
      <c r="K265" s="73" t="s">
        <v>2092</v>
      </c>
      <c r="L265" s="74" t="s">
        <v>2028</v>
      </c>
      <c r="M265" s="74" t="s">
        <v>501</v>
      </c>
      <c r="N265" s="74" t="s">
        <v>1099</v>
      </c>
      <c r="O265" s="74"/>
      <c r="P265" s="74" t="s">
        <v>2207</v>
      </c>
      <c r="Q265" s="74" t="s">
        <v>67</v>
      </c>
      <c r="R265" s="74" t="s">
        <v>2421</v>
      </c>
      <c r="S265" s="74" t="s">
        <v>2400</v>
      </c>
      <c r="T265" s="73" t="s">
        <v>1749</v>
      </c>
      <c r="U265" s="73" t="s">
        <v>2033</v>
      </c>
      <c r="V265" s="68" t="s">
        <v>1669</v>
      </c>
      <c r="W265" s="68"/>
      <c r="X265" s="68"/>
      <c r="Y265" s="68" t="s">
        <v>584</v>
      </c>
      <c r="Z265" s="68"/>
      <c r="AA265" s="68">
        <v>4.01</v>
      </c>
    </row>
    <row r="266" spans="1:27" ht="229.5">
      <c r="A266" s="71">
        <v>2265</v>
      </c>
      <c r="B266" s="73" t="s">
        <v>2037</v>
      </c>
      <c r="C266" s="73" t="s">
        <v>2034</v>
      </c>
      <c r="D266" s="73">
        <v>14</v>
      </c>
      <c r="E266" s="75">
        <v>40525</v>
      </c>
      <c r="F266" s="73" t="s">
        <v>2091</v>
      </c>
      <c r="G266" s="73" t="s">
        <v>449</v>
      </c>
      <c r="H266" s="73" t="s">
        <v>460</v>
      </c>
      <c r="I266" s="74" t="s">
        <v>705</v>
      </c>
      <c r="J266" s="74" t="s">
        <v>2035</v>
      </c>
      <c r="K266" s="73" t="s">
        <v>2091</v>
      </c>
      <c r="L266" s="74" t="s">
        <v>2034</v>
      </c>
      <c r="M266" s="74" t="s">
        <v>468</v>
      </c>
      <c r="N266" s="74" t="s">
        <v>1106</v>
      </c>
      <c r="O266" s="74"/>
      <c r="P266" s="74" t="s">
        <v>1137</v>
      </c>
      <c r="Q266" s="74" t="s">
        <v>66</v>
      </c>
      <c r="R266" s="74"/>
      <c r="S266" s="74"/>
      <c r="T266" s="73" t="s">
        <v>2036</v>
      </c>
      <c r="U266" s="73" t="s">
        <v>1885</v>
      </c>
      <c r="V266" s="68"/>
      <c r="W266" s="68"/>
      <c r="X266" s="68"/>
      <c r="Y266" s="68"/>
      <c r="Z266" s="68"/>
      <c r="AA266" s="68"/>
    </row>
    <row r="267" spans="1:27" ht="51">
      <c r="A267" s="71">
        <v>2266</v>
      </c>
      <c r="B267" s="73" t="s">
        <v>2038</v>
      </c>
      <c r="C267" s="73" t="s">
        <v>1886</v>
      </c>
      <c r="D267" s="73">
        <v>6</v>
      </c>
      <c r="E267" s="73">
        <v>54</v>
      </c>
      <c r="F267" s="73" t="s">
        <v>1887</v>
      </c>
      <c r="G267" s="73" t="s">
        <v>450</v>
      </c>
      <c r="H267" s="73" t="s">
        <v>458</v>
      </c>
      <c r="I267" s="74" t="s">
        <v>1982</v>
      </c>
      <c r="J267" s="74" t="s">
        <v>1482</v>
      </c>
      <c r="K267" s="73" t="s">
        <v>452</v>
      </c>
      <c r="L267" s="74" t="s">
        <v>1886</v>
      </c>
      <c r="M267" s="74" t="s">
        <v>463</v>
      </c>
      <c r="N267" s="74" t="s">
        <v>1099</v>
      </c>
      <c r="O267" s="74"/>
      <c r="P267" s="74" t="s">
        <v>2207</v>
      </c>
      <c r="Q267" s="74" t="s">
        <v>67</v>
      </c>
      <c r="R267" s="74" t="s">
        <v>2421</v>
      </c>
      <c r="S267" s="74" t="s">
        <v>2400</v>
      </c>
      <c r="T267" s="73" t="s">
        <v>1888</v>
      </c>
      <c r="U267" s="73" t="s">
        <v>1889</v>
      </c>
      <c r="V267" s="68" t="s">
        <v>1669</v>
      </c>
      <c r="W267" s="68"/>
      <c r="X267" s="68"/>
      <c r="Y267" s="68" t="s">
        <v>2592</v>
      </c>
      <c r="Z267" s="68"/>
      <c r="AA267" s="68">
        <v>4.01</v>
      </c>
    </row>
    <row r="268" spans="1:27" ht="51">
      <c r="A268" s="71">
        <v>2267</v>
      </c>
      <c r="B268" s="73" t="s">
        <v>2038</v>
      </c>
      <c r="C268" s="73" t="s">
        <v>1890</v>
      </c>
      <c r="D268" s="73">
        <v>79</v>
      </c>
      <c r="E268" s="73">
        <v>52</v>
      </c>
      <c r="F268" s="73" t="s">
        <v>1887</v>
      </c>
      <c r="G268" s="73" t="s">
        <v>450</v>
      </c>
      <c r="H268" s="73" t="s">
        <v>460</v>
      </c>
      <c r="I268" s="74" t="s">
        <v>1891</v>
      </c>
      <c r="J268" s="74" t="s">
        <v>1479</v>
      </c>
      <c r="K268" s="73" t="s">
        <v>452</v>
      </c>
      <c r="L268" s="74" t="s">
        <v>1890</v>
      </c>
      <c r="M268" s="74" t="s">
        <v>477</v>
      </c>
      <c r="N268" s="74" t="s">
        <v>1113</v>
      </c>
      <c r="O268" s="74"/>
      <c r="P268" s="74" t="s">
        <v>2207</v>
      </c>
      <c r="Q268" s="74" t="s">
        <v>66</v>
      </c>
      <c r="R268" s="74" t="s">
        <v>2192</v>
      </c>
      <c r="S268" s="74" t="s">
        <v>2193</v>
      </c>
      <c r="T268" s="73" t="s">
        <v>1892</v>
      </c>
      <c r="U268" s="73" t="s">
        <v>1893</v>
      </c>
      <c r="V268" s="68" t="s">
        <v>1670</v>
      </c>
      <c r="W268" s="68" t="s">
        <v>2191</v>
      </c>
      <c r="X268" s="68"/>
      <c r="Y268" s="68" t="s">
        <v>2592</v>
      </c>
      <c r="Z268" s="68"/>
      <c r="AA268" s="68">
        <v>4.01</v>
      </c>
    </row>
    <row r="269" spans="1:27" ht="51">
      <c r="A269" s="71">
        <v>2268</v>
      </c>
      <c r="B269" s="73" t="s">
        <v>2038</v>
      </c>
      <c r="C269" s="73" t="s">
        <v>1894</v>
      </c>
      <c r="D269" s="73">
        <v>80</v>
      </c>
      <c r="E269" s="73">
        <v>20</v>
      </c>
      <c r="F269" s="73" t="s">
        <v>1887</v>
      </c>
      <c r="G269" s="73" t="s">
        <v>450</v>
      </c>
      <c r="H269" s="73" t="s">
        <v>460</v>
      </c>
      <c r="I269" s="74" t="s">
        <v>1895</v>
      </c>
      <c r="J269" s="74" t="s">
        <v>1759</v>
      </c>
      <c r="K269" s="73" t="s">
        <v>452</v>
      </c>
      <c r="L269" s="74" t="s">
        <v>1894</v>
      </c>
      <c r="M269" s="74" t="s">
        <v>477</v>
      </c>
      <c r="N269" s="74" t="s">
        <v>1113</v>
      </c>
      <c r="O269" s="74"/>
      <c r="P269" s="74" t="s">
        <v>1137</v>
      </c>
      <c r="Q269" s="74" t="s">
        <v>66</v>
      </c>
      <c r="R269" s="74"/>
      <c r="S269" s="74"/>
      <c r="T269" s="73" t="s">
        <v>1896</v>
      </c>
      <c r="U269" s="73" t="s">
        <v>1897</v>
      </c>
      <c r="V269" s="68" t="s">
        <v>1674</v>
      </c>
      <c r="W269" s="68"/>
      <c r="X269" s="68" t="s">
        <v>299</v>
      </c>
      <c r="Y269" s="68"/>
      <c r="Z269" s="68"/>
      <c r="AA269" s="68"/>
    </row>
    <row r="270" spans="1:27" ht="51">
      <c r="A270" s="71">
        <v>2269</v>
      </c>
      <c r="B270" s="73" t="s">
        <v>2038</v>
      </c>
      <c r="C270" s="73" t="s">
        <v>1898</v>
      </c>
      <c r="D270" s="73">
        <v>86</v>
      </c>
      <c r="E270" s="73">
        <v>30</v>
      </c>
      <c r="F270" s="73" t="s">
        <v>1887</v>
      </c>
      <c r="G270" s="73" t="s">
        <v>450</v>
      </c>
      <c r="H270" s="73" t="s">
        <v>460</v>
      </c>
      <c r="I270" s="74" t="s">
        <v>1899</v>
      </c>
      <c r="J270" s="74" t="s">
        <v>967</v>
      </c>
      <c r="K270" s="73" t="s">
        <v>452</v>
      </c>
      <c r="L270" s="74" t="s">
        <v>1898</v>
      </c>
      <c r="M270" s="74" t="s">
        <v>477</v>
      </c>
      <c r="N270" s="74" t="s">
        <v>1113</v>
      </c>
      <c r="O270" s="74"/>
      <c r="P270" s="74" t="s">
        <v>2207</v>
      </c>
      <c r="Q270" s="74" t="s">
        <v>66</v>
      </c>
      <c r="R270" s="74" t="s">
        <v>2192</v>
      </c>
      <c r="S270" s="74" t="s">
        <v>2193</v>
      </c>
      <c r="T270" s="73" t="s">
        <v>1900</v>
      </c>
      <c r="U270" s="73" t="s">
        <v>1908</v>
      </c>
      <c r="V270" s="68" t="s">
        <v>1670</v>
      </c>
      <c r="W270" s="68" t="s">
        <v>2191</v>
      </c>
      <c r="X270" s="68"/>
      <c r="Y270" s="68" t="s">
        <v>2592</v>
      </c>
      <c r="Z270" s="68"/>
      <c r="AA270" s="68">
        <v>4.01</v>
      </c>
    </row>
    <row r="271" spans="1:27" ht="38.25">
      <c r="A271" s="71">
        <v>2270</v>
      </c>
      <c r="B271" s="73" t="s">
        <v>2038</v>
      </c>
      <c r="C271" s="73" t="s">
        <v>1909</v>
      </c>
      <c r="D271" s="73">
        <v>30</v>
      </c>
      <c r="E271" s="73">
        <v>16</v>
      </c>
      <c r="F271" s="73" t="s">
        <v>1910</v>
      </c>
      <c r="G271" s="73" t="s">
        <v>450</v>
      </c>
      <c r="H271" s="73" t="s">
        <v>460</v>
      </c>
      <c r="I271" s="74" t="s">
        <v>967</v>
      </c>
      <c r="J271" s="74" t="s">
        <v>708</v>
      </c>
      <c r="K271" s="73" t="s">
        <v>451</v>
      </c>
      <c r="L271" s="74" t="s">
        <v>1909</v>
      </c>
      <c r="M271" s="74" t="s">
        <v>472</v>
      </c>
      <c r="N271" s="74" t="s">
        <v>1106</v>
      </c>
      <c r="O271" s="74"/>
      <c r="P271" s="74" t="s">
        <v>1137</v>
      </c>
      <c r="Q271" s="74" t="s">
        <v>66</v>
      </c>
      <c r="R271" s="74"/>
      <c r="S271" s="74"/>
      <c r="T271" s="73" t="s">
        <v>1911</v>
      </c>
      <c r="U271" s="73" t="s">
        <v>1912</v>
      </c>
      <c r="V271" s="68"/>
      <c r="W271" s="68"/>
      <c r="X271" s="68"/>
      <c r="Y271" s="68"/>
      <c r="Z271" s="68"/>
      <c r="AA271" s="68"/>
    </row>
    <row r="272" spans="1:27" ht="51">
      <c r="A272" s="71">
        <v>2271</v>
      </c>
      <c r="B272" s="73" t="s">
        <v>2038</v>
      </c>
      <c r="C272" s="73" t="s">
        <v>1913</v>
      </c>
      <c r="D272" s="73">
        <v>158</v>
      </c>
      <c r="E272" s="73">
        <v>51</v>
      </c>
      <c r="F272" s="73" t="s">
        <v>1910</v>
      </c>
      <c r="G272" s="73" t="s">
        <v>450</v>
      </c>
      <c r="H272" s="73" t="s">
        <v>460</v>
      </c>
      <c r="I272" s="74" t="s">
        <v>1914</v>
      </c>
      <c r="J272" s="74" t="s">
        <v>1822</v>
      </c>
      <c r="K272" s="73" t="s">
        <v>451</v>
      </c>
      <c r="L272" s="74" t="s">
        <v>1913</v>
      </c>
      <c r="M272" s="74" t="s">
        <v>491</v>
      </c>
      <c r="N272" s="74" t="s">
        <v>1115</v>
      </c>
      <c r="O272" s="74"/>
      <c r="P272" s="74" t="s">
        <v>2207</v>
      </c>
      <c r="Q272" s="74"/>
      <c r="R272" s="74" t="s">
        <v>2206</v>
      </c>
      <c r="S272" s="74" t="s">
        <v>2193</v>
      </c>
      <c r="T272" s="73" t="s">
        <v>1915</v>
      </c>
      <c r="U272" s="73" t="s">
        <v>1912</v>
      </c>
      <c r="V272" s="68" t="s">
        <v>1423</v>
      </c>
      <c r="W272" s="68" t="s">
        <v>1422</v>
      </c>
      <c r="X272" s="68"/>
      <c r="Y272" s="68" t="s">
        <v>584</v>
      </c>
      <c r="Z272" s="68"/>
      <c r="AA272" s="68" t="s">
        <v>586</v>
      </c>
    </row>
    <row r="273" spans="1:27" ht="89.25">
      <c r="A273" s="71">
        <v>2272</v>
      </c>
      <c r="B273" s="73" t="s">
        <v>2039</v>
      </c>
      <c r="C273" s="73" t="s">
        <v>2389</v>
      </c>
      <c r="D273" s="73">
        <v>111</v>
      </c>
      <c r="E273" s="73">
        <v>52</v>
      </c>
      <c r="F273" s="73" t="s">
        <v>1910</v>
      </c>
      <c r="G273" s="73" t="s">
        <v>450</v>
      </c>
      <c r="H273" s="73" t="s">
        <v>1097</v>
      </c>
      <c r="I273" s="74" t="s">
        <v>2354</v>
      </c>
      <c r="J273" s="74" t="s">
        <v>1479</v>
      </c>
      <c r="K273" s="73" t="s">
        <v>451</v>
      </c>
      <c r="L273" s="74" t="s">
        <v>2389</v>
      </c>
      <c r="M273" s="74" t="s">
        <v>482</v>
      </c>
      <c r="N273" s="74" t="s">
        <v>1107</v>
      </c>
      <c r="O273" s="74"/>
      <c r="P273" s="74" t="s">
        <v>1137</v>
      </c>
      <c r="Q273" s="74" t="s">
        <v>1151</v>
      </c>
      <c r="R273" s="74"/>
      <c r="S273" s="74"/>
      <c r="T273" s="73" t="s">
        <v>1916</v>
      </c>
      <c r="U273" s="73" t="s">
        <v>1917</v>
      </c>
      <c r="V273" s="68"/>
      <c r="W273" s="79" t="s">
        <v>2503</v>
      </c>
      <c r="X273" s="68"/>
      <c r="Y273" s="68"/>
      <c r="Z273" s="68"/>
      <c r="AA273" s="68"/>
    </row>
    <row r="274" spans="1:27" ht="51">
      <c r="A274" s="71">
        <v>2273</v>
      </c>
      <c r="B274" s="73" t="s">
        <v>2039</v>
      </c>
      <c r="C274" s="73" t="s">
        <v>2389</v>
      </c>
      <c r="D274" s="73">
        <v>111</v>
      </c>
      <c r="E274" s="73">
        <v>45</v>
      </c>
      <c r="F274" s="73" t="s">
        <v>1910</v>
      </c>
      <c r="G274" s="73" t="s">
        <v>450</v>
      </c>
      <c r="H274" s="73" t="s">
        <v>1097</v>
      </c>
      <c r="I274" s="74" t="s">
        <v>2354</v>
      </c>
      <c r="J274" s="74" t="s">
        <v>1918</v>
      </c>
      <c r="K274" s="73" t="s">
        <v>451</v>
      </c>
      <c r="L274" s="74" t="s">
        <v>2389</v>
      </c>
      <c r="M274" s="74" t="s">
        <v>482</v>
      </c>
      <c r="N274" s="74" t="s">
        <v>1107</v>
      </c>
      <c r="O274" s="74"/>
      <c r="P274" s="74" t="s">
        <v>1137</v>
      </c>
      <c r="Q274" s="74" t="s">
        <v>1151</v>
      </c>
      <c r="R274" s="74"/>
      <c r="S274" s="74"/>
      <c r="T274" s="73" t="s">
        <v>1919</v>
      </c>
      <c r="U274" s="73" t="s">
        <v>1920</v>
      </c>
      <c r="V274" s="68" t="s">
        <v>2198</v>
      </c>
      <c r="W274" s="68"/>
      <c r="X274" s="68" t="s">
        <v>17</v>
      </c>
      <c r="Y274" s="68"/>
      <c r="Z274" s="68"/>
      <c r="AA274" s="68"/>
    </row>
    <row r="275" spans="1:27" ht="76.5">
      <c r="A275" s="71">
        <v>2274</v>
      </c>
      <c r="B275" s="73" t="s">
        <v>2039</v>
      </c>
      <c r="C275" s="73" t="s">
        <v>2389</v>
      </c>
      <c r="D275" s="73">
        <v>111</v>
      </c>
      <c r="E275" s="73">
        <v>41</v>
      </c>
      <c r="F275" s="73" t="s">
        <v>1910</v>
      </c>
      <c r="G275" s="73" t="s">
        <v>450</v>
      </c>
      <c r="H275" s="73" t="s">
        <v>1097</v>
      </c>
      <c r="I275" s="74" t="s">
        <v>2354</v>
      </c>
      <c r="J275" s="74" t="s">
        <v>1466</v>
      </c>
      <c r="K275" s="73" t="s">
        <v>451</v>
      </c>
      <c r="L275" s="74" t="s">
        <v>2389</v>
      </c>
      <c r="M275" s="74" t="s">
        <v>482</v>
      </c>
      <c r="N275" s="74" t="s">
        <v>1107</v>
      </c>
      <c r="O275" s="74"/>
      <c r="P275" s="74" t="s">
        <v>1137</v>
      </c>
      <c r="Q275" s="74" t="s">
        <v>1151</v>
      </c>
      <c r="R275" s="74"/>
      <c r="S275" s="74"/>
      <c r="T275" s="73" t="s">
        <v>1921</v>
      </c>
      <c r="U275" s="73" t="s">
        <v>1922</v>
      </c>
      <c r="V275" s="68"/>
      <c r="W275" s="68"/>
      <c r="X275" s="68"/>
      <c r="Y275" s="68"/>
      <c r="Z275" s="68"/>
      <c r="AA275" s="68"/>
    </row>
    <row r="276" spans="1:27" ht="38.25">
      <c r="A276" s="71">
        <v>2275</v>
      </c>
      <c r="B276" s="73" t="s">
        <v>2039</v>
      </c>
      <c r="C276" s="73" t="s">
        <v>2397</v>
      </c>
      <c r="D276" s="73">
        <v>111</v>
      </c>
      <c r="E276" s="73">
        <v>59</v>
      </c>
      <c r="F276" s="73" t="s">
        <v>1910</v>
      </c>
      <c r="G276" s="73" t="s">
        <v>450</v>
      </c>
      <c r="H276" s="73" t="s">
        <v>1097</v>
      </c>
      <c r="I276" s="74" t="s">
        <v>2354</v>
      </c>
      <c r="J276" s="74" t="s">
        <v>1441</v>
      </c>
      <c r="K276" s="73" t="s">
        <v>451</v>
      </c>
      <c r="L276" s="74" t="s">
        <v>2397</v>
      </c>
      <c r="M276" s="74" t="s">
        <v>482</v>
      </c>
      <c r="N276" s="74" t="s">
        <v>1107</v>
      </c>
      <c r="O276" s="74"/>
      <c r="P276" s="74" t="s">
        <v>1137</v>
      </c>
      <c r="Q276" s="74" t="s">
        <v>1151</v>
      </c>
      <c r="R276" s="74"/>
      <c r="S276" s="74"/>
      <c r="T276" s="73" t="s">
        <v>1923</v>
      </c>
      <c r="U276" s="73" t="s">
        <v>1924</v>
      </c>
      <c r="V276" s="68" t="s">
        <v>2198</v>
      </c>
      <c r="W276" s="68"/>
      <c r="X276" s="68" t="s">
        <v>17</v>
      </c>
      <c r="Y276" s="68"/>
      <c r="Z276" s="68"/>
      <c r="AA276" s="68"/>
    </row>
    <row r="277" spans="1:27" ht="51">
      <c r="A277" s="71">
        <v>2276</v>
      </c>
      <c r="B277" s="73" t="s">
        <v>2039</v>
      </c>
      <c r="C277" s="73" t="s">
        <v>1925</v>
      </c>
      <c r="D277" s="73">
        <v>169</v>
      </c>
      <c r="E277" s="73">
        <v>1</v>
      </c>
      <c r="F277" s="73" t="s">
        <v>1910</v>
      </c>
      <c r="G277" s="73" t="s">
        <v>450</v>
      </c>
      <c r="H277" s="73" t="s">
        <v>1102</v>
      </c>
      <c r="I277" s="74" t="s">
        <v>1926</v>
      </c>
      <c r="J277" s="74" t="s">
        <v>1523</v>
      </c>
      <c r="K277" s="73" t="s">
        <v>451</v>
      </c>
      <c r="L277" s="74" t="s">
        <v>1925</v>
      </c>
      <c r="M277" s="74" t="s">
        <v>466</v>
      </c>
      <c r="N277" s="74" t="s">
        <v>1108</v>
      </c>
      <c r="O277" s="74"/>
      <c r="P277" s="74" t="s">
        <v>2207</v>
      </c>
      <c r="Q277" s="74" t="s">
        <v>1139</v>
      </c>
      <c r="R277" s="74" t="s">
        <v>2605</v>
      </c>
      <c r="S277" s="74" t="s">
        <v>2419</v>
      </c>
      <c r="T277" s="73" t="s">
        <v>1927</v>
      </c>
      <c r="U277" s="73" t="s">
        <v>1928</v>
      </c>
      <c r="V277" s="68" t="s">
        <v>2065</v>
      </c>
      <c r="W277" s="68" t="s">
        <v>2572</v>
      </c>
      <c r="X277" s="68"/>
      <c r="Y277" s="68" t="s">
        <v>584</v>
      </c>
      <c r="Z277" s="68"/>
      <c r="AA277" s="68">
        <v>4.01</v>
      </c>
    </row>
    <row r="278" spans="1:27" ht="306">
      <c r="A278" s="71">
        <v>2277</v>
      </c>
      <c r="B278" s="73" t="s">
        <v>2039</v>
      </c>
      <c r="C278" s="73" t="s">
        <v>1929</v>
      </c>
      <c r="D278" s="73">
        <v>12</v>
      </c>
      <c r="E278" s="73">
        <v>12</v>
      </c>
      <c r="F278" s="73" t="s">
        <v>1910</v>
      </c>
      <c r="G278" s="73" t="s">
        <v>450</v>
      </c>
      <c r="H278" s="73" t="s">
        <v>1102</v>
      </c>
      <c r="I278" s="74" t="s">
        <v>465</v>
      </c>
      <c r="J278" s="74" t="s">
        <v>1930</v>
      </c>
      <c r="K278" s="73" t="s">
        <v>451</v>
      </c>
      <c r="L278" s="74" t="s">
        <v>1929</v>
      </c>
      <c r="M278" s="74" t="s">
        <v>466</v>
      </c>
      <c r="N278" s="74" t="s">
        <v>1125</v>
      </c>
      <c r="O278" s="74"/>
      <c r="P278" s="74" t="s">
        <v>1137</v>
      </c>
      <c r="Q278" s="74" t="s">
        <v>2606</v>
      </c>
      <c r="R278" s="74"/>
      <c r="S278" s="74"/>
      <c r="T278" s="73" t="s">
        <v>205</v>
      </c>
      <c r="U278" s="73" t="s">
        <v>529</v>
      </c>
      <c r="V278" s="68" t="s">
        <v>2109</v>
      </c>
      <c r="W278" s="68"/>
      <c r="X278" s="68"/>
      <c r="Y278" s="68"/>
      <c r="Z278" s="68"/>
      <c r="AA278" s="68"/>
    </row>
    <row r="279" spans="1:27" ht="178.5">
      <c r="A279" s="71">
        <v>2278</v>
      </c>
      <c r="B279" s="73" t="s">
        <v>2039</v>
      </c>
      <c r="C279" s="73" t="s">
        <v>530</v>
      </c>
      <c r="D279" s="73">
        <v>185</v>
      </c>
      <c r="E279" s="73">
        <v>16</v>
      </c>
      <c r="F279" s="73" t="s">
        <v>1910</v>
      </c>
      <c r="G279" s="73" t="s">
        <v>450</v>
      </c>
      <c r="H279" s="73" t="s">
        <v>1102</v>
      </c>
      <c r="I279" s="74" t="s">
        <v>1314</v>
      </c>
      <c r="J279" s="74" t="s">
        <v>708</v>
      </c>
      <c r="K279" s="73" t="s">
        <v>451</v>
      </c>
      <c r="L279" s="74" t="s">
        <v>530</v>
      </c>
      <c r="M279" s="74" t="s">
        <v>496</v>
      </c>
      <c r="N279" s="74" t="s">
        <v>1128</v>
      </c>
      <c r="O279" s="74"/>
      <c r="P279" s="74" t="s">
        <v>2207</v>
      </c>
      <c r="Q279" s="74" t="s">
        <v>1139</v>
      </c>
      <c r="R279" s="74" t="s">
        <v>2605</v>
      </c>
      <c r="S279" s="74" t="s">
        <v>2419</v>
      </c>
      <c r="T279" s="73" t="s">
        <v>1241</v>
      </c>
      <c r="U279" s="73" t="s">
        <v>1242</v>
      </c>
      <c r="V279" s="68" t="s">
        <v>2066</v>
      </c>
      <c r="W279" s="68" t="s">
        <v>2573</v>
      </c>
      <c r="X279" s="68"/>
      <c r="Y279" s="68" t="s">
        <v>584</v>
      </c>
      <c r="Z279" s="68"/>
      <c r="AA279" s="68" t="s">
        <v>586</v>
      </c>
    </row>
    <row r="280" spans="1:27" ht="25.5">
      <c r="A280" s="71">
        <v>2279</v>
      </c>
      <c r="B280" s="73" t="s">
        <v>2040</v>
      </c>
      <c r="C280" s="73" t="s">
        <v>1243</v>
      </c>
      <c r="D280" s="73">
        <v>167</v>
      </c>
      <c r="E280" s="73">
        <v>48</v>
      </c>
      <c r="F280" s="73" t="s">
        <v>1887</v>
      </c>
      <c r="G280" s="73" t="s">
        <v>450</v>
      </c>
      <c r="H280" s="73" t="s">
        <v>1097</v>
      </c>
      <c r="I280" s="74" t="s">
        <v>2154</v>
      </c>
      <c r="J280" s="74" t="s">
        <v>1476</v>
      </c>
      <c r="K280" s="73" t="s">
        <v>452</v>
      </c>
      <c r="L280" s="74" t="s">
        <v>1243</v>
      </c>
      <c r="M280" s="74" t="s">
        <v>474</v>
      </c>
      <c r="N280" s="74" t="s">
        <v>1104</v>
      </c>
      <c r="O280" s="74"/>
      <c r="P280" s="74" t="s">
        <v>1137</v>
      </c>
      <c r="Q280" s="74" t="s">
        <v>2190</v>
      </c>
      <c r="R280" s="74"/>
      <c r="S280" s="74"/>
      <c r="T280" s="73" t="s">
        <v>1244</v>
      </c>
      <c r="U280" s="73" t="s">
        <v>1245</v>
      </c>
      <c r="V280" s="68" t="s">
        <v>2198</v>
      </c>
      <c r="W280" s="68"/>
      <c r="X280" s="68" t="s">
        <v>2666</v>
      </c>
      <c r="Y280" s="68"/>
      <c r="Z280" s="68"/>
      <c r="AA280" s="68"/>
    </row>
    <row r="281" spans="1:27" ht="38.25">
      <c r="A281" s="71">
        <v>2280</v>
      </c>
      <c r="B281" s="73" t="s">
        <v>2040</v>
      </c>
      <c r="C281" s="73" t="s">
        <v>1243</v>
      </c>
      <c r="D281" s="73">
        <v>167</v>
      </c>
      <c r="E281" s="73">
        <v>57</v>
      </c>
      <c r="F281" s="73" t="s">
        <v>1887</v>
      </c>
      <c r="G281" s="73" t="s">
        <v>450</v>
      </c>
      <c r="H281" s="73" t="s">
        <v>1097</v>
      </c>
      <c r="I281" s="74" t="s">
        <v>2154</v>
      </c>
      <c r="J281" s="74" t="s">
        <v>1485</v>
      </c>
      <c r="K281" s="73" t="s">
        <v>452</v>
      </c>
      <c r="L281" s="74" t="s">
        <v>1243</v>
      </c>
      <c r="M281" s="74" t="s">
        <v>474</v>
      </c>
      <c r="N281" s="74" t="s">
        <v>1104</v>
      </c>
      <c r="O281" s="74"/>
      <c r="P281" s="74" t="s">
        <v>1137</v>
      </c>
      <c r="Q281" s="74" t="s">
        <v>2190</v>
      </c>
      <c r="R281" s="74"/>
      <c r="S281" s="74"/>
      <c r="T281" s="73" t="s">
        <v>1246</v>
      </c>
      <c r="U281" s="73" t="s">
        <v>1247</v>
      </c>
      <c r="V281" s="68" t="s">
        <v>2198</v>
      </c>
      <c r="W281" s="68"/>
      <c r="X281" s="68" t="s">
        <v>2666</v>
      </c>
      <c r="Y281" s="68"/>
      <c r="Z281" s="68"/>
      <c r="AA281" s="68"/>
    </row>
    <row r="282" spans="1:27" ht="140.25">
      <c r="A282" s="71">
        <v>2281</v>
      </c>
      <c r="B282" s="73" t="s">
        <v>2040</v>
      </c>
      <c r="C282" s="73" t="s">
        <v>1243</v>
      </c>
      <c r="D282" s="73">
        <v>167</v>
      </c>
      <c r="E282" s="73">
        <v>20</v>
      </c>
      <c r="F282" s="73" t="s">
        <v>1910</v>
      </c>
      <c r="G282" s="73" t="s">
        <v>450</v>
      </c>
      <c r="H282" s="73" t="s">
        <v>1097</v>
      </c>
      <c r="I282" s="74" t="s">
        <v>2154</v>
      </c>
      <c r="J282" s="74" t="s">
        <v>1759</v>
      </c>
      <c r="K282" s="73" t="s">
        <v>451</v>
      </c>
      <c r="L282" s="74" t="s">
        <v>1243</v>
      </c>
      <c r="M282" s="74" t="s">
        <v>474</v>
      </c>
      <c r="N282" s="74" t="s">
        <v>1104</v>
      </c>
      <c r="O282" s="74"/>
      <c r="P282" s="74" t="s">
        <v>1137</v>
      </c>
      <c r="Q282" s="74" t="s">
        <v>2190</v>
      </c>
      <c r="R282" s="74"/>
      <c r="S282" s="74"/>
      <c r="T282" s="73" t="s">
        <v>1248</v>
      </c>
      <c r="U282" s="73" t="s">
        <v>1249</v>
      </c>
      <c r="V282" s="68" t="s">
        <v>2198</v>
      </c>
      <c r="W282" s="68"/>
      <c r="X282" s="68" t="s">
        <v>2666</v>
      </c>
      <c r="Y282" s="68"/>
      <c r="Z282" s="68"/>
      <c r="AA282" s="68"/>
    </row>
    <row r="283" spans="1:27" ht="114.75">
      <c r="A283" s="71">
        <v>2282</v>
      </c>
      <c r="B283" s="73" t="s">
        <v>2040</v>
      </c>
      <c r="C283" s="73" t="s">
        <v>1250</v>
      </c>
      <c r="D283" s="73">
        <v>168</v>
      </c>
      <c r="E283" s="73">
        <v>34</v>
      </c>
      <c r="F283" s="73" t="s">
        <v>1910</v>
      </c>
      <c r="G283" s="73" t="s">
        <v>450</v>
      </c>
      <c r="H283" s="73" t="s">
        <v>1097</v>
      </c>
      <c r="I283" s="74" t="s">
        <v>1251</v>
      </c>
      <c r="J283" s="74" t="s">
        <v>1252</v>
      </c>
      <c r="K283" s="73" t="s">
        <v>451</v>
      </c>
      <c r="L283" s="74" t="s">
        <v>1250</v>
      </c>
      <c r="M283" s="74" t="s">
        <v>474</v>
      </c>
      <c r="N283" s="74" t="s">
        <v>1104</v>
      </c>
      <c r="O283" s="74"/>
      <c r="P283" s="74" t="s">
        <v>1137</v>
      </c>
      <c r="Q283" s="74" t="s">
        <v>2190</v>
      </c>
      <c r="R283" s="74"/>
      <c r="S283" s="74"/>
      <c r="T283" s="73" t="s">
        <v>1253</v>
      </c>
      <c r="U283" s="73" t="s">
        <v>1254</v>
      </c>
      <c r="V283" s="68" t="s">
        <v>2198</v>
      </c>
      <c r="W283" s="68"/>
      <c r="X283" s="68" t="s">
        <v>2666</v>
      </c>
      <c r="Y283" s="68"/>
      <c r="Z283" s="68"/>
      <c r="AA283" s="68"/>
    </row>
    <row r="284" spans="1:27" ht="51">
      <c r="A284" s="71">
        <v>2283</v>
      </c>
      <c r="B284" s="73" t="s">
        <v>2041</v>
      </c>
      <c r="C284" s="73" t="s">
        <v>1255</v>
      </c>
      <c r="D284" s="73">
        <v>9</v>
      </c>
      <c r="E284" s="73" t="s">
        <v>1693</v>
      </c>
      <c r="F284" s="73" t="s">
        <v>1910</v>
      </c>
      <c r="G284" s="73" t="s">
        <v>450</v>
      </c>
      <c r="H284" s="73" t="s">
        <v>460</v>
      </c>
      <c r="I284" s="74" t="s">
        <v>1436</v>
      </c>
      <c r="J284" s="74" t="s">
        <v>1693</v>
      </c>
      <c r="K284" s="73" t="s">
        <v>451</v>
      </c>
      <c r="L284" s="74" t="s">
        <v>1255</v>
      </c>
      <c r="M284" s="74" t="s">
        <v>464</v>
      </c>
      <c r="N284" s="74" t="s">
        <v>1106</v>
      </c>
      <c r="O284" s="74"/>
      <c r="P284" s="74" t="s">
        <v>1137</v>
      </c>
      <c r="Q284" s="74" t="s">
        <v>66</v>
      </c>
      <c r="R284" s="74"/>
      <c r="S284" s="74"/>
      <c r="T284" s="73" t="s">
        <v>1256</v>
      </c>
      <c r="U284" s="73" t="s">
        <v>1257</v>
      </c>
      <c r="V284" s="68"/>
      <c r="W284" s="68"/>
      <c r="X284" s="68"/>
      <c r="Y284" s="68"/>
      <c r="Z284" s="68"/>
      <c r="AA284" s="68"/>
    </row>
    <row r="285" spans="1:27" ht="51">
      <c r="A285" s="71">
        <v>2284</v>
      </c>
      <c r="B285" s="73" t="s">
        <v>2041</v>
      </c>
      <c r="C285" s="73" t="s">
        <v>1258</v>
      </c>
      <c r="D285" s="73">
        <v>28</v>
      </c>
      <c r="E285" s="75">
        <v>40435</v>
      </c>
      <c r="F285" s="73" t="s">
        <v>1910</v>
      </c>
      <c r="G285" s="73" t="s">
        <v>450</v>
      </c>
      <c r="H285" s="73" t="s">
        <v>460</v>
      </c>
      <c r="I285" s="74" t="s">
        <v>550</v>
      </c>
      <c r="J285" s="74" t="s">
        <v>551</v>
      </c>
      <c r="K285" s="73" t="s">
        <v>451</v>
      </c>
      <c r="L285" s="74" t="s">
        <v>1258</v>
      </c>
      <c r="M285" s="74" t="s">
        <v>471</v>
      </c>
      <c r="N285" s="74" t="s">
        <v>1113</v>
      </c>
      <c r="O285" s="74"/>
      <c r="P285" s="74" t="s">
        <v>2207</v>
      </c>
      <c r="Q285" s="74" t="s">
        <v>66</v>
      </c>
      <c r="R285" s="79" t="s">
        <v>2418</v>
      </c>
      <c r="S285" s="74" t="s">
        <v>2419</v>
      </c>
      <c r="T285" s="73" t="s">
        <v>552</v>
      </c>
      <c r="U285" s="73" t="s">
        <v>553</v>
      </c>
      <c r="V285" s="68" t="s">
        <v>2198</v>
      </c>
      <c r="W285" s="68" t="s">
        <v>2415</v>
      </c>
      <c r="X285" s="68"/>
      <c r="Y285" s="68" t="s">
        <v>585</v>
      </c>
      <c r="Z285" s="68"/>
      <c r="AA285" s="68">
        <v>4.01</v>
      </c>
    </row>
    <row r="286" spans="1:27" ht="38.25">
      <c r="A286" s="71">
        <v>2285</v>
      </c>
      <c r="B286" s="73" t="s">
        <v>2041</v>
      </c>
      <c r="C286" s="73" t="s">
        <v>554</v>
      </c>
      <c r="D286" s="73">
        <v>31</v>
      </c>
      <c r="E286" s="73">
        <v>7</v>
      </c>
      <c r="F286" s="73" t="s">
        <v>1910</v>
      </c>
      <c r="G286" s="73" t="s">
        <v>450</v>
      </c>
      <c r="H286" s="73" t="s">
        <v>460</v>
      </c>
      <c r="I286" s="74" t="s">
        <v>385</v>
      </c>
      <c r="J286" s="74" t="s">
        <v>1753</v>
      </c>
      <c r="K286" s="73" t="s">
        <v>451</v>
      </c>
      <c r="L286" s="74" t="s">
        <v>554</v>
      </c>
      <c r="M286" s="74" t="s">
        <v>472</v>
      </c>
      <c r="N286" s="74" t="s">
        <v>1113</v>
      </c>
      <c r="O286" s="74"/>
      <c r="P286" s="74" t="s">
        <v>2207</v>
      </c>
      <c r="Q286" s="74" t="s">
        <v>66</v>
      </c>
      <c r="R286" s="79" t="s">
        <v>2418</v>
      </c>
      <c r="S286" s="74" t="s">
        <v>2419</v>
      </c>
      <c r="T286" s="73" t="s">
        <v>555</v>
      </c>
      <c r="U286" s="73" t="s">
        <v>556</v>
      </c>
      <c r="V286" s="68" t="s">
        <v>2198</v>
      </c>
      <c r="W286" s="68" t="s">
        <v>2415</v>
      </c>
      <c r="X286" s="68"/>
      <c r="Y286" s="68" t="s">
        <v>585</v>
      </c>
      <c r="Z286" s="68"/>
      <c r="AA286" s="68">
        <v>4.01</v>
      </c>
    </row>
    <row r="287" spans="1:27" ht="38.25">
      <c r="A287" s="71">
        <v>2286</v>
      </c>
      <c r="B287" s="73" t="s">
        <v>2041</v>
      </c>
      <c r="C287" s="73" t="s">
        <v>557</v>
      </c>
      <c r="D287" s="73">
        <v>38</v>
      </c>
      <c r="E287" s="73" t="s">
        <v>558</v>
      </c>
      <c r="F287" s="73" t="s">
        <v>1910</v>
      </c>
      <c r="G287" s="73" t="s">
        <v>450</v>
      </c>
      <c r="H287" s="73" t="s">
        <v>460</v>
      </c>
      <c r="I287" s="74" t="s">
        <v>1444</v>
      </c>
      <c r="J287" s="74" t="s">
        <v>558</v>
      </c>
      <c r="K287" s="73" t="s">
        <v>451</v>
      </c>
      <c r="L287" s="74" t="s">
        <v>557</v>
      </c>
      <c r="M287" s="74" t="s">
        <v>472</v>
      </c>
      <c r="N287" s="74" t="s">
        <v>1106</v>
      </c>
      <c r="O287" s="74"/>
      <c r="P287" s="74" t="s">
        <v>1137</v>
      </c>
      <c r="Q287" s="74" t="s">
        <v>66</v>
      </c>
      <c r="R287" s="74"/>
      <c r="S287" s="74"/>
      <c r="T287" s="73" t="s">
        <v>1256</v>
      </c>
      <c r="U287" s="73" t="s">
        <v>559</v>
      </c>
      <c r="V287" s="68"/>
      <c r="W287" s="68"/>
      <c r="X287" s="68"/>
      <c r="Y287" s="68"/>
      <c r="Z287" s="68"/>
      <c r="AA287" s="68"/>
    </row>
    <row r="288" spans="1:27" ht="51">
      <c r="A288" s="71">
        <v>2287</v>
      </c>
      <c r="B288" s="73" t="s">
        <v>2041</v>
      </c>
      <c r="C288" s="73" t="s">
        <v>1894</v>
      </c>
      <c r="D288" s="73">
        <v>80</v>
      </c>
      <c r="E288" s="73">
        <v>28</v>
      </c>
      <c r="F288" s="73" t="s">
        <v>1910</v>
      </c>
      <c r="G288" s="73" t="s">
        <v>450</v>
      </c>
      <c r="H288" s="73" t="s">
        <v>460</v>
      </c>
      <c r="I288" s="74" t="s">
        <v>1895</v>
      </c>
      <c r="J288" s="74" t="s">
        <v>550</v>
      </c>
      <c r="K288" s="73" t="s">
        <v>451</v>
      </c>
      <c r="L288" s="74" t="s">
        <v>1894</v>
      </c>
      <c r="M288" s="74" t="s">
        <v>477</v>
      </c>
      <c r="N288" s="74" t="s">
        <v>1113</v>
      </c>
      <c r="O288" s="74"/>
      <c r="P288" s="74" t="s">
        <v>2207</v>
      </c>
      <c r="Q288" s="74" t="s">
        <v>66</v>
      </c>
      <c r="R288" s="74" t="s">
        <v>2192</v>
      </c>
      <c r="S288" s="74" t="s">
        <v>2193</v>
      </c>
      <c r="T288" s="73" t="s">
        <v>560</v>
      </c>
      <c r="U288" s="73" t="s">
        <v>561</v>
      </c>
      <c r="V288" s="68" t="s">
        <v>1670</v>
      </c>
      <c r="W288" s="68" t="s">
        <v>2191</v>
      </c>
      <c r="X288" s="68"/>
      <c r="Y288" s="68" t="s">
        <v>2592</v>
      </c>
      <c r="Z288" s="68"/>
      <c r="AA288" s="68">
        <v>4.01</v>
      </c>
    </row>
    <row r="289" spans="1:27" ht="51">
      <c r="A289" s="71">
        <v>2288</v>
      </c>
      <c r="B289" s="73" t="s">
        <v>2041</v>
      </c>
      <c r="C289" s="73" t="s">
        <v>562</v>
      </c>
      <c r="D289" s="73">
        <v>81</v>
      </c>
      <c r="E289" s="73">
        <v>38</v>
      </c>
      <c r="F289" s="73" t="s">
        <v>1910</v>
      </c>
      <c r="G289" s="73" t="s">
        <v>450</v>
      </c>
      <c r="H289" s="73" t="s">
        <v>460</v>
      </c>
      <c r="I289" s="74" t="s">
        <v>563</v>
      </c>
      <c r="J289" s="74" t="s">
        <v>1444</v>
      </c>
      <c r="K289" s="73" t="s">
        <v>451</v>
      </c>
      <c r="L289" s="74" t="s">
        <v>562</v>
      </c>
      <c r="M289" s="74" t="s">
        <v>477</v>
      </c>
      <c r="N289" s="74" t="s">
        <v>1113</v>
      </c>
      <c r="O289" s="74"/>
      <c r="P289" s="74" t="s">
        <v>2207</v>
      </c>
      <c r="Q289" s="74" t="s">
        <v>66</v>
      </c>
      <c r="R289" s="74" t="s">
        <v>2192</v>
      </c>
      <c r="S289" s="74" t="s">
        <v>2193</v>
      </c>
      <c r="T289" s="73" t="s">
        <v>564</v>
      </c>
      <c r="U289" s="73" t="s">
        <v>565</v>
      </c>
      <c r="V289" s="68" t="s">
        <v>1670</v>
      </c>
      <c r="W289" s="68" t="s">
        <v>2191</v>
      </c>
      <c r="X289" s="68"/>
      <c r="Y289" s="68" t="s">
        <v>2592</v>
      </c>
      <c r="Z289" s="68"/>
      <c r="AA289" s="68">
        <v>4.01</v>
      </c>
    </row>
    <row r="290" spans="1:27" ht="51">
      <c r="A290" s="71">
        <v>2289</v>
      </c>
      <c r="B290" s="73" t="s">
        <v>2041</v>
      </c>
      <c r="C290" s="73" t="s">
        <v>562</v>
      </c>
      <c r="D290" s="73">
        <v>81</v>
      </c>
      <c r="E290" s="73">
        <v>38</v>
      </c>
      <c r="F290" s="73" t="s">
        <v>1887</v>
      </c>
      <c r="G290" s="73" t="s">
        <v>450</v>
      </c>
      <c r="H290" s="73" t="s">
        <v>460</v>
      </c>
      <c r="I290" s="74" t="s">
        <v>563</v>
      </c>
      <c r="J290" s="74" t="s">
        <v>1444</v>
      </c>
      <c r="K290" s="73" t="s">
        <v>452</v>
      </c>
      <c r="L290" s="74" t="s">
        <v>562</v>
      </c>
      <c r="M290" s="74" t="s">
        <v>477</v>
      </c>
      <c r="N290" s="74" t="s">
        <v>1113</v>
      </c>
      <c r="O290" s="74"/>
      <c r="P290" s="74" t="s">
        <v>2207</v>
      </c>
      <c r="Q290" s="74" t="s">
        <v>66</v>
      </c>
      <c r="R290" s="74" t="s">
        <v>2192</v>
      </c>
      <c r="S290" s="74" t="s">
        <v>2193</v>
      </c>
      <c r="T290" s="73" t="s">
        <v>566</v>
      </c>
      <c r="U290" s="73" t="s">
        <v>567</v>
      </c>
      <c r="V290" s="68" t="s">
        <v>1670</v>
      </c>
      <c r="W290" s="68" t="s">
        <v>2191</v>
      </c>
      <c r="X290" s="68"/>
      <c r="Y290" s="68" t="s">
        <v>2592</v>
      </c>
      <c r="Z290" s="68"/>
      <c r="AA290" s="68">
        <v>4.01</v>
      </c>
    </row>
    <row r="291" spans="1:27" ht="42" customHeight="1">
      <c r="A291" s="71">
        <v>2290</v>
      </c>
      <c r="B291" s="73" t="s">
        <v>2041</v>
      </c>
      <c r="C291" s="73" t="s">
        <v>568</v>
      </c>
      <c r="D291" s="73">
        <v>84</v>
      </c>
      <c r="E291" s="73">
        <v>11</v>
      </c>
      <c r="F291" s="73" t="s">
        <v>1887</v>
      </c>
      <c r="G291" s="73" t="s">
        <v>450</v>
      </c>
      <c r="H291" s="73" t="s">
        <v>460</v>
      </c>
      <c r="I291" s="74" t="s">
        <v>569</v>
      </c>
      <c r="J291" s="74" t="s">
        <v>1789</v>
      </c>
      <c r="K291" s="73" t="s">
        <v>452</v>
      </c>
      <c r="L291" s="74" t="s">
        <v>568</v>
      </c>
      <c r="M291" s="74" t="s">
        <v>477</v>
      </c>
      <c r="N291" s="74" t="s">
        <v>1113</v>
      </c>
      <c r="O291" s="74"/>
      <c r="P291" s="74" t="s">
        <v>2207</v>
      </c>
      <c r="Q291" s="74" t="s">
        <v>66</v>
      </c>
      <c r="R291" s="74" t="s">
        <v>2192</v>
      </c>
      <c r="S291" s="74" t="s">
        <v>2193</v>
      </c>
      <c r="T291" s="73" t="s">
        <v>566</v>
      </c>
      <c r="U291" s="73" t="s">
        <v>567</v>
      </c>
      <c r="V291" s="68" t="s">
        <v>1670</v>
      </c>
      <c r="W291" s="68" t="s">
        <v>2191</v>
      </c>
      <c r="X291" s="68"/>
      <c r="Y291" s="68" t="s">
        <v>2592</v>
      </c>
      <c r="Z291" s="68"/>
      <c r="AA291" s="68">
        <v>4.01</v>
      </c>
    </row>
    <row r="292" spans="1:27" ht="51">
      <c r="A292" s="71">
        <v>2291</v>
      </c>
      <c r="B292" s="73" t="s">
        <v>2041</v>
      </c>
      <c r="C292" s="73" t="s">
        <v>568</v>
      </c>
      <c r="D292" s="73">
        <v>84</v>
      </c>
      <c r="E292" s="73">
        <v>12</v>
      </c>
      <c r="F292" s="73" t="s">
        <v>1910</v>
      </c>
      <c r="G292" s="73" t="s">
        <v>450</v>
      </c>
      <c r="H292" s="73" t="s">
        <v>460</v>
      </c>
      <c r="I292" s="74" t="s">
        <v>569</v>
      </c>
      <c r="J292" s="74" t="s">
        <v>1930</v>
      </c>
      <c r="K292" s="73" t="s">
        <v>451</v>
      </c>
      <c r="L292" s="74" t="s">
        <v>568</v>
      </c>
      <c r="M292" s="74" t="s">
        <v>477</v>
      </c>
      <c r="N292" s="74" t="s">
        <v>1113</v>
      </c>
      <c r="O292" s="74"/>
      <c r="P292" s="74" t="s">
        <v>2207</v>
      </c>
      <c r="Q292" s="74" t="s">
        <v>66</v>
      </c>
      <c r="R292" s="74" t="s">
        <v>2192</v>
      </c>
      <c r="S292" s="74" t="s">
        <v>2193</v>
      </c>
      <c r="T292" s="73" t="s">
        <v>1256</v>
      </c>
      <c r="U292" s="73" t="s">
        <v>570</v>
      </c>
      <c r="V292" s="68" t="s">
        <v>1670</v>
      </c>
      <c r="W292" s="68" t="s">
        <v>2191</v>
      </c>
      <c r="X292" s="68"/>
      <c r="Y292" s="68" t="s">
        <v>2592</v>
      </c>
      <c r="Z292" s="68"/>
      <c r="AA292" s="68">
        <v>4.01</v>
      </c>
    </row>
    <row r="293" spans="1:27" ht="51">
      <c r="A293" s="71">
        <v>2292</v>
      </c>
      <c r="B293" s="73" t="s">
        <v>2041</v>
      </c>
      <c r="C293" s="73" t="s">
        <v>571</v>
      </c>
      <c r="D293" s="73">
        <v>86</v>
      </c>
      <c r="E293" s="73">
        <v>64</v>
      </c>
      <c r="F293" s="73" t="s">
        <v>1887</v>
      </c>
      <c r="G293" s="73" t="s">
        <v>450</v>
      </c>
      <c r="H293" s="73" t="s">
        <v>460</v>
      </c>
      <c r="I293" s="74" t="s">
        <v>1899</v>
      </c>
      <c r="J293" s="74" t="s">
        <v>1506</v>
      </c>
      <c r="K293" s="73" t="s">
        <v>452</v>
      </c>
      <c r="L293" s="74" t="s">
        <v>571</v>
      </c>
      <c r="M293" s="74" t="s">
        <v>477</v>
      </c>
      <c r="N293" s="74" t="s">
        <v>1113</v>
      </c>
      <c r="O293" s="74"/>
      <c r="P293" s="74" t="s">
        <v>2207</v>
      </c>
      <c r="Q293" s="74" t="s">
        <v>66</v>
      </c>
      <c r="R293" s="74" t="s">
        <v>2192</v>
      </c>
      <c r="S293" s="74" t="s">
        <v>2193</v>
      </c>
      <c r="T293" s="73" t="s">
        <v>572</v>
      </c>
      <c r="U293" s="73" t="s">
        <v>1267</v>
      </c>
      <c r="V293" s="68" t="s">
        <v>1670</v>
      </c>
      <c r="W293" s="68" t="s">
        <v>2191</v>
      </c>
      <c r="X293" s="68"/>
      <c r="Y293" s="68" t="s">
        <v>2592</v>
      </c>
      <c r="Z293" s="68"/>
      <c r="AA293" s="68">
        <v>4.01</v>
      </c>
    </row>
    <row r="294" spans="1:27" ht="51">
      <c r="A294" s="71">
        <v>2293</v>
      </c>
      <c r="B294" s="73" t="s">
        <v>2041</v>
      </c>
      <c r="C294" s="73" t="s">
        <v>1268</v>
      </c>
      <c r="D294" s="73">
        <v>88</v>
      </c>
      <c r="E294" s="73">
        <v>14</v>
      </c>
      <c r="F294" s="73" t="s">
        <v>1910</v>
      </c>
      <c r="G294" s="73" t="s">
        <v>450</v>
      </c>
      <c r="H294" s="73" t="s">
        <v>460</v>
      </c>
      <c r="I294" s="74" t="s">
        <v>1269</v>
      </c>
      <c r="J294" s="74" t="s">
        <v>705</v>
      </c>
      <c r="K294" s="73" t="s">
        <v>451</v>
      </c>
      <c r="L294" s="74" t="s">
        <v>1268</v>
      </c>
      <c r="M294" s="74" t="s">
        <v>477</v>
      </c>
      <c r="N294" s="74" t="s">
        <v>1113</v>
      </c>
      <c r="O294" s="74"/>
      <c r="P294" s="74" t="s">
        <v>2207</v>
      </c>
      <c r="Q294" s="74" t="s">
        <v>66</v>
      </c>
      <c r="R294" s="74" t="s">
        <v>2192</v>
      </c>
      <c r="S294" s="74" t="s">
        <v>2193</v>
      </c>
      <c r="T294" s="73" t="s">
        <v>1270</v>
      </c>
      <c r="U294" s="73" t="s">
        <v>1271</v>
      </c>
      <c r="V294" s="68" t="s">
        <v>1670</v>
      </c>
      <c r="W294" s="68" t="s">
        <v>2191</v>
      </c>
      <c r="X294" s="68"/>
      <c r="Y294" s="68" t="s">
        <v>2592</v>
      </c>
      <c r="Z294" s="68"/>
      <c r="AA294" s="68">
        <v>4.01</v>
      </c>
    </row>
    <row r="295" spans="1:27" ht="51">
      <c r="A295" s="71">
        <v>2294</v>
      </c>
      <c r="B295" s="73" t="s">
        <v>2041</v>
      </c>
      <c r="C295" s="73" t="s">
        <v>1268</v>
      </c>
      <c r="D295" s="73">
        <v>88</v>
      </c>
      <c r="E295" s="73">
        <v>12</v>
      </c>
      <c r="F295" s="73" t="s">
        <v>1910</v>
      </c>
      <c r="G295" s="73" t="s">
        <v>450</v>
      </c>
      <c r="H295" s="73" t="s">
        <v>460</v>
      </c>
      <c r="I295" s="74" t="s">
        <v>1269</v>
      </c>
      <c r="J295" s="74" t="s">
        <v>1930</v>
      </c>
      <c r="K295" s="73" t="s">
        <v>451</v>
      </c>
      <c r="L295" s="74" t="s">
        <v>1268</v>
      </c>
      <c r="M295" s="74" t="s">
        <v>477</v>
      </c>
      <c r="N295" s="74" t="s">
        <v>1113</v>
      </c>
      <c r="O295" s="74"/>
      <c r="P295" s="74" t="s">
        <v>2207</v>
      </c>
      <c r="Q295" s="74" t="s">
        <v>66</v>
      </c>
      <c r="R295" s="74" t="s">
        <v>2206</v>
      </c>
      <c r="S295" s="74" t="s">
        <v>2193</v>
      </c>
      <c r="T295" s="73" t="s">
        <v>1272</v>
      </c>
      <c r="U295" s="73" t="s">
        <v>1273</v>
      </c>
      <c r="V295" s="68" t="s">
        <v>1424</v>
      </c>
      <c r="W295" s="68"/>
      <c r="X295" s="68"/>
      <c r="Y295" s="68" t="s">
        <v>584</v>
      </c>
      <c r="Z295" s="68"/>
      <c r="AA295" s="68">
        <v>4.01</v>
      </c>
    </row>
    <row r="296" spans="1:27" ht="51">
      <c r="A296" s="71">
        <v>2295</v>
      </c>
      <c r="B296" s="73" t="s">
        <v>2041</v>
      </c>
      <c r="C296" s="73" t="s">
        <v>1274</v>
      </c>
      <c r="D296" s="73">
        <v>89</v>
      </c>
      <c r="E296" s="73">
        <v>36</v>
      </c>
      <c r="F296" s="73" t="s">
        <v>1910</v>
      </c>
      <c r="G296" s="73" t="s">
        <v>450</v>
      </c>
      <c r="H296" s="73" t="s">
        <v>460</v>
      </c>
      <c r="I296" s="74" t="s">
        <v>1275</v>
      </c>
      <c r="J296" s="74" t="s">
        <v>974</v>
      </c>
      <c r="K296" s="73" t="s">
        <v>451</v>
      </c>
      <c r="L296" s="74" t="s">
        <v>1274</v>
      </c>
      <c r="M296" s="74" t="s">
        <v>477</v>
      </c>
      <c r="N296" s="74" t="s">
        <v>1113</v>
      </c>
      <c r="O296" s="74"/>
      <c r="P296" s="74" t="s">
        <v>2207</v>
      </c>
      <c r="Q296" s="74" t="s">
        <v>66</v>
      </c>
      <c r="R296" s="74" t="s">
        <v>2192</v>
      </c>
      <c r="S296" s="74" t="s">
        <v>2193</v>
      </c>
      <c r="T296" s="73" t="s">
        <v>1270</v>
      </c>
      <c r="U296" s="73" t="s">
        <v>1271</v>
      </c>
      <c r="V296" s="68" t="s">
        <v>1670</v>
      </c>
      <c r="W296" s="68" t="s">
        <v>2191</v>
      </c>
      <c r="X296" s="68"/>
      <c r="Y296" s="68" t="s">
        <v>2592</v>
      </c>
      <c r="Z296" s="68"/>
      <c r="AA296" s="68">
        <v>4.01</v>
      </c>
    </row>
    <row r="297" spans="1:27" ht="51">
      <c r="A297" s="71">
        <v>2296</v>
      </c>
      <c r="B297" s="73" t="s">
        <v>2041</v>
      </c>
      <c r="C297" s="73" t="s">
        <v>1276</v>
      </c>
      <c r="D297" s="73">
        <v>91</v>
      </c>
      <c r="E297" s="76">
        <v>13881</v>
      </c>
      <c r="F297" s="73" t="s">
        <v>1910</v>
      </c>
      <c r="G297" s="73" t="s">
        <v>450</v>
      </c>
      <c r="H297" s="73" t="s">
        <v>460</v>
      </c>
      <c r="I297" s="74" t="s">
        <v>1277</v>
      </c>
      <c r="J297" s="74" t="s">
        <v>1278</v>
      </c>
      <c r="K297" s="73" t="s">
        <v>451</v>
      </c>
      <c r="L297" s="74" t="s">
        <v>1276</v>
      </c>
      <c r="M297" s="74" t="s">
        <v>477</v>
      </c>
      <c r="N297" s="74" t="s">
        <v>1113</v>
      </c>
      <c r="O297" s="74"/>
      <c r="P297" s="74" t="s">
        <v>2207</v>
      </c>
      <c r="Q297" s="74" t="s">
        <v>66</v>
      </c>
      <c r="R297" s="74" t="s">
        <v>2192</v>
      </c>
      <c r="S297" s="74" t="s">
        <v>2193</v>
      </c>
      <c r="T297" s="73" t="s">
        <v>1270</v>
      </c>
      <c r="U297" s="73" t="s">
        <v>1279</v>
      </c>
      <c r="V297" s="68" t="s">
        <v>1670</v>
      </c>
      <c r="W297" s="68" t="s">
        <v>2191</v>
      </c>
      <c r="X297" s="68"/>
      <c r="Y297" s="68" t="s">
        <v>2592</v>
      </c>
      <c r="Z297" s="68"/>
      <c r="AA297" s="68">
        <v>4.01</v>
      </c>
    </row>
    <row r="298" spans="1:27" ht="51">
      <c r="A298" s="71">
        <v>2297</v>
      </c>
      <c r="B298" s="73" t="s">
        <v>2041</v>
      </c>
      <c r="C298" s="73" t="s">
        <v>1276</v>
      </c>
      <c r="D298" s="73">
        <v>91</v>
      </c>
      <c r="E298" s="76">
        <v>13881</v>
      </c>
      <c r="F298" s="73" t="s">
        <v>1910</v>
      </c>
      <c r="G298" s="73" t="s">
        <v>450</v>
      </c>
      <c r="H298" s="73" t="s">
        <v>460</v>
      </c>
      <c r="I298" s="74" t="s">
        <v>1277</v>
      </c>
      <c r="J298" s="74" t="s">
        <v>1278</v>
      </c>
      <c r="K298" s="73" t="s">
        <v>451</v>
      </c>
      <c r="L298" s="74" t="s">
        <v>1276</v>
      </c>
      <c r="M298" s="74" t="s">
        <v>477</v>
      </c>
      <c r="N298" s="74" t="s">
        <v>1113</v>
      </c>
      <c r="O298" s="74"/>
      <c r="P298" s="74" t="s">
        <v>2207</v>
      </c>
      <c r="Q298" s="74" t="s">
        <v>66</v>
      </c>
      <c r="R298" s="74" t="s">
        <v>2206</v>
      </c>
      <c r="S298" s="74" t="s">
        <v>2193</v>
      </c>
      <c r="T298" s="73" t="s">
        <v>1272</v>
      </c>
      <c r="U298" s="73" t="s">
        <v>1280</v>
      </c>
      <c r="V298" s="68" t="s">
        <v>1670</v>
      </c>
      <c r="W298" s="68" t="s">
        <v>2194</v>
      </c>
      <c r="X298" s="68"/>
      <c r="Y298" s="68" t="s">
        <v>584</v>
      </c>
      <c r="Z298" s="79" t="s">
        <v>2593</v>
      </c>
      <c r="AA298" s="68">
        <v>4.01</v>
      </c>
    </row>
    <row r="299" spans="1:27" ht="178.5">
      <c r="A299" s="71">
        <v>2298</v>
      </c>
      <c r="B299" s="73" t="s">
        <v>2041</v>
      </c>
      <c r="C299" s="73" t="s">
        <v>1281</v>
      </c>
      <c r="D299" s="73">
        <v>92</v>
      </c>
      <c r="E299" s="73" t="s">
        <v>1282</v>
      </c>
      <c r="F299" s="73" t="s">
        <v>1910</v>
      </c>
      <c r="G299" s="73" t="s">
        <v>450</v>
      </c>
      <c r="H299" s="73" t="s">
        <v>460</v>
      </c>
      <c r="I299" s="74" t="s">
        <v>1283</v>
      </c>
      <c r="J299" s="74" t="s">
        <v>1282</v>
      </c>
      <c r="K299" s="73" t="s">
        <v>451</v>
      </c>
      <c r="L299" s="74" t="s">
        <v>1281</v>
      </c>
      <c r="M299" s="74" t="s">
        <v>477</v>
      </c>
      <c r="N299" s="74" t="s">
        <v>1113</v>
      </c>
      <c r="O299" s="74"/>
      <c r="P299" s="74" t="s">
        <v>2207</v>
      </c>
      <c r="Q299" s="74" t="s">
        <v>66</v>
      </c>
      <c r="R299" s="74" t="s">
        <v>2192</v>
      </c>
      <c r="S299" s="74" t="s">
        <v>2193</v>
      </c>
      <c r="T299" s="73" t="s">
        <v>1284</v>
      </c>
      <c r="U299" s="73" t="s">
        <v>594</v>
      </c>
      <c r="V299" s="68" t="s">
        <v>1670</v>
      </c>
      <c r="W299" s="68" t="s">
        <v>2191</v>
      </c>
      <c r="X299" s="68"/>
      <c r="Y299" s="68" t="s">
        <v>2592</v>
      </c>
      <c r="Z299" s="68"/>
      <c r="AA299" s="68">
        <v>4.01</v>
      </c>
    </row>
    <row r="300" spans="1:27" ht="51">
      <c r="A300" s="71">
        <v>2299</v>
      </c>
      <c r="B300" s="73" t="s">
        <v>2041</v>
      </c>
      <c r="C300" s="73" t="s">
        <v>1281</v>
      </c>
      <c r="D300" s="73">
        <v>92</v>
      </c>
      <c r="E300" s="73">
        <v>24</v>
      </c>
      <c r="F300" s="73" t="s">
        <v>1910</v>
      </c>
      <c r="G300" s="73" t="s">
        <v>450</v>
      </c>
      <c r="H300" s="73" t="s">
        <v>460</v>
      </c>
      <c r="I300" s="74" t="s">
        <v>1283</v>
      </c>
      <c r="J300" s="74" t="s">
        <v>2377</v>
      </c>
      <c r="K300" s="73" t="s">
        <v>451</v>
      </c>
      <c r="L300" s="74" t="s">
        <v>1281</v>
      </c>
      <c r="M300" s="74" t="s">
        <v>477</v>
      </c>
      <c r="N300" s="74" t="s">
        <v>1113</v>
      </c>
      <c r="O300" s="74"/>
      <c r="P300" s="74" t="s">
        <v>2207</v>
      </c>
      <c r="Q300" s="74" t="s">
        <v>66</v>
      </c>
      <c r="R300" s="74" t="s">
        <v>2192</v>
      </c>
      <c r="S300" s="74" t="s">
        <v>2193</v>
      </c>
      <c r="T300" s="73" t="s">
        <v>1270</v>
      </c>
      <c r="U300" s="73" t="s">
        <v>1271</v>
      </c>
      <c r="V300" s="68" t="s">
        <v>1670</v>
      </c>
      <c r="W300" s="68" t="s">
        <v>2191</v>
      </c>
      <c r="X300" s="68"/>
      <c r="Y300" s="68" t="s">
        <v>2592</v>
      </c>
      <c r="Z300" s="68"/>
      <c r="AA300" s="68">
        <v>4.01</v>
      </c>
    </row>
    <row r="301" spans="1:27" ht="89.25">
      <c r="A301" s="71">
        <v>2300</v>
      </c>
      <c r="B301" s="73" t="s">
        <v>2041</v>
      </c>
      <c r="C301" s="73" t="s">
        <v>595</v>
      </c>
      <c r="D301" s="73">
        <v>92</v>
      </c>
      <c r="E301" s="73" t="s">
        <v>596</v>
      </c>
      <c r="F301" s="73" t="s">
        <v>1910</v>
      </c>
      <c r="G301" s="73" t="s">
        <v>450</v>
      </c>
      <c r="H301" s="73" t="s">
        <v>460</v>
      </c>
      <c r="I301" s="74" t="s">
        <v>1283</v>
      </c>
      <c r="J301" s="74" t="s">
        <v>596</v>
      </c>
      <c r="K301" s="73" t="s">
        <v>451</v>
      </c>
      <c r="L301" s="74" t="s">
        <v>595</v>
      </c>
      <c r="M301" s="74" t="s">
        <v>477</v>
      </c>
      <c r="N301" s="74" t="s">
        <v>1113</v>
      </c>
      <c r="O301" s="74"/>
      <c r="P301" s="74" t="s">
        <v>2207</v>
      </c>
      <c r="Q301" s="74" t="s">
        <v>66</v>
      </c>
      <c r="R301" s="74" t="s">
        <v>2192</v>
      </c>
      <c r="S301" s="74" t="s">
        <v>2193</v>
      </c>
      <c r="T301" s="73" t="s">
        <v>597</v>
      </c>
      <c r="U301" s="73" t="s">
        <v>1287</v>
      </c>
      <c r="V301" s="68" t="s">
        <v>1670</v>
      </c>
      <c r="W301" s="68" t="s">
        <v>2191</v>
      </c>
      <c r="X301" s="68"/>
      <c r="Y301" s="68" t="s">
        <v>2592</v>
      </c>
      <c r="Z301" s="68"/>
      <c r="AA301" s="68">
        <v>4.01</v>
      </c>
    </row>
    <row r="302" spans="1:27" ht="51">
      <c r="A302" s="71">
        <v>2301</v>
      </c>
      <c r="B302" s="73" t="s">
        <v>2041</v>
      </c>
      <c r="C302" s="73" t="s">
        <v>1281</v>
      </c>
      <c r="D302" s="73">
        <v>92</v>
      </c>
      <c r="E302" s="73">
        <v>34</v>
      </c>
      <c r="F302" s="73" t="s">
        <v>1910</v>
      </c>
      <c r="G302" s="73" t="s">
        <v>450</v>
      </c>
      <c r="H302" s="73" t="s">
        <v>460</v>
      </c>
      <c r="I302" s="74" t="s">
        <v>1283</v>
      </c>
      <c r="J302" s="74" t="s">
        <v>1252</v>
      </c>
      <c r="K302" s="73" t="s">
        <v>451</v>
      </c>
      <c r="L302" s="74" t="s">
        <v>1281</v>
      </c>
      <c r="M302" s="74" t="s">
        <v>477</v>
      </c>
      <c r="N302" s="74" t="s">
        <v>1113</v>
      </c>
      <c r="O302" s="74"/>
      <c r="P302" s="74" t="s">
        <v>2207</v>
      </c>
      <c r="Q302" s="74" t="s">
        <v>66</v>
      </c>
      <c r="R302" s="74" t="s">
        <v>2192</v>
      </c>
      <c r="S302" s="74" t="s">
        <v>2193</v>
      </c>
      <c r="T302" s="73" t="s">
        <v>1288</v>
      </c>
      <c r="U302" s="73" t="s">
        <v>1289</v>
      </c>
      <c r="V302" s="68" t="s">
        <v>1670</v>
      </c>
      <c r="W302" s="68" t="s">
        <v>2191</v>
      </c>
      <c r="X302" s="68"/>
      <c r="Y302" s="68" t="s">
        <v>2592</v>
      </c>
      <c r="Z302" s="68"/>
      <c r="AA302" s="68">
        <v>4.01</v>
      </c>
    </row>
    <row r="303" spans="1:27" ht="51">
      <c r="A303" s="71">
        <v>2302</v>
      </c>
      <c r="B303" s="73" t="s">
        <v>2041</v>
      </c>
      <c r="C303" s="73" t="s">
        <v>595</v>
      </c>
      <c r="D303" s="73">
        <v>93</v>
      </c>
      <c r="E303" s="75">
        <v>40275</v>
      </c>
      <c r="F303" s="73" t="s">
        <v>1910</v>
      </c>
      <c r="G303" s="73" t="s">
        <v>450</v>
      </c>
      <c r="H303" s="73" t="s">
        <v>460</v>
      </c>
      <c r="I303" s="74" t="s">
        <v>1290</v>
      </c>
      <c r="J303" s="74" t="s">
        <v>1291</v>
      </c>
      <c r="K303" s="73" t="s">
        <v>451</v>
      </c>
      <c r="L303" s="74" t="s">
        <v>595</v>
      </c>
      <c r="M303" s="74" t="s">
        <v>477</v>
      </c>
      <c r="N303" s="74" t="s">
        <v>1113</v>
      </c>
      <c r="O303" s="74"/>
      <c r="P303" s="74" t="s">
        <v>2207</v>
      </c>
      <c r="Q303" s="74" t="s">
        <v>66</v>
      </c>
      <c r="R303" s="74" t="s">
        <v>2192</v>
      </c>
      <c r="S303" s="74" t="s">
        <v>2193</v>
      </c>
      <c r="T303" s="73" t="s">
        <v>1292</v>
      </c>
      <c r="U303" s="73" t="s">
        <v>1293</v>
      </c>
      <c r="V303" s="68" t="s">
        <v>1670</v>
      </c>
      <c r="W303" s="68" t="s">
        <v>2191</v>
      </c>
      <c r="X303" s="68"/>
      <c r="Y303" s="68" t="s">
        <v>2592</v>
      </c>
      <c r="Z303" s="68"/>
      <c r="AA303" s="68">
        <v>4.01</v>
      </c>
    </row>
    <row r="304" spans="1:27" ht="51">
      <c r="A304" s="71">
        <v>2303</v>
      </c>
      <c r="B304" s="73" t="s">
        <v>2041</v>
      </c>
      <c r="C304" s="73" t="s">
        <v>595</v>
      </c>
      <c r="D304" s="73">
        <v>93</v>
      </c>
      <c r="E304" s="73">
        <v>7</v>
      </c>
      <c r="F304" s="73" t="s">
        <v>1887</v>
      </c>
      <c r="G304" s="73" t="s">
        <v>450</v>
      </c>
      <c r="H304" s="73" t="s">
        <v>460</v>
      </c>
      <c r="I304" s="74" t="s">
        <v>1290</v>
      </c>
      <c r="J304" s="74" t="s">
        <v>1753</v>
      </c>
      <c r="K304" s="73" t="s">
        <v>452</v>
      </c>
      <c r="L304" s="74" t="s">
        <v>595</v>
      </c>
      <c r="M304" s="74" t="s">
        <v>477</v>
      </c>
      <c r="N304" s="74" t="s">
        <v>1113</v>
      </c>
      <c r="O304" s="74"/>
      <c r="P304" s="74" t="s">
        <v>2207</v>
      </c>
      <c r="Q304" s="74" t="s">
        <v>66</v>
      </c>
      <c r="R304" s="74" t="s">
        <v>2192</v>
      </c>
      <c r="S304" s="74" t="s">
        <v>2193</v>
      </c>
      <c r="T304" s="73" t="s">
        <v>1294</v>
      </c>
      <c r="U304" s="73" t="s">
        <v>1295</v>
      </c>
      <c r="V304" s="68" t="s">
        <v>1670</v>
      </c>
      <c r="W304" s="68" t="s">
        <v>2191</v>
      </c>
      <c r="X304" s="68"/>
      <c r="Y304" s="68" t="s">
        <v>2592</v>
      </c>
      <c r="Z304" s="68"/>
      <c r="AA304" s="68">
        <v>4.01</v>
      </c>
    </row>
    <row r="305" spans="1:27" ht="51">
      <c r="A305" s="71">
        <v>2304</v>
      </c>
      <c r="B305" s="73" t="s">
        <v>2041</v>
      </c>
      <c r="C305" s="73" t="s">
        <v>1296</v>
      </c>
      <c r="D305" s="73">
        <v>93</v>
      </c>
      <c r="E305" s="73">
        <v>20</v>
      </c>
      <c r="F305" s="73" t="s">
        <v>1910</v>
      </c>
      <c r="G305" s="73" t="s">
        <v>450</v>
      </c>
      <c r="H305" s="73" t="s">
        <v>460</v>
      </c>
      <c r="I305" s="74" t="s">
        <v>1290</v>
      </c>
      <c r="J305" s="74" t="s">
        <v>1759</v>
      </c>
      <c r="K305" s="73" t="s">
        <v>451</v>
      </c>
      <c r="L305" s="74" t="s">
        <v>1296</v>
      </c>
      <c r="M305" s="74" t="s">
        <v>477</v>
      </c>
      <c r="N305" s="74" t="s">
        <v>1113</v>
      </c>
      <c r="O305" s="74"/>
      <c r="P305" s="74" t="s">
        <v>2207</v>
      </c>
      <c r="Q305" s="74" t="s">
        <v>66</v>
      </c>
      <c r="R305" s="74" t="s">
        <v>2192</v>
      </c>
      <c r="S305" s="74" t="s">
        <v>2193</v>
      </c>
      <c r="T305" s="73" t="s">
        <v>1270</v>
      </c>
      <c r="U305" s="73" t="s">
        <v>1271</v>
      </c>
      <c r="V305" s="68" t="s">
        <v>1670</v>
      </c>
      <c r="W305" s="68" t="s">
        <v>2191</v>
      </c>
      <c r="X305" s="68"/>
      <c r="Y305" s="68" t="s">
        <v>2592</v>
      </c>
      <c r="Z305" s="68"/>
      <c r="AA305" s="68">
        <v>4.01</v>
      </c>
    </row>
    <row r="306" spans="1:27" ht="51">
      <c r="A306" s="71">
        <v>2305</v>
      </c>
      <c r="B306" s="73" t="s">
        <v>2041</v>
      </c>
      <c r="C306" s="73" t="s">
        <v>1296</v>
      </c>
      <c r="D306" s="73">
        <v>93</v>
      </c>
      <c r="E306" s="73">
        <v>25</v>
      </c>
      <c r="F306" s="73" t="s">
        <v>1910</v>
      </c>
      <c r="G306" s="73" t="s">
        <v>450</v>
      </c>
      <c r="H306" s="73" t="s">
        <v>460</v>
      </c>
      <c r="I306" s="74" t="s">
        <v>1290</v>
      </c>
      <c r="J306" s="74" t="s">
        <v>2292</v>
      </c>
      <c r="K306" s="73" t="s">
        <v>451</v>
      </c>
      <c r="L306" s="74" t="s">
        <v>1296</v>
      </c>
      <c r="M306" s="74" t="s">
        <v>477</v>
      </c>
      <c r="N306" s="74" t="s">
        <v>1113</v>
      </c>
      <c r="O306" s="74"/>
      <c r="P306" s="74" t="s">
        <v>2207</v>
      </c>
      <c r="Q306" s="74" t="s">
        <v>66</v>
      </c>
      <c r="R306" s="74" t="s">
        <v>2206</v>
      </c>
      <c r="S306" s="74" t="s">
        <v>2193</v>
      </c>
      <c r="T306" s="73" t="s">
        <v>1272</v>
      </c>
      <c r="U306" s="73" t="s">
        <v>1297</v>
      </c>
      <c r="V306" s="68" t="s">
        <v>1424</v>
      </c>
      <c r="W306" s="68"/>
      <c r="X306" s="68"/>
      <c r="Y306" s="68" t="s">
        <v>584</v>
      </c>
      <c r="Z306" s="68"/>
      <c r="AA306" s="68">
        <v>4.01</v>
      </c>
    </row>
    <row r="307" spans="1:27" ht="51">
      <c r="A307" s="71">
        <v>2306</v>
      </c>
      <c r="B307" s="73" t="s">
        <v>2041</v>
      </c>
      <c r="C307" s="73" t="s">
        <v>595</v>
      </c>
      <c r="D307" s="73">
        <v>93</v>
      </c>
      <c r="E307" s="73">
        <v>1</v>
      </c>
      <c r="F307" s="73" t="s">
        <v>1910</v>
      </c>
      <c r="G307" s="73" t="s">
        <v>450</v>
      </c>
      <c r="H307" s="73" t="s">
        <v>460</v>
      </c>
      <c r="I307" s="74" t="s">
        <v>1290</v>
      </c>
      <c r="J307" s="74" t="s">
        <v>1523</v>
      </c>
      <c r="K307" s="73" t="s">
        <v>451</v>
      </c>
      <c r="L307" s="74" t="s">
        <v>595</v>
      </c>
      <c r="M307" s="74" t="s">
        <v>477</v>
      </c>
      <c r="N307" s="74" t="s">
        <v>1113</v>
      </c>
      <c r="O307" s="74"/>
      <c r="P307" s="74" t="s">
        <v>2207</v>
      </c>
      <c r="Q307" s="74" t="s">
        <v>66</v>
      </c>
      <c r="R307" s="74" t="s">
        <v>2206</v>
      </c>
      <c r="S307" s="74" t="s">
        <v>2193</v>
      </c>
      <c r="T307" s="73" t="s">
        <v>1272</v>
      </c>
      <c r="U307" s="73" t="s">
        <v>1297</v>
      </c>
      <c r="V307" s="68" t="s">
        <v>1424</v>
      </c>
      <c r="W307" s="68"/>
      <c r="X307" s="68"/>
      <c r="Y307" s="68" t="s">
        <v>584</v>
      </c>
      <c r="Z307" s="68"/>
      <c r="AA307" s="68">
        <v>4.01</v>
      </c>
    </row>
    <row r="308" spans="1:27" ht="51">
      <c r="A308" s="71">
        <v>2307</v>
      </c>
      <c r="B308" s="73" t="s">
        <v>2041</v>
      </c>
      <c r="C308" s="73" t="s">
        <v>1296</v>
      </c>
      <c r="D308" s="73">
        <v>93</v>
      </c>
      <c r="E308" s="73">
        <v>42</v>
      </c>
      <c r="F308" s="73" t="s">
        <v>1910</v>
      </c>
      <c r="G308" s="73" t="s">
        <v>450</v>
      </c>
      <c r="H308" s="73" t="s">
        <v>460</v>
      </c>
      <c r="I308" s="74" t="s">
        <v>1290</v>
      </c>
      <c r="J308" s="74" t="s">
        <v>1772</v>
      </c>
      <c r="K308" s="73" t="s">
        <v>451</v>
      </c>
      <c r="L308" s="74" t="s">
        <v>1296</v>
      </c>
      <c r="M308" s="74" t="s">
        <v>477</v>
      </c>
      <c r="N308" s="74" t="s">
        <v>1113</v>
      </c>
      <c r="O308" s="74"/>
      <c r="P308" s="74" t="s">
        <v>2207</v>
      </c>
      <c r="Q308" s="74" t="s">
        <v>66</v>
      </c>
      <c r="R308" s="74" t="s">
        <v>2206</v>
      </c>
      <c r="S308" s="74" t="s">
        <v>2193</v>
      </c>
      <c r="T308" s="73" t="s">
        <v>1272</v>
      </c>
      <c r="U308" s="73" t="s">
        <v>1298</v>
      </c>
      <c r="V308" s="68" t="s">
        <v>1424</v>
      </c>
      <c r="W308" s="68"/>
      <c r="X308" s="68"/>
      <c r="Y308" s="68" t="s">
        <v>203</v>
      </c>
      <c r="Z308" s="68"/>
      <c r="AA308" s="68">
        <v>4.01</v>
      </c>
    </row>
    <row r="309" spans="1:27" ht="51">
      <c r="A309" s="71">
        <v>2308</v>
      </c>
      <c r="B309" s="73" t="s">
        <v>2041</v>
      </c>
      <c r="C309" s="73" t="s">
        <v>1299</v>
      </c>
      <c r="D309" s="73">
        <v>93</v>
      </c>
      <c r="E309" s="73">
        <v>29</v>
      </c>
      <c r="F309" s="73" t="s">
        <v>1910</v>
      </c>
      <c r="G309" s="73" t="s">
        <v>450</v>
      </c>
      <c r="H309" s="73" t="s">
        <v>460</v>
      </c>
      <c r="I309" s="74" t="s">
        <v>1290</v>
      </c>
      <c r="J309" s="74" t="s">
        <v>965</v>
      </c>
      <c r="K309" s="73" t="s">
        <v>451</v>
      </c>
      <c r="L309" s="74" t="s">
        <v>1299</v>
      </c>
      <c r="M309" s="74" t="s">
        <v>477</v>
      </c>
      <c r="N309" s="74" t="s">
        <v>1113</v>
      </c>
      <c r="O309" s="74"/>
      <c r="P309" s="74" t="s">
        <v>2207</v>
      </c>
      <c r="Q309" s="74" t="s">
        <v>66</v>
      </c>
      <c r="R309" s="74" t="s">
        <v>2206</v>
      </c>
      <c r="S309" s="74" t="s">
        <v>2193</v>
      </c>
      <c r="T309" s="73" t="s">
        <v>1292</v>
      </c>
      <c r="U309" s="73" t="s">
        <v>1300</v>
      </c>
      <c r="V309" s="68" t="s">
        <v>1423</v>
      </c>
      <c r="W309" s="68" t="s">
        <v>2195</v>
      </c>
      <c r="X309" s="68"/>
      <c r="Y309" s="68" t="s">
        <v>584</v>
      </c>
      <c r="Z309" s="68"/>
      <c r="AA309" s="68" t="s">
        <v>586</v>
      </c>
    </row>
    <row r="310" spans="1:27" ht="51">
      <c r="A310" s="71">
        <v>2309</v>
      </c>
      <c r="B310" s="73" t="s">
        <v>2041</v>
      </c>
      <c r="C310" s="73" t="s">
        <v>1296</v>
      </c>
      <c r="D310" s="73">
        <v>93</v>
      </c>
      <c r="E310" s="73">
        <v>50</v>
      </c>
      <c r="F310" s="73" t="s">
        <v>1910</v>
      </c>
      <c r="G310" s="73" t="s">
        <v>450</v>
      </c>
      <c r="H310" s="73" t="s">
        <v>460</v>
      </c>
      <c r="I310" s="74" t="s">
        <v>1290</v>
      </c>
      <c r="J310" s="74" t="s">
        <v>2295</v>
      </c>
      <c r="K310" s="73" t="s">
        <v>451</v>
      </c>
      <c r="L310" s="74" t="s">
        <v>1296</v>
      </c>
      <c r="M310" s="74" t="s">
        <v>477</v>
      </c>
      <c r="N310" s="74" t="s">
        <v>1113</v>
      </c>
      <c r="O310" s="74"/>
      <c r="P310" s="74" t="s">
        <v>2207</v>
      </c>
      <c r="Q310" s="74" t="s">
        <v>66</v>
      </c>
      <c r="R310" s="74" t="s">
        <v>2192</v>
      </c>
      <c r="S310" s="74" t="s">
        <v>2193</v>
      </c>
      <c r="T310" s="73" t="s">
        <v>1301</v>
      </c>
      <c r="U310" s="73" t="s">
        <v>1333</v>
      </c>
      <c r="V310" s="68" t="s">
        <v>1670</v>
      </c>
      <c r="W310" s="68" t="s">
        <v>2191</v>
      </c>
      <c r="X310" s="68"/>
      <c r="Y310" s="68" t="s">
        <v>2592</v>
      </c>
      <c r="Z310" s="68"/>
      <c r="AA310" s="68">
        <v>4.01</v>
      </c>
    </row>
    <row r="311" spans="1:27" ht="51">
      <c r="A311" s="71">
        <v>2310</v>
      </c>
      <c r="B311" s="73" t="s">
        <v>2041</v>
      </c>
      <c r="C311" s="73" t="s">
        <v>1296</v>
      </c>
      <c r="D311" s="73">
        <v>93</v>
      </c>
      <c r="E311" s="73">
        <v>54</v>
      </c>
      <c r="F311" s="73" t="s">
        <v>1910</v>
      </c>
      <c r="G311" s="73" t="s">
        <v>450</v>
      </c>
      <c r="H311" s="73" t="s">
        <v>460</v>
      </c>
      <c r="I311" s="74" t="s">
        <v>1290</v>
      </c>
      <c r="J311" s="74" t="s">
        <v>1482</v>
      </c>
      <c r="K311" s="73" t="s">
        <v>451</v>
      </c>
      <c r="L311" s="74" t="s">
        <v>1296</v>
      </c>
      <c r="M311" s="74" t="s">
        <v>477</v>
      </c>
      <c r="N311" s="74" t="s">
        <v>1113</v>
      </c>
      <c r="O311" s="74"/>
      <c r="P311" s="74" t="s">
        <v>2207</v>
      </c>
      <c r="Q311" s="74" t="s">
        <v>66</v>
      </c>
      <c r="R311" s="74" t="s">
        <v>2192</v>
      </c>
      <c r="S311" s="74" t="s">
        <v>2193</v>
      </c>
      <c r="T311" s="73" t="s">
        <v>1292</v>
      </c>
      <c r="U311" s="73" t="s">
        <v>1334</v>
      </c>
      <c r="V311" s="68" t="s">
        <v>1670</v>
      </c>
      <c r="W311" s="68" t="s">
        <v>2191</v>
      </c>
      <c r="X311" s="68"/>
      <c r="Y311" s="68" t="s">
        <v>2592</v>
      </c>
      <c r="Z311" s="68"/>
      <c r="AA311" s="68">
        <v>4.01</v>
      </c>
    </row>
    <row r="312" spans="1:27" ht="51">
      <c r="A312" s="71">
        <v>2311</v>
      </c>
      <c r="B312" s="73" t="s">
        <v>2041</v>
      </c>
      <c r="C312" s="73" t="s">
        <v>1296</v>
      </c>
      <c r="D312" s="73">
        <v>93</v>
      </c>
      <c r="E312" s="73">
        <v>62</v>
      </c>
      <c r="F312" s="73" t="s">
        <v>1910</v>
      </c>
      <c r="G312" s="73" t="s">
        <v>450</v>
      </c>
      <c r="H312" s="73" t="s">
        <v>460</v>
      </c>
      <c r="I312" s="74" t="s">
        <v>1290</v>
      </c>
      <c r="J312" s="74" t="s">
        <v>1428</v>
      </c>
      <c r="K312" s="73" t="s">
        <v>451</v>
      </c>
      <c r="L312" s="74" t="s">
        <v>1296</v>
      </c>
      <c r="M312" s="74" t="s">
        <v>477</v>
      </c>
      <c r="N312" s="74" t="s">
        <v>1113</v>
      </c>
      <c r="O312" s="74"/>
      <c r="P312" s="74" t="s">
        <v>2207</v>
      </c>
      <c r="Q312" s="74" t="s">
        <v>66</v>
      </c>
      <c r="R312" s="74" t="s">
        <v>2192</v>
      </c>
      <c r="S312" s="74" t="s">
        <v>2193</v>
      </c>
      <c r="T312" s="73" t="s">
        <v>1292</v>
      </c>
      <c r="U312" s="73" t="s">
        <v>1335</v>
      </c>
      <c r="V312" s="68" t="s">
        <v>1670</v>
      </c>
      <c r="W312" s="68" t="s">
        <v>2191</v>
      </c>
      <c r="X312" s="68"/>
      <c r="Y312" s="68" t="s">
        <v>2592</v>
      </c>
      <c r="Z312" s="68"/>
      <c r="AA312" s="68">
        <v>4.01</v>
      </c>
    </row>
    <row r="313" spans="1:27" ht="76.5">
      <c r="A313" s="71">
        <v>2312</v>
      </c>
      <c r="B313" s="73" t="s">
        <v>2041</v>
      </c>
      <c r="C313" s="73" t="s">
        <v>1336</v>
      </c>
      <c r="D313" s="73">
        <v>94</v>
      </c>
      <c r="E313" s="73" t="s">
        <v>1337</v>
      </c>
      <c r="F313" s="73" t="s">
        <v>456</v>
      </c>
      <c r="G313" s="73" t="s">
        <v>450</v>
      </c>
      <c r="H313" s="73" t="s">
        <v>460</v>
      </c>
      <c r="I313" s="74" t="s">
        <v>1338</v>
      </c>
      <c r="J313" s="74" t="s">
        <v>1337</v>
      </c>
      <c r="K313" s="73" t="s">
        <v>452</v>
      </c>
      <c r="L313" s="74" t="s">
        <v>1336</v>
      </c>
      <c r="M313" s="74" t="s">
        <v>477</v>
      </c>
      <c r="N313" s="74" t="s">
        <v>1113</v>
      </c>
      <c r="O313" s="74"/>
      <c r="P313" s="74" t="s">
        <v>2207</v>
      </c>
      <c r="Q313" s="74" t="s">
        <v>66</v>
      </c>
      <c r="R313" s="74" t="s">
        <v>2192</v>
      </c>
      <c r="S313" s="74" t="s">
        <v>2193</v>
      </c>
      <c r="T313" s="73" t="s">
        <v>1339</v>
      </c>
      <c r="U313" s="73" t="s">
        <v>1340</v>
      </c>
      <c r="V313" s="68" t="s">
        <v>1670</v>
      </c>
      <c r="W313" s="68" t="s">
        <v>2191</v>
      </c>
      <c r="X313" s="68"/>
      <c r="Y313" s="68" t="s">
        <v>2592</v>
      </c>
      <c r="Z313" s="68"/>
      <c r="AA313" s="68">
        <v>4.01</v>
      </c>
    </row>
    <row r="314" spans="1:27" ht="114.75">
      <c r="A314" s="71">
        <v>2313</v>
      </c>
      <c r="B314" s="73" t="s">
        <v>2041</v>
      </c>
      <c r="C314" s="73" t="s">
        <v>1341</v>
      </c>
      <c r="D314" s="73">
        <v>94</v>
      </c>
      <c r="E314" s="73" t="s">
        <v>1342</v>
      </c>
      <c r="F314" s="73" t="s">
        <v>1910</v>
      </c>
      <c r="G314" s="73" t="s">
        <v>450</v>
      </c>
      <c r="H314" s="73" t="s">
        <v>460</v>
      </c>
      <c r="I314" s="74" t="s">
        <v>1338</v>
      </c>
      <c r="J314" s="74" t="s">
        <v>1342</v>
      </c>
      <c r="K314" s="73" t="s">
        <v>451</v>
      </c>
      <c r="L314" s="74" t="s">
        <v>1341</v>
      </c>
      <c r="M314" s="74" t="s">
        <v>477</v>
      </c>
      <c r="N314" s="74" t="s">
        <v>1113</v>
      </c>
      <c r="O314" s="74"/>
      <c r="P314" s="74" t="s">
        <v>2207</v>
      </c>
      <c r="Q314" s="74" t="s">
        <v>66</v>
      </c>
      <c r="R314" s="74" t="s">
        <v>2192</v>
      </c>
      <c r="S314" s="74" t="s">
        <v>2193</v>
      </c>
      <c r="T314" s="73" t="s">
        <v>1343</v>
      </c>
      <c r="U314" s="73" t="s">
        <v>1344</v>
      </c>
      <c r="V314" s="68" t="s">
        <v>1670</v>
      </c>
      <c r="W314" s="68" t="s">
        <v>2191</v>
      </c>
      <c r="X314" s="68"/>
      <c r="Y314" s="68" t="s">
        <v>2592</v>
      </c>
      <c r="Z314" s="68"/>
      <c r="AA314" s="68">
        <v>4.01</v>
      </c>
    </row>
    <row r="315" spans="1:27" ht="51">
      <c r="A315" s="71">
        <v>2314</v>
      </c>
      <c r="B315" s="73" t="s">
        <v>2041</v>
      </c>
      <c r="C315" s="73" t="s">
        <v>1341</v>
      </c>
      <c r="D315" s="73">
        <v>94</v>
      </c>
      <c r="E315" s="73">
        <v>60</v>
      </c>
      <c r="F315" s="73" t="s">
        <v>1910</v>
      </c>
      <c r="G315" s="73" t="s">
        <v>450</v>
      </c>
      <c r="H315" s="73" t="s">
        <v>460</v>
      </c>
      <c r="I315" s="74" t="s">
        <v>1338</v>
      </c>
      <c r="J315" s="74" t="s">
        <v>1490</v>
      </c>
      <c r="K315" s="73" t="s">
        <v>451</v>
      </c>
      <c r="L315" s="74" t="s">
        <v>1341</v>
      </c>
      <c r="M315" s="74" t="s">
        <v>477</v>
      </c>
      <c r="N315" s="74" t="s">
        <v>1113</v>
      </c>
      <c r="O315" s="74"/>
      <c r="P315" s="74" t="s">
        <v>2207</v>
      </c>
      <c r="Q315" s="74" t="s">
        <v>66</v>
      </c>
      <c r="R315" s="74" t="s">
        <v>2192</v>
      </c>
      <c r="S315" s="74" t="s">
        <v>2193</v>
      </c>
      <c r="T315" s="73" t="s">
        <v>1345</v>
      </c>
      <c r="U315" s="73" t="s">
        <v>1346</v>
      </c>
      <c r="V315" s="68" t="s">
        <v>1670</v>
      </c>
      <c r="W315" s="68" t="s">
        <v>2191</v>
      </c>
      <c r="X315" s="68"/>
      <c r="Y315" s="68" t="s">
        <v>2592</v>
      </c>
      <c r="Z315" s="68"/>
      <c r="AA315" s="68">
        <v>4.01</v>
      </c>
    </row>
    <row r="316" spans="1:27" ht="25.5">
      <c r="A316" s="71">
        <v>2315</v>
      </c>
      <c r="B316" s="73" t="s">
        <v>2041</v>
      </c>
      <c r="C316" s="73">
        <v>8.8</v>
      </c>
      <c r="D316" s="73" t="s">
        <v>1347</v>
      </c>
      <c r="E316" s="73" t="s">
        <v>1348</v>
      </c>
      <c r="F316" s="73" t="s">
        <v>1910</v>
      </c>
      <c r="G316" s="73" t="s">
        <v>450</v>
      </c>
      <c r="H316" s="73" t="s">
        <v>460</v>
      </c>
      <c r="I316" s="74" t="s">
        <v>1347</v>
      </c>
      <c r="J316" s="74" t="s">
        <v>1348</v>
      </c>
      <c r="K316" s="73" t="s">
        <v>451</v>
      </c>
      <c r="L316" s="74" t="s">
        <v>1349</v>
      </c>
      <c r="M316" s="74" t="s">
        <v>479</v>
      </c>
      <c r="N316" s="74" t="s">
        <v>1106</v>
      </c>
      <c r="O316" s="74"/>
      <c r="P316" s="74" t="s">
        <v>1137</v>
      </c>
      <c r="Q316" s="74" t="s">
        <v>66</v>
      </c>
      <c r="R316" s="74"/>
      <c r="S316" s="74"/>
      <c r="T316" s="73" t="s">
        <v>1350</v>
      </c>
      <c r="U316" s="73" t="s">
        <v>1351</v>
      </c>
      <c r="V316" s="68"/>
      <c r="W316" s="68"/>
      <c r="X316" s="79"/>
      <c r="Y316" s="68"/>
      <c r="Z316" s="68"/>
      <c r="AA316" s="68"/>
    </row>
    <row r="317" spans="1:27" ht="51">
      <c r="A317" s="71">
        <v>2316</v>
      </c>
      <c r="B317" s="73" t="s">
        <v>2041</v>
      </c>
      <c r="C317" s="73" t="s">
        <v>1352</v>
      </c>
      <c r="D317" s="73" t="s">
        <v>1353</v>
      </c>
      <c r="E317" s="73" t="s">
        <v>1354</v>
      </c>
      <c r="F317" s="73" t="s">
        <v>1910</v>
      </c>
      <c r="G317" s="73" t="s">
        <v>450</v>
      </c>
      <c r="H317" s="73" t="s">
        <v>460</v>
      </c>
      <c r="I317" s="74" t="s">
        <v>1353</v>
      </c>
      <c r="J317" s="74" t="s">
        <v>1354</v>
      </c>
      <c r="K317" s="73" t="s">
        <v>451</v>
      </c>
      <c r="L317" s="74" t="s">
        <v>1352</v>
      </c>
      <c r="M317" s="74" t="s">
        <v>1092</v>
      </c>
      <c r="N317" s="74" t="s">
        <v>1113</v>
      </c>
      <c r="O317" s="74"/>
      <c r="P317" s="74" t="s">
        <v>1137</v>
      </c>
      <c r="Q317" s="74" t="s">
        <v>66</v>
      </c>
      <c r="R317" s="74"/>
      <c r="S317" s="74"/>
      <c r="T317" s="73" t="s">
        <v>1355</v>
      </c>
      <c r="U317" s="73" t="s">
        <v>1356</v>
      </c>
      <c r="V317" s="68" t="s">
        <v>2198</v>
      </c>
      <c r="W317" s="68"/>
      <c r="X317" s="68" t="s">
        <v>301</v>
      </c>
      <c r="Y317" s="68"/>
      <c r="Z317" s="68"/>
      <c r="AA317" s="68"/>
    </row>
    <row r="318" spans="1:27" ht="51">
      <c r="A318" s="71">
        <v>2317</v>
      </c>
      <c r="B318" s="73" t="s">
        <v>2041</v>
      </c>
      <c r="C318" s="73" t="s">
        <v>1357</v>
      </c>
      <c r="D318" s="73">
        <v>138</v>
      </c>
      <c r="E318" s="76">
        <v>12420</v>
      </c>
      <c r="F318" s="73" t="s">
        <v>1887</v>
      </c>
      <c r="G318" s="73" t="s">
        <v>450</v>
      </c>
      <c r="H318" s="73" t="s">
        <v>460</v>
      </c>
      <c r="I318" s="74" t="s">
        <v>1358</v>
      </c>
      <c r="J318" s="74" t="s">
        <v>1359</v>
      </c>
      <c r="K318" s="73" t="s">
        <v>452</v>
      </c>
      <c r="L318" s="74" t="s">
        <v>1357</v>
      </c>
      <c r="M318" s="74" t="s">
        <v>489</v>
      </c>
      <c r="N318" s="74" t="s">
        <v>1115</v>
      </c>
      <c r="O318" s="74"/>
      <c r="P318" s="74" t="s">
        <v>1137</v>
      </c>
      <c r="Q318" s="74"/>
      <c r="R318" s="74"/>
      <c r="S318" s="74"/>
      <c r="T318" s="73" t="s">
        <v>1360</v>
      </c>
      <c r="U318" s="73" t="s">
        <v>617</v>
      </c>
      <c r="V318" s="68" t="s">
        <v>2198</v>
      </c>
      <c r="W318" s="68" t="s">
        <v>2634</v>
      </c>
      <c r="X318" s="68" t="s">
        <v>89</v>
      </c>
      <c r="Y318" s="68"/>
      <c r="Z318" s="68"/>
      <c r="AA318" s="68"/>
    </row>
    <row r="319" spans="1:27" ht="191.25">
      <c r="A319" s="71">
        <v>2318</v>
      </c>
      <c r="B319" s="73" t="s">
        <v>2041</v>
      </c>
      <c r="C319" s="73" t="s">
        <v>618</v>
      </c>
      <c r="D319" s="73" t="s">
        <v>619</v>
      </c>
      <c r="E319" s="73" t="s">
        <v>620</v>
      </c>
      <c r="F319" s="73" t="s">
        <v>1910</v>
      </c>
      <c r="G319" s="73" t="s">
        <v>450</v>
      </c>
      <c r="H319" s="73" t="s">
        <v>460</v>
      </c>
      <c r="I319" s="74" t="s">
        <v>619</v>
      </c>
      <c r="J319" s="74" t="s">
        <v>620</v>
      </c>
      <c r="K319" s="73" t="s">
        <v>451</v>
      </c>
      <c r="L319" s="74" t="s">
        <v>618</v>
      </c>
      <c r="M319" s="74" t="s">
        <v>489</v>
      </c>
      <c r="N319" s="74" t="s">
        <v>1115</v>
      </c>
      <c r="O319" s="74"/>
      <c r="P319" s="74" t="s">
        <v>1137</v>
      </c>
      <c r="Q319" s="74"/>
      <c r="R319" s="74"/>
      <c r="S319" s="74"/>
      <c r="T319" s="73" t="s">
        <v>1524</v>
      </c>
      <c r="U319" s="73" t="s">
        <v>1525</v>
      </c>
      <c r="V319" s="68" t="s">
        <v>2198</v>
      </c>
      <c r="W319" s="68" t="s">
        <v>2635</v>
      </c>
      <c r="X319" s="68" t="s">
        <v>89</v>
      </c>
      <c r="Y319" s="68"/>
      <c r="Z319" s="68"/>
      <c r="AA319" s="68"/>
    </row>
    <row r="320" spans="1:27" ht="191.25">
      <c r="A320" s="71">
        <v>2319</v>
      </c>
      <c r="B320" s="73" t="s">
        <v>2041</v>
      </c>
      <c r="C320" s="73" t="s">
        <v>618</v>
      </c>
      <c r="D320" s="73">
        <v>141</v>
      </c>
      <c r="E320" s="73" t="s">
        <v>1526</v>
      </c>
      <c r="F320" s="73" t="s">
        <v>1910</v>
      </c>
      <c r="G320" s="73" t="s">
        <v>450</v>
      </c>
      <c r="H320" s="73" t="s">
        <v>460</v>
      </c>
      <c r="I320" s="74" t="s">
        <v>1527</v>
      </c>
      <c r="J320" s="74" t="s">
        <v>1526</v>
      </c>
      <c r="K320" s="73" t="s">
        <v>451</v>
      </c>
      <c r="L320" s="74" t="s">
        <v>618</v>
      </c>
      <c r="M320" s="74" t="s">
        <v>489</v>
      </c>
      <c r="N320" s="74" t="s">
        <v>1106</v>
      </c>
      <c r="O320" s="74"/>
      <c r="P320" s="74" t="s">
        <v>1137</v>
      </c>
      <c r="Q320" s="74" t="s">
        <v>66</v>
      </c>
      <c r="R320" s="74"/>
      <c r="S320" s="74"/>
      <c r="T320" s="73" t="s">
        <v>1528</v>
      </c>
      <c r="U320" s="73" t="s">
        <v>1529</v>
      </c>
      <c r="V320" s="68"/>
      <c r="W320" s="68"/>
      <c r="X320" s="68"/>
      <c r="Y320" s="68"/>
      <c r="Z320" s="68"/>
      <c r="AA320" s="68"/>
    </row>
    <row r="321" spans="1:27" ht="51">
      <c r="A321" s="71">
        <v>2320</v>
      </c>
      <c r="B321" s="73" t="s">
        <v>2041</v>
      </c>
      <c r="C321" s="73" t="s">
        <v>1530</v>
      </c>
      <c r="D321" s="73">
        <v>142</v>
      </c>
      <c r="E321" s="73" t="s">
        <v>1531</v>
      </c>
      <c r="F321" s="73" t="s">
        <v>1887</v>
      </c>
      <c r="G321" s="73" t="s">
        <v>450</v>
      </c>
      <c r="H321" s="73" t="s">
        <v>460</v>
      </c>
      <c r="I321" s="74" t="s">
        <v>1532</v>
      </c>
      <c r="J321" s="74" t="s">
        <v>1531</v>
      </c>
      <c r="K321" s="73" t="s">
        <v>452</v>
      </c>
      <c r="L321" s="74" t="s">
        <v>1530</v>
      </c>
      <c r="M321" s="74" t="s">
        <v>490</v>
      </c>
      <c r="N321" s="74" t="s">
        <v>1115</v>
      </c>
      <c r="O321" s="74"/>
      <c r="P321" s="74" t="s">
        <v>2207</v>
      </c>
      <c r="Q321" s="74"/>
      <c r="R321" s="74" t="s">
        <v>2206</v>
      </c>
      <c r="S321" s="74" t="s">
        <v>2193</v>
      </c>
      <c r="T321" s="73" t="s">
        <v>1533</v>
      </c>
      <c r="U321" s="73" t="s">
        <v>2323</v>
      </c>
      <c r="V321" s="68" t="s">
        <v>1424</v>
      </c>
      <c r="W321" s="68"/>
      <c r="X321" s="68"/>
      <c r="Y321" s="68" t="s">
        <v>584</v>
      </c>
      <c r="Z321" s="68"/>
      <c r="AA321" s="68">
        <v>4.01</v>
      </c>
    </row>
    <row r="322" spans="1:27" ht="114.75">
      <c r="A322" s="71">
        <v>2321</v>
      </c>
      <c r="B322" s="73" t="s">
        <v>2041</v>
      </c>
      <c r="C322" s="73" t="s">
        <v>2324</v>
      </c>
      <c r="D322" s="73">
        <v>144</v>
      </c>
      <c r="E322" s="73" t="s">
        <v>2325</v>
      </c>
      <c r="F322" s="73" t="s">
        <v>1887</v>
      </c>
      <c r="G322" s="73" t="s">
        <v>450</v>
      </c>
      <c r="H322" s="73" t="s">
        <v>460</v>
      </c>
      <c r="I322" s="74" t="s">
        <v>2326</v>
      </c>
      <c r="J322" s="74" t="s">
        <v>2325</v>
      </c>
      <c r="K322" s="73" t="s">
        <v>452</v>
      </c>
      <c r="L322" s="74" t="s">
        <v>2324</v>
      </c>
      <c r="M322" s="74" t="s">
        <v>490</v>
      </c>
      <c r="N322" s="74" t="s">
        <v>1115</v>
      </c>
      <c r="O322" s="74"/>
      <c r="P322" s="74" t="s">
        <v>2207</v>
      </c>
      <c r="Q322" s="74"/>
      <c r="R322" s="74" t="s">
        <v>2206</v>
      </c>
      <c r="S322" s="74" t="s">
        <v>2193</v>
      </c>
      <c r="T322" s="73" t="s">
        <v>2327</v>
      </c>
      <c r="U322" s="73" t="s">
        <v>2328</v>
      </c>
      <c r="V322" s="68" t="s">
        <v>1424</v>
      </c>
      <c r="W322" s="68"/>
      <c r="X322" s="68"/>
      <c r="Y322" s="68" t="s">
        <v>584</v>
      </c>
      <c r="Z322" s="68"/>
      <c r="AA322" s="68">
        <v>4.01</v>
      </c>
    </row>
    <row r="323" spans="1:27" ht="51">
      <c r="A323" s="71">
        <v>2322</v>
      </c>
      <c r="B323" s="73" t="s">
        <v>2041</v>
      </c>
      <c r="C323" s="73" t="s">
        <v>2329</v>
      </c>
      <c r="D323" s="73">
        <v>156</v>
      </c>
      <c r="E323" s="73">
        <v>16</v>
      </c>
      <c r="F323" s="73" t="s">
        <v>1887</v>
      </c>
      <c r="G323" s="73" t="s">
        <v>450</v>
      </c>
      <c r="H323" s="73" t="s">
        <v>460</v>
      </c>
      <c r="I323" s="74" t="s">
        <v>2330</v>
      </c>
      <c r="J323" s="74" t="s">
        <v>708</v>
      </c>
      <c r="K323" s="73" t="s">
        <v>452</v>
      </c>
      <c r="L323" s="74" t="s">
        <v>2329</v>
      </c>
      <c r="M323" s="74" t="s">
        <v>491</v>
      </c>
      <c r="N323" s="74" t="s">
        <v>1115</v>
      </c>
      <c r="O323" s="74"/>
      <c r="P323" s="74" t="s">
        <v>2207</v>
      </c>
      <c r="Q323" s="74"/>
      <c r="R323" s="74" t="s">
        <v>2206</v>
      </c>
      <c r="S323" s="74" t="s">
        <v>2193</v>
      </c>
      <c r="T323" s="73" t="s">
        <v>2331</v>
      </c>
      <c r="U323" s="73" t="s">
        <v>2332</v>
      </c>
      <c r="V323" s="68" t="s">
        <v>1674</v>
      </c>
      <c r="W323" s="68" t="s">
        <v>2196</v>
      </c>
      <c r="X323" s="68"/>
      <c r="Y323" s="68" t="s">
        <v>584</v>
      </c>
      <c r="Z323" s="68"/>
      <c r="AA323" s="68">
        <v>4.01</v>
      </c>
    </row>
    <row r="324" spans="1:27" ht="51">
      <c r="A324" s="71">
        <v>2323</v>
      </c>
      <c r="B324" s="73" t="s">
        <v>2041</v>
      </c>
      <c r="C324" s="73" t="s">
        <v>2333</v>
      </c>
      <c r="D324" s="73">
        <v>156</v>
      </c>
      <c r="E324" s="73" t="s">
        <v>1841</v>
      </c>
      <c r="F324" s="73" t="s">
        <v>1887</v>
      </c>
      <c r="G324" s="73" t="s">
        <v>450</v>
      </c>
      <c r="H324" s="73" t="s">
        <v>460</v>
      </c>
      <c r="I324" s="74" t="s">
        <v>2330</v>
      </c>
      <c r="J324" s="74" t="s">
        <v>1841</v>
      </c>
      <c r="K324" s="73" t="s">
        <v>452</v>
      </c>
      <c r="L324" s="74" t="s">
        <v>2333</v>
      </c>
      <c r="M324" s="74" t="s">
        <v>491</v>
      </c>
      <c r="N324" s="74" t="s">
        <v>1115</v>
      </c>
      <c r="O324" s="74"/>
      <c r="P324" s="74" t="s">
        <v>2207</v>
      </c>
      <c r="Q324" s="74"/>
      <c r="R324" s="74" t="s">
        <v>2206</v>
      </c>
      <c r="S324" s="74" t="s">
        <v>2193</v>
      </c>
      <c r="T324" s="73" t="s">
        <v>2334</v>
      </c>
      <c r="U324" s="73" t="s">
        <v>2335</v>
      </c>
      <c r="V324" s="68" t="s">
        <v>2198</v>
      </c>
      <c r="W324" s="68" t="s">
        <v>2197</v>
      </c>
      <c r="X324" s="68"/>
      <c r="Y324" s="68" t="s">
        <v>203</v>
      </c>
      <c r="Z324" s="68"/>
      <c r="AA324" s="68">
        <v>4.01</v>
      </c>
    </row>
    <row r="325" spans="1:27" ht="51">
      <c r="A325" s="71">
        <v>2324</v>
      </c>
      <c r="B325" s="73" t="s">
        <v>2041</v>
      </c>
      <c r="C325" s="73" t="s">
        <v>2336</v>
      </c>
      <c r="D325" s="73">
        <v>158</v>
      </c>
      <c r="E325" s="73" t="s">
        <v>2337</v>
      </c>
      <c r="F325" s="73" t="s">
        <v>1910</v>
      </c>
      <c r="G325" s="73" t="s">
        <v>450</v>
      </c>
      <c r="H325" s="73" t="s">
        <v>460</v>
      </c>
      <c r="I325" s="74" t="s">
        <v>1914</v>
      </c>
      <c r="J325" s="74" t="s">
        <v>2337</v>
      </c>
      <c r="K325" s="73" t="s">
        <v>451</v>
      </c>
      <c r="L325" s="74" t="s">
        <v>2336</v>
      </c>
      <c r="M325" s="74" t="s">
        <v>491</v>
      </c>
      <c r="N325" s="74" t="s">
        <v>1115</v>
      </c>
      <c r="O325" s="74"/>
      <c r="P325" s="74" t="s">
        <v>2207</v>
      </c>
      <c r="Q325" s="74"/>
      <c r="R325" s="74" t="s">
        <v>2206</v>
      </c>
      <c r="S325" s="74" t="s">
        <v>2193</v>
      </c>
      <c r="T325" s="73" t="s">
        <v>2338</v>
      </c>
      <c r="U325" s="73" t="s">
        <v>2339</v>
      </c>
      <c r="V325" s="68" t="s">
        <v>1424</v>
      </c>
      <c r="W325" s="68"/>
      <c r="X325" s="68"/>
      <c r="Y325" s="68" t="s">
        <v>584</v>
      </c>
      <c r="Z325" s="68"/>
      <c r="AA325" s="68">
        <v>4.01</v>
      </c>
    </row>
    <row r="326" spans="1:27" ht="204">
      <c r="A326" s="71">
        <v>2325</v>
      </c>
      <c r="B326" s="73" t="s">
        <v>2041</v>
      </c>
      <c r="C326" s="73" t="s">
        <v>2336</v>
      </c>
      <c r="D326" s="73">
        <v>158</v>
      </c>
      <c r="E326" s="75">
        <v>40535</v>
      </c>
      <c r="F326" s="73" t="s">
        <v>1910</v>
      </c>
      <c r="G326" s="73" t="s">
        <v>450</v>
      </c>
      <c r="H326" s="73" t="s">
        <v>460</v>
      </c>
      <c r="I326" s="74" t="s">
        <v>1914</v>
      </c>
      <c r="J326" s="74" t="s">
        <v>2340</v>
      </c>
      <c r="K326" s="73" t="s">
        <v>451</v>
      </c>
      <c r="L326" s="74" t="s">
        <v>2336</v>
      </c>
      <c r="M326" s="74" t="s">
        <v>491</v>
      </c>
      <c r="N326" s="74" t="s">
        <v>1115</v>
      </c>
      <c r="O326" s="74"/>
      <c r="P326" s="74" t="s">
        <v>1137</v>
      </c>
      <c r="Q326" s="74"/>
      <c r="R326" s="74"/>
      <c r="S326" s="74"/>
      <c r="T326" s="73" t="s">
        <v>2439</v>
      </c>
      <c r="U326" s="73" t="s">
        <v>2440</v>
      </c>
      <c r="V326" s="68"/>
      <c r="W326" s="68" t="s">
        <v>2634</v>
      </c>
      <c r="X326" s="68"/>
      <c r="Y326" s="68"/>
      <c r="Z326" s="68"/>
      <c r="AA326" s="68"/>
    </row>
    <row r="327" spans="1:27" ht="63.75">
      <c r="A327" s="71">
        <v>2326</v>
      </c>
      <c r="B327" s="73" t="s">
        <v>2042</v>
      </c>
      <c r="C327" s="73"/>
      <c r="D327" s="73"/>
      <c r="E327" s="73"/>
      <c r="F327" s="73" t="s">
        <v>1910</v>
      </c>
      <c r="G327" s="73" t="s">
        <v>450</v>
      </c>
      <c r="H327" s="73" t="s">
        <v>458</v>
      </c>
      <c r="I327" s="74"/>
      <c r="J327" s="74"/>
      <c r="K327" s="73" t="s">
        <v>451</v>
      </c>
      <c r="L327" s="74" t="s">
        <v>1095</v>
      </c>
      <c r="M327" s="74" t="s">
        <v>1096</v>
      </c>
      <c r="N327" s="74" t="s">
        <v>1109</v>
      </c>
      <c r="O327" s="74"/>
      <c r="P327" s="74" t="s">
        <v>2207</v>
      </c>
      <c r="Q327" s="74" t="s">
        <v>67</v>
      </c>
      <c r="R327" s="74" t="s">
        <v>2421</v>
      </c>
      <c r="S327" s="74" t="s">
        <v>2400</v>
      </c>
      <c r="T327" s="73" t="s">
        <v>2441</v>
      </c>
      <c r="U327" s="73" t="s">
        <v>2442</v>
      </c>
      <c r="V327" s="68" t="s">
        <v>1666</v>
      </c>
      <c r="W327" s="68"/>
      <c r="X327" s="68"/>
      <c r="Y327" s="68" t="s">
        <v>2592</v>
      </c>
      <c r="Z327" s="68"/>
      <c r="AA327" s="68">
        <v>4.01</v>
      </c>
    </row>
    <row r="328" spans="1:27" ht="89.25">
      <c r="A328" s="71">
        <v>2327</v>
      </c>
      <c r="B328" s="73" t="s">
        <v>2042</v>
      </c>
      <c r="C328" s="73">
        <v>3</v>
      </c>
      <c r="D328" s="73">
        <v>3</v>
      </c>
      <c r="E328" s="73">
        <v>24</v>
      </c>
      <c r="F328" s="73" t="s">
        <v>1910</v>
      </c>
      <c r="G328" s="73" t="s">
        <v>450</v>
      </c>
      <c r="H328" s="73" t="s">
        <v>458</v>
      </c>
      <c r="I328" s="74" t="s">
        <v>2443</v>
      </c>
      <c r="J328" s="74" t="s">
        <v>2377</v>
      </c>
      <c r="K328" s="73" t="s">
        <v>451</v>
      </c>
      <c r="L328" s="74" t="s">
        <v>2443</v>
      </c>
      <c r="M328" s="74" t="s">
        <v>504</v>
      </c>
      <c r="N328" s="74" t="s">
        <v>1105</v>
      </c>
      <c r="O328" s="74"/>
      <c r="P328" s="74" t="s">
        <v>1137</v>
      </c>
      <c r="Q328" s="74"/>
      <c r="R328" s="74" t="s">
        <v>2632</v>
      </c>
      <c r="S328" s="74" t="s">
        <v>2419</v>
      </c>
      <c r="T328" s="73" t="s">
        <v>2444</v>
      </c>
      <c r="U328" s="73" t="s">
        <v>2445</v>
      </c>
      <c r="V328" s="79"/>
      <c r="W328" s="79" t="s">
        <v>1940</v>
      </c>
      <c r="X328" s="68"/>
      <c r="Y328" s="68"/>
      <c r="Z328" s="79" t="s">
        <v>2599</v>
      </c>
      <c r="AA328" s="68"/>
    </row>
    <row r="329" spans="1:27" ht="76.5">
      <c r="A329" s="71">
        <v>2328</v>
      </c>
      <c r="B329" s="73" t="s">
        <v>2042</v>
      </c>
      <c r="C329" s="73">
        <v>3</v>
      </c>
      <c r="D329" s="73" t="s">
        <v>2446</v>
      </c>
      <c r="E329" s="73" t="s">
        <v>2447</v>
      </c>
      <c r="F329" s="73" t="s">
        <v>1910</v>
      </c>
      <c r="G329" s="73" t="s">
        <v>450</v>
      </c>
      <c r="H329" s="73" t="s">
        <v>458</v>
      </c>
      <c r="I329" s="74" t="s">
        <v>2446</v>
      </c>
      <c r="J329" s="74" t="s">
        <v>2447</v>
      </c>
      <c r="K329" s="73" t="s">
        <v>451</v>
      </c>
      <c r="L329" s="74" t="s">
        <v>2443</v>
      </c>
      <c r="M329" s="74" t="s">
        <v>504</v>
      </c>
      <c r="N329" s="74" t="s">
        <v>1105</v>
      </c>
      <c r="O329" s="74"/>
      <c r="P329" s="74" t="s">
        <v>2207</v>
      </c>
      <c r="Q329" s="74" t="s">
        <v>67</v>
      </c>
      <c r="R329" s="74" t="s">
        <v>2421</v>
      </c>
      <c r="S329" s="74" t="s">
        <v>2400</v>
      </c>
      <c r="T329" s="73" t="s">
        <v>1657</v>
      </c>
      <c r="U329" s="73" t="s">
        <v>1658</v>
      </c>
      <c r="V329" s="68" t="s">
        <v>1669</v>
      </c>
      <c r="W329" s="68"/>
      <c r="X329" s="68"/>
      <c r="Y329" s="68" t="s">
        <v>584</v>
      </c>
      <c r="Z329" s="68"/>
      <c r="AA329" s="68">
        <v>4.01</v>
      </c>
    </row>
    <row r="330" spans="1:27" ht="114.75">
      <c r="A330" s="71">
        <v>2329</v>
      </c>
      <c r="B330" s="73" t="s">
        <v>2042</v>
      </c>
      <c r="C330" s="73" t="s">
        <v>1659</v>
      </c>
      <c r="D330" s="73">
        <v>8</v>
      </c>
      <c r="E330" s="73">
        <v>45</v>
      </c>
      <c r="F330" s="73" t="s">
        <v>1910</v>
      </c>
      <c r="G330" s="73" t="s">
        <v>450</v>
      </c>
      <c r="H330" s="73" t="s">
        <v>458</v>
      </c>
      <c r="I330" s="74" t="s">
        <v>1517</v>
      </c>
      <c r="J330" s="74" t="s">
        <v>1918</v>
      </c>
      <c r="K330" s="73" t="s">
        <v>451</v>
      </c>
      <c r="L330" s="74" t="s">
        <v>1659</v>
      </c>
      <c r="M330" s="74" t="s">
        <v>464</v>
      </c>
      <c r="N330" s="74" t="s">
        <v>1105</v>
      </c>
      <c r="O330" s="74"/>
      <c r="P330" s="74" t="s">
        <v>1137</v>
      </c>
      <c r="Q330" s="74"/>
      <c r="R330" s="74" t="s">
        <v>2632</v>
      </c>
      <c r="S330" s="74" t="s">
        <v>2419</v>
      </c>
      <c r="T330" s="73" t="s">
        <v>1660</v>
      </c>
      <c r="U330" s="73" t="s">
        <v>1661</v>
      </c>
      <c r="V330" s="79"/>
      <c r="W330" s="79" t="s">
        <v>150</v>
      </c>
      <c r="X330" s="68"/>
      <c r="Y330" s="68"/>
      <c r="Z330" s="68" t="s">
        <v>149</v>
      </c>
      <c r="AA330" s="68"/>
    </row>
    <row r="331" spans="1:27" ht="102">
      <c r="A331" s="71">
        <v>2330</v>
      </c>
      <c r="B331" s="73" t="s">
        <v>2042</v>
      </c>
      <c r="C331" s="73" t="s">
        <v>1662</v>
      </c>
      <c r="D331" s="73">
        <v>11</v>
      </c>
      <c r="E331" s="73" t="s">
        <v>1282</v>
      </c>
      <c r="F331" s="73" t="s">
        <v>1910</v>
      </c>
      <c r="G331" s="73" t="s">
        <v>450</v>
      </c>
      <c r="H331" s="73" t="s">
        <v>458</v>
      </c>
      <c r="I331" s="74" t="s">
        <v>1789</v>
      </c>
      <c r="J331" s="74" t="s">
        <v>1282</v>
      </c>
      <c r="K331" s="73" t="s">
        <v>451</v>
      </c>
      <c r="L331" s="74" t="s">
        <v>1662</v>
      </c>
      <c r="M331" s="74" t="s">
        <v>464</v>
      </c>
      <c r="N331" s="74" t="s">
        <v>1099</v>
      </c>
      <c r="O331" s="74"/>
      <c r="P331" s="74" t="s">
        <v>2207</v>
      </c>
      <c r="Q331" s="74" t="s">
        <v>67</v>
      </c>
      <c r="R331" s="74" t="s">
        <v>2421</v>
      </c>
      <c r="S331" s="74" t="s">
        <v>2400</v>
      </c>
      <c r="T331" s="73" t="s">
        <v>1663</v>
      </c>
      <c r="U331" s="73" t="s">
        <v>1664</v>
      </c>
      <c r="V331" s="68" t="s">
        <v>1669</v>
      </c>
      <c r="W331" s="68"/>
      <c r="X331" s="68"/>
      <c r="Y331" s="68" t="s">
        <v>584</v>
      </c>
      <c r="Z331" s="68"/>
      <c r="AA331" s="68">
        <v>4.01</v>
      </c>
    </row>
    <row r="332" spans="1:27" ht="140.25">
      <c r="A332" s="71">
        <v>2331</v>
      </c>
      <c r="B332" s="73" t="s">
        <v>2042</v>
      </c>
      <c r="C332" s="73">
        <v>7.4</v>
      </c>
      <c r="D332" s="73">
        <v>19</v>
      </c>
      <c r="E332" s="73" t="s">
        <v>1665</v>
      </c>
      <c r="F332" s="73" t="s">
        <v>1910</v>
      </c>
      <c r="G332" s="73" t="s">
        <v>450</v>
      </c>
      <c r="H332" s="73" t="s">
        <v>458</v>
      </c>
      <c r="I332" s="74" t="s">
        <v>2256</v>
      </c>
      <c r="J332" s="74" t="s">
        <v>455</v>
      </c>
      <c r="K332" s="73" t="s">
        <v>451</v>
      </c>
      <c r="L332" s="74" t="s">
        <v>470</v>
      </c>
      <c r="M332" s="74" t="s">
        <v>469</v>
      </c>
      <c r="N332" s="74" t="s">
        <v>1101</v>
      </c>
      <c r="O332" s="74"/>
      <c r="P332" s="74" t="s">
        <v>2207</v>
      </c>
      <c r="Q332" s="74"/>
      <c r="R332" s="74" t="s">
        <v>2632</v>
      </c>
      <c r="S332" s="74" t="s">
        <v>2419</v>
      </c>
      <c r="T332" s="73" t="s">
        <v>2213</v>
      </c>
      <c r="U332" s="73" t="s">
        <v>2214</v>
      </c>
      <c r="V332" s="79" t="s">
        <v>2067</v>
      </c>
      <c r="W332" s="79" t="s">
        <v>1941</v>
      </c>
      <c r="X332" s="68"/>
      <c r="Y332" s="68" t="s">
        <v>2597</v>
      </c>
      <c r="Z332" s="68"/>
      <c r="AA332" s="68">
        <v>4.01</v>
      </c>
    </row>
    <row r="333" spans="1:27" ht="38.25">
      <c r="A333" s="71">
        <v>2332</v>
      </c>
      <c r="B333" s="73" t="s">
        <v>2042</v>
      </c>
      <c r="C333" s="73" t="s">
        <v>2215</v>
      </c>
      <c r="D333" s="73">
        <v>22</v>
      </c>
      <c r="E333" s="73" t="s">
        <v>2216</v>
      </c>
      <c r="F333" s="73" t="s">
        <v>1910</v>
      </c>
      <c r="G333" s="73" t="s">
        <v>450</v>
      </c>
      <c r="H333" s="73" t="s">
        <v>458</v>
      </c>
      <c r="I333" s="74" t="s">
        <v>1761</v>
      </c>
      <c r="J333" s="74" t="s">
        <v>2216</v>
      </c>
      <c r="K333" s="73" t="s">
        <v>451</v>
      </c>
      <c r="L333" s="74" t="s">
        <v>2215</v>
      </c>
      <c r="M333" s="74" t="s">
        <v>469</v>
      </c>
      <c r="N333" s="74" t="s">
        <v>1105</v>
      </c>
      <c r="O333" s="74"/>
      <c r="P333" s="74" t="s">
        <v>2207</v>
      </c>
      <c r="Q333" s="74"/>
      <c r="R333" s="74" t="s">
        <v>2632</v>
      </c>
      <c r="S333" s="74" t="s">
        <v>2419</v>
      </c>
      <c r="T333" s="73" t="s">
        <v>2217</v>
      </c>
      <c r="U333" s="73" t="s">
        <v>2218</v>
      </c>
      <c r="V333" s="79" t="s">
        <v>2065</v>
      </c>
      <c r="W333" s="68"/>
      <c r="X333" s="68"/>
      <c r="Y333" s="68" t="s">
        <v>584</v>
      </c>
      <c r="Z333" s="68"/>
      <c r="AA333" s="68">
        <v>4.01</v>
      </c>
    </row>
    <row r="334" spans="1:27" ht="38.25">
      <c r="A334" s="71">
        <v>2333</v>
      </c>
      <c r="B334" s="73" t="s">
        <v>2042</v>
      </c>
      <c r="C334" s="73" t="s">
        <v>2219</v>
      </c>
      <c r="D334" s="73">
        <v>23</v>
      </c>
      <c r="E334" s="75">
        <v>40462</v>
      </c>
      <c r="F334" s="73" t="s">
        <v>2092</v>
      </c>
      <c r="G334" s="73" t="s">
        <v>449</v>
      </c>
      <c r="H334" s="73" t="s">
        <v>458</v>
      </c>
      <c r="I334" s="74" t="s">
        <v>1017</v>
      </c>
      <c r="J334" s="74" t="s">
        <v>2220</v>
      </c>
      <c r="K334" s="73" t="s">
        <v>2092</v>
      </c>
      <c r="L334" s="74" t="s">
        <v>2219</v>
      </c>
      <c r="M334" s="74" t="s">
        <v>471</v>
      </c>
      <c r="N334" s="74" t="s">
        <v>1099</v>
      </c>
      <c r="O334" s="74"/>
      <c r="P334" s="74" t="s">
        <v>2207</v>
      </c>
      <c r="Q334" s="74" t="s">
        <v>67</v>
      </c>
      <c r="R334" s="74" t="s">
        <v>2421</v>
      </c>
      <c r="S334" s="74" t="s">
        <v>2400</v>
      </c>
      <c r="T334" s="73" t="s">
        <v>2221</v>
      </c>
      <c r="U334" s="73" t="s">
        <v>2222</v>
      </c>
      <c r="V334" s="68" t="s">
        <v>1669</v>
      </c>
      <c r="W334" s="68"/>
      <c r="X334" s="68"/>
      <c r="Y334" s="68" t="s">
        <v>203</v>
      </c>
      <c r="Z334" s="68"/>
      <c r="AA334" s="68">
        <v>4.01</v>
      </c>
    </row>
    <row r="335" spans="1:27" ht="38.25">
      <c r="A335" s="71">
        <v>2334</v>
      </c>
      <c r="B335" s="73" t="s">
        <v>2042</v>
      </c>
      <c r="C335" s="73" t="s">
        <v>2223</v>
      </c>
      <c r="D335" s="73">
        <v>23</v>
      </c>
      <c r="E335" s="73" t="s">
        <v>1453</v>
      </c>
      <c r="F335" s="73" t="s">
        <v>2092</v>
      </c>
      <c r="G335" s="73" t="s">
        <v>449</v>
      </c>
      <c r="H335" s="73" t="s">
        <v>458</v>
      </c>
      <c r="I335" s="74" t="s">
        <v>1017</v>
      </c>
      <c r="J335" s="74" t="s">
        <v>1453</v>
      </c>
      <c r="K335" s="73" t="s">
        <v>2092</v>
      </c>
      <c r="L335" s="74" t="s">
        <v>2223</v>
      </c>
      <c r="M335" s="74" t="s">
        <v>471</v>
      </c>
      <c r="N335" s="74" t="s">
        <v>1099</v>
      </c>
      <c r="O335" s="74"/>
      <c r="P335" s="74" t="s">
        <v>2207</v>
      </c>
      <c r="Q335" s="74" t="s">
        <v>67</v>
      </c>
      <c r="R335" s="74" t="s">
        <v>2421</v>
      </c>
      <c r="S335" s="74" t="s">
        <v>2400</v>
      </c>
      <c r="T335" s="73" t="s">
        <v>2221</v>
      </c>
      <c r="U335" s="73" t="s">
        <v>2224</v>
      </c>
      <c r="V335" s="68" t="s">
        <v>1669</v>
      </c>
      <c r="W335" s="68"/>
      <c r="X335" s="68"/>
      <c r="Y335" s="68" t="s">
        <v>2592</v>
      </c>
      <c r="Z335" s="68"/>
      <c r="AA335" s="68">
        <v>4.01</v>
      </c>
    </row>
    <row r="336" spans="1:27" ht="89.25">
      <c r="A336" s="71">
        <v>2335</v>
      </c>
      <c r="B336" s="73" t="s">
        <v>2042</v>
      </c>
      <c r="C336" s="73" t="s">
        <v>2223</v>
      </c>
      <c r="D336" s="73">
        <v>24</v>
      </c>
      <c r="E336" s="73" t="s">
        <v>2225</v>
      </c>
      <c r="F336" s="73" t="s">
        <v>1910</v>
      </c>
      <c r="G336" s="73" t="s">
        <v>450</v>
      </c>
      <c r="H336" s="73" t="s">
        <v>458</v>
      </c>
      <c r="I336" s="74" t="s">
        <v>2377</v>
      </c>
      <c r="J336" s="74" t="s">
        <v>2225</v>
      </c>
      <c r="K336" s="73" t="s">
        <v>451</v>
      </c>
      <c r="L336" s="74" t="s">
        <v>2223</v>
      </c>
      <c r="M336" s="74" t="s">
        <v>471</v>
      </c>
      <c r="N336" s="74" t="s">
        <v>1099</v>
      </c>
      <c r="O336" s="74"/>
      <c r="P336" s="74" t="s">
        <v>2207</v>
      </c>
      <c r="Q336" s="74" t="s">
        <v>67</v>
      </c>
      <c r="R336" s="74" t="s">
        <v>2421</v>
      </c>
      <c r="S336" s="74" t="s">
        <v>2400</v>
      </c>
      <c r="T336" s="73" t="s">
        <v>2226</v>
      </c>
      <c r="U336" s="73" t="s">
        <v>2227</v>
      </c>
      <c r="V336" s="68" t="s">
        <v>1674</v>
      </c>
      <c r="W336" s="68" t="s">
        <v>1676</v>
      </c>
      <c r="X336" s="68"/>
      <c r="Y336" s="68" t="s">
        <v>2592</v>
      </c>
      <c r="Z336" s="68"/>
      <c r="AA336" s="68">
        <v>4.01</v>
      </c>
    </row>
    <row r="337" spans="1:27" ht="76.5">
      <c r="A337" s="71">
        <v>2336</v>
      </c>
      <c r="B337" s="73" t="s">
        <v>2042</v>
      </c>
      <c r="C337" s="73" t="s">
        <v>1692</v>
      </c>
      <c r="D337" s="73">
        <v>33</v>
      </c>
      <c r="E337" s="73" t="s">
        <v>2228</v>
      </c>
      <c r="F337" s="73" t="s">
        <v>2092</v>
      </c>
      <c r="G337" s="73" t="s">
        <v>449</v>
      </c>
      <c r="H337" s="73" t="s">
        <v>1097</v>
      </c>
      <c r="I337" s="74" t="s">
        <v>1861</v>
      </c>
      <c r="J337" s="74" t="s">
        <v>2228</v>
      </c>
      <c r="K337" s="73" t="s">
        <v>2092</v>
      </c>
      <c r="L337" s="74" t="s">
        <v>1692</v>
      </c>
      <c r="M337" s="74" t="s">
        <v>472</v>
      </c>
      <c r="N337" s="74" t="s">
        <v>1107</v>
      </c>
      <c r="O337" s="74"/>
      <c r="P337" s="74" t="s">
        <v>2207</v>
      </c>
      <c r="Q337" s="74" t="s">
        <v>1151</v>
      </c>
      <c r="R337" s="74" t="s">
        <v>2475</v>
      </c>
      <c r="S337" s="74" t="s">
        <v>2419</v>
      </c>
      <c r="T337" s="73" t="s">
        <v>2229</v>
      </c>
      <c r="U337" s="73" t="s">
        <v>2230</v>
      </c>
      <c r="V337" s="79" t="s">
        <v>2067</v>
      </c>
      <c r="W337" s="79" t="s">
        <v>2504</v>
      </c>
      <c r="X337" s="68"/>
      <c r="Y337" s="68" t="s">
        <v>584</v>
      </c>
      <c r="Z337" s="68"/>
      <c r="AA337" s="68">
        <v>4.01</v>
      </c>
    </row>
    <row r="338" spans="1:27" ht="140.25">
      <c r="A338" s="71">
        <v>2337</v>
      </c>
      <c r="B338" s="73" t="s">
        <v>2042</v>
      </c>
      <c r="C338" s="73" t="s">
        <v>1692</v>
      </c>
      <c r="D338" s="73">
        <v>33</v>
      </c>
      <c r="E338" s="73" t="s">
        <v>1807</v>
      </c>
      <c r="F338" s="73" t="s">
        <v>1887</v>
      </c>
      <c r="G338" s="73" t="s">
        <v>450</v>
      </c>
      <c r="H338" s="73" t="s">
        <v>1097</v>
      </c>
      <c r="I338" s="74" t="s">
        <v>1861</v>
      </c>
      <c r="J338" s="74" t="s">
        <v>1807</v>
      </c>
      <c r="K338" s="73" t="s">
        <v>452</v>
      </c>
      <c r="L338" s="74" t="s">
        <v>1692</v>
      </c>
      <c r="M338" s="74" t="s">
        <v>472</v>
      </c>
      <c r="N338" s="74" t="s">
        <v>1107</v>
      </c>
      <c r="O338" s="74"/>
      <c r="P338" s="74" t="s">
        <v>2207</v>
      </c>
      <c r="Q338" s="74" t="s">
        <v>1151</v>
      </c>
      <c r="R338" s="74" t="s">
        <v>2475</v>
      </c>
      <c r="S338" s="74" t="s">
        <v>2419</v>
      </c>
      <c r="T338" s="73" t="s">
        <v>2231</v>
      </c>
      <c r="U338" s="73" t="s">
        <v>2232</v>
      </c>
      <c r="V338" s="79" t="s">
        <v>2067</v>
      </c>
      <c r="W338" s="79" t="s">
        <v>2505</v>
      </c>
      <c r="X338" s="68"/>
      <c r="Y338" s="68" t="s">
        <v>584</v>
      </c>
      <c r="Z338" s="68"/>
      <c r="AA338" s="68">
        <v>4.01</v>
      </c>
    </row>
    <row r="339" spans="1:27" ht="38.25">
      <c r="A339" s="71">
        <v>2338</v>
      </c>
      <c r="B339" s="73" t="s">
        <v>2042</v>
      </c>
      <c r="C339" s="73" t="s">
        <v>2233</v>
      </c>
      <c r="D339" s="73">
        <v>36</v>
      </c>
      <c r="E339" s="73"/>
      <c r="F339" s="73" t="s">
        <v>1910</v>
      </c>
      <c r="G339" s="73" t="s">
        <v>450</v>
      </c>
      <c r="H339" s="73" t="s">
        <v>458</v>
      </c>
      <c r="I339" s="74" t="s">
        <v>974</v>
      </c>
      <c r="J339" s="74"/>
      <c r="K339" s="73" t="s">
        <v>451</v>
      </c>
      <c r="L339" s="74" t="s">
        <v>2233</v>
      </c>
      <c r="M339" s="74" t="s">
        <v>472</v>
      </c>
      <c r="N339" s="74" t="s">
        <v>1103</v>
      </c>
      <c r="O339" s="74"/>
      <c r="P339" s="74" t="s">
        <v>1137</v>
      </c>
      <c r="Q339" s="74"/>
      <c r="R339" s="74"/>
      <c r="S339" s="74"/>
      <c r="T339" s="73" t="s">
        <v>2234</v>
      </c>
      <c r="U339" s="73" t="s">
        <v>2235</v>
      </c>
      <c r="V339" s="68" t="s">
        <v>2198</v>
      </c>
      <c r="W339" s="68"/>
      <c r="X339" s="68" t="s">
        <v>2665</v>
      </c>
      <c r="Y339" s="68"/>
      <c r="Z339" s="68"/>
      <c r="AA339" s="68"/>
    </row>
    <row r="340" spans="1:27" ht="38.25">
      <c r="A340" s="71">
        <v>2339</v>
      </c>
      <c r="B340" s="73" t="s">
        <v>2042</v>
      </c>
      <c r="C340" s="73" t="s">
        <v>2236</v>
      </c>
      <c r="D340" s="73">
        <v>40</v>
      </c>
      <c r="E340" s="73">
        <v>37</v>
      </c>
      <c r="F340" s="73" t="s">
        <v>2092</v>
      </c>
      <c r="G340" s="73" t="s">
        <v>449</v>
      </c>
      <c r="H340" s="73" t="s">
        <v>458</v>
      </c>
      <c r="I340" s="74" t="s">
        <v>1474</v>
      </c>
      <c r="J340" s="74" t="s">
        <v>1470</v>
      </c>
      <c r="K340" s="73" t="s">
        <v>2092</v>
      </c>
      <c r="L340" s="74" t="s">
        <v>2236</v>
      </c>
      <c r="M340" s="74" t="s">
        <v>472</v>
      </c>
      <c r="N340" s="74" t="s">
        <v>1099</v>
      </c>
      <c r="O340" s="74"/>
      <c r="P340" s="74" t="s">
        <v>2207</v>
      </c>
      <c r="Q340" s="74" t="s">
        <v>67</v>
      </c>
      <c r="R340" s="74" t="s">
        <v>2421</v>
      </c>
      <c r="S340" s="74" t="s">
        <v>2400</v>
      </c>
      <c r="T340" s="73" t="s">
        <v>2237</v>
      </c>
      <c r="U340" s="73" t="s">
        <v>2238</v>
      </c>
      <c r="V340" s="68" t="s">
        <v>1669</v>
      </c>
      <c r="W340" s="68"/>
      <c r="X340" s="68"/>
      <c r="Y340" s="68" t="s">
        <v>2592</v>
      </c>
      <c r="Z340" s="68"/>
      <c r="AA340" s="68">
        <v>4.01</v>
      </c>
    </row>
    <row r="341" spans="1:27" ht="63.75">
      <c r="A341" s="71">
        <v>2340</v>
      </c>
      <c r="B341" s="73" t="s">
        <v>2042</v>
      </c>
      <c r="C341" s="73" t="s">
        <v>2236</v>
      </c>
      <c r="D341" s="73"/>
      <c r="E341" s="73"/>
      <c r="F341" s="73" t="s">
        <v>1910</v>
      </c>
      <c r="G341" s="73" t="s">
        <v>450</v>
      </c>
      <c r="H341" s="73" t="s">
        <v>1097</v>
      </c>
      <c r="I341" s="74"/>
      <c r="J341" s="74"/>
      <c r="K341" s="73" t="s">
        <v>451</v>
      </c>
      <c r="L341" s="74" t="s">
        <v>2236</v>
      </c>
      <c r="M341" s="74" t="s">
        <v>472</v>
      </c>
      <c r="N341" s="74" t="s">
        <v>1111</v>
      </c>
      <c r="O341" s="74"/>
      <c r="P341" s="74" t="s">
        <v>1137</v>
      </c>
      <c r="Q341" s="74"/>
      <c r="R341" s="74"/>
      <c r="S341" s="74"/>
      <c r="T341" s="73" t="s">
        <v>2261</v>
      </c>
      <c r="U341" s="73" t="s">
        <v>2262</v>
      </c>
      <c r="V341" s="79" t="s">
        <v>2109</v>
      </c>
      <c r="W341" s="79" t="s">
        <v>1956</v>
      </c>
      <c r="X341" s="68"/>
      <c r="Y341" s="68"/>
      <c r="Z341" s="68"/>
      <c r="AA341" s="68"/>
    </row>
    <row r="342" spans="1:27" ht="140.25">
      <c r="A342" s="71">
        <v>2341</v>
      </c>
      <c r="B342" s="73" t="s">
        <v>2042</v>
      </c>
      <c r="C342" s="73" t="s">
        <v>1771</v>
      </c>
      <c r="D342" s="73">
        <v>42</v>
      </c>
      <c r="E342" s="73" t="s">
        <v>2263</v>
      </c>
      <c r="F342" s="73" t="s">
        <v>1910</v>
      </c>
      <c r="G342" s="73" t="s">
        <v>450</v>
      </c>
      <c r="H342" s="73" t="s">
        <v>1097</v>
      </c>
      <c r="I342" s="74" t="s">
        <v>1772</v>
      </c>
      <c r="J342" s="74" t="s">
        <v>2263</v>
      </c>
      <c r="K342" s="73" t="s">
        <v>451</v>
      </c>
      <c r="L342" s="74" t="s">
        <v>1771</v>
      </c>
      <c r="M342" s="74" t="s">
        <v>472</v>
      </c>
      <c r="N342" s="74" t="s">
        <v>1107</v>
      </c>
      <c r="O342" s="74"/>
      <c r="P342" s="74" t="s">
        <v>2207</v>
      </c>
      <c r="Q342" s="74" t="s">
        <v>1151</v>
      </c>
      <c r="R342" s="74" t="s">
        <v>2475</v>
      </c>
      <c r="S342" s="74" t="s">
        <v>2419</v>
      </c>
      <c r="T342" s="73" t="s">
        <v>2264</v>
      </c>
      <c r="U342" s="73" t="s">
        <v>2265</v>
      </c>
      <c r="V342" s="79" t="s">
        <v>2065</v>
      </c>
      <c r="W342" s="79" t="s">
        <v>2644</v>
      </c>
      <c r="X342" s="68"/>
      <c r="Y342" s="68" t="s">
        <v>584</v>
      </c>
      <c r="Z342" s="68"/>
      <c r="AA342" s="68">
        <v>4.01</v>
      </c>
    </row>
    <row r="343" spans="1:27" ht="63.75">
      <c r="A343" s="71">
        <v>2342</v>
      </c>
      <c r="B343" s="73" t="s">
        <v>2042</v>
      </c>
      <c r="C343" s="73" t="s">
        <v>2266</v>
      </c>
      <c r="D343" s="73">
        <v>46</v>
      </c>
      <c r="E343" s="73" t="s">
        <v>2267</v>
      </c>
      <c r="F343" s="73" t="s">
        <v>1910</v>
      </c>
      <c r="G343" s="73" t="s">
        <v>450</v>
      </c>
      <c r="H343" s="73" t="s">
        <v>1097</v>
      </c>
      <c r="I343" s="74" t="s">
        <v>1832</v>
      </c>
      <c r="J343" s="74" t="s">
        <v>2267</v>
      </c>
      <c r="K343" s="73" t="s">
        <v>451</v>
      </c>
      <c r="L343" s="74" t="s">
        <v>2266</v>
      </c>
      <c r="M343" s="74" t="s">
        <v>472</v>
      </c>
      <c r="N343" s="74" t="s">
        <v>1104</v>
      </c>
      <c r="O343" s="74"/>
      <c r="P343" s="74" t="s">
        <v>1137</v>
      </c>
      <c r="Q343" s="74" t="s">
        <v>2190</v>
      </c>
      <c r="R343" s="74"/>
      <c r="S343" s="74"/>
      <c r="T343" s="73" t="s">
        <v>2268</v>
      </c>
      <c r="U343" s="73" t="s">
        <v>2269</v>
      </c>
      <c r="V343" s="68" t="s">
        <v>2198</v>
      </c>
      <c r="W343" s="68"/>
      <c r="X343" s="68" t="s">
        <v>2666</v>
      </c>
      <c r="Y343" s="68"/>
      <c r="Z343" s="68"/>
      <c r="AA343" s="68"/>
    </row>
    <row r="344" spans="1:27" ht="51">
      <c r="A344" s="71">
        <v>2343</v>
      </c>
      <c r="B344" s="73" t="s">
        <v>2042</v>
      </c>
      <c r="C344" s="73" t="s">
        <v>1821</v>
      </c>
      <c r="D344" s="73">
        <v>49</v>
      </c>
      <c r="E344" s="73" t="s">
        <v>796</v>
      </c>
      <c r="F344" s="73" t="s">
        <v>1910</v>
      </c>
      <c r="G344" s="73" t="s">
        <v>450</v>
      </c>
      <c r="H344" s="73" t="s">
        <v>1097</v>
      </c>
      <c r="I344" s="74" t="s">
        <v>1788</v>
      </c>
      <c r="J344" s="74" t="s">
        <v>796</v>
      </c>
      <c r="K344" s="73" t="s">
        <v>451</v>
      </c>
      <c r="L344" s="74" t="s">
        <v>1821</v>
      </c>
      <c r="M344" s="74" t="s">
        <v>472</v>
      </c>
      <c r="N344" s="74" t="s">
        <v>1107</v>
      </c>
      <c r="O344" s="74"/>
      <c r="P344" s="74" t="s">
        <v>2207</v>
      </c>
      <c r="Q344" s="74" t="s">
        <v>1151</v>
      </c>
      <c r="R344" s="74" t="s">
        <v>2475</v>
      </c>
      <c r="S344" s="74" t="s">
        <v>2419</v>
      </c>
      <c r="T344" s="73" t="s">
        <v>2270</v>
      </c>
      <c r="U344" s="73" t="s">
        <v>2271</v>
      </c>
      <c r="V344" s="79" t="s">
        <v>2067</v>
      </c>
      <c r="W344" s="79" t="s">
        <v>2506</v>
      </c>
      <c r="X344" s="68"/>
      <c r="Y344" s="68" t="s">
        <v>584</v>
      </c>
      <c r="Z344" s="68"/>
      <c r="AA344" s="68">
        <v>4.01</v>
      </c>
    </row>
    <row r="345" spans="1:27" ht="38.25">
      <c r="A345" s="71">
        <v>2344</v>
      </c>
      <c r="B345" s="73" t="s">
        <v>2042</v>
      </c>
      <c r="C345" s="73" t="s">
        <v>1778</v>
      </c>
      <c r="D345" s="73">
        <v>48</v>
      </c>
      <c r="E345" s="73">
        <v>65</v>
      </c>
      <c r="F345" s="73" t="s">
        <v>2092</v>
      </c>
      <c r="G345" s="73" t="s">
        <v>449</v>
      </c>
      <c r="H345" s="73" t="s">
        <v>1097</v>
      </c>
      <c r="I345" s="74" t="s">
        <v>1476</v>
      </c>
      <c r="J345" s="74" t="s">
        <v>2300</v>
      </c>
      <c r="K345" s="73" t="s">
        <v>2092</v>
      </c>
      <c r="L345" s="74" t="s">
        <v>1778</v>
      </c>
      <c r="M345" s="74" t="s">
        <v>472</v>
      </c>
      <c r="N345" s="74" t="s">
        <v>1107</v>
      </c>
      <c r="O345" s="74"/>
      <c r="P345" s="74" t="s">
        <v>2207</v>
      </c>
      <c r="Q345" s="74" t="s">
        <v>1151</v>
      </c>
      <c r="R345" s="74" t="s">
        <v>2475</v>
      </c>
      <c r="S345" s="74" t="s">
        <v>2419</v>
      </c>
      <c r="T345" s="73" t="s">
        <v>2272</v>
      </c>
      <c r="U345" s="73" t="s">
        <v>2273</v>
      </c>
      <c r="V345" s="79" t="s">
        <v>2066</v>
      </c>
      <c r="W345" s="79" t="s">
        <v>2507</v>
      </c>
      <c r="X345" s="68"/>
      <c r="Y345" s="68" t="s">
        <v>584</v>
      </c>
      <c r="Z345" s="68"/>
      <c r="AA345" s="68" t="s">
        <v>586</v>
      </c>
    </row>
    <row r="346" spans="1:27" ht="38.25">
      <c r="A346" s="71">
        <v>2345</v>
      </c>
      <c r="B346" s="73" t="s">
        <v>2042</v>
      </c>
      <c r="C346" s="73" t="s">
        <v>1775</v>
      </c>
      <c r="D346" s="73">
        <v>48</v>
      </c>
      <c r="E346" s="73" t="s">
        <v>1531</v>
      </c>
      <c r="F346" s="73" t="s">
        <v>2092</v>
      </c>
      <c r="G346" s="73" t="s">
        <v>449</v>
      </c>
      <c r="H346" s="73" t="s">
        <v>1097</v>
      </c>
      <c r="I346" s="74" t="s">
        <v>1476</v>
      </c>
      <c r="J346" s="74" t="s">
        <v>1531</v>
      </c>
      <c r="K346" s="73" t="s">
        <v>2092</v>
      </c>
      <c r="L346" s="74" t="s">
        <v>1775</v>
      </c>
      <c r="M346" s="74" t="s">
        <v>472</v>
      </c>
      <c r="N346" s="74" t="s">
        <v>1107</v>
      </c>
      <c r="O346" s="74"/>
      <c r="P346" s="74" t="s">
        <v>2207</v>
      </c>
      <c r="Q346" s="74" t="s">
        <v>1151</v>
      </c>
      <c r="R346" s="74" t="s">
        <v>2475</v>
      </c>
      <c r="S346" s="74" t="s">
        <v>2419</v>
      </c>
      <c r="T346" s="73" t="s">
        <v>2272</v>
      </c>
      <c r="U346" s="73" t="s">
        <v>2274</v>
      </c>
      <c r="V346" s="79" t="s">
        <v>2066</v>
      </c>
      <c r="W346" s="79" t="s">
        <v>2508</v>
      </c>
      <c r="X346" s="68"/>
      <c r="Y346" s="68" t="s">
        <v>584</v>
      </c>
      <c r="Z346" s="68"/>
      <c r="AA346" s="68" t="s">
        <v>586</v>
      </c>
    </row>
    <row r="347" spans="1:27" ht="51">
      <c r="A347" s="71">
        <v>2346</v>
      </c>
      <c r="B347" s="73" t="s">
        <v>2042</v>
      </c>
      <c r="C347" s="73" t="s">
        <v>1857</v>
      </c>
      <c r="D347" s="73">
        <v>51</v>
      </c>
      <c r="E347" s="73" t="s">
        <v>2228</v>
      </c>
      <c r="F347" s="73" t="s">
        <v>2092</v>
      </c>
      <c r="G347" s="73" t="s">
        <v>449</v>
      </c>
      <c r="H347" s="73" t="s">
        <v>1097</v>
      </c>
      <c r="I347" s="74" t="s">
        <v>1822</v>
      </c>
      <c r="J347" s="74" t="s">
        <v>2228</v>
      </c>
      <c r="K347" s="73" t="s">
        <v>2092</v>
      </c>
      <c r="L347" s="74" t="s">
        <v>1857</v>
      </c>
      <c r="M347" s="74" t="s">
        <v>472</v>
      </c>
      <c r="N347" s="74" t="s">
        <v>1107</v>
      </c>
      <c r="O347" s="74"/>
      <c r="P347" s="74" t="s">
        <v>2207</v>
      </c>
      <c r="Q347" s="74" t="s">
        <v>1151</v>
      </c>
      <c r="R347" s="74" t="s">
        <v>2475</v>
      </c>
      <c r="S347" s="74" t="s">
        <v>2419</v>
      </c>
      <c r="T347" s="73" t="s">
        <v>2272</v>
      </c>
      <c r="U347" s="73" t="s">
        <v>2275</v>
      </c>
      <c r="V347" s="79" t="s">
        <v>2066</v>
      </c>
      <c r="W347" s="79" t="s">
        <v>2509</v>
      </c>
      <c r="X347" s="68"/>
      <c r="Y347" s="68" t="s">
        <v>584</v>
      </c>
      <c r="Z347" s="68"/>
      <c r="AA347" s="68" t="s">
        <v>586</v>
      </c>
    </row>
    <row r="348" spans="1:27" ht="216.75">
      <c r="A348" s="71">
        <v>2347</v>
      </c>
      <c r="B348" s="73" t="s">
        <v>2042</v>
      </c>
      <c r="C348" s="73" t="s">
        <v>2276</v>
      </c>
      <c r="D348" s="73">
        <v>106</v>
      </c>
      <c r="E348" s="73" t="s">
        <v>2277</v>
      </c>
      <c r="F348" s="73" t="s">
        <v>1910</v>
      </c>
      <c r="G348" s="73" t="s">
        <v>450</v>
      </c>
      <c r="H348" s="73" t="s">
        <v>1097</v>
      </c>
      <c r="I348" s="74" t="s">
        <v>2278</v>
      </c>
      <c r="J348" s="74" t="s">
        <v>2277</v>
      </c>
      <c r="K348" s="73" t="s">
        <v>451</v>
      </c>
      <c r="L348" s="74" t="s">
        <v>2276</v>
      </c>
      <c r="M348" s="74" t="s">
        <v>481</v>
      </c>
      <c r="N348" s="74" t="s">
        <v>1107</v>
      </c>
      <c r="O348" s="74"/>
      <c r="P348" s="74" t="s">
        <v>1137</v>
      </c>
      <c r="Q348" s="74" t="s">
        <v>1151</v>
      </c>
      <c r="R348" s="74"/>
      <c r="S348" s="74"/>
      <c r="T348" s="73" t="s">
        <v>667</v>
      </c>
      <c r="U348" s="73" t="s">
        <v>668</v>
      </c>
      <c r="V348" s="68"/>
      <c r="W348" s="68"/>
      <c r="X348" s="68"/>
      <c r="Y348" s="68"/>
      <c r="Z348" s="68"/>
      <c r="AA348" s="68"/>
    </row>
    <row r="349" spans="1:27" ht="102">
      <c r="A349" s="71">
        <v>2348</v>
      </c>
      <c r="B349" s="73" t="s">
        <v>2042</v>
      </c>
      <c r="C349" s="73" t="s">
        <v>812</v>
      </c>
      <c r="D349" s="73" t="s">
        <v>669</v>
      </c>
      <c r="E349" s="73" t="s">
        <v>670</v>
      </c>
      <c r="F349" s="73" t="s">
        <v>1910</v>
      </c>
      <c r="G349" s="73" t="s">
        <v>450</v>
      </c>
      <c r="H349" s="73" t="s">
        <v>1097</v>
      </c>
      <c r="I349" s="74" t="s">
        <v>669</v>
      </c>
      <c r="J349" s="74" t="s">
        <v>670</v>
      </c>
      <c r="K349" s="73" t="s">
        <v>451</v>
      </c>
      <c r="L349" s="74" t="s">
        <v>812</v>
      </c>
      <c r="M349" s="74" t="s">
        <v>482</v>
      </c>
      <c r="N349" s="74" t="s">
        <v>1107</v>
      </c>
      <c r="O349" s="74"/>
      <c r="P349" s="74" t="s">
        <v>2207</v>
      </c>
      <c r="Q349" s="74" t="s">
        <v>1151</v>
      </c>
      <c r="R349" s="74" t="s">
        <v>2475</v>
      </c>
      <c r="S349" s="74" t="s">
        <v>2419</v>
      </c>
      <c r="T349" s="73" t="s">
        <v>671</v>
      </c>
      <c r="U349" s="73" t="s">
        <v>672</v>
      </c>
      <c r="V349" s="79" t="s">
        <v>2067</v>
      </c>
      <c r="W349" s="79" t="s">
        <v>2510</v>
      </c>
      <c r="X349" s="68"/>
      <c r="Y349" s="68" t="s">
        <v>584</v>
      </c>
      <c r="Z349" s="68"/>
      <c r="AA349" s="68">
        <v>4.01</v>
      </c>
    </row>
    <row r="350" spans="1:27" ht="76.5">
      <c r="A350" s="71">
        <v>2349</v>
      </c>
      <c r="B350" s="73" t="s">
        <v>2042</v>
      </c>
      <c r="C350" s="73" t="s">
        <v>1999</v>
      </c>
      <c r="D350" s="73">
        <v>108</v>
      </c>
      <c r="E350" s="73" t="s">
        <v>1765</v>
      </c>
      <c r="F350" s="73" t="s">
        <v>1910</v>
      </c>
      <c r="G350" s="73" t="s">
        <v>450</v>
      </c>
      <c r="H350" s="73" t="s">
        <v>1097</v>
      </c>
      <c r="I350" s="74" t="s">
        <v>1981</v>
      </c>
      <c r="J350" s="74" t="s">
        <v>1765</v>
      </c>
      <c r="K350" s="73" t="s">
        <v>451</v>
      </c>
      <c r="L350" s="74" t="s">
        <v>1999</v>
      </c>
      <c r="M350" s="74" t="s">
        <v>482</v>
      </c>
      <c r="N350" s="74" t="s">
        <v>1107</v>
      </c>
      <c r="O350" s="74"/>
      <c r="P350" s="74" t="s">
        <v>1137</v>
      </c>
      <c r="Q350" s="74" t="s">
        <v>1151</v>
      </c>
      <c r="R350" s="74"/>
      <c r="S350" s="74"/>
      <c r="T350" s="73" t="s">
        <v>673</v>
      </c>
      <c r="U350" s="73" t="s">
        <v>674</v>
      </c>
      <c r="V350" s="68" t="s">
        <v>2198</v>
      </c>
      <c r="W350" s="68"/>
      <c r="X350" s="68" t="s">
        <v>17</v>
      </c>
      <c r="Y350" s="68"/>
      <c r="Z350" s="68"/>
      <c r="AA350" s="68"/>
    </row>
    <row r="351" spans="1:27" ht="25.5">
      <c r="A351" s="71">
        <v>2350</v>
      </c>
      <c r="B351" s="73" t="s">
        <v>2042</v>
      </c>
      <c r="C351" s="73" t="s">
        <v>1055</v>
      </c>
      <c r="D351" s="73">
        <v>136</v>
      </c>
      <c r="E351" s="73">
        <v>1</v>
      </c>
      <c r="F351" s="73" t="s">
        <v>2092</v>
      </c>
      <c r="G351" s="73" t="s">
        <v>449</v>
      </c>
      <c r="H351" s="73" t="s">
        <v>458</v>
      </c>
      <c r="I351" s="74" t="s">
        <v>675</v>
      </c>
      <c r="J351" s="74" t="s">
        <v>1523</v>
      </c>
      <c r="K351" s="73" t="s">
        <v>2092</v>
      </c>
      <c r="L351" s="74" t="s">
        <v>1055</v>
      </c>
      <c r="M351" s="74" t="s">
        <v>488</v>
      </c>
      <c r="N351" s="74" t="s">
        <v>1099</v>
      </c>
      <c r="O351" s="74"/>
      <c r="P351" s="74" t="s">
        <v>2207</v>
      </c>
      <c r="Q351" s="74" t="s">
        <v>67</v>
      </c>
      <c r="R351" s="74" t="s">
        <v>2421</v>
      </c>
      <c r="S351" s="74" t="s">
        <v>2400</v>
      </c>
      <c r="T351" s="73" t="s">
        <v>676</v>
      </c>
      <c r="U351" s="73" t="s">
        <v>677</v>
      </c>
      <c r="V351" s="68" t="s">
        <v>1669</v>
      </c>
      <c r="W351" s="68"/>
      <c r="X351" s="68"/>
      <c r="Y351" s="68" t="s">
        <v>2592</v>
      </c>
      <c r="Z351" s="68"/>
      <c r="AA351" s="68">
        <v>4.01</v>
      </c>
    </row>
    <row r="352" spans="1:27" ht="38.25">
      <c r="A352" s="71">
        <v>2351</v>
      </c>
      <c r="B352" s="73" t="s">
        <v>2042</v>
      </c>
      <c r="C352" s="73" t="s">
        <v>2152</v>
      </c>
      <c r="D352" s="73">
        <v>167</v>
      </c>
      <c r="E352" s="73" t="s">
        <v>678</v>
      </c>
      <c r="F352" s="73" t="s">
        <v>1910</v>
      </c>
      <c r="G352" s="73" t="s">
        <v>450</v>
      </c>
      <c r="H352" s="73" t="s">
        <v>1097</v>
      </c>
      <c r="I352" s="74" t="s">
        <v>2154</v>
      </c>
      <c r="J352" s="74" t="s">
        <v>678</v>
      </c>
      <c r="K352" s="73" t="s">
        <v>451</v>
      </c>
      <c r="L352" s="74" t="s">
        <v>2152</v>
      </c>
      <c r="M352" s="74" t="s">
        <v>474</v>
      </c>
      <c r="N352" s="74" t="s">
        <v>1104</v>
      </c>
      <c r="O352" s="74"/>
      <c r="P352" s="74" t="s">
        <v>1137</v>
      </c>
      <c r="Q352" s="74" t="s">
        <v>2190</v>
      </c>
      <c r="R352" s="74"/>
      <c r="S352" s="74"/>
      <c r="T352" s="73" t="s">
        <v>679</v>
      </c>
      <c r="U352" s="73" t="s">
        <v>680</v>
      </c>
      <c r="V352" s="68" t="s">
        <v>2198</v>
      </c>
      <c r="W352" s="68"/>
      <c r="X352" s="68" t="s">
        <v>2666</v>
      </c>
      <c r="Y352" s="68"/>
      <c r="Z352" s="68"/>
      <c r="AA352" s="68"/>
    </row>
    <row r="353" spans="1:27" ht="63.75">
      <c r="A353" s="71">
        <v>2352</v>
      </c>
      <c r="B353" s="73" t="s">
        <v>2043</v>
      </c>
      <c r="C353" s="73">
        <v>4</v>
      </c>
      <c r="D353" s="73">
        <v>4</v>
      </c>
      <c r="E353" s="73">
        <v>49</v>
      </c>
      <c r="F353" s="73" t="s">
        <v>2092</v>
      </c>
      <c r="G353" s="73" t="s">
        <v>449</v>
      </c>
      <c r="H353" s="73" t="s">
        <v>1097</v>
      </c>
      <c r="I353" s="74" t="s">
        <v>1496</v>
      </c>
      <c r="J353" s="74" t="s">
        <v>1788</v>
      </c>
      <c r="K353" s="73" t="s">
        <v>2092</v>
      </c>
      <c r="L353" s="74" t="s">
        <v>1496</v>
      </c>
      <c r="M353" s="74" t="s">
        <v>1090</v>
      </c>
      <c r="N353" s="74" t="s">
        <v>1107</v>
      </c>
      <c r="O353" s="74"/>
      <c r="P353" s="74" t="s">
        <v>2207</v>
      </c>
      <c r="Q353" s="74" t="s">
        <v>1151</v>
      </c>
      <c r="R353" s="74" t="s">
        <v>2475</v>
      </c>
      <c r="S353" s="74" t="s">
        <v>2419</v>
      </c>
      <c r="T353" s="73" t="s">
        <v>681</v>
      </c>
      <c r="U353" s="73" t="s">
        <v>682</v>
      </c>
      <c r="V353" s="79" t="s">
        <v>2067</v>
      </c>
      <c r="W353" s="79" t="s">
        <v>2079</v>
      </c>
      <c r="X353" s="68"/>
      <c r="Y353" s="68" t="s">
        <v>584</v>
      </c>
      <c r="Z353" s="68"/>
      <c r="AA353" s="68">
        <v>4.01</v>
      </c>
    </row>
    <row r="354" spans="1:27" ht="25.5">
      <c r="A354" s="71">
        <v>2353</v>
      </c>
      <c r="B354" s="73" t="s">
        <v>2043</v>
      </c>
      <c r="C354" s="73">
        <v>4</v>
      </c>
      <c r="D354" s="73">
        <v>4</v>
      </c>
      <c r="E354" s="73"/>
      <c r="F354" s="73" t="s">
        <v>2092</v>
      </c>
      <c r="G354" s="73" t="s">
        <v>449</v>
      </c>
      <c r="H354" s="73" t="s">
        <v>458</v>
      </c>
      <c r="I354" s="74" t="s">
        <v>1496</v>
      </c>
      <c r="J354" s="74"/>
      <c r="K354" s="73" t="s">
        <v>2092</v>
      </c>
      <c r="L354" s="74" t="s">
        <v>1496</v>
      </c>
      <c r="M354" s="74" t="s">
        <v>1090</v>
      </c>
      <c r="N354" s="74" t="s">
        <v>1099</v>
      </c>
      <c r="O354" s="74"/>
      <c r="P354" s="74" t="s">
        <v>2207</v>
      </c>
      <c r="Q354" s="74" t="s">
        <v>67</v>
      </c>
      <c r="R354" s="74" t="s">
        <v>2421</v>
      </c>
      <c r="S354" s="74" t="s">
        <v>2400</v>
      </c>
      <c r="T354" s="73" t="s">
        <v>683</v>
      </c>
      <c r="U354" s="73" t="s">
        <v>684</v>
      </c>
      <c r="V354" s="68" t="s">
        <v>1669</v>
      </c>
      <c r="W354" s="68"/>
      <c r="X354" s="68"/>
      <c r="Y354" s="68" t="s">
        <v>584</v>
      </c>
      <c r="Z354" s="68"/>
      <c r="AA354" s="68">
        <v>4.01</v>
      </c>
    </row>
    <row r="355" spans="1:27" ht="76.5">
      <c r="A355" s="71">
        <v>2354</v>
      </c>
      <c r="B355" s="73" t="s">
        <v>2043</v>
      </c>
      <c r="C355" s="73">
        <v>4</v>
      </c>
      <c r="D355" s="73">
        <v>4</v>
      </c>
      <c r="E355" s="73"/>
      <c r="F355" s="73" t="s">
        <v>2091</v>
      </c>
      <c r="G355" s="73" t="s">
        <v>449</v>
      </c>
      <c r="H355" s="73" t="s">
        <v>1102</v>
      </c>
      <c r="I355" s="74" t="s">
        <v>1496</v>
      </c>
      <c r="J355" s="74"/>
      <c r="K355" s="73" t="s">
        <v>2091</v>
      </c>
      <c r="L355" s="74" t="s">
        <v>1496</v>
      </c>
      <c r="M355" s="74" t="s">
        <v>1090</v>
      </c>
      <c r="N355" s="74" t="s">
        <v>1108</v>
      </c>
      <c r="O355" s="74"/>
      <c r="P355" s="74" t="s">
        <v>1137</v>
      </c>
      <c r="Q355" s="74" t="s">
        <v>2610</v>
      </c>
      <c r="R355" s="74"/>
      <c r="S355" s="74"/>
      <c r="T355" s="73" t="s">
        <v>1425</v>
      </c>
      <c r="U355" s="73" t="s">
        <v>121</v>
      </c>
      <c r="V355" s="68" t="s">
        <v>2109</v>
      </c>
      <c r="W355" s="68" t="s">
        <v>2574</v>
      </c>
      <c r="X355" s="68"/>
      <c r="Y355" s="68"/>
      <c r="Z355" s="68"/>
      <c r="AA355" s="68"/>
    </row>
    <row r="356" spans="1:27" ht="51">
      <c r="A356" s="71">
        <v>2355</v>
      </c>
      <c r="B356" s="73" t="s">
        <v>2043</v>
      </c>
      <c r="C356" s="73" t="s">
        <v>122</v>
      </c>
      <c r="D356" s="73">
        <v>9</v>
      </c>
      <c r="E356" s="73">
        <v>50</v>
      </c>
      <c r="F356" s="73" t="s">
        <v>2092</v>
      </c>
      <c r="G356" s="73" t="s">
        <v>449</v>
      </c>
      <c r="H356" s="73" t="s">
        <v>458</v>
      </c>
      <c r="I356" s="74" t="s">
        <v>1436</v>
      </c>
      <c r="J356" s="74" t="s">
        <v>2295</v>
      </c>
      <c r="K356" s="73" t="s">
        <v>2092</v>
      </c>
      <c r="L356" s="74" t="s">
        <v>122</v>
      </c>
      <c r="M356" s="74" t="s">
        <v>464</v>
      </c>
      <c r="N356" s="74" t="s">
        <v>1099</v>
      </c>
      <c r="O356" s="74"/>
      <c r="P356" s="74" t="s">
        <v>2207</v>
      </c>
      <c r="Q356" s="74" t="s">
        <v>67</v>
      </c>
      <c r="R356" s="74" t="s">
        <v>2421</v>
      </c>
      <c r="S356" s="74" t="s">
        <v>2400</v>
      </c>
      <c r="T356" s="73" t="s">
        <v>685</v>
      </c>
      <c r="U356" s="73" t="s">
        <v>686</v>
      </c>
      <c r="V356" s="68" t="s">
        <v>1669</v>
      </c>
      <c r="W356" s="68"/>
      <c r="X356" s="68"/>
      <c r="Y356" s="68" t="s">
        <v>584</v>
      </c>
      <c r="Z356" s="68"/>
      <c r="AA356" s="68">
        <v>4.01</v>
      </c>
    </row>
    <row r="357" spans="1:27" ht="153">
      <c r="A357" s="71">
        <v>2356</v>
      </c>
      <c r="B357" s="73" t="s">
        <v>2043</v>
      </c>
      <c r="C357" s="73" t="s">
        <v>687</v>
      </c>
      <c r="D357" s="73">
        <v>18</v>
      </c>
      <c r="E357" s="73">
        <v>17</v>
      </c>
      <c r="F357" s="73" t="s">
        <v>2091</v>
      </c>
      <c r="G357" s="73" t="s">
        <v>449</v>
      </c>
      <c r="H357" s="73" t="s">
        <v>1097</v>
      </c>
      <c r="I357" s="74" t="s">
        <v>1782</v>
      </c>
      <c r="J357" s="74" t="s">
        <v>2679</v>
      </c>
      <c r="K357" s="73" t="s">
        <v>2091</v>
      </c>
      <c r="L357" s="74" t="s">
        <v>687</v>
      </c>
      <c r="M357" s="74" t="s">
        <v>469</v>
      </c>
      <c r="N357" s="74" t="s">
        <v>1112</v>
      </c>
      <c r="O357" s="74"/>
      <c r="P357" s="74" t="s">
        <v>2207</v>
      </c>
      <c r="Q357" s="74"/>
      <c r="R357" s="74" t="s">
        <v>2632</v>
      </c>
      <c r="S357" s="74" t="s">
        <v>2419</v>
      </c>
      <c r="T357" s="73" t="s">
        <v>688</v>
      </c>
      <c r="U357" s="73" t="s">
        <v>689</v>
      </c>
      <c r="V357" s="79" t="s">
        <v>2067</v>
      </c>
      <c r="W357" s="79" t="s">
        <v>1957</v>
      </c>
      <c r="X357" s="68"/>
      <c r="Y357" s="68" t="s">
        <v>584</v>
      </c>
      <c r="Z357" s="68"/>
      <c r="AA357" s="68">
        <v>4.01</v>
      </c>
    </row>
    <row r="358" spans="1:27" ht="38.25">
      <c r="A358" s="71">
        <v>2357</v>
      </c>
      <c r="B358" s="73" t="s">
        <v>2043</v>
      </c>
      <c r="C358" s="73" t="s">
        <v>690</v>
      </c>
      <c r="D358" s="73">
        <v>19</v>
      </c>
      <c r="E358" s="73">
        <v>56</v>
      </c>
      <c r="F358" s="73" t="s">
        <v>2092</v>
      </c>
      <c r="G358" s="73" t="s">
        <v>449</v>
      </c>
      <c r="H358" s="73" t="s">
        <v>1097</v>
      </c>
      <c r="I358" s="74" t="s">
        <v>2256</v>
      </c>
      <c r="J358" s="74" t="s">
        <v>691</v>
      </c>
      <c r="K358" s="73" t="s">
        <v>2092</v>
      </c>
      <c r="L358" s="74" t="s">
        <v>690</v>
      </c>
      <c r="M358" s="74" t="s">
        <v>469</v>
      </c>
      <c r="N358" s="74" t="s">
        <v>1129</v>
      </c>
      <c r="O358" s="74"/>
      <c r="P358" s="74" t="s">
        <v>2207</v>
      </c>
      <c r="Q358" s="74" t="s">
        <v>1863</v>
      </c>
      <c r="R358" s="74" t="s">
        <v>2413</v>
      </c>
      <c r="S358" s="74" t="s">
        <v>2400</v>
      </c>
      <c r="T358" s="73" t="s">
        <v>692</v>
      </c>
      <c r="U358" s="73" t="s">
        <v>693</v>
      </c>
      <c r="V358" s="79" t="s">
        <v>902</v>
      </c>
      <c r="W358" s="79" t="s">
        <v>1597</v>
      </c>
      <c r="X358" s="68"/>
      <c r="Y358" s="68" t="s">
        <v>585</v>
      </c>
      <c r="Z358" s="68"/>
      <c r="AA358" s="68" t="s">
        <v>586</v>
      </c>
    </row>
    <row r="359" spans="1:27" ht="51">
      <c r="A359" s="71">
        <v>2358</v>
      </c>
      <c r="B359" s="73" t="s">
        <v>2043</v>
      </c>
      <c r="C359" s="73" t="s">
        <v>2215</v>
      </c>
      <c r="D359" s="73">
        <v>20</v>
      </c>
      <c r="E359" s="73">
        <v>47</v>
      </c>
      <c r="F359" s="73" t="s">
        <v>2092</v>
      </c>
      <c r="G359" s="73" t="s">
        <v>449</v>
      </c>
      <c r="H359" s="73" t="s">
        <v>458</v>
      </c>
      <c r="I359" s="74" t="s">
        <v>1759</v>
      </c>
      <c r="J359" s="74" t="s">
        <v>2291</v>
      </c>
      <c r="K359" s="73" t="s">
        <v>2092</v>
      </c>
      <c r="L359" s="74" t="s">
        <v>2215</v>
      </c>
      <c r="M359" s="74" t="s">
        <v>469</v>
      </c>
      <c r="N359" s="74" t="s">
        <v>1099</v>
      </c>
      <c r="O359" s="74"/>
      <c r="P359" s="74" t="s">
        <v>2207</v>
      </c>
      <c r="Q359" s="74" t="s">
        <v>67</v>
      </c>
      <c r="R359" s="74" t="s">
        <v>2421</v>
      </c>
      <c r="S359" s="74" t="s">
        <v>2400</v>
      </c>
      <c r="T359" s="73" t="s">
        <v>694</v>
      </c>
      <c r="U359" s="73" t="s">
        <v>695</v>
      </c>
      <c r="V359" s="68" t="s">
        <v>1669</v>
      </c>
      <c r="W359" s="68" t="s">
        <v>1673</v>
      </c>
      <c r="X359" s="68"/>
      <c r="Y359" s="68" t="s">
        <v>2592</v>
      </c>
      <c r="Z359" s="68"/>
      <c r="AA359" s="68">
        <v>4.01</v>
      </c>
    </row>
    <row r="360" spans="1:27" ht="25.5">
      <c r="A360" s="71">
        <v>2359</v>
      </c>
      <c r="B360" s="73" t="s">
        <v>2043</v>
      </c>
      <c r="C360" s="73" t="s">
        <v>2215</v>
      </c>
      <c r="D360" s="73">
        <v>21</v>
      </c>
      <c r="E360" s="73">
        <v>6</v>
      </c>
      <c r="F360" s="73" t="s">
        <v>2092</v>
      </c>
      <c r="G360" s="73" t="s">
        <v>449</v>
      </c>
      <c r="H360" s="73" t="s">
        <v>458</v>
      </c>
      <c r="I360" s="74" t="s">
        <v>696</v>
      </c>
      <c r="J360" s="74" t="s">
        <v>1982</v>
      </c>
      <c r="K360" s="73" t="s">
        <v>2092</v>
      </c>
      <c r="L360" s="74" t="s">
        <v>2215</v>
      </c>
      <c r="M360" s="74" t="s">
        <v>469</v>
      </c>
      <c r="N360" s="74" t="s">
        <v>1099</v>
      </c>
      <c r="O360" s="74"/>
      <c r="P360" s="74" t="s">
        <v>2207</v>
      </c>
      <c r="Q360" s="74" t="s">
        <v>67</v>
      </c>
      <c r="R360" s="74" t="s">
        <v>2421</v>
      </c>
      <c r="S360" s="74" t="s">
        <v>2400</v>
      </c>
      <c r="T360" s="73" t="s">
        <v>697</v>
      </c>
      <c r="U360" s="73" t="s">
        <v>698</v>
      </c>
      <c r="V360" s="68" t="s">
        <v>1669</v>
      </c>
      <c r="W360" s="68"/>
      <c r="X360" s="68"/>
      <c r="Y360" s="68" t="s">
        <v>2592</v>
      </c>
      <c r="Z360" s="68"/>
      <c r="AA360" s="68">
        <v>4.01</v>
      </c>
    </row>
    <row r="361" spans="1:27" ht="63.75">
      <c r="A361" s="71">
        <v>2360</v>
      </c>
      <c r="B361" s="73" t="s">
        <v>2043</v>
      </c>
      <c r="C361" s="73" t="s">
        <v>699</v>
      </c>
      <c r="D361" s="73">
        <v>30</v>
      </c>
      <c r="E361" s="73">
        <v>53</v>
      </c>
      <c r="F361" s="73" t="s">
        <v>2091</v>
      </c>
      <c r="G361" s="73" t="s">
        <v>449</v>
      </c>
      <c r="H361" s="73" t="s">
        <v>1097</v>
      </c>
      <c r="I361" s="74" t="s">
        <v>967</v>
      </c>
      <c r="J361" s="74" t="s">
        <v>1450</v>
      </c>
      <c r="K361" s="73" t="s">
        <v>2091</v>
      </c>
      <c r="L361" s="74" t="s">
        <v>699</v>
      </c>
      <c r="M361" s="74" t="s">
        <v>472</v>
      </c>
      <c r="N361" s="74" t="s">
        <v>1129</v>
      </c>
      <c r="O361" s="74"/>
      <c r="P361" s="74" t="s">
        <v>2207</v>
      </c>
      <c r="Q361" s="74" t="s">
        <v>1863</v>
      </c>
      <c r="R361" s="74" t="s">
        <v>2413</v>
      </c>
      <c r="S361" s="74" t="s">
        <v>2400</v>
      </c>
      <c r="T361" s="73" t="s">
        <v>700</v>
      </c>
      <c r="U361" s="73" t="s">
        <v>701</v>
      </c>
      <c r="V361" s="79" t="s">
        <v>1674</v>
      </c>
      <c r="W361" s="79" t="s">
        <v>1598</v>
      </c>
      <c r="X361" s="68"/>
      <c r="Y361" s="68" t="s">
        <v>585</v>
      </c>
      <c r="Z361" s="68"/>
      <c r="AA361" s="68">
        <v>4.01</v>
      </c>
    </row>
    <row r="362" spans="1:27" ht="153">
      <c r="A362" s="71">
        <v>2361</v>
      </c>
      <c r="B362" s="73" t="s">
        <v>2043</v>
      </c>
      <c r="C362" s="73" t="s">
        <v>1692</v>
      </c>
      <c r="D362" s="73">
        <v>33</v>
      </c>
      <c r="E362" s="73" t="s">
        <v>702</v>
      </c>
      <c r="F362" s="73" t="s">
        <v>2091</v>
      </c>
      <c r="G362" s="73" t="s">
        <v>449</v>
      </c>
      <c r="H362" s="73" t="s">
        <v>1097</v>
      </c>
      <c r="I362" s="74" t="s">
        <v>1861</v>
      </c>
      <c r="J362" s="74" t="s">
        <v>702</v>
      </c>
      <c r="K362" s="73" t="s">
        <v>2091</v>
      </c>
      <c r="L362" s="74" t="s">
        <v>1692</v>
      </c>
      <c r="M362" s="74" t="s">
        <v>472</v>
      </c>
      <c r="N362" s="74" t="s">
        <v>1107</v>
      </c>
      <c r="O362" s="74"/>
      <c r="P362" s="74" t="s">
        <v>1137</v>
      </c>
      <c r="Q362" s="74" t="s">
        <v>1151</v>
      </c>
      <c r="R362" s="74"/>
      <c r="S362" s="74"/>
      <c r="T362" s="73" t="s">
        <v>120</v>
      </c>
      <c r="U362" s="73" t="s">
        <v>183</v>
      </c>
      <c r="V362" s="68" t="s">
        <v>2198</v>
      </c>
      <c r="W362" s="79" t="s">
        <v>2080</v>
      </c>
      <c r="X362" s="68" t="s">
        <v>17</v>
      </c>
      <c r="Y362" s="68"/>
      <c r="Z362" s="68"/>
      <c r="AA362" s="68"/>
    </row>
    <row r="363" spans="1:27" ht="38.25">
      <c r="A363" s="71">
        <v>2362</v>
      </c>
      <c r="B363" s="73" t="s">
        <v>2043</v>
      </c>
      <c r="C363" s="73" t="s">
        <v>2266</v>
      </c>
      <c r="D363" s="73">
        <v>46</v>
      </c>
      <c r="E363" s="73" t="s">
        <v>405</v>
      </c>
      <c r="F363" s="73" t="s">
        <v>2092</v>
      </c>
      <c r="G363" s="73" t="s">
        <v>449</v>
      </c>
      <c r="H363" s="73" t="s">
        <v>1097</v>
      </c>
      <c r="I363" s="74" t="s">
        <v>1832</v>
      </c>
      <c r="J363" s="74" t="s">
        <v>405</v>
      </c>
      <c r="K363" s="73" t="s">
        <v>2092</v>
      </c>
      <c r="L363" s="74" t="s">
        <v>2266</v>
      </c>
      <c r="M363" s="74" t="s">
        <v>472</v>
      </c>
      <c r="N363" s="74" t="s">
        <v>1104</v>
      </c>
      <c r="O363" s="74"/>
      <c r="P363" s="74" t="s">
        <v>1137</v>
      </c>
      <c r="Q363" s="74" t="s">
        <v>2190</v>
      </c>
      <c r="R363" s="74"/>
      <c r="S363" s="74"/>
      <c r="T363" s="73" t="s">
        <v>406</v>
      </c>
      <c r="U363" s="73" t="s">
        <v>407</v>
      </c>
      <c r="V363" s="68" t="s">
        <v>2198</v>
      </c>
      <c r="W363" s="68"/>
      <c r="X363" s="68" t="s">
        <v>2666</v>
      </c>
      <c r="Y363" s="68"/>
      <c r="Z363" s="68"/>
      <c r="AA363" s="68"/>
    </row>
    <row r="364" spans="1:27" ht="63.75">
      <c r="A364" s="71">
        <v>2363</v>
      </c>
      <c r="B364" s="73" t="s">
        <v>2043</v>
      </c>
      <c r="C364" s="73" t="s">
        <v>1821</v>
      </c>
      <c r="D364" s="73">
        <v>49</v>
      </c>
      <c r="E364" s="73" t="s">
        <v>408</v>
      </c>
      <c r="F364" s="73" t="s">
        <v>2091</v>
      </c>
      <c r="G364" s="73" t="s">
        <v>449</v>
      </c>
      <c r="H364" s="73" t="s">
        <v>1097</v>
      </c>
      <c r="I364" s="74" t="s">
        <v>1788</v>
      </c>
      <c r="J364" s="74" t="s">
        <v>408</v>
      </c>
      <c r="K364" s="73" t="s">
        <v>2091</v>
      </c>
      <c r="L364" s="74" t="s">
        <v>1821</v>
      </c>
      <c r="M364" s="74" t="s">
        <v>472</v>
      </c>
      <c r="N364" s="74" t="s">
        <v>1107</v>
      </c>
      <c r="O364" s="74"/>
      <c r="P364" s="74" t="s">
        <v>2207</v>
      </c>
      <c r="Q364" s="74" t="s">
        <v>1151</v>
      </c>
      <c r="R364" s="74" t="s">
        <v>2475</v>
      </c>
      <c r="S364" s="74" t="s">
        <v>2419</v>
      </c>
      <c r="T364" s="73" t="s">
        <v>409</v>
      </c>
      <c r="U364" s="73" t="s">
        <v>410</v>
      </c>
      <c r="V364" s="79" t="s">
        <v>2067</v>
      </c>
      <c r="W364" s="79" t="s">
        <v>2448</v>
      </c>
      <c r="X364" s="68"/>
      <c r="Y364" s="68" t="s">
        <v>584</v>
      </c>
      <c r="Z364" s="68"/>
      <c r="AA364" s="68">
        <v>4.01</v>
      </c>
    </row>
    <row r="365" spans="1:27" ht="51">
      <c r="A365" s="71">
        <v>2364</v>
      </c>
      <c r="B365" s="73" t="s">
        <v>2043</v>
      </c>
      <c r="C365" s="73" t="s">
        <v>1821</v>
      </c>
      <c r="D365" s="73">
        <v>50</v>
      </c>
      <c r="E365" s="73">
        <v>7</v>
      </c>
      <c r="F365" s="73" t="s">
        <v>2091</v>
      </c>
      <c r="G365" s="73" t="s">
        <v>449</v>
      </c>
      <c r="H365" s="73" t="s">
        <v>1097</v>
      </c>
      <c r="I365" s="74" t="s">
        <v>2295</v>
      </c>
      <c r="J365" s="74" t="s">
        <v>1753</v>
      </c>
      <c r="K365" s="73" t="s">
        <v>2091</v>
      </c>
      <c r="L365" s="74" t="s">
        <v>1821</v>
      </c>
      <c r="M365" s="74" t="s">
        <v>472</v>
      </c>
      <c r="N365" s="74" t="s">
        <v>1107</v>
      </c>
      <c r="O365" s="74"/>
      <c r="P365" s="74" t="s">
        <v>1137</v>
      </c>
      <c r="Q365" s="74" t="s">
        <v>1151</v>
      </c>
      <c r="R365" s="74"/>
      <c r="S365" s="74"/>
      <c r="T365" s="73" t="s">
        <v>411</v>
      </c>
      <c r="U365" s="73" t="s">
        <v>412</v>
      </c>
      <c r="V365" s="68" t="s">
        <v>2198</v>
      </c>
      <c r="W365" s="79" t="s">
        <v>1619</v>
      </c>
      <c r="X365" s="68" t="s">
        <v>302</v>
      </c>
      <c r="Y365" s="68"/>
      <c r="Z365" s="68"/>
      <c r="AA365" s="68"/>
    </row>
    <row r="366" spans="1:27" ht="114.75">
      <c r="A366" s="71">
        <v>2365</v>
      </c>
      <c r="B366" s="73" t="s">
        <v>2043</v>
      </c>
      <c r="C366" s="73" t="s">
        <v>1821</v>
      </c>
      <c r="D366" s="73">
        <v>50</v>
      </c>
      <c r="E366" s="73">
        <v>21</v>
      </c>
      <c r="F366" s="73" t="s">
        <v>2091</v>
      </c>
      <c r="G366" s="73" t="s">
        <v>449</v>
      </c>
      <c r="H366" s="73" t="s">
        <v>1097</v>
      </c>
      <c r="I366" s="74" t="s">
        <v>2295</v>
      </c>
      <c r="J366" s="74" t="s">
        <v>696</v>
      </c>
      <c r="K366" s="73" t="s">
        <v>2091</v>
      </c>
      <c r="L366" s="74" t="s">
        <v>1821</v>
      </c>
      <c r="M366" s="74" t="s">
        <v>472</v>
      </c>
      <c r="N366" s="74" t="s">
        <v>1107</v>
      </c>
      <c r="O366" s="74"/>
      <c r="P366" s="74" t="s">
        <v>1137</v>
      </c>
      <c r="Q366" s="74" t="s">
        <v>1151</v>
      </c>
      <c r="R366" s="74"/>
      <c r="S366" s="74"/>
      <c r="T366" s="73" t="s">
        <v>413</v>
      </c>
      <c r="U366" s="73" t="s">
        <v>414</v>
      </c>
      <c r="V366" s="68"/>
      <c r="W366" s="68"/>
      <c r="X366" s="68"/>
      <c r="Y366" s="68"/>
      <c r="Z366" s="68"/>
      <c r="AA366" s="68"/>
    </row>
    <row r="367" spans="1:27" ht="38.25">
      <c r="A367" s="71">
        <v>2366</v>
      </c>
      <c r="B367" s="73" t="s">
        <v>2043</v>
      </c>
      <c r="C367" s="73" t="s">
        <v>1838</v>
      </c>
      <c r="D367" s="73">
        <v>50</v>
      </c>
      <c r="E367" s="73">
        <v>47</v>
      </c>
      <c r="F367" s="73" t="s">
        <v>2092</v>
      </c>
      <c r="G367" s="73" t="s">
        <v>449</v>
      </c>
      <c r="H367" s="73" t="s">
        <v>458</v>
      </c>
      <c r="I367" s="74" t="s">
        <v>2295</v>
      </c>
      <c r="J367" s="74" t="s">
        <v>2291</v>
      </c>
      <c r="K367" s="73" t="s">
        <v>2092</v>
      </c>
      <c r="L367" s="74" t="s">
        <v>1838</v>
      </c>
      <c r="M367" s="74" t="s">
        <v>472</v>
      </c>
      <c r="N367" s="74" t="s">
        <v>1099</v>
      </c>
      <c r="O367" s="74"/>
      <c r="P367" s="74" t="s">
        <v>2207</v>
      </c>
      <c r="Q367" s="74" t="s">
        <v>67</v>
      </c>
      <c r="R367" s="74" t="s">
        <v>2421</v>
      </c>
      <c r="S367" s="74" t="s">
        <v>2400</v>
      </c>
      <c r="T367" s="73" t="s">
        <v>415</v>
      </c>
      <c r="U367" s="73" t="s">
        <v>416</v>
      </c>
      <c r="V367" s="68" t="s">
        <v>1669</v>
      </c>
      <c r="W367" s="68" t="s">
        <v>1677</v>
      </c>
      <c r="X367" s="68"/>
      <c r="Y367" s="68" t="s">
        <v>203</v>
      </c>
      <c r="Z367" s="68"/>
      <c r="AA367" s="68">
        <v>4.01</v>
      </c>
    </row>
    <row r="368" spans="1:27" ht="63.75">
      <c r="A368" s="71">
        <v>2367</v>
      </c>
      <c r="B368" s="73" t="s">
        <v>2043</v>
      </c>
      <c r="C368" s="73" t="s">
        <v>990</v>
      </c>
      <c r="D368" s="73">
        <v>52</v>
      </c>
      <c r="E368" s="73">
        <v>33</v>
      </c>
      <c r="F368" s="73" t="s">
        <v>2091</v>
      </c>
      <c r="G368" s="73" t="s">
        <v>449</v>
      </c>
      <c r="H368" s="73" t="s">
        <v>1102</v>
      </c>
      <c r="I368" s="74" t="s">
        <v>1479</v>
      </c>
      <c r="J368" s="74" t="s">
        <v>1861</v>
      </c>
      <c r="K368" s="73" t="s">
        <v>2091</v>
      </c>
      <c r="L368" s="74" t="s">
        <v>990</v>
      </c>
      <c r="M368" s="74" t="s">
        <v>472</v>
      </c>
      <c r="N368" s="74" t="s">
        <v>1116</v>
      </c>
      <c r="O368" s="74"/>
      <c r="P368" s="74" t="s">
        <v>1137</v>
      </c>
      <c r="Q368" s="74" t="s">
        <v>1139</v>
      </c>
      <c r="R368" s="74"/>
      <c r="S368" s="74"/>
      <c r="T368" s="73" t="s">
        <v>417</v>
      </c>
      <c r="U368" s="73" t="s">
        <v>418</v>
      </c>
      <c r="V368" s="68"/>
      <c r="W368" s="68"/>
      <c r="X368" s="68"/>
      <c r="Y368" s="68"/>
      <c r="Z368" s="68"/>
      <c r="AA368" s="68"/>
    </row>
    <row r="369" spans="1:27" ht="38.25">
      <c r="A369" s="71">
        <v>2368</v>
      </c>
      <c r="B369" s="73" t="s">
        <v>2043</v>
      </c>
      <c r="C369" s="73" t="s">
        <v>994</v>
      </c>
      <c r="D369" s="73">
        <v>53</v>
      </c>
      <c r="E369" s="73">
        <v>24</v>
      </c>
      <c r="F369" s="73" t="s">
        <v>2091</v>
      </c>
      <c r="G369" s="73" t="s">
        <v>449</v>
      </c>
      <c r="H369" s="73" t="s">
        <v>1102</v>
      </c>
      <c r="I369" s="74" t="s">
        <v>1450</v>
      </c>
      <c r="J369" s="74" t="s">
        <v>2377</v>
      </c>
      <c r="K369" s="73" t="s">
        <v>2091</v>
      </c>
      <c r="L369" s="74" t="s">
        <v>994</v>
      </c>
      <c r="M369" s="74" t="s">
        <v>472</v>
      </c>
      <c r="N369" s="74" t="s">
        <v>1117</v>
      </c>
      <c r="O369" s="74"/>
      <c r="P369" s="74" t="s">
        <v>1137</v>
      </c>
      <c r="Q369" s="74" t="s">
        <v>2609</v>
      </c>
      <c r="R369" s="74"/>
      <c r="S369" s="74"/>
      <c r="T369" s="73" t="s">
        <v>419</v>
      </c>
      <c r="U369" s="73" t="s">
        <v>420</v>
      </c>
      <c r="V369" s="68" t="s">
        <v>2109</v>
      </c>
      <c r="W369" s="68" t="s">
        <v>2575</v>
      </c>
      <c r="X369" s="68"/>
      <c r="Y369" s="68"/>
      <c r="Z369" s="68"/>
      <c r="AA369" s="68"/>
    </row>
    <row r="370" spans="1:27" ht="38.25">
      <c r="A370" s="71">
        <v>2369</v>
      </c>
      <c r="B370" s="73" t="s">
        <v>2043</v>
      </c>
      <c r="C370" s="73" t="s">
        <v>1797</v>
      </c>
      <c r="D370" s="73">
        <v>54</v>
      </c>
      <c r="E370" s="73">
        <v>43</v>
      </c>
      <c r="F370" s="73" t="s">
        <v>2091</v>
      </c>
      <c r="G370" s="73" t="s">
        <v>449</v>
      </c>
      <c r="H370" s="73" t="s">
        <v>1102</v>
      </c>
      <c r="I370" s="74" t="s">
        <v>1482</v>
      </c>
      <c r="J370" s="74" t="s">
        <v>421</v>
      </c>
      <c r="K370" s="73" t="s">
        <v>2091</v>
      </c>
      <c r="L370" s="74" t="s">
        <v>1797</v>
      </c>
      <c r="M370" s="74" t="s">
        <v>472</v>
      </c>
      <c r="N370" s="74" t="s">
        <v>1117</v>
      </c>
      <c r="O370" s="74"/>
      <c r="P370" s="74" t="s">
        <v>1137</v>
      </c>
      <c r="Q370" s="74" t="s">
        <v>2609</v>
      </c>
      <c r="R370" s="74"/>
      <c r="S370" s="74"/>
      <c r="T370" s="73" t="s">
        <v>422</v>
      </c>
      <c r="U370" s="73" t="s">
        <v>420</v>
      </c>
      <c r="V370" s="68" t="s">
        <v>2109</v>
      </c>
      <c r="W370" s="68" t="s">
        <v>2576</v>
      </c>
      <c r="X370" s="68"/>
      <c r="Y370" s="68"/>
      <c r="Z370" s="68"/>
      <c r="AA370" s="68"/>
    </row>
    <row r="371" spans="1:27" ht="153">
      <c r="A371" s="71">
        <v>2370</v>
      </c>
      <c r="B371" s="73" t="s">
        <v>2043</v>
      </c>
      <c r="C371" s="73" t="s">
        <v>1797</v>
      </c>
      <c r="D371" s="73">
        <v>54</v>
      </c>
      <c r="E371" s="73">
        <v>45</v>
      </c>
      <c r="F371" s="73" t="s">
        <v>2091</v>
      </c>
      <c r="G371" s="73" t="s">
        <v>449</v>
      </c>
      <c r="H371" s="73" t="s">
        <v>1102</v>
      </c>
      <c r="I371" s="74" t="s">
        <v>1482</v>
      </c>
      <c r="J371" s="74" t="s">
        <v>1918</v>
      </c>
      <c r="K371" s="73" t="s">
        <v>2091</v>
      </c>
      <c r="L371" s="74" t="s">
        <v>1797</v>
      </c>
      <c r="M371" s="74" t="s">
        <v>472</v>
      </c>
      <c r="N371" s="74" t="s">
        <v>1117</v>
      </c>
      <c r="O371" s="74"/>
      <c r="P371" s="74" t="s">
        <v>1137</v>
      </c>
      <c r="Q371" s="74" t="s">
        <v>2610</v>
      </c>
      <c r="R371" s="74"/>
      <c r="S371" s="74"/>
      <c r="T371" s="73" t="s">
        <v>423</v>
      </c>
      <c r="U371" s="73" t="s">
        <v>420</v>
      </c>
      <c r="V371" s="68" t="s">
        <v>2109</v>
      </c>
      <c r="W371" s="68" t="s">
        <v>2577</v>
      </c>
      <c r="X371" s="68"/>
      <c r="Y371" s="68"/>
      <c r="Z371" s="68"/>
      <c r="AA371" s="68"/>
    </row>
    <row r="372" spans="1:27" ht="63.75">
      <c r="A372" s="71">
        <v>2371</v>
      </c>
      <c r="B372" s="73" t="s">
        <v>2043</v>
      </c>
      <c r="C372" s="73" t="s">
        <v>1797</v>
      </c>
      <c r="D372" s="73">
        <v>54</v>
      </c>
      <c r="E372" s="73">
        <v>61</v>
      </c>
      <c r="F372" s="73" t="s">
        <v>2091</v>
      </c>
      <c r="G372" s="73" t="s">
        <v>449</v>
      </c>
      <c r="H372" s="73" t="s">
        <v>1102</v>
      </c>
      <c r="I372" s="74" t="s">
        <v>1482</v>
      </c>
      <c r="J372" s="74" t="s">
        <v>2398</v>
      </c>
      <c r="K372" s="73" t="s">
        <v>2091</v>
      </c>
      <c r="L372" s="74" t="s">
        <v>1797</v>
      </c>
      <c r="M372" s="74" t="s">
        <v>472</v>
      </c>
      <c r="N372" s="74" t="s">
        <v>1117</v>
      </c>
      <c r="O372" s="74"/>
      <c r="P372" s="74" t="s">
        <v>1137</v>
      </c>
      <c r="Q372" s="74" t="s">
        <v>2609</v>
      </c>
      <c r="R372" s="74"/>
      <c r="S372" s="74"/>
      <c r="T372" s="73" t="s">
        <v>417</v>
      </c>
      <c r="U372" s="73" t="s">
        <v>420</v>
      </c>
      <c r="V372" s="68" t="s">
        <v>2109</v>
      </c>
      <c r="W372" s="68"/>
      <c r="X372" s="68"/>
      <c r="Y372" s="68"/>
      <c r="Z372" s="68"/>
      <c r="AA372" s="68"/>
    </row>
    <row r="373" spans="1:27" ht="267.75">
      <c r="A373" s="71">
        <v>2372</v>
      </c>
      <c r="B373" s="73" t="s">
        <v>2043</v>
      </c>
      <c r="C373" s="73" t="s">
        <v>424</v>
      </c>
      <c r="D373" s="73">
        <v>106</v>
      </c>
      <c r="E373" s="73">
        <v>17</v>
      </c>
      <c r="F373" s="73" t="s">
        <v>2091</v>
      </c>
      <c r="G373" s="73" t="s">
        <v>449</v>
      </c>
      <c r="H373" s="73" t="s">
        <v>1097</v>
      </c>
      <c r="I373" s="74" t="s">
        <v>2278</v>
      </c>
      <c r="J373" s="74" t="s">
        <v>2679</v>
      </c>
      <c r="K373" s="73" t="s">
        <v>2091</v>
      </c>
      <c r="L373" s="74" t="s">
        <v>424</v>
      </c>
      <c r="M373" s="74" t="s">
        <v>481</v>
      </c>
      <c r="N373" s="74" t="s">
        <v>1112</v>
      </c>
      <c r="O373" s="74"/>
      <c r="P373" s="74" t="s">
        <v>1137</v>
      </c>
      <c r="Q373" s="74"/>
      <c r="R373" s="74"/>
      <c r="S373" s="74"/>
      <c r="T373" s="73" t="s">
        <v>425</v>
      </c>
      <c r="U373" s="73" t="s">
        <v>123</v>
      </c>
      <c r="V373" s="79" t="s">
        <v>2109</v>
      </c>
      <c r="W373" s="79" t="s">
        <v>2668</v>
      </c>
      <c r="X373" s="68"/>
      <c r="Y373" s="68"/>
      <c r="Z373" s="68"/>
      <c r="AA373" s="68"/>
    </row>
    <row r="374" spans="1:27" ht="38.25">
      <c r="A374" s="71">
        <v>2373</v>
      </c>
      <c r="B374" s="73" t="s">
        <v>2043</v>
      </c>
      <c r="C374" s="73" t="s">
        <v>124</v>
      </c>
      <c r="D374" s="73">
        <v>106</v>
      </c>
      <c r="E374" s="73" t="s">
        <v>125</v>
      </c>
      <c r="F374" s="73" t="s">
        <v>2092</v>
      </c>
      <c r="G374" s="73" t="s">
        <v>449</v>
      </c>
      <c r="H374" s="73" t="s">
        <v>1097</v>
      </c>
      <c r="I374" s="74" t="s">
        <v>2278</v>
      </c>
      <c r="J374" s="74" t="s">
        <v>125</v>
      </c>
      <c r="K374" s="73" t="s">
        <v>2092</v>
      </c>
      <c r="L374" s="74" t="s">
        <v>124</v>
      </c>
      <c r="M374" s="74" t="s">
        <v>482</v>
      </c>
      <c r="N374" s="74" t="s">
        <v>1107</v>
      </c>
      <c r="O374" s="74"/>
      <c r="P374" s="74" t="s">
        <v>2207</v>
      </c>
      <c r="Q374" s="74" t="s">
        <v>1151</v>
      </c>
      <c r="R374" s="74" t="s">
        <v>2475</v>
      </c>
      <c r="S374" s="74" t="s">
        <v>2419</v>
      </c>
      <c r="T374" s="73" t="s">
        <v>126</v>
      </c>
      <c r="U374" s="73" t="s">
        <v>127</v>
      </c>
      <c r="V374" s="79" t="s">
        <v>2067</v>
      </c>
      <c r="W374" s="79" t="s">
        <v>2449</v>
      </c>
      <c r="X374" s="68"/>
      <c r="Y374" s="68" t="s">
        <v>584</v>
      </c>
      <c r="Z374" s="68"/>
      <c r="AA374" s="68">
        <v>4.01</v>
      </c>
    </row>
    <row r="375" spans="1:27" ht="76.5">
      <c r="A375" s="71">
        <v>2374</v>
      </c>
      <c r="B375" s="73" t="s">
        <v>2043</v>
      </c>
      <c r="C375" s="73" t="s">
        <v>1746</v>
      </c>
      <c r="D375" s="73">
        <v>109</v>
      </c>
      <c r="E375" s="73">
        <v>11</v>
      </c>
      <c r="F375" s="73" t="s">
        <v>2091</v>
      </c>
      <c r="G375" s="73" t="s">
        <v>449</v>
      </c>
      <c r="H375" s="73" t="s">
        <v>1097</v>
      </c>
      <c r="I375" s="74" t="s">
        <v>1747</v>
      </c>
      <c r="J375" s="74" t="s">
        <v>1789</v>
      </c>
      <c r="K375" s="73" t="s">
        <v>2091</v>
      </c>
      <c r="L375" s="74" t="s">
        <v>1746</v>
      </c>
      <c r="M375" s="74" t="s">
        <v>482</v>
      </c>
      <c r="N375" s="74" t="s">
        <v>1107</v>
      </c>
      <c r="O375" s="74"/>
      <c r="P375" s="74" t="s">
        <v>2207</v>
      </c>
      <c r="Q375" s="74" t="s">
        <v>1151</v>
      </c>
      <c r="R375" s="74" t="s">
        <v>2475</v>
      </c>
      <c r="S375" s="74" t="s">
        <v>2419</v>
      </c>
      <c r="T375" s="73" t="s">
        <v>128</v>
      </c>
      <c r="U375" s="73" t="s">
        <v>129</v>
      </c>
      <c r="V375" s="79" t="s">
        <v>2065</v>
      </c>
      <c r="W375" s="79" t="s">
        <v>2659</v>
      </c>
      <c r="X375" s="68"/>
      <c r="Y375" s="68" t="s">
        <v>584</v>
      </c>
      <c r="Z375" s="68"/>
      <c r="AA375" s="68">
        <v>4.01</v>
      </c>
    </row>
    <row r="376" spans="1:27" ht="25.5">
      <c r="A376" s="71">
        <v>2375</v>
      </c>
      <c r="B376" s="73" t="s">
        <v>2043</v>
      </c>
      <c r="C376" s="73" t="s">
        <v>1757</v>
      </c>
      <c r="D376" s="73">
        <v>109</v>
      </c>
      <c r="E376" s="73">
        <v>36</v>
      </c>
      <c r="F376" s="73" t="s">
        <v>2092</v>
      </c>
      <c r="G376" s="73" t="s">
        <v>449</v>
      </c>
      <c r="H376" s="73" t="s">
        <v>1097</v>
      </c>
      <c r="I376" s="74" t="s">
        <v>1747</v>
      </c>
      <c r="J376" s="74" t="s">
        <v>974</v>
      </c>
      <c r="K376" s="73" t="s">
        <v>2092</v>
      </c>
      <c r="L376" s="74" t="s">
        <v>1757</v>
      </c>
      <c r="M376" s="74" t="s">
        <v>482</v>
      </c>
      <c r="N376" s="74" t="s">
        <v>1107</v>
      </c>
      <c r="O376" s="74"/>
      <c r="P376" s="74" t="s">
        <v>2207</v>
      </c>
      <c r="Q376" s="74" t="s">
        <v>1151</v>
      </c>
      <c r="R376" s="74" t="s">
        <v>2475</v>
      </c>
      <c r="S376" s="74" t="s">
        <v>2419</v>
      </c>
      <c r="T376" s="73" t="s">
        <v>130</v>
      </c>
      <c r="U376" s="73" t="s">
        <v>131</v>
      </c>
      <c r="V376" s="79" t="s">
        <v>2065</v>
      </c>
      <c r="W376" s="79" t="s">
        <v>2659</v>
      </c>
      <c r="X376" s="68"/>
      <c r="Y376" s="68" t="s">
        <v>584</v>
      </c>
      <c r="Z376" s="68"/>
      <c r="AA376" s="68">
        <v>4.01</v>
      </c>
    </row>
    <row r="377" spans="1:27" ht="38.25">
      <c r="A377" s="71">
        <v>2376</v>
      </c>
      <c r="B377" s="73" t="s">
        <v>2043</v>
      </c>
      <c r="C377" s="73" t="s">
        <v>1757</v>
      </c>
      <c r="D377" s="73">
        <v>109</v>
      </c>
      <c r="E377" s="73" t="s">
        <v>132</v>
      </c>
      <c r="F377" s="73" t="s">
        <v>2092</v>
      </c>
      <c r="G377" s="73" t="s">
        <v>449</v>
      </c>
      <c r="H377" s="73" t="s">
        <v>1097</v>
      </c>
      <c r="I377" s="74" t="s">
        <v>1747</v>
      </c>
      <c r="J377" s="74" t="s">
        <v>132</v>
      </c>
      <c r="K377" s="73" t="s">
        <v>2092</v>
      </c>
      <c r="L377" s="74" t="s">
        <v>1757</v>
      </c>
      <c r="M377" s="74" t="s">
        <v>482</v>
      </c>
      <c r="N377" s="74" t="s">
        <v>1107</v>
      </c>
      <c r="O377" s="74"/>
      <c r="P377" s="74" t="s">
        <v>2207</v>
      </c>
      <c r="Q377" s="74" t="s">
        <v>1151</v>
      </c>
      <c r="R377" s="74" t="s">
        <v>2475</v>
      </c>
      <c r="S377" s="74" t="s">
        <v>2419</v>
      </c>
      <c r="T377" s="73" t="s">
        <v>133</v>
      </c>
      <c r="U377" s="73" t="s">
        <v>134</v>
      </c>
      <c r="V377" s="79" t="s">
        <v>2067</v>
      </c>
      <c r="W377" s="79" t="s">
        <v>2450</v>
      </c>
      <c r="X377" s="68"/>
      <c r="Y377" s="68" t="s">
        <v>584</v>
      </c>
      <c r="Z377" s="68"/>
      <c r="AA377" s="68">
        <v>4.01</v>
      </c>
    </row>
    <row r="378" spans="1:27" ht="25.5">
      <c r="A378" s="71">
        <v>2377</v>
      </c>
      <c r="B378" s="73" t="s">
        <v>2043</v>
      </c>
      <c r="C378" s="73" t="s">
        <v>1757</v>
      </c>
      <c r="D378" s="73">
        <v>109</v>
      </c>
      <c r="E378" s="73">
        <v>41</v>
      </c>
      <c r="F378" s="73" t="s">
        <v>2092</v>
      </c>
      <c r="G378" s="73" t="s">
        <v>449</v>
      </c>
      <c r="H378" s="73" t="s">
        <v>1097</v>
      </c>
      <c r="I378" s="74" t="s">
        <v>1747</v>
      </c>
      <c r="J378" s="74" t="s">
        <v>1466</v>
      </c>
      <c r="K378" s="73" t="s">
        <v>2092</v>
      </c>
      <c r="L378" s="74" t="s">
        <v>1757</v>
      </c>
      <c r="M378" s="74" t="s">
        <v>482</v>
      </c>
      <c r="N378" s="74" t="s">
        <v>1107</v>
      </c>
      <c r="O378" s="74"/>
      <c r="P378" s="74" t="s">
        <v>2207</v>
      </c>
      <c r="Q378" s="74" t="s">
        <v>1151</v>
      </c>
      <c r="R378" s="74" t="s">
        <v>2475</v>
      </c>
      <c r="S378" s="74" t="s">
        <v>2419</v>
      </c>
      <c r="T378" s="73" t="s">
        <v>135</v>
      </c>
      <c r="U378" s="73" t="s">
        <v>407</v>
      </c>
      <c r="V378" s="79" t="s">
        <v>2065</v>
      </c>
      <c r="W378" s="79" t="s">
        <v>2659</v>
      </c>
      <c r="X378" s="68"/>
      <c r="Y378" s="68" t="s">
        <v>584</v>
      </c>
      <c r="Z378" s="68"/>
      <c r="AA378" s="68">
        <v>4.01</v>
      </c>
    </row>
    <row r="379" spans="1:27" ht="38.25">
      <c r="A379" s="71">
        <v>2378</v>
      </c>
      <c r="B379" s="73" t="s">
        <v>2043</v>
      </c>
      <c r="C379" s="73" t="s">
        <v>1757</v>
      </c>
      <c r="D379" s="73">
        <v>109</v>
      </c>
      <c r="E379" s="73">
        <v>64</v>
      </c>
      <c r="F379" s="73" t="s">
        <v>2092</v>
      </c>
      <c r="G379" s="73" t="s">
        <v>449</v>
      </c>
      <c r="H379" s="73" t="s">
        <v>1097</v>
      </c>
      <c r="I379" s="74" t="s">
        <v>1747</v>
      </c>
      <c r="J379" s="74" t="s">
        <v>1506</v>
      </c>
      <c r="K379" s="73" t="s">
        <v>2092</v>
      </c>
      <c r="L379" s="74" t="s">
        <v>1757</v>
      </c>
      <c r="M379" s="74" t="s">
        <v>482</v>
      </c>
      <c r="N379" s="74" t="s">
        <v>1107</v>
      </c>
      <c r="O379" s="74"/>
      <c r="P379" s="74" t="s">
        <v>2207</v>
      </c>
      <c r="Q379" s="74" t="s">
        <v>1151</v>
      </c>
      <c r="R379" s="74" t="s">
        <v>2475</v>
      </c>
      <c r="S379" s="74" t="s">
        <v>2419</v>
      </c>
      <c r="T379" s="73" t="s">
        <v>136</v>
      </c>
      <c r="U379" s="73" t="s">
        <v>137</v>
      </c>
      <c r="V379" s="79" t="s">
        <v>2065</v>
      </c>
      <c r="W379" s="79" t="s">
        <v>2451</v>
      </c>
      <c r="X379" s="68"/>
      <c r="Y379" s="68" t="s">
        <v>584</v>
      </c>
      <c r="Z379" s="68"/>
      <c r="AA379" s="68">
        <v>4.01</v>
      </c>
    </row>
    <row r="380" spans="1:27" ht="25.5">
      <c r="A380" s="71">
        <v>2379</v>
      </c>
      <c r="B380" s="73" t="s">
        <v>2043</v>
      </c>
      <c r="C380" s="73" t="s">
        <v>1757</v>
      </c>
      <c r="D380" s="73">
        <v>110</v>
      </c>
      <c r="E380" s="73">
        <v>1</v>
      </c>
      <c r="F380" s="73" t="s">
        <v>2092</v>
      </c>
      <c r="G380" s="73" t="s">
        <v>449</v>
      </c>
      <c r="H380" s="73" t="s">
        <v>1097</v>
      </c>
      <c r="I380" s="74" t="s">
        <v>374</v>
      </c>
      <c r="J380" s="74" t="s">
        <v>1523</v>
      </c>
      <c r="K380" s="73" t="s">
        <v>2092</v>
      </c>
      <c r="L380" s="74" t="s">
        <v>1757</v>
      </c>
      <c r="M380" s="74" t="s">
        <v>482</v>
      </c>
      <c r="N380" s="74" t="s">
        <v>1107</v>
      </c>
      <c r="O380" s="74"/>
      <c r="P380" s="74" t="s">
        <v>2207</v>
      </c>
      <c r="Q380" s="74" t="s">
        <v>1151</v>
      </c>
      <c r="R380" s="74" t="s">
        <v>2475</v>
      </c>
      <c r="S380" s="74" t="s">
        <v>2419</v>
      </c>
      <c r="T380" s="73" t="s">
        <v>138</v>
      </c>
      <c r="U380" s="73" t="s">
        <v>139</v>
      </c>
      <c r="V380" s="79" t="s">
        <v>2065</v>
      </c>
      <c r="W380" s="79" t="s">
        <v>2659</v>
      </c>
      <c r="X380" s="68"/>
      <c r="Y380" s="68" t="s">
        <v>584</v>
      </c>
      <c r="Z380" s="68"/>
      <c r="AA380" s="68">
        <v>4.01</v>
      </c>
    </row>
    <row r="381" spans="1:27" ht="25.5">
      <c r="A381" s="71">
        <v>2380</v>
      </c>
      <c r="B381" s="73" t="s">
        <v>2043</v>
      </c>
      <c r="C381" s="73" t="s">
        <v>1757</v>
      </c>
      <c r="D381" s="73">
        <v>110</v>
      </c>
      <c r="E381" s="73" t="s">
        <v>140</v>
      </c>
      <c r="F381" s="73" t="s">
        <v>2092</v>
      </c>
      <c r="G381" s="73" t="s">
        <v>449</v>
      </c>
      <c r="H381" s="73" t="s">
        <v>1097</v>
      </c>
      <c r="I381" s="74" t="s">
        <v>374</v>
      </c>
      <c r="J381" s="74" t="s">
        <v>140</v>
      </c>
      <c r="K381" s="73" t="s">
        <v>2092</v>
      </c>
      <c r="L381" s="74" t="s">
        <v>1757</v>
      </c>
      <c r="M381" s="74" t="s">
        <v>482</v>
      </c>
      <c r="N381" s="74" t="s">
        <v>1107</v>
      </c>
      <c r="O381" s="74"/>
      <c r="P381" s="74" t="s">
        <v>2207</v>
      </c>
      <c r="Q381" s="74" t="s">
        <v>1151</v>
      </c>
      <c r="R381" s="74" t="s">
        <v>2475</v>
      </c>
      <c r="S381" s="74" t="s">
        <v>2419</v>
      </c>
      <c r="T381" s="73" t="s">
        <v>141</v>
      </c>
      <c r="U381" s="73" t="s">
        <v>731</v>
      </c>
      <c r="V381" s="79" t="s">
        <v>2065</v>
      </c>
      <c r="W381" s="79" t="s">
        <v>2655</v>
      </c>
      <c r="X381" s="68"/>
      <c r="Y381" s="68" t="s">
        <v>584</v>
      </c>
      <c r="Z381" s="68"/>
      <c r="AA381" s="68">
        <v>4.01</v>
      </c>
    </row>
    <row r="382" spans="1:27" ht="25.5">
      <c r="A382" s="71">
        <v>2381</v>
      </c>
      <c r="B382" s="73" t="s">
        <v>2043</v>
      </c>
      <c r="C382" s="73" t="s">
        <v>384</v>
      </c>
      <c r="D382" s="73">
        <v>111</v>
      </c>
      <c r="E382" s="73">
        <v>2</v>
      </c>
      <c r="F382" s="73" t="s">
        <v>2092</v>
      </c>
      <c r="G382" s="73" t="s">
        <v>449</v>
      </c>
      <c r="H382" s="73" t="s">
        <v>1097</v>
      </c>
      <c r="I382" s="74" t="s">
        <v>2354</v>
      </c>
      <c r="J382" s="74" t="s">
        <v>732</v>
      </c>
      <c r="K382" s="73" t="s">
        <v>2092</v>
      </c>
      <c r="L382" s="74" t="s">
        <v>384</v>
      </c>
      <c r="M382" s="74" t="s">
        <v>482</v>
      </c>
      <c r="N382" s="74" t="s">
        <v>1107</v>
      </c>
      <c r="O382" s="74"/>
      <c r="P382" s="74" t="s">
        <v>2207</v>
      </c>
      <c r="Q382" s="74" t="s">
        <v>1151</v>
      </c>
      <c r="R382" s="74" t="s">
        <v>2475</v>
      </c>
      <c r="S382" s="74" t="s">
        <v>2419</v>
      </c>
      <c r="T382" s="73" t="s">
        <v>733</v>
      </c>
      <c r="U382" s="73" t="s">
        <v>407</v>
      </c>
      <c r="V382" s="79" t="s">
        <v>2065</v>
      </c>
      <c r="W382" s="79" t="s">
        <v>2651</v>
      </c>
      <c r="X382" s="68"/>
      <c r="Y382" s="68" t="s">
        <v>584</v>
      </c>
      <c r="Z382" s="68"/>
      <c r="AA382" s="68">
        <v>4.01</v>
      </c>
    </row>
    <row r="383" spans="1:27" ht="76.5">
      <c r="A383" s="71">
        <v>2382</v>
      </c>
      <c r="B383" s="73" t="s">
        <v>2043</v>
      </c>
      <c r="C383" s="73" t="s">
        <v>2353</v>
      </c>
      <c r="D383" s="73">
        <v>111</v>
      </c>
      <c r="E383" s="73">
        <v>35</v>
      </c>
      <c r="F383" s="73" t="s">
        <v>2091</v>
      </c>
      <c r="G383" s="73" t="s">
        <v>449</v>
      </c>
      <c r="H383" s="73" t="s">
        <v>1097</v>
      </c>
      <c r="I383" s="74" t="s">
        <v>2354</v>
      </c>
      <c r="J383" s="74" t="s">
        <v>734</v>
      </c>
      <c r="K383" s="73" t="s">
        <v>2091</v>
      </c>
      <c r="L383" s="74" t="s">
        <v>2353</v>
      </c>
      <c r="M383" s="74" t="s">
        <v>482</v>
      </c>
      <c r="N383" s="74" t="s">
        <v>1107</v>
      </c>
      <c r="O383" s="74"/>
      <c r="P383" s="74" t="s">
        <v>1137</v>
      </c>
      <c r="Q383" s="74" t="s">
        <v>1151</v>
      </c>
      <c r="R383" s="74"/>
      <c r="S383" s="74"/>
      <c r="T383" s="73" t="s">
        <v>735</v>
      </c>
      <c r="U383" s="73" t="s">
        <v>736</v>
      </c>
      <c r="V383" s="68" t="s">
        <v>2198</v>
      </c>
      <c r="W383" s="79" t="s">
        <v>2452</v>
      </c>
      <c r="X383" s="68" t="s">
        <v>302</v>
      </c>
      <c r="Y383" s="68"/>
      <c r="Z383" s="68"/>
      <c r="AA383" s="68"/>
    </row>
    <row r="384" spans="1:27" ht="153">
      <c r="A384" s="71">
        <v>2383</v>
      </c>
      <c r="B384" s="73" t="s">
        <v>2043</v>
      </c>
      <c r="C384" s="73" t="s">
        <v>737</v>
      </c>
      <c r="D384" s="73">
        <v>111</v>
      </c>
      <c r="E384" s="73">
        <v>50</v>
      </c>
      <c r="F384" s="73" t="s">
        <v>2091</v>
      </c>
      <c r="G384" s="73" t="s">
        <v>449</v>
      </c>
      <c r="H384" s="73" t="s">
        <v>1097</v>
      </c>
      <c r="I384" s="74" t="s">
        <v>2354</v>
      </c>
      <c r="J384" s="74" t="s">
        <v>2295</v>
      </c>
      <c r="K384" s="73" t="s">
        <v>2091</v>
      </c>
      <c r="L384" s="74" t="s">
        <v>737</v>
      </c>
      <c r="M384" s="74" t="s">
        <v>482</v>
      </c>
      <c r="N384" s="74" t="s">
        <v>1107</v>
      </c>
      <c r="O384" s="74"/>
      <c r="P384" s="74" t="s">
        <v>1137</v>
      </c>
      <c r="Q384" s="74" t="s">
        <v>1151</v>
      </c>
      <c r="R384" s="74"/>
      <c r="S384" s="74"/>
      <c r="T384" s="73" t="s">
        <v>738</v>
      </c>
      <c r="U384" s="73" t="s">
        <v>739</v>
      </c>
      <c r="V384" s="68"/>
      <c r="W384" s="79" t="s">
        <v>2452</v>
      </c>
      <c r="X384" s="68"/>
      <c r="Y384" s="68"/>
      <c r="Z384" s="68"/>
      <c r="AA384" s="68"/>
    </row>
    <row r="385" spans="1:27" ht="51">
      <c r="A385" s="71">
        <v>2384</v>
      </c>
      <c r="B385" s="73" t="s">
        <v>2043</v>
      </c>
      <c r="C385" s="73" t="s">
        <v>737</v>
      </c>
      <c r="D385" s="73">
        <v>111</v>
      </c>
      <c r="E385" s="73">
        <v>45</v>
      </c>
      <c r="F385" s="73" t="s">
        <v>2091</v>
      </c>
      <c r="G385" s="73" t="s">
        <v>449</v>
      </c>
      <c r="H385" s="73" t="s">
        <v>1097</v>
      </c>
      <c r="I385" s="74" t="s">
        <v>2354</v>
      </c>
      <c r="J385" s="74" t="s">
        <v>1918</v>
      </c>
      <c r="K385" s="73" t="s">
        <v>2091</v>
      </c>
      <c r="L385" s="74" t="s">
        <v>737</v>
      </c>
      <c r="M385" s="74" t="s">
        <v>482</v>
      </c>
      <c r="N385" s="74" t="s">
        <v>1107</v>
      </c>
      <c r="O385" s="74"/>
      <c r="P385" s="74" t="s">
        <v>1137</v>
      </c>
      <c r="Q385" s="74" t="s">
        <v>1151</v>
      </c>
      <c r="R385" s="74"/>
      <c r="S385" s="74"/>
      <c r="T385" s="73" t="s">
        <v>740</v>
      </c>
      <c r="U385" s="73" t="s">
        <v>741</v>
      </c>
      <c r="V385" s="68" t="s">
        <v>2198</v>
      </c>
      <c r="W385" s="68"/>
      <c r="X385" s="68" t="s">
        <v>302</v>
      </c>
      <c r="Y385" s="68"/>
      <c r="Z385" s="68"/>
      <c r="AA385" s="68"/>
    </row>
    <row r="386" spans="1:27" ht="89.25">
      <c r="A386" s="71">
        <v>2385</v>
      </c>
      <c r="B386" s="73" t="s">
        <v>2043</v>
      </c>
      <c r="C386" s="73" t="s">
        <v>2397</v>
      </c>
      <c r="D386" s="73">
        <v>112</v>
      </c>
      <c r="E386" s="73">
        <v>7</v>
      </c>
      <c r="F386" s="73" t="s">
        <v>2091</v>
      </c>
      <c r="G386" s="73" t="s">
        <v>449</v>
      </c>
      <c r="H386" s="73" t="s">
        <v>1097</v>
      </c>
      <c r="I386" s="74" t="s">
        <v>742</v>
      </c>
      <c r="J386" s="74" t="s">
        <v>1753</v>
      </c>
      <c r="K386" s="73" t="s">
        <v>2091</v>
      </c>
      <c r="L386" s="74" t="s">
        <v>2397</v>
      </c>
      <c r="M386" s="74" t="s">
        <v>482</v>
      </c>
      <c r="N386" s="74" t="s">
        <v>1107</v>
      </c>
      <c r="O386" s="74"/>
      <c r="P386" s="74" t="s">
        <v>1137</v>
      </c>
      <c r="Q386" s="74" t="s">
        <v>1151</v>
      </c>
      <c r="R386" s="74"/>
      <c r="S386" s="74"/>
      <c r="T386" s="73" t="s">
        <v>743</v>
      </c>
      <c r="U386" s="73" t="s">
        <v>744</v>
      </c>
      <c r="V386" s="68" t="s">
        <v>2198</v>
      </c>
      <c r="W386" s="68"/>
      <c r="X386" s="68" t="s">
        <v>302</v>
      </c>
      <c r="Y386" s="68"/>
      <c r="Z386" s="68"/>
      <c r="AA386" s="68"/>
    </row>
    <row r="387" spans="1:27" ht="102">
      <c r="A387" s="71">
        <v>2386</v>
      </c>
      <c r="B387" s="73" t="s">
        <v>2043</v>
      </c>
      <c r="C387" s="73" t="s">
        <v>2397</v>
      </c>
      <c r="D387" s="73">
        <v>112</v>
      </c>
      <c r="E387" s="73">
        <v>13</v>
      </c>
      <c r="F387" s="73" t="s">
        <v>2091</v>
      </c>
      <c r="G387" s="73" t="s">
        <v>449</v>
      </c>
      <c r="H387" s="73" t="s">
        <v>1097</v>
      </c>
      <c r="I387" s="74" t="s">
        <v>742</v>
      </c>
      <c r="J387" s="74" t="s">
        <v>1876</v>
      </c>
      <c r="K387" s="73" t="s">
        <v>2091</v>
      </c>
      <c r="L387" s="74" t="s">
        <v>2397</v>
      </c>
      <c r="M387" s="74" t="s">
        <v>482</v>
      </c>
      <c r="N387" s="74" t="s">
        <v>1107</v>
      </c>
      <c r="O387" s="74"/>
      <c r="P387" s="74" t="s">
        <v>1137</v>
      </c>
      <c r="Q387" s="74" t="s">
        <v>1151</v>
      </c>
      <c r="R387" s="74"/>
      <c r="S387" s="74"/>
      <c r="T387" s="73" t="s">
        <v>745</v>
      </c>
      <c r="U387" s="73" t="s">
        <v>746</v>
      </c>
      <c r="V387" s="68" t="s">
        <v>2198</v>
      </c>
      <c r="W387" s="68"/>
      <c r="X387" s="68" t="s">
        <v>302</v>
      </c>
      <c r="Y387" s="68"/>
      <c r="Z387" s="68"/>
      <c r="AA387" s="68"/>
    </row>
    <row r="388" spans="1:27" ht="38.25">
      <c r="A388" s="71">
        <v>2387</v>
      </c>
      <c r="B388" s="73" t="s">
        <v>2043</v>
      </c>
      <c r="C388" s="73" t="s">
        <v>837</v>
      </c>
      <c r="D388" s="73">
        <v>132</v>
      </c>
      <c r="E388" s="73">
        <v>30</v>
      </c>
      <c r="F388" s="73" t="s">
        <v>2092</v>
      </c>
      <c r="G388" s="73" t="s">
        <v>449</v>
      </c>
      <c r="H388" s="73" t="s">
        <v>1097</v>
      </c>
      <c r="I388" s="74" t="s">
        <v>839</v>
      </c>
      <c r="J388" s="74" t="s">
        <v>967</v>
      </c>
      <c r="K388" s="73" t="s">
        <v>2092</v>
      </c>
      <c r="L388" s="74" t="s">
        <v>837</v>
      </c>
      <c r="M388" s="74" t="s">
        <v>486</v>
      </c>
      <c r="N388" s="74" t="s">
        <v>1104</v>
      </c>
      <c r="O388" s="74"/>
      <c r="P388" s="74" t="s">
        <v>1137</v>
      </c>
      <c r="Q388" s="74" t="s">
        <v>2190</v>
      </c>
      <c r="R388" s="74"/>
      <c r="S388" s="74"/>
      <c r="T388" s="73" t="s">
        <v>136</v>
      </c>
      <c r="U388" s="73" t="s">
        <v>2341</v>
      </c>
      <c r="V388" s="68" t="s">
        <v>2198</v>
      </c>
      <c r="W388" s="68"/>
      <c r="X388" s="68" t="s">
        <v>2666</v>
      </c>
      <c r="Y388" s="68"/>
      <c r="Z388" s="68"/>
      <c r="AA388" s="68"/>
    </row>
    <row r="389" spans="1:27" ht="63.75">
      <c r="A389" s="71">
        <v>2388</v>
      </c>
      <c r="B389" s="73" t="s">
        <v>2043</v>
      </c>
      <c r="C389" s="73" t="s">
        <v>837</v>
      </c>
      <c r="D389" s="73">
        <v>132</v>
      </c>
      <c r="E389" s="73">
        <v>39</v>
      </c>
      <c r="F389" s="73" t="s">
        <v>2091</v>
      </c>
      <c r="G389" s="73" t="s">
        <v>449</v>
      </c>
      <c r="H389" s="73" t="s">
        <v>1097</v>
      </c>
      <c r="I389" s="74" t="s">
        <v>839</v>
      </c>
      <c r="J389" s="74" t="s">
        <v>2001</v>
      </c>
      <c r="K389" s="73" t="s">
        <v>2091</v>
      </c>
      <c r="L389" s="74" t="s">
        <v>837</v>
      </c>
      <c r="M389" s="74" t="s">
        <v>486</v>
      </c>
      <c r="N389" s="74" t="s">
        <v>1104</v>
      </c>
      <c r="O389" s="74"/>
      <c r="P389" s="74" t="s">
        <v>1137</v>
      </c>
      <c r="Q389" s="74" t="s">
        <v>2190</v>
      </c>
      <c r="R389" s="74"/>
      <c r="S389" s="74"/>
      <c r="T389" s="73" t="s">
        <v>2342</v>
      </c>
      <c r="U389" s="73" t="s">
        <v>187</v>
      </c>
      <c r="V389" s="68" t="s">
        <v>2198</v>
      </c>
      <c r="W389" s="68"/>
      <c r="X389" s="68" t="s">
        <v>2666</v>
      </c>
      <c r="Y389" s="68"/>
      <c r="Z389" s="68"/>
      <c r="AA389" s="68"/>
    </row>
    <row r="390" spans="1:27" ht="51">
      <c r="A390" s="71">
        <v>2389</v>
      </c>
      <c r="B390" s="73" t="s">
        <v>2043</v>
      </c>
      <c r="C390" s="73" t="s">
        <v>1065</v>
      </c>
      <c r="D390" s="73">
        <v>135</v>
      </c>
      <c r="E390" s="73">
        <v>41</v>
      </c>
      <c r="F390" s="73" t="s">
        <v>2091</v>
      </c>
      <c r="G390" s="73" t="s">
        <v>449</v>
      </c>
      <c r="H390" s="73" t="s">
        <v>458</v>
      </c>
      <c r="I390" s="74" t="s">
        <v>1053</v>
      </c>
      <c r="J390" s="74" t="s">
        <v>1466</v>
      </c>
      <c r="K390" s="73" t="s">
        <v>2091</v>
      </c>
      <c r="L390" s="74" t="s">
        <v>1065</v>
      </c>
      <c r="M390" s="74" t="s">
        <v>488</v>
      </c>
      <c r="N390" s="74" t="s">
        <v>1103</v>
      </c>
      <c r="O390" s="74"/>
      <c r="P390" s="74" t="s">
        <v>1137</v>
      </c>
      <c r="Q390" s="74"/>
      <c r="R390" s="74"/>
      <c r="S390" s="74"/>
      <c r="T390" s="73" t="s">
        <v>188</v>
      </c>
      <c r="U390" s="73" t="s">
        <v>189</v>
      </c>
      <c r="V390" s="68"/>
      <c r="W390" s="68"/>
      <c r="X390" s="68"/>
      <c r="Y390" s="68"/>
      <c r="Z390" s="68"/>
      <c r="AA390" s="68"/>
    </row>
    <row r="391" spans="1:27" ht="140.25">
      <c r="A391" s="71">
        <v>2390</v>
      </c>
      <c r="B391" s="73" t="s">
        <v>2043</v>
      </c>
      <c r="C391" s="73" t="s">
        <v>2324</v>
      </c>
      <c r="D391" s="73">
        <v>144</v>
      </c>
      <c r="E391" s="73">
        <v>12</v>
      </c>
      <c r="F391" s="73" t="s">
        <v>2091</v>
      </c>
      <c r="G391" s="73" t="s">
        <v>449</v>
      </c>
      <c r="H391" s="73" t="s">
        <v>460</v>
      </c>
      <c r="I391" s="74" t="s">
        <v>2326</v>
      </c>
      <c r="J391" s="74" t="s">
        <v>1930</v>
      </c>
      <c r="K391" s="73" t="s">
        <v>2091</v>
      </c>
      <c r="L391" s="74" t="s">
        <v>2324</v>
      </c>
      <c r="M391" s="74" t="s">
        <v>490</v>
      </c>
      <c r="N391" s="74" t="s">
        <v>1115</v>
      </c>
      <c r="O391" s="74"/>
      <c r="P391" s="74" t="s">
        <v>1137</v>
      </c>
      <c r="Q391" s="74"/>
      <c r="R391" s="74"/>
      <c r="S391" s="74"/>
      <c r="T391" s="73" t="s">
        <v>190</v>
      </c>
      <c r="U391" s="73" t="s">
        <v>747</v>
      </c>
      <c r="V391" s="68"/>
      <c r="W391" s="68" t="s">
        <v>2634</v>
      </c>
      <c r="X391" s="68"/>
      <c r="Y391" s="68"/>
      <c r="Z391" s="68"/>
      <c r="AA391" s="68"/>
    </row>
    <row r="392" spans="1:27" ht="38.25">
      <c r="A392" s="71">
        <v>2391</v>
      </c>
      <c r="B392" s="73" t="s">
        <v>2043</v>
      </c>
      <c r="C392" s="73" t="s">
        <v>1534</v>
      </c>
      <c r="D392" s="73">
        <v>147</v>
      </c>
      <c r="E392" s="73">
        <v>41</v>
      </c>
      <c r="F392" s="73" t="s">
        <v>2092</v>
      </c>
      <c r="G392" s="73" t="s">
        <v>449</v>
      </c>
      <c r="H392" s="73" t="s">
        <v>460</v>
      </c>
      <c r="I392" s="74" t="s">
        <v>1535</v>
      </c>
      <c r="J392" s="74" t="s">
        <v>1466</v>
      </c>
      <c r="K392" s="73" t="s">
        <v>2092</v>
      </c>
      <c r="L392" s="74" t="s">
        <v>1534</v>
      </c>
      <c r="M392" s="74" t="s">
        <v>490</v>
      </c>
      <c r="N392" s="74" t="s">
        <v>1115</v>
      </c>
      <c r="O392" s="74"/>
      <c r="P392" s="74" t="s">
        <v>2207</v>
      </c>
      <c r="Q392" s="74"/>
      <c r="R392" s="74" t="s">
        <v>2206</v>
      </c>
      <c r="S392" s="74" t="s">
        <v>2193</v>
      </c>
      <c r="T392" s="73" t="s">
        <v>1536</v>
      </c>
      <c r="U392" s="73" t="s">
        <v>1537</v>
      </c>
      <c r="V392" s="68" t="s">
        <v>1424</v>
      </c>
      <c r="W392" s="68"/>
      <c r="X392" s="68"/>
      <c r="Y392" s="68" t="s">
        <v>584</v>
      </c>
      <c r="Z392" s="68"/>
      <c r="AA392" s="68">
        <v>4.01</v>
      </c>
    </row>
    <row r="393" spans="1:27" ht="76.5">
      <c r="A393" s="71">
        <v>2392</v>
      </c>
      <c r="B393" s="73" t="s">
        <v>2043</v>
      </c>
      <c r="C393" s="73" t="s">
        <v>1538</v>
      </c>
      <c r="D393" s="73">
        <v>166</v>
      </c>
      <c r="E393" s="73">
        <v>61</v>
      </c>
      <c r="F393" s="73" t="s">
        <v>2091</v>
      </c>
      <c r="G393" s="73" t="s">
        <v>449</v>
      </c>
      <c r="H393" s="73" t="s">
        <v>1097</v>
      </c>
      <c r="I393" s="74" t="s">
        <v>1539</v>
      </c>
      <c r="J393" s="74" t="s">
        <v>2398</v>
      </c>
      <c r="K393" s="73" t="s">
        <v>2091</v>
      </c>
      <c r="L393" s="74" t="s">
        <v>1538</v>
      </c>
      <c r="M393" s="74" t="s">
        <v>474</v>
      </c>
      <c r="N393" s="74" t="s">
        <v>1104</v>
      </c>
      <c r="O393" s="74"/>
      <c r="P393" s="74" t="s">
        <v>1137</v>
      </c>
      <c r="Q393" s="74" t="s">
        <v>2190</v>
      </c>
      <c r="R393" s="74"/>
      <c r="S393" s="74"/>
      <c r="T393" s="73" t="s">
        <v>1540</v>
      </c>
      <c r="U393" s="73" t="s">
        <v>1541</v>
      </c>
      <c r="V393" s="68" t="s">
        <v>2198</v>
      </c>
      <c r="W393" s="68"/>
      <c r="X393" s="68" t="s">
        <v>2666</v>
      </c>
      <c r="Y393" s="68"/>
      <c r="Z393" s="68"/>
      <c r="AA393" s="68"/>
    </row>
    <row r="394" spans="1:27" ht="38.25">
      <c r="A394" s="71">
        <v>2393</v>
      </c>
      <c r="B394" s="73" t="s">
        <v>2043</v>
      </c>
      <c r="C394" s="73" t="s">
        <v>2152</v>
      </c>
      <c r="D394" s="73">
        <v>167</v>
      </c>
      <c r="E394" s="73" t="s">
        <v>1542</v>
      </c>
      <c r="F394" s="73" t="s">
        <v>2091</v>
      </c>
      <c r="G394" s="73" t="s">
        <v>449</v>
      </c>
      <c r="H394" s="73" t="s">
        <v>1097</v>
      </c>
      <c r="I394" s="74" t="s">
        <v>2154</v>
      </c>
      <c r="J394" s="74" t="s">
        <v>1542</v>
      </c>
      <c r="K394" s="73" t="s">
        <v>2091</v>
      </c>
      <c r="L394" s="74" t="s">
        <v>2152</v>
      </c>
      <c r="M394" s="74" t="s">
        <v>474</v>
      </c>
      <c r="N394" s="74" t="s">
        <v>1104</v>
      </c>
      <c r="O394" s="74"/>
      <c r="P394" s="74" t="s">
        <v>1137</v>
      </c>
      <c r="Q394" s="74" t="s">
        <v>2190</v>
      </c>
      <c r="R394" s="74"/>
      <c r="S394" s="74"/>
      <c r="T394" s="73" t="s">
        <v>1543</v>
      </c>
      <c r="U394" s="73" t="s">
        <v>1544</v>
      </c>
      <c r="V394" s="68" t="s">
        <v>2198</v>
      </c>
      <c r="W394" s="68"/>
      <c r="X394" s="68" t="s">
        <v>2666</v>
      </c>
      <c r="Y394" s="68"/>
      <c r="Z394" s="68"/>
      <c r="AA394" s="68"/>
    </row>
    <row r="395" spans="1:27" ht="51">
      <c r="A395" s="71">
        <v>2394</v>
      </c>
      <c r="B395" s="73" t="s">
        <v>2043</v>
      </c>
      <c r="C395" s="73" t="s">
        <v>1545</v>
      </c>
      <c r="D395" s="73">
        <v>168</v>
      </c>
      <c r="E395" s="73">
        <v>65</v>
      </c>
      <c r="F395" s="73" t="s">
        <v>2092</v>
      </c>
      <c r="G395" s="73" t="s">
        <v>449</v>
      </c>
      <c r="H395" s="73" t="s">
        <v>1102</v>
      </c>
      <c r="I395" s="74" t="s">
        <v>1251</v>
      </c>
      <c r="J395" s="74" t="s">
        <v>2300</v>
      </c>
      <c r="K395" s="73" t="s">
        <v>2092</v>
      </c>
      <c r="L395" s="74" t="s">
        <v>1545</v>
      </c>
      <c r="M395" s="74" t="s">
        <v>466</v>
      </c>
      <c r="N395" s="74" t="s">
        <v>1125</v>
      </c>
      <c r="O395" s="74"/>
      <c r="P395" s="74" t="s">
        <v>2207</v>
      </c>
      <c r="Q395" s="74" t="s">
        <v>1139</v>
      </c>
      <c r="R395" s="74" t="s">
        <v>2605</v>
      </c>
      <c r="S395" s="74" t="s">
        <v>2419</v>
      </c>
      <c r="T395" s="73" t="s">
        <v>1546</v>
      </c>
      <c r="U395" s="73" t="s">
        <v>1547</v>
      </c>
      <c r="V395" s="68" t="s">
        <v>2065</v>
      </c>
      <c r="W395" s="68"/>
      <c r="X395" s="68"/>
      <c r="Y395" s="68" t="s">
        <v>584</v>
      </c>
      <c r="Z395" s="68"/>
      <c r="AA395" s="68">
        <v>4.01</v>
      </c>
    </row>
    <row r="396" spans="1:27" ht="51">
      <c r="A396" s="71">
        <v>2395</v>
      </c>
      <c r="B396" s="73" t="s">
        <v>2043</v>
      </c>
      <c r="C396" s="73" t="s">
        <v>2168</v>
      </c>
      <c r="D396" s="73">
        <v>172</v>
      </c>
      <c r="E396" s="73">
        <v>15</v>
      </c>
      <c r="F396" s="73" t="s">
        <v>2092</v>
      </c>
      <c r="G396" s="73" t="s">
        <v>449</v>
      </c>
      <c r="H396" s="73" t="s">
        <v>458</v>
      </c>
      <c r="I396" s="74" t="s">
        <v>1548</v>
      </c>
      <c r="J396" s="74" t="s">
        <v>2030</v>
      </c>
      <c r="K396" s="73" t="s">
        <v>2092</v>
      </c>
      <c r="L396" s="74" t="s">
        <v>2168</v>
      </c>
      <c r="M396" s="74" t="s">
        <v>466</v>
      </c>
      <c r="N396" s="74" t="s">
        <v>1099</v>
      </c>
      <c r="O396" s="74"/>
      <c r="P396" s="74" t="s">
        <v>2207</v>
      </c>
      <c r="Q396" s="74" t="s">
        <v>67</v>
      </c>
      <c r="R396" s="74" t="s">
        <v>2421</v>
      </c>
      <c r="S396" s="74" t="s">
        <v>2400</v>
      </c>
      <c r="T396" s="73" t="s">
        <v>1549</v>
      </c>
      <c r="U396" s="73" t="s">
        <v>1549</v>
      </c>
      <c r="V396" s="68" t="s">
        <v>1669</v>
      </c>
      <c r="W396" s="68" t="s">
        <v>896</v>
      </c>
      <c r="X396" s="68"/>
      <c r="Y396" s="68" t="s">
        <v>2592</v>
      </c>
      <c r="Z396" s="68"/>
      <c r="AA396" s="68">
        <v>4.01</v>
      </c>
    </row>
    <row r="397" spans="1:27" ht="140.25">
      <c r="A397" s="71">
        <v>2396</v>
      </c>
      <c r="B397" s="73" t="s">
        <v>2043</v>
      </c>
      <c r="C397" s="73" t="s">
        <v>2168</v>
      </c>
      <c r="D397" s="73">
        <v>172</v>
      </c>
      <c r="E397" s="73">
        <v>31</v>
      </c>
      <c r="F397" s="73" t="s">
        <v>2091</v>
      </c>
      <c r="G397" s="73" t="s">
        <v>449</v>
      </c>
      <c r="H397" s="73" t="s">
        <v>1102</v>
      </c>
      <c r="I397" s="74" t="s">
        <v>1548</v>
      </c>
      <c r="J397" s="74" t="s">
        <v>385</v>
      </c>
      <c r="K397" s="73" t="s">
        <v>2091</v>
      </c>
      <c r="L397" s="74" t="s">
        <v>2168</v>
      </c>
      <c r="M397" s="74" t="s">
        <v>466</v>
      </c>
      <c r="N397" s="74" t="s">
        <v>1125</v>
      </c>
      <c r="O397" s="74"/>
      <c r="P397" s="74" t="s">
        <v>1137</v>
      </c>
      <c r="Q397" s="74" t="s">
        <v>1139</v>
      </c>
      <c r="R397" s="74"/>
      <c r="S397" s="74"/>
      <c r="T397" s="73" t="s">
        <v>1550</v>
      </c>
      <c r="U397" s="73" t="s">
        <v>407</v>
      </c>
      <c r="V397" s="68" t="s">
        <v>2109</v>
      </c>
      <c r="W397" s="68" t="s">
        <v>2578</v>
      </c>
      <c r="X397" s="68"/>
      <c r="Y397" s="68"/>
      <c r="Z397" s="68"/>
      <c r="AA397" s="68"/>
    </row>
    <row r="398" spans="1:27" ht="51">
      <c r="A398" s="71">
        <v>2397</v>
      </c>
      <c r="B398" s="73" t="s">
        <v>2043</v>
      </c>
      <c r="C398" s="73" t="s">
        <v>1551</v>
      </c>
      <c r="D398" s="73">
        <v>172</v>
      </c>
      <c r="E398" s="73">
        <v>48</v>
      </c>
      <c r="F398" s="73" t="s">
        <v>2091</v>
      </c>
      <c r="G398" s="73" t="s">
        <v>449</v>
      </c>
      <c r="H398" s="73" t="s">
        <v>1102</v>
      </c>
      <c r="I398" s="74" t="s">
        <v>1548</v>
      </c>
      <c r="J398" s="74" t="s">
        <v>1476</v>
      </c>
      <c r="K398" s="73" t="s">
        <v>2091</v>
      </c>
      <c r="L398" s="74" t="s">
        <v>1551</v>
      </c>
      <c r="M398" s="74" t="s">
        <v>466</v>
      </c>
      <c r="N398" s="74" t="s">
        <v>1125</v>
      </c>
      <c r="O398" s="74"/>
      <c r="P398" s="74" t="s">
        <v>2207</v>
      </c>
      <c r="Q398" s="74" t="s">
        <v>1139</v>
      </c>
      <c r="R398" s="74" t="s">
        <v>2605</v>
      </c>
      <c r="S398" s="74" t="s">
        <v>2419</v>
      </c>
      <c r="T398" s="73" t="s">
        <v>1552</v>
      </c>
      <c r="U398" s="73" t="s">
        <v>407</v>
      </c>
      <c r="V398" s="68" t="s">
        <v>2065</v>
      </c>
      <c r="W398" s="68"/>
      <c r="X398" s="68"/>
      <c r="Y398" s="68" t="s">
        <v>584</v>
      </c>
      <c r="Z398" s="68"/>
      <c r="AA398" s="68">
        <v>4.01</v>
      </c>
    </row>
    <row r="399" spans="1:27" ht="89.25">
      <c r="A399" s="71">
        <v>2398</v>
      </c>
      <c r="B399" s="73" t="s">
        <v>2043</v>
      </c>
      <c r="C399" s="73" t="s">
        <v>1551</v>
      </c>
      <c r="D399" s="73">
        <v>172</v>
      </c>
      <c r="E399" s="73" t="s">
        <v>1553</v>
      </c>
      <c r="F399" s="73" t="s">
        <v>2091</v>
      </c>
      <c r="G399" s="73" t="s">
        <v>449</v>
      </c>
      <c r="H399" s="73" t="s">
        <v>1102</v>
      </c>
      <c r="I399" s="74" t="s">
        <v>1548</v>
      </c>
      <c r="J399" s="74" t="s">
        <v>1553</v>
      </c>
      <c r="K399" s="73" t="s">
        <v>2091</v>
      </c>
      <c r="L399" s="74" t="s">
        <v>1551</v>
      </c>
      <c r="M399" s="74" t="s">
        <v>466</v>
      </c>
      <c r="N399" s="74" t="s">
        <v>1125</v>
      </c>
      <c r="O399" s="74"/>
      <c r="P399" s="74" t="s">
        <v>2207</v>
      </c>
      <c r="Q399" s="74" t="s">
        <v>1139</v>
      </c>
      <c r="R399" s="74" t="s">
        <v>2605</v>
      </c>
      <c r="S399" s="74" t="s">
        <v>2419</v>
      </c>
      <c r="T399" s="73" t="s">
        <v>1554</v>
      </c>
      <c r="U399" s="73" t="s">
        <v>1555</v>
      </c>
      <c r="V399" s="68" t="s">
        <v>2066</v>
      </c>
      <c r="W399" s="68" t="s">
        <v>2579</v>
      </c>
      <c r="X399" s="68"/>
      <c r="Y399" s="68" t="s">
        <v>584</v>
      </c>
      <c r="Z399" s="68"/>
      <c r="AA399" s="68" t="s">
        <v>586</v>
      </c>
    </row>
    <row r="400" spans="1:27" ht="63.75">
      <c r="A400" s="71">
        <v>2399</v>
      </c>
      <c r="B400" s="73" t="s">
        <v>2043</v>
      </c>
      <c r="C400" s="73" t="s">
        <v>1556</v>
      </c>
      <c r="D400" s="73">
        <v>173</v>
      </c>
      <c r="E400" s="75">
        <v>40183</v>
      </c>
      <c r="F400" s="73" t="s">
        <v>2091</v>
      </c>
      <c r="G400" s="73" t="s">
        <v>449</v>
      </c>
      <c r="H400" s="73" t="s">
        <v>1102</v>
      </c>
      <c r="I400" s="74" t="s">
        <v>1557</v>
      </c>
      <c r="J400" s="74" t="s">
        <v>1558</v>
      </c>
      <c r="K400" s="73" t="s">
        <v>2091</v>
      </c>
      <c r="L400" s="74" t="s">
        <v>1556</v>
      </c>
      <c r="M400" s="74" t="s">
        <v>466</v>
      </c>
      <c r="N400" s="74" t="s">
        <v>1125</v>
      </c>
      <c r="O400" s="74"/>
      <c r="P400" s="74" t="s">
        <v>1137</v>
      </c>
      <c r="Q400" s="74" t="s">
        <v>2609</v>
      </c>
      <c r="R400" s="74"/>
      <c r="S400" s="74"/>
      <c r="T400" s="73" t="s">
        <v>1559</v>
      </c>
      <c r="U400" s="73" t="s">
        <v>1560</v>
      </c>
      <c r="V400" s="68" t="s">
        <v>2109</v>
      </c>
      <c r="W400" s="68" t="s">
        <v>2580</v>
      </c>
      <c r="X400" s="68"/>
      <c r="Y400" s="68"/>
      <c r="Z400" s="68"/>
      <c r="AA400" s="68"/>
    </row>
    <row r="401" spans="1:27" ht="89.25">
      <c r="A401" s="71">
        <v>2400</v>
      </c>
      <c r="B401" s="73" t="s">
        <v>2043</v>
      </c>
      <c r="C401" s="73" t="s">
        <v>1556</v>
      </c>
      <c r="D401" s="73">
        <v>173</v>
      </c>
      <c r="E401" s="73"/>
      <c r="F401" s="73" t="s">
        <v>2091</v>
      </c>
      <c r="G401" s="73" t="s">
        <v>449</v>
      </c>
      <c r="H401" s="73" t="s">
        <v>1102</v>
      </c>
      <c r="I401" s="74" t="s">
        <v>1557</v>
      </c>
      <c r="J401" s="74"/>
      <c r="K401" s="73" t="s">
        <v>2091</v>
      </c>
      <c r="L401" s="74" t="s">
        <v>1556</v>
      </c>
      <c r="M401" s="74" t="s">
        <v>466</v>
      </c>
      <c r="N401" s="74" t="s">
        <v>1125</v>
      </c>
      <c r="O401" s="74"/>
      <c r="P401" s="74" t="s">
        <v>2207</v>
      </c>
      <c r="Q401" s="74" t="s">
        <v>1139</v>
      </c>
      <c r="R401" s="74" t="s">
        <v>2605</v>
      </c>
      <c r="S401" s="74" t="s">
        <v>2419</v>
      </c>
      <c r="T401" s="73" t="s">
        <v>1561</v>
      </c>
      <c r="U401" s="73" t="s">
        <v>1562</v>
      </c>
      <c r="V401" s="68" t="s">
        <v>2066</v>
      </c>
      <c r="W401" s="68" t="s">
        <v>2581</v>
      </c>
      <c r="X401" s="68"/>
      <c r="Y401" s="68" t="s">
        <v>584</v>
      </c>
      <c r="Z401" s="68"/>
      <c r="AA401" s="68" t="s">
        <v>586</v>
      </c>
    </row>
    <row r="402" spans="1:27" ht="51">
      <c r="A402" s="71">
        <v>2401</v>
      </c>
      <c r="B402" s="73" t="s">
        <v>2043</v>
      </c>
      <c r="C402" s="73" t="s">
        <v>1556</v>
      </c>
      <c r="D402" s="73">
        <v>173</v>
      </c>
      <c r="E402" s="73">
        <v>24</v>
      </c>
      <c r="F402" s="73" t="s">
        <v>2091</v>
      </c>
      <c r="G402" s="73" t="s">
        <v>449</v>
      </c>
      <c r="H402" s="73" t="s">
        <v>1102</v>
      </c>
      <c r="I402" s="74" t="s">
        <v>1557</v>
      </c>
      <c r="J402" s="74" t="s">
        <v>2377</v>
      </c>
      <c r="K402" s="73" t="s">
        <v>2091</v>
      </c>
      <c r="L402" s="74" t="s">
        <v>1556</v>
      </c>
      <c r="M402" s="74" t="s">
        <v>466</v>
      </c>
      <c r="N402" s="74" t="s">
        <v>1125</v>
      </c>
      <c r="O402" s="74"/>
      <c r="P402" s="74" t="s">
        <v>1137</v>
      </c>
      <c r="Q402" s="74" t="s">
        <v>2606</v>
      </c>
      <c r="R402" s="74"/>
      <c r="S402" s="74"/>
      <c r="T402" s="73" t="s">
        <v>1563</v>
      </c>
      <c r="U402" s="73" t="s">
        <v>1564</v>
      </c>
      <c r="V402" s="68" t="s">
        <v>2109</v>
      </c>
      <c r="W402" s="68"/>
      <c r="X402" s="68"/>
      <c r="Y402" s="68"/>
      <c r="Z402" s="68"/>
      <c r="AA402" s="68"/>
    </row>
    <row r="403" spans="1:27" ht="51">
      <c r="A403" s="71">
        <v>2402</v>
      </c>
      <c r="B403" s="73" t="s">
        <v>2043</v>
      </c>
      <c r="C403" s="73" t="s">
        <v>1565</v>
      </c>
      <c r="D403" s="73">
        <v>173</v>
      </c>
      <c r="E403" s="73">
        <v>48</v>
      </c>
      <c r="F403" s="73" t="s">
        <v>2091</v>
      </c>
      <c r="G403" s="73" t="s">
        <v>449</v>
      </c>
      <c r="H403" s="73" t="s">
        <v>1102</v>
      </c>
      <c r="I403" s="74" t="s">
        <v>1557</v>
      </c>
      <c r="J403" s="74" t="s">
        <v>1476</v>
      </c>
      <c r="K403" s="73" t="s">
        <v>2091</v>
      </c>
      <c r="L403" s="74" t="s">
        <v>1565</v>
      </c>
      <c r="M403" s="74" t="s">
        <v>466</v>
      </c>
      <c r="N403" s="74" t="s">
        <v>1125</v>
      </c>
      <c r="O403" s="74"/>
      <c r="P403" s="74" t="s">
        <v>2207</v>
      </c>
      <c r="Q403" s="74" t="s">
        <v>1139</v>
      </c>
      <c r="R403" s="74" t="s">
        <v>2605</v>
      </c>
      <c r="S403" s="74" t="s">
        <v>2419</v>
      </c>
      <c r="T403" s="73" t="s">
        <v>1566</v>
      </c>
      <c r="U403" s="73" t="s">
        <v>1567</v>
      </c>
      <c r="V403" s="68" t="s">
        <v>2067</v>
      </c>
      <c r="W403" s="68" t="s">
        <v>2513</v>
      </c>
      <c r="X403" s="68"/>
      <c r="Y403" s="68" t="s">
        <v>584</v>
      </c>
      <c r="Z403" s="68"/>
      <c r="AA403" s="68">
        <v>4.01</v>
      </c>
    </row>
    <row r="404" spans="1:27" ht="51">
      <c r="A404" s="71">
        <v>2403</v>
      </c>
      <c r="B404" s="73" t="s">
        <v>2043</v>
      </c>
      <c r="C404" s="73" t="s">
        <v>1568</v>
      </c>
      <c r="D404" s="73">
        <v>174</v>
      </c>
      <c r="E404" s="73">
        <v>25</v>
      </c>
      <c r="F404" s="73" t="s">
        <v>2092</v>
      </c>
      <c r="G404" s="73" t="s">
        <v>449</v>
      </c>
      <c r="H404" s="73" t="s">
        <v>1102</v>
      </c>
      <c r="I404" s="74" t="s">
        <v>1569</v>
      </c>
      <c r="J404" s="74" t="s">
        <v>2292</v>
      </c>
      <c r="K404" s="73" t="s">
        <v>2092</v>
      </c>
      <c r="L404" s="74" t="s">
        <v>1568</v>
      </c>
      <c r="M404" s="74" t="s">
        <v>466</v>
      </c>
      <c r="N404" s="74" t="s">
        <v>1108</v>
      </c>
      <c r="O404" s="74"/>
      <c r="P404" s="74" t="s">
        <v>2207</v>
      </c>
      <c r="Q404" s="74" t="s">
        <v>1139</v>
      </c>
      <c r="R404" s="74" t="s">
        <v>2605</v>
      </c>
      <c r="S404" s="74" t="s">
        <v>2419</v>
      </c>
      <c r="T404" s="73" t="s">
        <v>2364</v>
      </c>
      <c r="U404" s="73" t="s">
        <v>2365</v>
      </c>
      <c r="V404" s="68" t="s">
        <v>2065</v>
      </c>
      <c r="W404" s="68"/>
      <c r="X404" s="68"/>
      <c r="Y404" s="68" t="s">
        <v>584</v>
      </c>
      <c r="Z404" s="68"/>
      <c r="AA404" s="68">
        <v>4.01</v>
      </c>
    </row>
    <row r="405" spans="1:27" ht="127.5">
      <c r="A405" s="71">
        <v>2404</v>
      </c>
      <c r="B405" s="73" t="s">
        <v>2043</v>
      </c>
      <c r="C405" s="73" t="s">
        <v>2366</v>
      </c>
      <c r="D405" s="73">
        <v>175</v>
      </c>
      <c r="E405" s="73">
        <v>12</v>
      </c>
      <c r="F405" s="73" t="s">
        <v>2091</v>
      </c>
      <c r="G405" s="73" t="s">
        <v>449</v>
      </c>
      <c r="H405" s="73" t="s">
        <v>1102</v>
      </c>
      <c r="I405" s="74" t="s">
        <v>2165</v>
      </c>
      <c r="J405" s="74" t="s">
        <v>1930</v>
      </c>
      <c r="K405" s="73" t="s">
        <v>2091</v>
      </c>
      <c r="L405" s="74" t="s">
        <v>2366</v>
      </c>
      <c r="M405" s="74" t="s">
        <v>466</v>
      </c>
      <c r="N405" s="74" t="s">
        <v>1125</v>
      </c>
      <c r="O405" s="74"/>
      <c r="P405" s="74" t="s">
        <v>1137</v>
      </c>
      <c r="Q405" s="74" t="s">
        <v>2606</v>
      </c>
      <c r="R405" s="74"/>
      <c r="S405" s="74"/>
      <c r="T405" s="73" t="s">
        <v>2367</v>
      </c>
      <c r="U405" s="73" t="s">
        <v>1585</v>
      </c>
      <c r="V405" s="68" t="s">
        <v>2109</v>
      </c>
      <c r="W405" s="68" t="s">
        <v>2514</v>
      </c>
      <c r="X405" s="68"/>
      <c r="Y405" s="68"/>
      <c r="Z405" s="68"/>
      <c r="AA405" s="68"/>
    </row>
    <row r="406" spans="1:27" ht="127.5">
      <c r="A406" s="71">
        <v>2405</v>
      </c>
      <c r="B406" s="73" t="s">
        <v>2043</v>
      </c>
      <c r="C406" s="73" t="s">
        <v>1586</v>
      </c>
      <c r="D406" s="73">
        <v>178</v>
      </c>
      <c r="E406" s="73">
        <v>36</v>
      </c>
      <c r="F406" s="73" t="s">
        <v>2091</v>
      </c>
      <c r="G406" s="73" t="s">
        <v>449</v>
      </c>
      <c r="H406" s="73" t="s">
        <v>1102</v>
      </c>
      <c r="I406" s="74" t="s">
        <v>1993</v>
      </c>
      <c r="J406" s="74" t="s">
        <v>974</v>
      </c>
      <c r="K406" s="73" t="s">
        <v>2091</v>
      </c>
      <c r="L406" s="74" t="s">
        <v>1586</v>
      </c>
      <c r="M406" s="74" t="s">
        <v>494</v>
      </c>
      <c r="N406" s="74" t="s">
        <v>1126</v>
      </c>
      <c r="O406" s="74"/>
      <c r="P406" s="74" t="s">
        <v>1137</v>
      </c>
      <c r="Q406" s="74" t="s">
        <v>1139</v>
      </c>
      <c r="R406" s="74"/>
      <c r="S406" s="74"/>
      <c r="T406" s="73" t="s">
        <v>231</v>
      </c>
      <c r="U406" s="73" t="s">
        <v>232</v>
      </c>
      <c r="V406" s="68"/>
      <c r="W406" s="68"/>
      <c r="X406" s="68"/>
      <c r="Y406" s="68"/>
      <c r="Z406" s="68"/>
      <c r="AA406" s="68"/>
    </row>
    <row r="407" spans="1:27" ht="63.75">
      <c r="A407" s="71">
        <v>2406</v>
      </c>
      <c r="B407" s="73" t="s">
        <v>2043</v>
      </c>
      <c r="C407" s="73" t="s">
        <v>1586</v>
      </c>
      <c r="D407" s="73">
        <v>178</v>
      </c>
      <c r="E407" s="73">
        <v>54</v>
      </c>
      <c r="F407" s="73" t="s">
        <v>2091</v>
      </c>
      <c r="G407" s="73" t="s">
        <v>449</v>
      </c>
      <c r="H407" s="73" t="s">
        <v>1102</v>
      </c>
      <c r="I407" s="74" t="s">
        <v>1993</v>
      </c>
      <c r="J407" s="74" t="s">
        <v>1482</v>
      </c>
      <c r="K407" s="73" t="s">
        <v>2091</v>
      </c>
      <c r="L407" s="74" t="s">
        <v>1586</v>
      </c>
      <c r="M407" s="74" t="s">
        <v>494</v>
      </c>
      <c r="N407" s="74" t="s">
        <v>1126</v>
      </c>
      <c r="O407" s="74"/>
      <c r="P407" s="74" t="s">
        <v>1137</v>
      </c>
      <c r="Q407" s="74" t="s">
        <v>1139</v>
      </c>
      <c r="R407" s="74"/>
      <c r="S407" s="74"/>
      <c r="T407" s="73" t="s">
        <v>233</v>
      </c>
      <c r="U407" s="73" t="s">
        <v>234</v>
      </c>
      <c r="V407" s="68"/>
      <c r="W407" s="68"/>
      <c r="X407" s="68"/>
      <c r="Y407" s="68"/>
      <c r="Z407" s="68"/>
      <c r="AA407" s="68"/>
    </row>
    <row r="408" spans="1:27" ht="76.5">
      <c r="A408" s="71">
        <v>2407</v>
      </c>
      <c r="B408" s="73" t="s">
        <v>2043</v>
      </c>
      <c r="C408" s="73" t="s">
        <v>235</v>
      </c>
      <c r="D408" s="73">
        <v>184</v>
      </c>
      <c r="E408" s="73"/>
      <c r="F408" s="73" t="s">
        <v>2091</v>
      </c>
      <c r="G408" s="73" t="s">
        <v>449</v>
      </c>
      <c r="H408" s="73" t="s">
        <v>1102</v>
      </c>
      <c r="I408" s="74" t="s">
        <v>236</v>
      </c>
      <c r="J408" s="74"/>
      <c r="K408" s="73" t="s">
        <v>2091</v>
      </c>
      <c r="L408" s="74" t="s">
        <v>235</v>
      </c>
      <c r="M408" s="74" t="s">
        <v>496</v>
      </c>
      <c r="N408" s="74" t="s">
        <v>1128</v>
      </c>
      <c r="O408" s="74"/>
      <c r="P408" s="74" t="s">
        <v>1137</v>
      </c>
      <c r="Q408" s="74" t="s">
        <v>2606</v>
      </c>
      <c r="R408" s="74"/>
      <c r="S408" s="74"/>
      <c r="T408" s="73" t="s">
        <v>237</v>
      </c>
      <c r="U408" s="73" t="s">
        <v>816</v>
      </c>
      <c r="V408" s="68" t="s">
        <v>2109</v>
      </c>
      <c r="W408" s="68" t="s">
        <v>2515</v>
      </c>
      <c r="X408" s="68"/>
      <c r="Y408" s="68"/>
      <c r="Z408" s="68"/>
      <c r="AA408" s="68"/>
    </row>
    <row r="409" spans="1:27" ht="51">
      <c r="A409" s="71">
        <v>2408</v>
      </c>
      <c r="B409" s="73" t="s">
        <v>2043</v>
      </c>
      <c r="C409" s="73" t="s">
        <v>235</v>
      </c>
      <c r="D409" s="73">
        <v>184</v>
      </c>
      <c r="E409" s="73"/>
      <c r="F409" s="73" t="s">
        <v>2091</v>
      </c>
      <c r="G409" s="73" t="s">
        <v>449</v>
      </c>
      <c r="H409" s="73" t="s">
        <v>1102</v>
      </c>
      <c r="I409" s="74" t="s">
        <v>236</v>
      </c>
      <c r="J409" s="74"/>
      <c r="K409" s="73" t="s">
        <v>2091</v>
      </c>
      <c r="L409" s="74" t="s">
        <v>235</v>
      </c>
      <c r="M409" s="74" t="s">
        <v>496</v>
      </c>
      <c r="N409" s="74" t="s">
        <v>1128</v>
      </c>
      <c r="O409" s="74"/>
      <c r="P409" s="74" t="s">
        <v>2207</v>
      </c>
      <c r="Q409" s="74" t="s">
        <v>1139</v>
      </c>
      <c r="R409" s="74" t="s">
        <v>2605</v>
      </c>
      <c r="S409" s="74" t="s">
        <v>2419</v>
      </c>
      <c r="T409" s="73" t="s">
        <v>817</v>
      </c>
      <c r="U409" s="73" t="s">
        <v>818</v>
      </c>
      <c r="V409" s="68" t="s">
        <v>2066</v>
      </c>
      <c r="W409" s="68" t="s">
        <v>2516</v>
      </c>
      <c r="X409" s="68"/>
      <c r="Y409" s="68" t="s">
        <v>584</v>
      </c>
      <c r="Z409" s="68"/>
      <c r="AA409" s="68" t="s">
        <v>586</v>
      </c>
    </row>
    <row r="410" spans="1:27" ht="89.25">
      <c r="A410" s="71">
        <v>2409</v>
      </c>
      <c r="B410" s="73" t="s">
        <v>2043</v>
      </c>
      <c r="C410" s="73" t="s">
        <v>819</v>
      </c>
      <c r="D410" s="73">
        <v>184</v>
      </c>
      <c r="E410" s="73"/>
      <c r="F410" s="73" t="s">
        <v>2091</v>
      </c>
      <c r="G410" s="73" t="s">
        <v>449</v>
      </c>
      <c r="H410" s="73" t="s">
        <v>1102</v>
      </c>
      <c r="I410" s="74" t="s">
        <v>236</v>
      </c>
      <c r="J410" s="74"/>
      <c r="K410" s="73" t="s">
        <v>2091</v>
      </c>
      <c r="L410" s="74" t="s">
        <v>819</v>
      </c>
      <c r="M410" s="74" t="s">
        <v>496</v>
      </c>
      <c r="N410" s="74" t="s">
        <v>1128</v>
      </c>
      <c r="O410" s="74"/>
      <c r="P410" s="74" t="s">
        <v>1137</v>
      </c>
      <c r="Q410" s="74" t="s">
        <v>2610</v>
      </c>
      <c r="R410" s="74"/>
      <c r="S410" s="74"/>
      <c r="T410" s="73" t="s">
        <v>820</v>
      </c>
      <c r="U410" s="73" t="s">
        <v>1560</v>
      </c>
      <c r="V410" s="68" t="s">
        <v>2109</v>
      </c>
      <c r="W410" s="68"/>
      <c r="X410" s="68"/>
      <c r="Y410" s="68"/>
      <c r="Z410" s="68"/>
      <c r="AA410" s="68"/>
    </row>
    <row r="411" spans="1:27" ht="38.25">
      <c r="A411" s="71">
        <v>2410</v>
      </c>
      <c r="B411" s="73" t="s">
        <v>2043</v>
      </c>
      <c r="C411" s="73" t="s">
        <v>821</v>
      </c>
      <c r="D411" s="73">
        <v>185</v>
      </c>
      <c r="E411" s="73"/>
      <c r="F411" s="73" t="s">
        <v>2091</v>
      </c>
      <c r="G411" s="73" t="s">
        <v>449</v>
      </c>
      <c r="H411" s="73" t="s">
        <v>1102</v>
      </c>
      <c r="I411" s="74" t="s">
        <v>1314</v>
      </c>
      <c r="J411" s="74"/>
      <c r="K411" s="73" t="s">
        <v>2091</v>
      </c>
      <c r="L411" s="74" t="s">
        <v>821</v>
      </c>
      <c r="M411" s="74" t="s">
        <v>496</v>
      </c>
      <c r="N411" s="74" t="s">
        <v>1128</v>
      </c>
      <c r="O411" s="74"/>
      <c r="P411" s="74" t="s">
        <v>1137</v>
      </c>
      <c r="Q411" s="74" t="s">
        <v>1139</v>
      </c>
      <c r="R411" s="74"/>
      <c r="S411" s="74"/>
      <c r="T411" s="73" t="s">
        <v>822</v>
      </c>
      <c r="U411" s="73" t="s">
        <v>1560</v>
      </c>
      <c r="V411" s="68" t="s">
        <v>2109</v>
      </c>
      <c r="W411" s="68" t="s">
        <v>2517</v>
      </c>
      <c r="X411" s="68"/>
      <c r="Y411" s="68"/>
      <c r="Z411" s="68"/>
      <c r="AA411" s="68"/>
    </row>
    <row r="412" spans="1:27" ht="38.25">
      <c r="A412" s="71">
        <v>2411</v>
      </c>
      <c r="B412" s="73" t="s">
        <v>2043</v>
      </c>
      <c r="C412" s="73" t="s">
        <v>823</v>
      </c>
      <c r="D412" s="73" t="s">
        <v>824</v>
      </c>
      <c r="E412" s="73"/>
      <c r="F412" s="73" t="s">
        <v>2092</v>
      </c>
      <c r="G412" s="73" t="s">
        <v>449</v>
      </c>
      <c r="H412" s="73" t="s">
        <v>1102</v>
      </c>
      <c r="I412" s="74" t="s">
        <v>824</v>
      </c>
      <c r="J412" s="74"/>
      <c r="K412" s="73" t="s">
        <v>2092</v>
      </c>
      <c r="L412" s="74" t="s">
        <v>823</v>
      </c>
      <c r="M412" s="74" t="s">
        <v>496</v>
      </c>
      <c r="N412" s="74" t="s">
        <v>1108</v>
      </c>
      <c r="O412" s="74"/>
      <c r="P412" s="74" t="s">
        <v>1137</v>
      </c>
      <c r="Q412" s="74" t="s">
        <v>2610</v>
      </c>
      <c r="R412" s="74"/>
      <c r="S412" s="74"/>
      <c r="T412" s="73" t="s">
        <v>825</v>
      </c>
      <c r="U412" s="73" t="s">
        <v>826</v>
      </c>
      <c r="V412" s="68" t="s">
        <v>2109</v>
      </c>
      <c r="W412" s="68" t="s">
        <v>2518</v>
      </c>
      <c r="X412" s="68"/>
      <c r="Y412" s="68"/>
      <c r="Z412" s="68"/>
      <c r="AA412" s="68"/>
    </row>
    <row r="413" spans="1:27" ht="38.25">
      <c r="A413" s="71">
        <v>2412</v>
      </c>
      <c r="B413" s="73" t="s">
        <v>2043</v>
      </c>
      <c r="C413" s="73" t="s">
        <v>1317</v>
      </c>
      <c r="D413" s="73"/>
      <c r="E413" s="73"/>
      <c r="F413" s="73" t="s">
        <v>2092</v>
      </c>
      <c r="G413" s="73" t="s">
        <v>449</v>
      </c>
      <c r="H413" s="73" t="s">
        <v>1102</v>
      </c>
      <c r="I413" s="74"/>
      <c r="J413" s="74"/>
      <c r="K413" s="73" t="s">
        <v>2092</v>
      </c>
      <c r="L413" s="74" t="s">
        <v>1317</v>
      </c>
      <c r="M413" s="74" t="s">
        <v>496</v>
      </c>
      <c r="N413" s="74" t="s">
        <v>1128</v>
      </c>
      <c r="O413" s="74"/>
      <c r="P413" s="74" t="s">
        <v>1137</v>
      </c>
      <c r="Q413" s="74" t="s">
        <v>1139</v>
      </c>
      <c r="R413" s="74"/>
      <c r="S413" s="74"/>
      <c r="T413" s="73" t="s">
        <v>827</v>
      </c>
      <c r="U413" s="73" t="s">
        <v>828</v>
      </c>
      <c r="V413" s="68"/>
      <c r="W413" s="68"/>
      <c r="X413" s="68"/>
      <c r="Y413" s="68"/>
      <c r="Z413" s="68"/>
      <c r="AA413" s="68"/>
    </row>
    <row r="414" spans="1:27" ht="51">
      <c r="A414" s="71">
        <v>2413</v>
      </c>
      <c r="B414" s="73" t="s">
        <v>2043</v>
      </c>
      <c r="C414" s="73" t="s">
        <v>1317</v>
      </c>
      <c r="D414" s="73"/>
      <c r="E414" s="73"/>
      <c r="F414" s="73" t="s">
        <v>2091</v>
      </c>
      <c r="G414" s="73" t="s">
        <v>449</v>
      </c>
      <c r="H414" s="73" t="s">
        <v>1102</v>
      </c>
      <c r="I414" s="74"/>
      <c r="J414" s="74"/>
      <c r="K414" s="73" t="s">
        <v>2091</v>
      </c>
      <c r="L414" s="74" t="s">
        <v>1317</v>
      </c>
      <c r="M414" s="74" t="s">
        <v>496</v>
      </c>
      <c r="N414" s="74" t="s">
        <v>1128</v>
      </c>
      <c r="O414" s="74"/>
      <c r="P414" s="74" t="s">
        <v>1137</v>
      </c>
      <c r="Q414" s="74" t="s">
        <v>2610</v>
      </c>
      <c r="R414" s="74"/>
      <c r="S414" s="74"/>
      <c r="T414" s="73" t="s">
        <v>829</v>
      </c>
      <c r="U414" s="73" t="s">
        <v>830</v>
      </c>
      <c r="V414" s="68" t="s">
        <v>2109</v>
      </c>
      <c r="W414" s="68" t="s">
        <v>2519</v>
      </c>
      <c r="X414" s="68"/>
      <c r="Y414" s="68"/>
      <c r="Z414" s="68"/>
      <c r="AA414" s="68"/>
    </row>
    <row r="415" spans="1:27" ht="76.5">
      <c r="A415" s="71">
        <v>2414</v>
      </c>
      <c r="B415" s="73" t="s">
        <v>2043</v>
      </c>
      <c r="C415" s="73" t="s">
        <v>1328</v>
      </c>
      <c r="D415" s="73">
        <v>190</v>
      </c>
      <c r="E415" s="73" t="s">
        <v>831</v>
      </c>
      <c r="F415" s="73" t="s">
        <v>2091</v>
      </c>
      <c r="G415" s="73" t="s">
        <v>449</v>
      </c>
      <c r="H415" s="73" t="s">
        <v>1102</v>
      </c>
      <c r="I415" s="74" t="s">
        <v>1329</v>
      </c>
      <c r="J415" s="74" t="s">
        <v>831</v>
      </c>
      <c r="K415" s="73" t="s">
        <v>2091</v>
      </c>
      <c r="L415" s="74" t="s">
        <v>1328</v>
      </c>
      <c r="M415" s="74" t="s">
        <v>496</v>
      </c>
      <c r="N415" s="74" t="s">
        <v>1128</v>
      </c>
      <c r="O415" s="74"/>
      <c r="P415" s="74" t="s">
        <v>1137</v>
      </c>
      <c r="Q415" s="74" t="s">
        <v>1139</v>
      </c>
      <c r="R415" s="74"/>
      <c r="S415" s="74"/>
      <c r="T415" s="73" t="s">
        <v>832</v>
      </c>
      <c r="U415" s="73" t="s">
        <v>833</v>
      </c>
      <c r="V415" s="68"/>
      <c r="W415" s="68"/>
      <c r="X415" s="68"/>
      <c r="Y415" s="68"/>
      <c r="Z415" s="68"/>
      <c r="AA415" s="68"/>
    </row>
    <row r="416" spans="1:27" ht="51">
      <c r="A416" s="71">
        <v>2415</v>
      </c>
      <c r="B416" s="73" t="s">
        <v>2043</v>
      </c>
      <c r="C416" s="73" t="s">
        <v>1874</v>
      </c>
      <c r="D416" s="73">
        <v>190</v>
      </c>
      <c r="E416" s="73">
        <v>60</v>
      </c>
      <c r="F416" s="73" t="s">
        <v>2091</v>
      </c>
      <c r="G416" s="73" t="s">
        <v>449</v>
      </c>
      <c r="H416" s="73" t="s">
        <v>1102</v>
      </c>
      <c r="I416" s="74" t="s">
        <v>1329</v>
      </c>
      <c r="J416" s="74" t="s">
        <v>1490</v>
      </c>
      <c r="K416" s="73" t="s">
        <v>2091</v>
      </c>
      <c r="L416" s="74" t="s">
        <v>1874</v>
      </c>
      <c r="M416" s="74" t="s">
        <v>496</v>
      </c>
      <c r="N416" s="74" t="s">
        <v>1128</v>
      </c>
      <c r="O416" s="74"/>
      <c r="P416" s="74" t="s">
        <v>1137</v>
      </c>
      <c r="Q416" s="74" t="s">
        <v>1139</v>
      </c>
      <c r="R416" s="74"/>
      <c r="S416" s="74"/>
      <c r="T416" s="73" t="s">
        <v>834</v>
      </c>
      <c r="U416" s="73" t="s">
        <v>835</v>
      </c>
      <c r="V416" s="68"/>
      <c r="W416" s="68"/>
      <c r="X416" s="68"/>
      <c r="Y416" s="68"/>
      <c r="Z416" s="68"/>
      <c r="AA416" s="68"/>
    </row>
    <row r="417" spans="1:27" ht="38.25">
      <c r="A417" s="71">
        <v>2416</v>
      </c>
      <c r="B417" s="73" t="s">
        <v>2043</v>
      </c>
      <c r="C417" s="73" t="s">
        <v>1874</v>
      </c>
      <c r="D417" s="73">
        <v>190</v>
      </c>
      <c r="E417" s="73">
        <v>60</v>
      </c>
      <c r="F417" s="73" t="s">
        <v>2091</v>
      </c>
      <c r="G417" s="73" t="s">
        <v>449</v>
      </c>
      <c r="H417" s="73" t="s">
        <v>1102</v>
      </c>
      <c r="I417" s="74" t="s">
        <v>1329</v>
      </c>
      <c r="J417" s="74" t="s">
        <v>1490</v>
      </c>
      <c r="K417" s="73" t="s">
        <v>2091</v>
      </c>
      <c r="L417" s="74" t="s">
        <v>1874</v>
      </c>
      <c r="M417" s="74" t="s">
        <v>496</v>
      </c>
      <c r="N417" s="74" t="s">
        <v>1128</v>
      </c>
      <c r="O417" s="74"/>
      <c r="P417" s="74" t="s">
        <v>1137</v>
      </c>
      <c r="Q417" s="74" t="s">
        <v>1139</v>
      </c>
      <c r="R417" s="74"/>
      <c r="S417" s="74"/>
      <c r="T417" s="73" t="s">
        <v>836</v>
      </c>
      <c r="U417" s="73" t="s">
        <v>1560</v>
      </c>
      <c r="V417" s="68"/>
      <c r="W417" s="68"/>
      <c r="X417" s="68"/>
      <c r="Y417" s="68"/>
      <c r="Z417" s="68"/>
      <c r="AA417" s="68"/>
    </row>
    <row r="418" spans="1:27" ht="89.25">
      <c r="A418" s="71">
        <v>2417</v>
      </c>
      <c r="B418" s="73" t="s">
        <v>2043</v>
      </c>
      <c r="C418" s="73" t="s">
        <v>1874</v>
      </c>
      <c r="D418" s="73">
        <v>191</v>
      </c>
      <c r="E418" s="73">
        <v>10</v>
      </c>
      <c r="F418" s="73" t="s">
        <v>2091</v>
      </c>
      <c r="G418" s="73" t="s">
        <v>449</v>
      </c>
      <c r="H418" s="73" t="s">
        <v>1102</v>
      </c>
      <c r="I418" s="74" t="s">
        <v>1875</v>
      </c>
      <c r="J418" s="74" t="s">
        <v>2358</v>
      </c>
      <c r="K418" s="73" t="s">
        <v>2091</v>
      </c>
      <c r="L418" s="74" t="s">
        <v>1874</v>
      </c>
      <c r="M418" s="74" t="s">
        <v>496</v>
      </c>
      <c r="N418" s="74" t="s">
        <v>1128</v>
      </c>
      <c r="O418" s="74"/>
      <c r="P418" s="74" t="s">
        <v>1137</v>
      </c>
      <c r="Q418" s="74" t="s">
        <v>1139</v>
      </c>
      <c r="R418" s="74"/>
      <c r="S418" s="74"/>
      <c r="T418" s="73" t="s">
        <v>257</v>
      </c>
      <c r="U418" s="73" t="s">
        <v>1560</v>
      </c>
      <c r="V418" s="68"/>
      <c r="W418" s="68"/>
      <c r="X418" s="68"/>
      <c r="Y418" s="68"/>
      <c r="Z418" s="68"/>
      <c r="AA418" s="68"/>
    </row>
    <row r="419" spans="1:27" ht="114.75">
      <c r="A419" s="71">
        <v>2418</v>
      </c>
      <c r="B419" s="73" t="s">
        <v>2043</v>
      </c>
      <c r="C419" s="73" t="s">
        <v>1874</v>
      </c>
      <c r="D419" s="73">
        <v>191</v>
      </c>
      <c r="E419" s="73">
        <v>10</v>
      </c>
      <c r="F419" s="73" t="s">
        <v>2091</v>
      </c>
      <c r="G419" s="73" t="s">
        <v>449</v>
      </c>
      <c r="H419" s="73" t="s">
        <v>1102</v>
      </c>
      <c r="I419" s="74" t="s">
        <v>1875</v>
      </c>
      <c r="J419" s="74" t="s">
        <v>2358</v>
      </c>
      <c r="K419" s="73" t="s">
        <v>2091</v>
      </c>
      <c r="L419" s="74" t="s">
        <v>1874</v>
      </c>
      <c r="M419" s="74" t="s">
        <v>496</v>
      </c>
      <c r="N419" s="74" t="s">
        <v>1128</v>
      </c>
      <c r="O419" s="74"/>
      <c r="P419" s="74" t="s">
        <v>1137</v>
      </c>
      <c r="Q419" s="74" t="s">
        <v>1139</v>
      </c>
      <c r="R419" s="74"/>
      <c r="S419" s="74"/>
      <c r="T419" s="73" t="s">
        <v>842</v>
      </c>
      <c r="U419" s="73" t="s">
        <v>1560</v>
      </c>
      <c r="V419" s="68"/>
      <c r="W419" s="68"/>
      <c r="X419" s="68"/>
      <c r="Y419" s="68"/>
      <c r="Z419" s="68"/>
      <c r="AA419" s="68"/>
    </row>
    <row r="420" spans="1:27" ht="38.25">
      <c r="A420" s="71">
        <v>2419</v>
      </c>
      <c r="B420" s="73" t="s">
        <v>2043</v>
      </c>
      <c r="C420" s="73" t="s">
        <v>1874</v>
      </c>
      <c r="D420" s="73">
        <v>191</v>
      </c>
      <c r="E420" s="73" t="s">
        <v>843</v>
      </c>
      <c r="F420" s="73" t="s">
        <v>2091</v>
      </c>
      <c r="G420" s="73" t="s">
        <v>449</v>
      </c>
      <c r="H420" s="73" t="s">
        <v>1102</v>
      </c>
      <c r="I420" s="74" t="s">
        <v>1875</v>
      </c>
      <c r="J420" s="74" t="s">
        <v>843</v>
      </c>
      <c r="K420" s="73" t="s">
        <v>2091</v>
      </c>
      <c r="L420" s="74" t="s">
        <v>1874</v>
      </c>
      <c r="M420" s="74" t="s">
        <v>496</v>
      </c>
      <c r="N420" s="74" t="s">
        <v>1128</v>
      </c>
      <c r="O420" s="74"/>
      <c r="P420" s="74" t="s">
        <v>1137</v>
      </c>
      <c r="Q420" s="74" t="s">
        <v>1139</v>
      </c>
      <c r="R420" s="74"/>
      <c r="S420" s="74"/>
      <c r="T420" s="73" t="s">
        <v>844</v>
      </c>
      <c r="U420" s="73" t="s">
        <v>1560</v>
      </c>
      <c r="V420" s="68"/>
      <c r="W420" s="68"/>
      <c r="X420" s="68"/>
      <c r="Y420" s="68"/>
      <c r="Z420" s="68"/>
      <c r="AA420" s="68"/>
    </row>
    <row r="421" spans="1:27" ht="89.25">
      <c r="A421" s="71">
        <v>2420</v>
      </c>
      <c r="B421" s="73" t="s">
        <v>2043</v>
      </c>
      <c r="C421" s="73" t="s">
        <v>1874</v>
      </c>
      <c r="D421" s="73">
        <v>191</v>
      </c>
      <c r="E421" s="73" t="s">
        <v>1610</v>
      </c>
      <c r="F421" s="73" t="s">
        <v>2091</v>
      </c>
      <c r="G421" s="73" t="s">
        <v>449</v>
      </c>
      <c r="H421" s="73" t="s">
        <v>1102</v>
      </c>
      <c r="I421" s="74" t="s">
        <v>1875</v>
      </c>
      <c r="J421" s="74" t="s">
        <v>1610</v>
      </c>
      <c r="K421" s="73" t="s">
        <v>2091</v>
      </c>
      <c r="L421" s="74" t="s">
        <v>1874</v>
      </c>
      <c r="M421" s="74" t="s">
        <v>496</v>
      </c>
      <c r="N421" s="74" t="s">
        <v>1128</v>
      </c>
      <c r="O421" s="74"/>
      <c r="P421" s="74" t="s">
        <v>1137</v>
      </c>
      <c r="Q421" s="74" t="s">
        <v>1139</v>
      </c>
      <c r="R421" s="74"/>
      <c r="S421" s="74"/>
      <c r="T421" s="73" t="s">
        <v>845</v>
      </c>
      <c r="U421" s="73" t="s">
        <v>1560</v>
      </c>
      <c r="V421" s="68"/>
      <c r="W421" s="68"/>
      <c r="X421" s="68"/>
      <c r="Y421" s="68"/>
      <c r="Z421" s="68"/>
      <c r="AA421" s="68"/>
    </row>
    <row r="422" spans="1:27" ht="63.75">
      <c r="A422" s="71">
        <v>2421</v>
      </c>
      <c r="B422" s="73" t="s">
        <v>2043</v>
      </c>
      <c r="C422" s="73" t="s">
        <v>1874</v>
      </c>
      <c r="D422" s="73">
        <v>191</v>
      </c>
      <c r="E422" s="73">
        <v>22</v>
      </c>
      <c r="F422" s="73" t="s">
        <v>2091</v>
      </c>
      <c r="G422" s="73" t="s">
        <v>449</v>
      </c>
      <c r="H422" s="73" t="s">
        <v>1102</v>
      </c>
      <c r="I422" s="74" t="s">
        <v>1875</v>
      </c>
      <c r="J422" s="74" t="s">
        <v>1761</v>
      </c>
      <c r="K422" s="73" t="s">
        <v>2091</v>
      </c>
      <c r="L422" s="74" t="s">
        <v>1874</v>
      </c>
      <c r="M422" s="74" t="s">
        <v>496</v>
      </c>
      <c r="N422" s="74" t="s">
        <v>1128</v>
      </c>
      <c r="O422" s="74"/>
      <c r="P422" s="74" t="s">
        <v>1137</v>
      </c>
      <c r="Q422" s="74" t="s">
        <v>1139</v>
      </c>
      <c r="R422" s="74"/>
      <c r="S422" s="74"/>
      <c r="T422" s="73" t="s">
        <v>846</v>
      </c>
      <c r="U422" s="73" t="s">
        <v>1560</v>
      </c>
      <c r="V422" s="68"/>
      <c r="W422" s="68"/>
      <c r="X422" s="68"/>
      <c r="Y422" s="68"/>
      <c r="Z422" s="68"/>
      <c r="AA422" s="68"/>
    </row>
    <row r="423" spans="1:27" ht="63.75">
      <c r="A423" s="71">
        <v>2422</v>
      </c>
      <c r="B423" s="73" t="s">
        <v>2043</v>
      </c>
      <c r="C423" s="73" t="s">
        <v>847</v>
      </c>
      <c r="D423" s="73">
        <v>205</v>
      </c>
      <c r="E423" s="73">
        <v>44</v>
      </c>
      <c r="F423" s="73" t="s">
        <v>2091</v>
      </c>
      <c r="G423" s="73" t="s">
        <v>449</v>
      </c>
      <c r="H423" s="73" t="s">
        <v>1102</v>
      </c>
      <c r="I423" s="74" t="s">
        <v>848</v>
      </c>
      <c r="J423" s="74" t="s">
        <v>2007</v>
      </c>
      <c r="K423" s="73" t="s">
        <v>2091</v>
      </c>
      <c r="L423" s="74" t="s">
        <v>847</v>
      </c>
      <c r="M423" s="74" t="s">
        <v>496</v>
      </c>
      <c r="N423" s="74" t="s">
        <v>1128</v>
      </c>
      <c r="O423" s="74"/>
      <c r="P423" s="74" t="s">
        <v>1137</v>
      </c>
      <c r="Q423" s="74" t="s">
        <v>1139</v>
      </c>
      <c r="R423" s="74"/>
      <c r="S423" s="74"/>
      <c r="T423" s="73" t="s">
        <v>849</v>
      </c>
      <c r="U423" s="73" t="s">
        <v>1560</v>
      </c>
      <c r="V423" s="68"/>
      <c r="W423" s="68"/>
      <c r="X423" s="68"/>
      <c r="Y423" s="68"/>
      <c r="Z423" s="68"/>
      <c r="AA423" s="68"/>
    </row>
    <row r="424" spans="1:27" ht="51">
      <c r="A424" s="71">
        <v>2423</v>
      </c>
      <c r="B424" s="73" t="s">
        <v>2044</v>
      </c>
      <c r="C424" s="73" t="s">
        <v>850</v>
      </c>
      <c r="D424" s="73">
        <v>35</v>
      </c>
      <c r="E424" s="73">
        <v>26</v>
      </c>
      <c r="F424" s="73" t="s">
        <v>1910</v>
      </c>
      <c r="G424" s="73" t="s">
        <v>450</v>
      </c>
      <c r="H424" s="73" t="s">
        <v>460</v>
      </c>
      <c r="I424" s="74" t="s">
        <v>734</v>
      </c>
      <c r="J424" s="74" t="s">
        <v>1015</v>
      </c>
      <c r="K424" s="73" t="s">
        <v>451</v>
      </c>
      <c r="L424" s="74" t="s">
        <v>850</v>
      </c>
      <c r="M424" s="74" t="s">
        <v>472</v>
      </c>
      <c r="N424" s="74" t="s">
        <v>1106</v>
      </c>
      <c r="O424" s="74"/>
      <c r="P424" s="74" t="s">
        <v>1137</v>
      </c>
      <c r="Q424" s="74" t="s">
        <v>66</v>
      </c>
      <c r="R424" s="74"/>
      <c r="S424" s="74"/>
      <c r="T424" s="73" t="s">
        <v>851</v>
      </c>
      <c r="U424" s="73" t="s">
        <v>852</v>
      </c>
      <c r="V424" s="68"/>
      <c r="W424" s="68"/>
      <c r="X424" s="68"/>
      <c r="Y424" s="68"/>
      <c r="Z424" s="68"/>
      <c r="AA424" s="68"/>
    </row>
    <row r="425" spans="1:27" ht="178.5">
      <c r="A425" s="71">
        <v>2424</v>
      </c>
      <c r="B425" s="73" t="s">
        <v>2044</v>
      </c>
      <c r="C425" s="73" t="s">
        <v>1778</v>
      </c>
      <c r="D425" s="73">
        <v>49</v>
      </c>
      <c r="E425" s="73">
        <v>1</v>
      </c>
      <c r="F425" s="73" t="s">
        <v>2091</v>
      </c>
      <c r="G425" s="73" t="s">
        <v>449</v>
      </c>
      <c r="H425" s="73" t="s">
        <v>1097</v>
      </c>
      <c r="I425" s="74" t="s">
        <v>1788</v>
      </c>
      <c r="J425" s="74" t="s">
        <v>1523</v>
      </c>
      <c r="K425" s="73" t="s">
        <v>2091</v>
      </c>
      <c r="L425" s="74" t="s">
        <v>1778</v>
      </c>
      <c r="M425" s="74" t="s">
        <v>472</v>
      </c>
      <c r="N425" s="74" t="s">
        <v>1107</v>
      </c>
      <c r="O425" s="74"/>
      <c r="P425" s="74" t="s">
        <v>2207</v>
      </c>
      <c r="Q425" s="74" t="s">
        <v>1151</v>
      </c>
      <c r="R425" s="74" t="s">
        <v>2475</v>
      </c>
      <c r="S425" s="74" t="s">
        <v>2419</v>
      </c>
      <c r="T425" s="73" t="s">
        <v>853</v>
      </c>
      <c r="U425" s="73" t="s">
        <v>854</v>
      </c>
      <c r="V425" s="79" t="s">
        <v>2067</v>
      </c>
      <c r="W425" s="79" t="s">
        <v>2453</v>
      </c>
      <c r="X425" s="68"/>
      <c r="Y425" s="68" t="s">
        <v>584</v>
      </c>
      <c r="Z425" s="68"/>
      <c r="AA425" s="68">
        <v>4.01</v>
      </c>
    </row>
    <row r="426" spans="1:27" ht="38.25">
      <c r="A426" s="71">
        <v>2425</v>
      </c>
      <c r="B426" s="73" t="s">
        <v>2044</v>
      </c>
      <c r="C426" s="73" t="s">
        <v>990</v>
      </c>
      <c r="D426" s="73">
        <v>52</v>
      </c>
      <c r="E426" s="73">
        <v>24</v>
      </c>
      <c r="F426" s="73" t="s">
        <v>1910</v>
      </c>
      <c r="G426" s="73" t="s">
        <v>450</v>
      </c>
      <c r="H426" s="73" t="s">
        <v>458</v>
      </c>
      <c r="I426" s="74" t="s">
        <v>1479</v>
      </c>
      <c r="J426" s="74" t="s">
        <v>2377</v>
      </c>
      <c r="K426" s="73" t="s">
        <v>451</v>
      </c>
      <c r="L426" s="74" t="s">
        <v>990</v>
      </c>
      <c r="M426" s="74" t="s">
        <v>472</v>
      </c>
      <c r="N426" s="74" t="s">
        <v>1099</v>
      </c>
      <c r="O426" s="74"/>
      <c r="P426" s="74" t="s">
        <v>2207</v>
      </c>
      <c r="Q426" s="74" t="s">
        <v>67</v>
      </c>
      <c r="R426" s="74" t="s">
        <v>2421</v>
      </c>
      <c r="S426" s="74" t="s">
        <v>2400</v>
      </c>
      <c r="T426" s="73" t="s">
        <v>855</v>
      </c>
      <c r="U426" s="73" t="s">
        <v>856</v>
      </c>
      <c r="V426" s="68" t="s">
        <v>1669</v>
      </c>
      <c r="W426" s="68"/>
      <c r="X426" s="68"/>
      <c r="Y426" s="68" t="s">
        <v>203</v>
      </c>
      <c r="Z426" s="68"/>
      <c r="AA426" s="68">
        <v>4.01</v>
      </c>
    </row>
    <row r="427" spans="1:27" ht="38.25">
      <c r="A427" s="71">
        <v>2426</v>
      </c>
      <c r="B427" s="73" t="s">
        <v>2044</v>
      </c>
      <c r="C427" s="73" t="s">
        <v>994</v>
      </c>
      <c r="D427" s="73">
        <v>52</v>
      </c>
      <c r="E427" s="73">
        <v>61</v>
      </c>
      <c r="F427" s="73" t="s">
        <v>1910</v>
      </c>
      <c r="G427" s="73" t="s">
        <v>450</v>
      </c>
      <c r="H427" s="73" t="s">
        <v>458</v>
      </c>
      <c r="I427" s="74" t="s">
        <v>1479</v>
      </c>
      <c r="J427" s="74" t="s">
        <v>2398</v>
      </c>
      <c r="K427" s="73" t="s">
        <v>451</v>
      </c>
      <c r="L427" s="74" t="s">
        <v>994</v>
      </c>
      <c r="M427" s="74" t="s">
        <v>472</v>
      </c>
      <c r="N427" s="74" t="s">
        <v>1099</v>
      </c>
      <c r="O427" s="74"/>
      <c r="P427" s="74" t="s">
        <v>2207</v>
      </c>
      <c r="Q427" s="74" t="s">
        <v>67</v>
      </c>
      <c r="R427" s="74" t="s">
        <v>2421</v>
      </c>
      <c r="S427" s="74" t="s">
        <v>2400</v>
      </c>
      <c r="T427" s="73" t="s">
        <v>857</v>
      </c>
      <c r="U427" s="73" t="s">
        <v>858</v>
      </c>
      <c r="V427" s="68" t="s">
        <v>1669</v>
      </c>
      <c r="W427" s="68"/>
      <c r="X427" s="68"/>
      <c r="Y427" s="68" t="s">
        <v>584</v>
      </c>
      <c r="Z427" s="68"/>
      <c r="AA427" s="68">
        <v>4.01</v>
      </c>
    </row>
    <row r="428" spans="1:27" ht="25.5">
      <c r="A428" s="71">
        <v>2427</v>
      </c>
      <c r="B428" s="73" t="s">
        <v>2045</v>
      </c>
      <c r="C428" s="73" t="s">
        <v>859</v>
      </c>
      <c r="D428" s="73">
        <v>12</v>
      </c>
      <c r="E428" s="73">
        <v>41</v>
      </c>
      <c r="F428" s="73" t="s">
        <v>2092</v>
      </c>
      <c r="G428" s="73" t="s">
        <v>449</v>
      </c>
      <c r="H428" s="73" t="s">
        <v>458</v>
      </c>
      <c r="I428" s="74" t="s">
        <v>1930</v>
      </c>
      <c r="J428" s="74" t="s">
        <v>1466</v>
      </c>
      <c r="K428" s="73" t="s">
        <v>2092</v>
      </c>
      <c r="L428" s="74" t="s">
        <v>859</v>
      </c>
      <c r="M428" s="74" t="s">
        <v>467</v>
      </c>
      <c r="N428" s="74" t="s">
        <v>1099</v>
      </c>
      <c r="O428" s="74"/>
      <c r="P428" s="74" t="s">
        <v>2207</v>
      </c>
      <c r="Q428" s="74" t="s">
        <v>67</v>
      </c>
      <c r="R428" s="74" t="s">
        <v>2421</v>
      </c>
      <c r="S428" s="74" t="s">
        <v>2400</v>
      </c>
      <c r="T428" s="73" t="s">
        <v>860</v>
      </c>
      <c r="U428" s="73" t="s">
        <v>861</v>
      </c>
      <c r="V428" s="68" t="s">
        <v>1669</v>
      </c>
      <c r="W428" s="68"/>
      <c r="X428" s="68"/>
      <c r="Y428" s="68" t="s">
        <v>584</v>
      </c>
      <c r="Z428" s="68"/>
      <c r="AA428" s="68">
        <v>4.01</v>
      </c>
    </row>
    <row r="429" spans="1:27" ht="165.75">
      <c r="A429" s="71">
        <v>2428</v>
      </c>
      <c r="B429" s="73" t="s">
        <v>2045</v>
      </c>
      <c r="C429" s="73" t="s">
        <v>687</v>
      </c>
      <c r="D429" s="73">
        <v>18</v>
      </c>
      <c r="E429" s="73">
        <v>14</v>
      </c>
      <c r="F429" s="73" t="s">
        <v>1910</v>
      </c>
      <c r="G429" s="73" t="s">
        <v>450</v>
      </c>
      <c r="H429" s="73" t="s">
        <v>458</v>
      </c>
      <c r="I429" s="74" t="s">
        <v>1782</v>
      </c>
      <c r="J429" s="74" t="s">
        <v>705</v>
      </c>
      <c r="K429" s="73" t="s">
        <v>451</v>
      </c>
      <c r="L429" s="74" t="s">
        <v>687</v>
      </c>
      <c r="M429" s="74" t="s">
        <v>469</v>
      </c>
      <c r="N429" s="74" t="s">
        <v>1110</v>
      </c>
      <c r="O429" s="74"/>
      <c r="P429" s="74" t="s">
        <v>2207</v>
      </c>
      <c r="Q429" s="74" t="s">
        <v>67</v>
      </c>
      <c r="R429" s="74" t="s">
        <v>2421</v>
      </c>
      <c r="S429" s="74" t="s">
        <v>2400</v>
      </c>
      <c r="T429" s="73" t="s">
        <v>864</v>
      </c>
      <c r="U429" s="73" t="s">
        <v>865</v>
      </c>
      <c r="V429" s="68" t="s">
        <v>1669</v>
      </c>
      <c r="W429" s="68" t="s">
        <v>1689</v>
      </c>
      <c r="X429" s="68"/>
      <c r="Y429" s="68" t="s">
        <v>584</v>
      </c>
      <c r="Z429" s="68"/>
      <c r="AA429" s="68">
        <v>4.01</v>
      </c>
    </row>
    <row r="430" spans="1:27" ht="114.75">
      <c r="A430" s="71">
        <v>2429</v>
      </c>
      <c r="B430" s="73" t="s">
        <v>2045</v>
      </c>
      <c r="C430" s="73" t="s">
        <v>2215</v>
      </c>
      <c r="D430" s="73">
        <v>21</v>
      </c>
      <c r="E430" s="73">
        <v>14</v>
      </c>
      <c r="F430" s="73" t="s">
        <v>1910</v>
      </c>
      <c r="G430" s="73" t="s">
        <v>450</v>
      </c>
      <c r="H430" s="73" t="s">
        <v>458</v>
      </c>
      <c r="I430" s="74" t="s">
        <v>696</v>
      </c>
      <c r="J430" s="74" t="s">
        <v>705</v>
      </c>
      <c r="K430" s="73" t="s">
        <v>451</v>
      </c>
      <c r="L430" s="74" t="s">
        <v>2215</v>
      </c>
      <c r="M430" s="74" t="s">
        <v>469</v>
      </c>
      <c r="N430" s="74" t="s">
        <v>1101</v>
      </c>
      <c r="O430" s="74"/>
      <c r="P430" s="74" t="s">
        <v>2207</v>
      </c>
      <c r="Q430" s="74"/>
      <c r="R430" s="74" t="s">
        <v>2632</v>
      </c>
      <c r="S430" s="74" t="s">
        <v>2419</v>
      </c>
      <c r="T430" s="73" t="s">
        <v>866</v>
      </c>
      <c r="U430" s="73" t="s">
        <v>867</v>
      </c>
      <c r="V430" s="79" t="s">
        <v>2067</v>
      </c>
      <c r="W430" s="79" t="s">
        <v>1943</v>
      </c>
      <c r="X430" s="68"/>
      <c r="Y430" s="68" t="s">
        <v>2592</v>
      </c>
      <c r="Z430" s="68"/>
      <c r="AA430" s="68">
        <v>4.01</v>
      </c>
    </row>
    <row r="431" spans="1:27" ht="89.25">
      <c r="A431" s="71">
        <v>2430</v>
      </c>
      <c r="B431" s="73" t="s">
        <v>2045</v>
      </c>
      <c r="C431" s="73" t="s">
        <v>868</v>
      </c>
      <c r="D431" s="73">
        <v>64</v>
      </c>
      <c r="E431" s="73">
        <v>8</v>
      </c>
      <c r="F431" s="73" t="s">
        <v>1910</v>
      </c>
      <c r="G431" s="73" t="s">
        <v>450</v>
      </c>
      <c r="H431" s="73" t="s">
        <v>460</v>
      </c>
      <c r="I431" s="74" t="s">
        <v>1506</v>
      </c>
      <c r="J431" s="74" t="s">
        <v>1517</v>
      </c>
      <c r="K431" s="73" t="s">
        <v>451</v>
      </c>
      <c r="L431" s="74" t="s">
        <v>868</v>
      </c>
      <c r="M431" s="74" t="s">
        <v>475</v>
      </c>
      <c r="N431" s="74" t="s">
        <v>1120</v>
      </c>
      <c r="O431" s="74"/>
      <c r="P431" s="74" t="s">
        <v>2207</v>
      </c>
      <c r="Q431" s="74" t="s">
        <v>1149</v>
      </c>
      <c r="R431" s="74" t="s">
        <v>2485</v>
      </c>
      <c r="S431" s="74" t="s">
        <v>2486</v>
      </c>
      <c r="T431" s="73" t="s">
        <v>869</v>
      </c>
      <c r="U431" s="73" t="s">
        <v>870</v>
      </c>
      <c r="V431" s="68" t="s">
        <v>2198</v>
      </c>
      <c r="W431" s="79" t="s">
        <v>2478</v>
      </c>
      <c r="X431" s="68"/>
      <c r="Y431" s="68"/>
      <c r="Z431" s="68"/>
      <c r="AA431" s="68"/>
    </row>
    <row r="432" spans="1:27" ht="255">
      <c r="A432" s="71">
        <v>2431</v>
      </c>
      <c r="B432" s="73" t="s">
        <v>2045</v>
      </c>
      <c r="C432" s="73" t="s">
        <v>871</v>
      </c>
      <c r="D432" s="73">
        <v>66</v>
      </c>
      <c r="E432" s="73">
        <v>56</v>
      </c>
      <c r="F432" s="73" t="s">
        <v>1910</v>
      </c>
      <c r="G432" s="73" t="s">
        <v>450</v>
      </c>
      <c r="H432" s="73" t="s">
        <v>460</v>
      </c>
      <c r="I432" s="74" t="s">
        <v>872</v>
      </c>
      <c r="J432" s="74" t="s">
        <v>691</v>
      </c>
      <c r="K432" s="73" t="s">
        <v>451</v>
      </c>
      <c r="L432" s="74" t="s">
        <v>871</v>
      </c>
      <c r="M432" s="74" t="s">
        <v>475</v>
      </c>
      <c r="N432" s="74" t="s">
        <v>1120</v>
      </c>
      <c r="O432" s="74"/>
      <c r="P432" s="74" t="s">
        <v>2207</v>
      </c>
      <c r="Q432" s="74" t="s">
        <v>1149</v>
      </c>
      <c r="R432" s="74" t="s">
        <v>2485</v>
      </c>
      <c r="S432" s="74" t="s">
        <v>2486</v>
      </c>
      <c r="T432" s="73" t="s">
        <v>886</v>
      </c>
      <c r="U432" s="73" t="s">
        <v>887</v>
      </c>
      <c r="V432" s="68" t="s">
        <v>2198</v>
      </c>
      <c r="W432" s="79" t="s">
        <v>2479</v>
      </c>
      <c r="X432" s="68"/>
      <c r="Y432" s="68"/>
      <c r="Z432" s="68"/>
      <c r="AA432" s="68"/>
    </row>
    <row r="433" spans="1:27" ht="89.25">
      <c r="A433" s="71">
        <v>2432</v>
      </c>
      <c r="B433" s="73" t="s">
        <v>2045</v>
      </c>
      <c r="C433" s="73" t="s">
        <v>1894</v>
      </c>
      <c r="D433" s="73">
        <v>80</v>
      </c>
      <c r="E433" s="73">
        <v>27</v>
      </c>
      <c r="F433" s="73" t="s">
        <v>1910</v>
      </c>
      <c r="G433" s="73" t="s">
        <v>450</v>
      </c>
      <c r="H433" s="73" t="s">
        <v>460</v>
      </c>
      <c r="I433" s="74" t="s">
        <v>1895</v>
      </c>
      <c r="J433" s="74" t="s">
        <v>1502</v>
      </c>
      <c r="K433" s="73" t="s">
        <v>451</v>
      </c>
      <c r="L433" s="74" t="s">
        <v>1894</v>
      </c>
      <c r="M433" s="74" t="s">
        <v>477</v>
      </c>
      <c r="N433" s="74" t="s">
        <v>1113</v>
      </c>
      <c r="O433" s="74"/>
      <c r="P433" s="74" t="s">
        <v>2207</v>
      </c>
      <c r="Q433" s="74" t="s">
        <v>66</v>
      </c>
      <c r="R433" s="74" t="s">
        <v>2192</v>
      </c>
      <c r="S433" s="74" t="s">
        <v>2193</v>
      </c>
      <c r="T433" s="73" t="s">
        <v>1229</v>
      </c>
      <c r="U433" s="73" t="s">
        <v>1230</v>
      </c>
      <c r="V433" s="68" t="s">
        <v>1670</v>
      </c>
      <c r="W433" s="68" t="s">
        <v>2191</v>
      </c>
      <c r="X433" s="68"/>
      <c r="Y433" s="68" t="s">
        <v>2592</v>
      </c>
      <c r="Z433" s="68"/>
      <c r="AA433" s="68">
        <v>4.01</v>
      </c>
    </row>
    <row r="434" spans="1:27" ht="51">
      <c r="A434" s="71">
        <v>2433</v>
      </c>
      <c r="B434" s="73" t="s">
        <v>2045</v>
      </c>
      <c r="C434" s="73" t="s">
        <v>1231</v>
      </c>
      <c r="D434" s="73">
        <v>99</v>
      </c>
      <c r="E434" s="73">
        <v>53</v>
      </c>
      <c r="F434" s="73" t="s">
        <v>1887</v>
      </c>
      <c r="G434" s="73" t="s">
        <v>450</v>
      </c>
      <c r="H434" s="73" t="s">
        <v>460</v>
      </c>
      <c r="I434" s="74" t="s">
        <v>1232</v>
      </c>
      <c r="J434" s="74" t="s">
        <v>1450</v>
      </c>
      <c r="K434" s="73" t="s">
        <v>452</v>
      </c>
      <c r="L434" s="74" t="s">
        <v>1231</v>
      </c>
      <c r="M434" s="74" t="s">
        <v>478</v>
      </c>
      <c r="N434" s="74" t="s">
        <v>1121</v>
      </c>
      <c r="O434" s="74"/>
      <c r="P434" s="74" t="s">
        <v>2207</v>
      </c>
      <c r="Q434" s="74" t="s">
        <v>1149</v>
      </c>
      <c r="R434" s="74" t="s">
        <v>2206</v>
      </c>
      <c r="S434" s="74" t="s">
        <v>2193</v>
      </c>
      <c r="T434" s="73" t="s">
        <v>1233</v>
      </c>
      <c r="U434" s="73" t="s">
        <v>1234</v>
      </c>
      <c r="V434" s="68" t="s">
        <v>1424</v>
      </c>
      <c r="W434" s="68"/>
      <c r="X434" s="68"/>
      <c r="Y434" s="68" t="s">
        <v>584</v>
      </c>
      <c r="Z434" s="68"/>
      <c r="AA434" s="68">
        <v>4.01</v>
      </c>
    </row>
    <row r="435" spans="1:27" ht="102">
      <c r="A435" s="71">
        <v>2434</v>
      </c>
      <c r="B435" s="73" t="s">
        <v>2045</v>
      </c>
      <c r="C435" s="73" t="s">
        <v>1235</v>
      </c>
      <c r="D435" s="73">
        <v>99</v>
      </c>
      <c r="E435" s="73">
        <v>64</v>
      </c>
      <c r="F435" s="73" t="s">
        <v>1910</v>
      </c>
      <c r="G435" s="73" t="s">
        <v>450</v>
      </c>
      <c r="H435" s="73" t="s">
        <v>460</v>
      </c>
      <c r="I435" s="74" t="s">
        <v>1232</v>
      </c>
      <c r="J435" s="74" t="s">
        <v>1506</v>
      </c>
      <c r="K435" s="73" t="s">
        <v>451</v>
      </c>
      <c r="L435" s="74" t="s">
        <v>1235</v>
      </c>
      <c r="M435" s="74" t="s">
        <v>478</v>
      </c>
      <c r="N435" s="74" t="s">
        <v>1106</v>
      </c>
      <c r="O435" s="74"/>
      <c r="P435" s="74" t="s">
        <v>1137</v>
      </c>
      <c r="Q435" s="74" t="s">
        <v>66</v>
      </c>
      <c r="R435" s="74"/>
      <c r="S435" s="74"/>
      <c r="T435" s="73" t="s">
        <v>1236</v>
      </c>
      <c r="U435" s="73" t="s">
        <v>1237</v>
      </c>
      <c r="V435" s="68"/>
      <c r="W435" s="68"/>
      <c r="X435" s="68"/>
      <c r="Y435" s="68"/>
      <c r="Z435" s="68"/>
      <c r="AA435" s="68"/>
    </row>
    <row r="436" spans="1:27" ht="25.5">
      <c r="A436" s="71">
        <v>2435</v>
      </c>
      <c r="B436" s="73" t="s">
        <v>2045</v>
      </c>
      <c r="C436" s="73">
        <v>8.8</v>
      </c>
      <c r="D436" s="73">
        <v>102</v>
      </c>
      <c r="E436" s="73">
        <v>26</v>
      </c>
      <c r="F436" s="73" t="s">
        <v>1910</v>
      </c>
      <c r="G436" s="73" t="s">
        <v>450</v>
      </c>
      <c r="H436" s="73" t="s">
        <v>460</v>
      </c>
      <c r="I436" s="74" t="s">
        <v>1238</v>
      </c>
      <c r="J436" s="74" t="s">
        <v>1015</v>
      </c>
      <c r="K436" s="73" t="s">
        <v>451</v>
      </c>
      <c r="L436" s="74" t="s">
        <v>1349</v>
      </c>
      <c r="M436" s="74" t="s">
        <v>479</v>
      </c>
      <c r="N436" s="74" t="s">
        <v>1106</v>
      </c>
      <c r="O436" s="74"/>
      <c r="P436" s="74" t="s">
        <v>1137</v>
      </c>
      <c r="Q436" s="74" t="s">
        <v>66</v>
      </c>
      <c r="R436" s="74"/>
      <c r="S436" s="74"/>
      <c r="T436" s="73" t="s">
        <v>1239</v>
      </c>
      <c r="U436" s="73" t="s">
        <v>1240</v>
      </c>
      <c r="V436" s="68"/>
      <c r="W436" s="68"/>
      <c r="X436" s="68"/>
      <c r="Y436" s="68"/>
      <c r="Z436" s="68"/>
      <c r="AA436" s="68"/>
    </row>
    <row r="437" spans="1:27" ht="153">
      <c r="A437" s="71">
        <v>2436</v>
      </c>
      <c r="B437" s="73" t="s">
        <v>2045</v>
      </c>
      <c r="C437" s="73">
        <v>8.8</v>
      </c>
      <c r="D437" s="73">
        <v>102</v>
      </c>
      <c r="E437" s="73">
        <v>47</v>
      </c>
      <c r="F437" s="73" t="s">
        <v>1910</v>
      </c>
      <c r="G437" s="73" t="s">
        <v>450</v>
      </c>
      <c r="H437" s="73" t="s">
        <v>460</v>
      </c>
      <c r="I437" s="74" t="s">
        <v>1238</v>
      </c>
      <c r="J437" s="74" t="s">
        <v>2291</v>
      </c>
      <c r="K437" s="73" t="s">
        <v>451</v>
      </c>
      <c r="L437" s="74" t="s">
        <v>1349</v>
      </c>
      <c r="M437" s="74" t="s">
        <v>479</v>
      </c>
      <c r="N437" s="74" t="s">
        <v>1106</v>
      </c>
      <c r="O437" s="74"/>
      <c r="P437" s="74" t="s">
        <v>1137</v>
      </c>
      <c r="Q437" s="74" t="s">
        <v>66</v>
      </c>
      <c r="R437" s="74"/>
      <c r="S437" s="74"/>
      <c r="T437" s="73" t="s">
        <v>1944</v>
      </c>
      <c r="U437" s="73" t="s">
        <v>1945</v>
      </c>
      <c r="V437" s="68"/>
      <c r="W437" s="68"/>
      <c r="X437" s="68"/>
      <c r="Y437" s="68"/>
      <c r="Z437" s="68"/>
      <c r="AA437" s="68"/>
    </row>
    <row r="438" spans="1:27" ht="102">
      <c r="A438" s="71">
        <v>2437</v>
      </c>
      <c r="B438" s="73" t="s">
        <v>2047</v>
      </c>
      <c r="C438" s="73" t="s">
        <v>1959</v>
      </c>
      <c r="D438" s="73">
        <v>78</v>
      </c>
      <c r="E438" s="73">
        <v>25</v>
      </c>
      <c r="F438" s="73" t="s">
        <v>1910</v>
      </c>
      <c r="G438" s="73" t="s">
        <v>450</v>
      </c>
      <c r="H438" s="73" t="s">
        <v>460</v>
      </c>
      <c r="I438" s="74" t="s">
        <v>1960</v>
      </c>
      <c r="J438" s="74" t="s">
        <v>454</v>
      </c>
      <c r="K438" s="73" t="s">
        <v>451</v>
      </c>
      <c r="L438" s="74" t="s">
        <v>1959</v>
      </c>
      <c r="M438" s="74" t="s">
        <v>476</v>
      </c>
      <c r="N438" s="74" t="s">
        <v>1106</v>
      </c>
      <c r="O438" s="74"/>
      <c r="P438" s="74" t="s">
        <v>1137</v>
      </c>
      <c r="Q438" s="74" t="s">
        <v>66</v>
      </c>
      <c r="R438" s="74"/>
      <c r="S438" s="74"/>
      <c r="T438" s="73" t="s">
        <v>1696</v>
      </c>
      <c r="U438" s="73" t="s">
        <v>1697</v>
      </c>
      <c r="V438" s="68"/>
      <c r="W438" s="68"/>
      <c r="X438" s="68"/>
      <c r="Y438" s="68"/>
      <c r="Z438" s="68"/>
      <c r="AA438" s="68"/>
    </row>
    <row r="439" spans="1:27" ht="76.5">
      <c r="A439" s="71">
        <v>2438</v>
      </c>
      <c r="B439" s="73" t="s">
        <v>2047</v>
      </c>
      <c r="C439" s="73" t="s">
        <v>1698</v>
      </c>
      <c r="D439" s="73">
        <v>13</v>
      </c>
      <c r="E439" s="73">
        <v>57</v>
      </c>
      <c r="F439" s="73" t="s">
        <v>1910</v>
      </c>
      <c r="G439" s="73" t="s">
        <v>450</v>
      </c>
      <c r="H439" s="73" t="s">
        <v>460</v>
      </c>
      <c r="I439" s="74" t="s">
        <v>1876</v>
      </c>
      <c r="J439" s="74" t="s">
        <v>1485</v>
      </c>
      <c r="K439" s="73" t="s">
        <v>451</v>
      </c>
      <c r="L439" s="74" t="s">
        <v>1698</v>
      </c>
      <c r="M439" s="74" t="s">
        <v>468</v>
      </c>
      <c r="N439" s="74" t="s">
        <v>1106</v>
      </c>
      <c r="O439" s="74"/>
      <c r="P439" s="74" t="s">
        <v>1137</v>
      </c>
      <c r="Q439" s="74" t="s">
        <v>66</v>
      </c>
      <c r="R439" s="74"/>
      <c r="S439" s="74"/>
      <c r="T439" s="73" t="s">
        <v>1699</v>
      </c>
      <c r="U439" s="73" t="s">
        <v>1700</v>
      </c>
      <c r="V439" s="68"/>
      <c r="W439" s="68"/>
      <c r="X439" s="68"/>
      <c r="Y439" s="68"/>
      <c r="Z439" s="68"/>
      <c r="AA439" s="68"/>
    </row>
    <row r="440" spans="1:27" ht="89.25">
      <c r="A440" s="71">
        <v>2439</v>
      </c>
      <c r="B440" s="73" t="s">
        <v>2047</v>
      </c>
      <c r="C440" s="73" t="s">
        <v>1959</v>
      </c>
      <c r="D440" s="73">
        <v>78</v>
      </c>
      <c r="E440" s="73">
        <v>25</v>
      </c>
      <c r="F440" s="73" t="s">
        <v>1910</v>
      </c>
      <c r="G440" s="73" t="s">
        <v>450</v>
      </c>
      <c r="H440" s="73" t="s">
        <v>460</v>
      </c>
      <c r="I440" s="74" t="s">
        <v>1960</v>
      </c>
      <c r="J440" s="74" t="s">
        <v>2292</v>
      </c>
      <c r="K440" s="73" t="s">
        <v>451</v>
      </c>
      <c r="L440" s="74" t="s">
        <v>1959</v>
      </c>
      <c r="M440" s="74" t="s">
        <v>476</v>
      </c>
      <c r="N440" s="74" t="s">
        <v>1106</v>
      </c>
      <c r="O440" s="74"/>
      <c r="P440" s="74" t="s">
        <v>1137</v>
      </c>
      <c r="Q440" s="74" t="s">
        <v>66</v>
      </c>
      <c r="R440" s="74"/>
      <c r="S440" s="74"/>
      <c r="T440" s="73" t="s">
        <v>2511</v>
      </c>
      <c r="U440" s="73" t="s">
        <v>2512</v>
      </c>
      <c r="V440" s="68"/>
      <c r="W440" s="68"/>
      <c r="X440" s="68"/>
      <c r="Y440" s="68"/>
      <c r="Z440" s="68"/>
      <c r="AA440" s="68"/>
    </row>
    <row r="441" spans="1:27" ht="51">
      <c r="A441" s="71">
        <v>2440</v>
      </c>
      <c r="B441" s="73" t="s">
        <v>2047</v>
      </c>
      <c r="C441" s="73" t="s">
        <v>1959</v>
      </c>
      <c r="D441" s="73">
        <v>78</v>
      </c>
      <c r="E441" s="73">
        <v>33</v>
      </c>
      <c r="F441" s="73" t="s">
        <v>1910</v>
      </c>
      <c r="G441" s="73" t="s">
        <v>450</v>
      </c>
      <c r="H441" s="73" t="s">
        <v>460</v>
      </c>
      <c r="I441" s="74" t="s">
        <v>1960</v>
      </c>
      <c r="J441" s="74" t="s">
        <v>1861</v>
      </c>
      <c r="K441" s="73" t="s">
        <v>451</v>
      </c>
      <c r="L441" s="74" t="s">
        <v>1959</v>
      </c>
      <c r="M441" s="74" t="s">
        <v>476</v>
      </c>
      <c r="N441" s="74" t="s">
        <v>1106</v>
      </c>
      <c r="O441" s="74"/>
      <c r="P441" s="74" t="s">
        <v>1137</v>
      </c>
      <c r="Q441" s="74" t="s">
        <v>66</v>
      </c>
      <c r="R441" s="74"/>
      <c r="S441" s="74"/>
      <c r="T441" s="73" t="s">
        <v>1710</v>
      </c>
      <c r="U441" s="73" t="s">
        <v>1711</v>
      </c>
      <c r="V441" s="68"/>
      <c r="W441" s="68"/>
      <c r="X441" s="68"/>
      <c r="Y441" s="68"/>
      <c r="Z441" s="68"/>
      <c r="AA441" s="68"/>
    </row>
    <row r="442" spans="1:27" ht="51">
      <c r="A442" s="71">
        <v>2441</v>
      </c>
      <c r="B442" s="73" t="s">
        <v>2047</v>
      </c>
      <c r="C442" s="73" t="s">
        <v>1959</v>
      </c>
      <c r="D442" s="73">
        <v>78</v>
      </c>
      <c r="E442" s="73">
        <v>32</v>
      </c>
      <c r="F442" s="73" t="s">
        <v>1910</v>
      </c>
      <c r="G442" s="73" t="s">
        <v>450</v>
      </c>
      <c r="H442" s="73" t="s">
        <v>460</v>
      </c>
      <c r="I442" s="74" t="s">
        <v>1960</v>
      </c>
      <c r="J442" s="74" t="s">
        <v>969</v>
      </c>
      <c r="K442" s="73" t="s">
        <v>451</v>
      </c>
      <c r="L442" s="74" t="s">
        <v>1959</v>
      </c>
      <c r="M442" s="74" t="s">
        <v>476</v>
      </c>
      <c r="N442" s="74" t="s">
        <v>1106</v>
      </c>
      <c r="O442" s="74"/>
      <c r="P442" s="74" t="s">
        <v>1137</v>
      </c>
      <c r="Q442" s="74" t="s">
        <v>66</v>
      </c>
      <c r="R442" s="74"/>
      <c r="S442" s="74"/>
      <c r="T442" s="73" t="s">
        <v>1712</v>
      </c>
      <c r="U442" s="73" t="s">
        <v>1713</v>
      </c>
      <c r="V442" s="68"/>
      <c r="W442" s="68"/>
      <c r="X442" s="68"/>
      <c r="Y442" s="68"/>
      <c r="Z442" s="68"/>
      <c r="AA442" s="68"/>
    </row>
    <row r="443" spans="1:27" ht="25.5">
      <c r="A443" s="71">
        <v>2442</v>
      </c>
      <c r="B443" s="73" t="s">
        <v>2047</v>
      </c>
      <c r="C443" s="73" t="s">
        <v>1959</v>
      </c>
      <c r="D443" s="73">
        <v>78</v>
      </c>
      <c r="E443" s="73">
        <v>46</v>
      </c>
      <c r="F443" s="73" t="s">
        <v>1910</v>
      </c>
      <c r="G443" s="73" t="s">
        <v>450</v>
      </c>
      <c r="H443" s="73" t="s">
        <v>460</v>
      </c>
      <c r="I443" s="74" t="s">
        <v>1960</v>
      </c>
      <c r="J443" s="74" t="s">
        <v>1832</v>
      </c>
      <c r="K443" s="73" t="s">
        <v>451</v>
      </c>
      <c r="L443" s="74" t="s">
        <v>1959</v>
      </c>
      <c r="M443" s="74" t="s">
        <v>476</v>
      </c>
      <c r="N443" s="74" t="s">
        <v>1106</v>
      </c>
      <c r="O443" s="74"/>
      <c r="P443" s="74" t="s">
        <v>1137</v>
      </c>
      <c r="Q443" s="74" t="s">
        <v>66</v>
      </c>
      <c r="R443" s="74"/>
      <c r="S443" s="74"/>
      <c r="T443" s="73" t="s">
        <v>1714</v>
      </c>
      <c r="U443" s="73" t="s">
        <v>1715</v>
      </c>
      <c r="V443" s="68"/>
      <c r="W443" s="68"/>
      <c r="X443" s="68"/>
      <c r="Y443" s="68"/>
      <c r="Z443" s="68"/>
      <c r="AA443" s="68"/>
    </row>
    <row r="444" spans="1:27" ht="51">
      <c r="A444" s="71">
        <v>2443</v>
      </c>
      <c r="B444" s="73" t="s">
        <v>2047</v>
      </c>
      <c r="C444" s="73" t="s">
        <v>1890</v>
      </c>
      <c r="D444" s="73">
        <v>79</v>
      </c>
      <c r="E444" s="73">
        <v>21</v>
      </c>
      <c r="F444" s="73" t="s">
        <v>1910</v>
      </c>
      <c r="G444" s="73" t="s">
        <v>450</v>
      </c>
      <c r="H444" s="73" t="s">
        <v>460</v>
      </c>
      <c r="I444" s="74" t="s">
        <v>1891</v>
      </c>
      <c r="J444" s="74" t="s">
        <v>696</v>
      </c>
      <c r="K444" s="73" t="s">
        <v>451</v>
      </c>
      <c r="L444" s="74" t="s">
        <v>1890</v>
      </c>
      <c r="M444" s="74" t="s">
        <v>477</v>
      </c>
      <c r="N444" s="74" t="s">
        <v>1113</v>
      </c>
      <c r="O444" s="74"/>
      <c r="P444" s="74" t="s">
        <v>1137</v>
      </c>
      <c r="Q444" s="74" t="s">
        <v>66</v>
      </c>
      <c r="R444" s="74"/>
      <c r="S444" s="74"/>
      <c r="T444" s="73" t="s">
        <v>1716</v>
      </c>
      <c r="U444" s="73" t="s">
        <v>1717</v>
      </c>
      <c r="V444" s="68" t="s">
        <v>1674</v>
      </c>
      <c r="W444" s="68"/>
      <c r="X444" s="68" t="s">
        <v>299</v>
      </c>
      <c r="Y444" s="68"/>
      <c r="Z444" s="68"/>
      <c r="AA444" s="68"/>
    </row>
    <row r="445" spans="1:27" ht="76.5">
      <c r="A445" s="71">
        <v>2444</v>
      </c>
      <c r="B445" s="73" t="s">
        <v>2047</v>
      </c>
      <c r="C445" s="73" t="s">
        <v>1718</v>
      </c>
      <c r="D445" s="73">
        <v>80</v>
      </c>
      <c r="E445" s="73">
        <v>57</v>
      </c>
      <c r="F445" s="73" t="s">
        <v>1910</v>
      </c>
      <c r="G445" s="73" t="s">
        <v>450</v>
      </c>
      <c r="H445" s="73" t="s">
        <v>460</v>
      </c>
      <c r="I445" s="74" t="s">
        <v>1895</v>
      </c>
      <c r="J445" s="74" t="s">
        <v>1485</v>
      </c>
      <c r="K445" s="73" t="s">
        <v>451</v>
      </c>
      <c r="L445" s="74" t="s">
        <v>1718</v>
      </c>
      <c r="M445" s="74" t="s">
        <v>477</v>
      </c>
      <c r="N445" s="74" t="s">
        <v>1113</v>
      </c>
      <c r="O445" s="74"/>
      <c r="P445" s="74" t="s">
        <v>1137</v>
      </c>
      <c r="Q445" s="74" t="s">
        <v>66</v>
      </c>
      <c r="R445" s="74"/>
      <c r="S445" s="74"/>
      <c r="T445" s="73" t="s">
        <v>1719</v>
      </c>
      <c r="U445" s="73" t="s">
        <v>1720</v>
      </c>
      <c r="V445" s="68" t="s">
        <v>1674</v>
      </c>
      <c r="W445" s="79" t="s">
        <v>182</v>
      </c>
      <c r="X445" s="68" t="s">
        <v>299</v>
      </c>
      <c r="Y445" s="68"/>
      <c r="Z445" s="68"/>
      <c r="AA445" s="68"/>
    </row>
    <row r="446" spans="1:27" ht="63.75">
      <c r="A446" s="71">
        <v>2445</v>
      </c>
      <c r="B446" s="73" t="s">
        <v>2047</v>
      </c>
      <c r="C446" s="73" t="s">
        <v>1721</v>
      </c>
      <c r="D446" s="73">
        <v>81</v>
      </c>
      <c r="E446" s="73">
        <v>6</v>
      </c>
      <c r="F446" s="73" t="s">
        <v>1910</v>
      </c>
      <c r="G446" s="73" t="s">
        <v>450</v>
      </c>
      <c r="H446" s="73" t="s">
        <v>460</v>
      </c>
      <c r="I446" s="74" t="s">
        <v>563</v>
      </c>
      <c r="J446" s="74" t="s">
        <v>1982</v>
      </c>
      <c r="K446" s="73" t="s">
        <v>451</v>
      </c>
      <c r="L446" s="74" t="s">
        <v>1721</v>
      </c>
      <c r="M446" s="74" t="s">
        <v>477</v>
      </c>
      <c r="N446" s="74" t="s">
        <v>1113</v>
      </c>
      <c r="O446" s="74"/>
      <c r="P446" s="74" t="s">
        <v>2207</v>
      </c>
      <c r="Q446" s="74" t="s">
        <v>66</v>
      </c>
      <c r="R446" s="74" t="s">
        <v>2192</v>
      </c>
      <c r="S446" s="74" t="s">
        <v>2193</v>
      </c>
      <c r="T446" s="73" t="s">
        <v>1722</v>
      </c>
      <c r="U446" s="73" t="s">
        <v>1723</v>
      </c>
      <c r="V446" s="68" t="s">
        <v>1670</v>
      </c>
      <c r="W446" s="68" t="s">
        <v>2191</v>
      </c>
      <c r="X446" s="68"/>
      <c r="Y446" s="68" t="s">
        <v>2592</v>
      </c>
      <c r="Z446" s="68"/>
      <c r="AA446" s="68">
        <v>4.01</v>
      </c>
    </row>
    <row r="447" spans="1:27" ht="51">
      <c r="A447" s="71">
        <v>2446</v>
      </c>
      <c r="B447" s="73" t="s">
        <v>2047</v>
      </c>
      <c r="C447" s="73" t="s">
        <v>1724</v>
      </c>
      <c r="D447" s="73">
        <v>81</v>
      </c>
      <c r="E447" s="73">
        <v>38</v>
      </c>
      <c r="F447" s="73" t="s">
        <v>1910</v>
      </c>
      <c r="G447" s="73" t="s">
        <v>450</v>
      </c>
      <c r="H447" s="73" t="s">
        <v>460</v>
      </c>
      <c r="I447" s="74" t="s">
        <v>563</v>
      </c>
      <c r="J447" s="74" t="s">
        <v>1444</v>
      </c>
      <c r="K447" s="73" t="s">
        <v>451</v>
      </c>
      <c r="L447" s="74" t="s">
        <v>1724</v>
      </c>
      <c r="M447" s="74" t="s">
        <v>477</v>
      </c>
      <c r="N447" s="74" t="s">
        <v>1113</v>
      </c>
      <c r="O447" s="74"/>
      <c r="P447" s="74" t="s">
        <v>2207</v>
      </c>
      <c r="Q447" s="74" t="s">
        <v>66</v>
      </c>
      <c r="R447" s="74" t="s">
        <v>2192</v>
      </c>
      <c r="S447" s="74" t="s">
        <v>2193</v>
      </c>
      <c r="T447" s="73" t="s">
        <v>1725</v>
      </c>
      <c r="U447" s="73" t="s">
        <v>1726</v>
      </c>
      <c r="V447" s="68" t="s">
        <v>1670</v>
      </c>
      <c r="W447" s="68" t="s">
        <v>2191</v>
      </c>
      <c r="X447" s="68"/>
      <c r="Y447" s="68" t="s">
        <v>2592</v>
      </c>
      <c r="Z447" s="68"/>
      <c r="AA447" s="68">
        <v>4.01</v>
      </c>
    </row>
    <row r="448" spans="1:27" ht="51">
      <c r="A448" s="71">
        <v>2447</v>
      </c>
      <c r="B448" s="73" t="s">
        <v>2047</v>
      </c>
      <c r="C448" s="73" t="s">
        <v>1724</v>
      </c>
      <c r="D448" s="73">
        <v>82</v>
      </c>
      <c r="E448" s="73">
        <v>31</v>
      </c>
      <c r="F448" s="73" t="s">
        <v>1910</v>
      </c>
      <c r="G448" s="73" t="s">
        <v>450</v>
      </c>
      <c r="H448" s="73" t="s">
        <v>460</v>
      </c>
      <c r="I448" s="74" t="s">
        <v>1727</v>
      </c>
      <c r="J448" s="74" t="s">
        <v>385</v>
      </c>
      <c r="K448" s="73" t="s">
        <v>451</v>
      </c>
      <c r="L448" s="74" t="s">
        <v>1724</v>
      </c>
      <c r="M448" s="74" t="s">
        <v>477</v>
      </c>
      <c r="N448" s="74" t="s">
        <v>1113</v>
      </c>
      <c r="O448" s="74"/>
      <c r="P448" s="74" t="s">
        <v>2207</v>
      </c>
      <c r="Q448" s="74" t="s">
        <v>66</v>
      </c>
      <c r="R448" s="74" t="s">
        <v>2192</v>
      </c>
      <c r="S448" s="74" t="s">
        <v>2193</v>
      </c>
      <c r="T448" s="73" t="s">
        <v>1728</v>
      </c>
      <c r="U448" s="73" t="s">
        <v>1729</v>
      </c>
      <c r="V448" s="68" t="s">
        <v>1670</v>
      </c>
      <c r="W448" s="68" t="s">
        <v>2191</v>
      </c>
      <c r="X448" s="68"/>
      <c r="Y448" s="68" t="s">
        <v>2592</v>
      </c>
      <c r="Z448" s="68"/>
      <c r="AA448" s="68">
        <v>4.01</v>
      </c>
    </row>
    <row r="449" spans="1:27" ht="63.75">
      <c r="A449" s="71">
        <v>2448</v>
      </c>
      <c r="B449" s="73" t="s">
        <v>2047</v>
      </c>
      <c r="C449" s="73" t="s">
        <v>1730</v>
      </c>
      <c r="D449" s="73">
        <v>82</v>
      </c>
      <c r="E449" s="73">
        <v>37</v>
      </c>
      <c r="F449" s="73" t="s">
        <v>1910</v>
      </c>
      <c r="G449" s="73" t="s">
        <v>450</v>
      </c>
      <c r="H449" s="73" t="s">
        <v>460</v>
      </c>
      <c r="I449" s="74" t="s">
        <v>1727</v>
      </c>
      <c r="J449" s="74" t="s">
        <v>1470</v>
      </c>
      <c r="K449" s="73" t="s">
        <v>451</v>
      </c>
      <c r="L449" s="74" t="s">
        <v>1730</v>
      </c>
      <c r="M449" s="74" t="s">
        <v>477</v>
      </c>
      <c r="N449" s="74" t="s">
        <v>1113</v>
      </c>
      <c r="O449" s="74"/>
      <c r="P449" s="74" t="s">
        <v>2207</v>
      </c>
      <c r="Q449" s="74" t="s">
        <v>66</v>
      </c>
      <c r="R449" s="74" t="s">
        <v>2192</v>
      </c>
      <c r="S449" s="74" t="s">
        <v>2193</v>
      </c>
      <c r="T449" s="73" t="s">
        <v>1731</v>
      </c>
      <c r="U449" s="73" t="s">
        <v>1732</v>
      </c>
      <c r="V449" s="68" t="s">
        <v>1670</v>
      </c>
      <c r="W449" s="68" t="s">
        <v>2191</v>
      </c>
      <c r="X449" s="68"/>
      <c r="Y449" s="68" t="s">
        <v>2592</v>
      </c>
      <c r="Z449" s="68"/>
      <c r="AA449" s="68">
        <v>4.01</v>
      </c>
    </row>
    <row r="450" spans="1:27" ht="51">
      <c r="A450" s="71">
        <v>2449</v>
      </c>
      <c r="B450" s="73" t="s">
        <v>2047</v>
      </c>
      <c r="C450" s="73" t="s">
        <v>1733</v>
      </c>
      <c r="D450" s="73">
        <v>79</v>
      </c>
      <c r="E450" s="73">
        <v>52</v>
      </c>
      <c r="F450" s="73" t="s">
        <v>1910</v>
      </c>
      <c r="G450" s="73" t="s">
        <v>450</v>
      </c>
      <c r="H450" s="73" t="s">
        <v>460</v>
      </c>
      <c r="I450" s="74" t="s">
        <v>1891</v>
      </c>
      <c r="J450" s="74" t="s">
        <v>1479</v>
      </c>
      <c r="K450" s="73" t="s">
        <v>451</v>
      </c>
      <c r="L450" s="74" t="s">
        <v>1733</v>
      </c>
      <c r="M450" s="74" t="s">
        <v>477</v>
      </c>
      <c r="N450" s="74" t="s">
        <v>1113</v>
      </c>
      <c r="O450" s="74"/>
      <c r="P450" s="74" t="s">
        <v>2207</v>
      </c>
      <c r="Q450" s="74" t="s">
        <v>66</v>
      </c>
      <c r="R450" s="74" t="s">
        <v>2192</v>
      </c>
      <c r="S450" s="74" t="s">
        <v>2193</v>
      </c>
      <c r="T450" s="73" t="s">
        <v>1734</v>
      </c>
      <c r="U450" s="73" t="s">
        <v>1735</v>
      </c>
      <c r="V450" s="68" t="s">
        <v>1670</v>
      </c>
      <c r="W450" s="68" t="s">
        <v>2191</v>
      </c>
      <c r="X450" s="68"/>
      <c r="Y450" s="68" t="s">
        <v>2592</v>
      </c>
      <c r="Z450" s="68"/>
      <c r="AA450" s="68">
        <v>4.01</v>
      </c>
    </row>
    <row r="451" spans="1:27" ht="51">
      <c r="A451" s="71">
        <v>2450</v>
      </c>
      <c r="B451" s="73" t="s">
        <v>2047</v>
      </c>
      <c r="C451" s="73" t="s">
        <v>1730</v>
      </c>
      <c r="D451" s="73">
        <v>82</v>
      </c>
      <c r="E451" s="73">
        <v>48</v>
      </c>
      <c r="F451" s="73" t="s">
        <v>1910</v>
      </c>
      <c r="G451" s="73" t="s">
        <v>450</v>
      </c>
      <c r="H451" s="73" t="s">
        <v>460</v>
      </c>
      <c r="I451" s="74" t="s">
        <v>1727</v>
      </c>
      <c r="J451" s="74" t="s">
        <v>453</v>
      </c>
      <c r="K451" s="73" t="s">
        <v>451</v>
      </c>
      <c r="L451" s="74" t="s">
        <v>1730</v>
      </c>
      <c r="M451" s="74" t="s">
        <v>477</v>
      </c>
      <c r="N451" s="74" t="s">
        <v>1113</v>
      </c>
      <c r="O451" s="74"/>
      <c r="P451" s="74" t="s">
        <v>2207</v>
      </c>
      <c r="Q451" s="74" t="s">
        <v>66</v>
      </c>
      <c r="R451" s="74" t="s">
        <v>2192</v>
      </c>
      <c r="S451" s="74" t="s">
        <v>2193</v>
      </c>
      <c r="T451" s="73" t="s">
        <v>1736</v>
      </c>
      <c r="U451" s="73" t="s">
        <v>1737</v>
      </c>
      <c r="V451" s="68" t="s">
        <v>1670</v>
      </c>
      <c r="W451" s="68" t="s">
        <v>2191</v>
      </c>
      <c r="X451" s="68"/>
      <c r="Y451" s="68" t="s">
        <v>2592</v>
      </c>
      <c r="Z451" s="68"/>
      <c r="AA451" s="68">
        <v>4.01</v>
      </c>
    </row>
    <row r="452" spans="1:27" ht="63.75">
      <c r="A452" s="71">
        <v>2451</v>
      </c>
      <c r="B452" s="73" t="s">
        <v>2047</v>
      </c>
      <c r="C452" s="73" t="s">
        <v>1730</v>
      </c>
      <c r="D452" s="73">
        <v>82</v>
      </c>
      <c r="E452" s="73">
        <v>54</v>
      </c>
      <c r="F452" s="73" t="s">
        <v>1910</v>
      </c>
      <c r="G452" s="73" t="s">
        <v>450</v>
      </c>
      <c r="H452" s="73" t="s">
        <v>460</v>
      </c>
      <c r="I452" s="74" t="s">
        <v>1727</v>
      </c>
      <c r="J452" s="74" t="s">
        <v>1482</v>
      </c>
      <c r="K452" s="73" t="s">
        <v>451</v>
      </c>
      <c r="L452" s="74" t="s">
        <v>1730</v>
      </c>
      <c r="M452" s="74" t="s">
        <v>477</v>
      </c>
      <c r="N452" s="74" t="s">
        <v>1113</v>
      </c>
      <c r="O452" s="74"/>
      <c r="P452" s="74" t="s">
        <v>2207</v>
      </c>
      <c r="Q452" s="74" t="s">
        <v>66</v>
      </c>
      <c r="R452" s="74" t="s">
        <v>2192</v>
      </c>
      <c r="S452" s="74" t="s">
        <v>2193</v>
      </c>
      <c r="T452" s="73" t="s">
        <v>1738</v>
      </c>
      <c r="U452" s="73" t="s">
        <v>1739</v>
      </c>
      <c r="V452" s="68" t="s">
        <v>1670</v>
      </c>
      <c r="W452" s="68" t="s">
        <v>2191</v>
      </c>
      <c r="X452" s="68"/>
      <c r="Y452" s="68" t="s">
        <v>2592</v>
      </c>
      <c r="Z452" s="68"/>
      <c r="AA452" s="68">
        <v>4.01</v>
      </c>
    </row>
    <row r="453" spans="1:27" ht="51">
      <c r="A453" s="71">
        <v>2452</v>
      </c>
      <c r="B453" s="73" t="s">
        <v>2047</v>
      </c>
      <c r="C453" s="73" t="s">
        <v>1740</v>
      </c>
      <c r="D453" s="73">
        <v>83</v>
      </c>
      <c r="E453" s="73">
        <v>3</v>
      </c>
      <c r="F453" s="73" t="s">
        <v>1910</v>
      </c>
      <c r="G453" s="73" t="s">
        <v>450</v>
      </c>
      <c r="H453" s="73" t="s">
        <v>460</v>
      </c>
      <c r="I453" s="74" t="s">
        <v>1950</v>
      </c>
      <c r="J453" s="74" t="s">
        <v>2443</v>
      </c>
      <c r="K453" s="73" t="s">
        <v>451</v>
      </c>
      <c r="L453" s="74" t="s">
        <v>1740</v>
      </c>
      <c r="M453" s="74" t="s">
        <v>477</v>
      </c>
      <c r="N453" s="74" t="s">
        <v>1113</v>
      </c>
      <c r="O453" s="74"/>
      <c r="P453" s="74" t="s">
        <v>2207</v>
      </c>
      <c r="Q453" s="74" t="s">
        <v>66</v>
      </c>
      <c r="R453" s="74" t="s">
        <v>2192</v>
      </c>
      <c r="S453" s="74" t="s">
        <v>2193</v>
      </c>
      <c r="T453" s="73" t="s">
        <v>1741</v>
      </c>
      <c r="U453" s="73" t="s">
        <v>1720</v>
      </c>
      <c r="V453" s="68" t="s">
        <v>1670</v>
      </c>
      <c r="W453" s="68" t="s">
        <v>2191</v>
      </c>
      <c r="X453" s="68"/>
      <c r="Y453" s="68" t="s">
        <v>2592</v>
      </c>
      <c r="Z453" s="68"/>
      <c r="AA453" s="68">
        <v>4.01</v>
      </c>
    </row>
    <row r="454" spans="1:27" ht="63.75">
      <c r="A454" s="71">
        <v>2453</v>
      </c>
      <c r="B454" s="73" t="s">
        <v>2047</v>
      </c>
      <c r="C454" s="73" t="s">
        <v>1740</v>
      </c>
      <c r="D454" s="73">
        <v>83</v>
      </c>
      <c r="E454" s="73">
        <v>5</v>
      </c>
      <c r="F454" s="73" t="s">
        <v>1910</v>
      </c>
      <c r="G454" s="73" t="s">
        <v>450</v>
      </c>
      <c r="H454" s="73" t="s">
        <v>460</v>
      </c>
      <c r="I454" s="74" t="s">
        <v>1950</v>
      </c>
      <c r="J454" s="74" t="s">
        <v>1433</v>
      </c>
      <c r="K454" s="73" t="s">
        <v>451</v>
      </c>
      <c r="L454" s="74" t="s">
        <v>1740</v>
      </c>
      <c r="M454" s="74" t="s">
        <v>477</v>
      </c>
      <c r="N454" s="74" t="s">
        <v>1113</v>
      </c>
      <c r="O454" s="74"/>
      <c r="P454" s="74" t="s">
        <v>2207</v>
      </c>
      <c r="Q454" s="74" t="s">
        <v>66</v>
      </c>
      <c r="R454" s="74" t="s">
        <v>2192</v>
      </c>
      <c r="S454" s="74" t="s">
        <v>2193</v>
      </c>
      <c r="T454" s="73" t="s">
        <v>341</v>
      </c>
      <c r="U454" s="73" t="s">
        <v>1720</v>
      </c>
      <c r="V454" s="68" t="s">
        <v>1670</v>
      </c>
      <c r="W454" s="68" t="s">
        <v>2191</v>
      </c>
      <c r="X454" s="68"/>
      <c r="Y454" s="68" t="s">
        <v>2592</v>
      </c>
      <c r="Z454" s="68"/>
      <c r="AA454" s="68">
        <v>4.01</v>
      </c>
    </row>
    <row r="455" spans="1:27" ht="51">
      <c r="A455" s="71">
        <v>2454</v>
      </c>
      <c r="B455" s="73" t="s">
        <v>2047</v>
      </c>
      <c r="C455" s="73" t="s">
        <v>342</v>
      </c>
      <c r="D455" s="73">
        <v>87</v>
      </c>
      <c r="E455" s="73">
        <v>33</v>
      </c>
      <c r="F455" s="73" t="s">
        <v>1910</v>
      </c>
      <c r="G455" s="73" t="s">
        <v>450</v>
      </c>
      <c r="H455" s="73" t="s">
        <v>460</v>
      </c>
      <c r="I455" s="74" t="s">
        <v>343</v>
      </c>
      <c r="J455" s="74" t="s">
        <v>1861</v>
      </c>
      <c r="K455" s="73" t="s">
        <v>451</v>
      </c>
      <c r="L455" s="74" t="s">
        <v>342</v>
      </c>
      <c r="M455" s="74" t="s">
        <v>477</v>
      </c>
      <c r="N455" s="74" t="s">
        <v>1113</v>
      </c>
      <c r="O455" s="74"/>
      <c r="P455" s="74" t="s">
        <v>2207</v>
      </c>
      <c r="Q455" s="74" t="s">
        <v>66</v>
      </c>
      <c r="R455" s="74" t="s">
        <v>2192</v>
      </c>
      <c r="S455" s="74" t="s">
        <v>2193</v>
      </c>
      <c r="T455" s="73" t="s">
        <v>344</v>
      </c>
      <c r="U455" s="73" t="s">
        <v>345</v>
      </c>
      <c r="V455" s="68" t="s">
        <v>1670</v>
      </c>
      <c r="W455" s="68" t="s">
        <v>2191</v>
      </c>
      <c r="X455" s="68"/>
      <c r="Y455" s="68" t="s">
        <v>2592</v>
      </c>
      <c r="Z455" s="68"/>
      <c r="AA455" s="68">
        <v>4.01</v>
      </c>
    </row>
    <row r="456" spans="1:27" ht="51">
      <c r="A456" s="71">
        <v>2455</v>
      </c>
      <c r="B456" s="73" t="s">
        <v>2047</v>
      </c>
      <c r="C456" s="73" t="s">
        <v>346</v>
      </c>
      <c r="D456" s="73">
        <v>87</v>
      </c>
      <c r="E456" s="73">
        <v>59</v>
      </c>
      <c r="F456" s="73" t="s">
        <v>1910</v>
      </c>
      <c r="G456" s="73" t="s">
        <v>450</v>
      </c>
      <c r="H456" s="73" t="s">
        <v>460</v>
      </c>
      <c r="I456" s="74" t="s">
        <v>343</v>
      </c>
      <c r="J456" s="74" t="s">
        <v>1441</v>
      </c>
      <c r="K456" s="73" t="s">
        <v>451</v>
      </c>
      <c r="L456" s="74" t="s">
        <v>346</v>
      </c>
      <c r="M456" s="74" t="s">
        <v>477</v>
      </c>
      <c r="N456" s="74" t="s">
        <v>1113</v>
      </c>
      <c r="O456" s="74"/>
      <c r="P456" s="74" t="s">
        <v>2207</v>
      </c>
      <c r="Q456" s="74" t="s">
        <v>66</v>
      </c>
      <c r="R456" s="74" t="s">
        <v>2192</v>
      </c>
      <c r="S456" s="74" t="s">
        <v>2193</v>
      </c>
      <c r="T456" s="73" t="s">
        <v>344</v>
      </c>
      <c r="U456" s="73" t="s">
        <v>345</v>
      </c>
      <c r="V456" s="68" t="s">
        <v>1670</v>
      </c>
      <c r="W456" s="68" t="s">
        <v>2191</v>
      </c>
      <c r="X456" s="68"/>
      <c r="Y456" s="68" t="s">
        <v>2592</v>
      </c>
      <c r="Z456" s="68"/>
      <c r="AA456" s="68">
        <v>4.01</v>
      </c>
    </row>
    <row r="457" spans="1:27" ht="38.25">
      <c r="A457" s="71">
        <v>2456</v>
      </c>
      <c r="B457" s="73" t="s">
        <v>2047</v>
      </c>
      <c r="C457" s="73" t="s">
        <v>2233</v>
      </c>
      <c r="D457" s="73">
        <v>36</v>
      </c>
      <c r="E457" s="73">
        <v>8</v>
      </c>
      <c r="F457" s="73" t="s">
        <v>1910</v>
      </c>
      <c r="G457" s="73" t="s">
        <v>450</v>
      </c>
      <c r="H457" s="73" t="s">
        <v>458</v>
      </c>
      <c r="I457" s="74" t="s">
        <v>974</v>
      </c>
      <c r="J457" s="74" t="s">
        <v>1517</v>
      </c>
      <c r="K457" s="73" t="s">
        <v>451</v>
      </c>
      <c r="L457" s="74" t="s">
        <v>2233</v>
      </c>
      <c r="M457" s="74" t="s">
        <v>472</v>
      </c>
      <c r="N457" s="74" t="s">
        <v>1103</v>
      </c>
      <c r="O457" s="74"/>
      <c r="P457" s="74" t="s">
        <v>1137</v>
      </c>
      <c r="Q457" s="74"/>
      <c r="R457" s="74"/>
      <c r="S457" s="74"/>
      <c r="T457" s="73" t="s">
        <v>347</v>
      </c>
      <c r="U457" s="73" t="s">
        <v>348</v>
      </c>
      <c r="V457" s="68" t="s">
        <v>2198</v>
      </c>
      <c r="W457" s="68"/>
      <c r="X457" s="68" t="s">
        <v>2665</v>
      </c>
      <c r="Y457" s="68"/>
      <c r="Z457" s="68"/>
      <c r="AA457" s="68"/>
    </row>
    <row r="458" spans="1:27" ht="63.75">
      <c r="A458" s="71">
        <v>2457</v>
      </c>
      <c r="B458" s="73" t="s">
        <v>2048</v>
      </c>
      <c r="C458" s="73" t="s">
        <v>2219</v>
      </c>
      <c r="D458" s="73">
        <v>23</v>
      </c>
      <c r="E458" s="73">
        <v>29</v>
      </c>
      <c r="F458" s="73" t="s">
        <v>1910</v>
      </c>
      <c r="G458" s="73" t="s">
        <v>450</v>
      </c>
      <c r="H458" s="73" t="s">
        <v>458</v>
      </c>
      <c r="I458" s="74" t="s">
        <v>1017</v>
      </c>
      <c r="J458" s="74" t="s">
        <v>965</v>
      </c>
      <c r="K458" s="73" t="s">
        <v>451</v>
      </c>
      <c r="L458" s="74" t="s">
        <v>2219</v>
      </c>
      <c r="M458" s="74" t="s">
        <v>471</v>
      </c>
      <c r="N458" s="74" t="s">
        <v>1101</v>
      </c>
      <c r="O458" s="74"/>
      <c r="P458" s="74" t="s">
        <v>2207</v>
      </c>
      <c r="Q458" s="74" t="s">
        <v>67</v>
      </c>
      <c r="R458" s="74" t="s">
        <v>2421</v>
      </c>
      <c r="S458" s="74" t="s">
        <v>2400</v>
      </c>
      <c r="T458" s="73" t="s">
        <v>349</v>
      </c>
      <c r="U458" s="73" t="s">
        <v>350</v>
      </c>
      <c r="V458" s="68" t="s">
        <v>902</v>
      </c>
      <c r="W458" s="68" t="s">
        <v>1684</v>
      </c>
      <c r="X458" s="68"/>
      <c r="Y458" s="68" t="s">
        <v>2592</v>
      </c>
      <c r="Z458" s="68"/>
      <c r="AA458" s="68" t="s">
        <v>2595</v>
      </c>
    </row>
    <row r="459" spans="1:27" ht="38.25">
      <c r="A459" s="71">
        <v>2458</v>
      </c>
      <c r="B459" s="73" t="s">
        <v>2048</v>
      </c>
      <c r="C459" s="73" t="s">
        <v>1692</v>
      </c>
      <c r="D459" s="73">
        <v>33</v>
      </c>
      <c r="E459" s="73">
        <v>58</v>
      </c>
      <c r="F459" s="73" t="s">
        <v>1910</v>
      </c>
      <c r="G459" s="73" t="s">
        <v>450</v>
      </c>
      <c r="H459" s="73" t="s">
        <v>1097</v>
      </c>
      <c r="I459" s="74" t="s">
        <v>1861</v>
      </c>
      <c r="J459" s="74" t="s">
        <v>1487</v>
      </c>
      <c r="K459" s="73" t="s">
        <v>451</v>
      </c>
      <c r="L459" s="74" t="s">
        <v>1692</v>
      </c>
      <c r="M459" s="74" t="s">
        <v>472</v>
      </c>
      <c r="N459" s="74" t="s">
        <v>1107</v>
      </c>
      <c r="O459" s="74"/>
      <c r="P459" s="74" t="s">
        <v>1137</v>
      </c>
      <c r="Q459" s="74" t="s">
        <v>1151</v>
      </c>
      <c r="R459" s="74"/>
      <c r="S459" s="74"/>
      <c r="T459" s="73" t="s">
        <v>351</v>
      </c>
      <c r="U459" s="73" t="s">
        <v>352</v>
      </c>
      <c r="V459" s="68" t="s">
        <v>2198</v>
      </c>
      <c r="W459" s="79" t="s">
        <v>2454</v>
      </c>
      <c r="X459" s="68" t="s">
        <v>302</v>
      </c>
      <c r="Y459" s="68"/>
      <c r="Z459" s="68"/>
      <c r="AA459" s="68"/>
    </row>
    <row r="460" spans="1:27" ht="38.25">
      <c r="A460" s="71">
        <v>2459</v>
      </c>
      <c r="B460" s="73" t="s">
        <v>2048</v>
      </c>
      <c r="C460" s="73" t="s">
        <v>1821</v>
      </c>
      <c r="D460" s="73">
        <v>50</v>
      </c>
      <c r="E460" s="73">
        <v>1</v>
      </c>
      <c r="F460" s="73" t="s">
        <v>2092</v>
      </c>
      <c r="G460" s="73" t="s">
        <v>449</v>
      </c>
      <c r="H460" s="73" t="s">
        <v>1097</v>
      </c>
      <c r="I460" s="74" t="s">
        <v>2295</v>
      </c>
      <c r="J460" s="74" t="s">
        <v>1523</v>
      </c>
      <c r="K460" s="73" t="s">
        <v>2092</v>
      </c>
      <c r="L460" s="74" t="s">
        <v>1821</v>
      </c>
      <c r="M460" s="74" t="s">
        <v>472</v>
      </c>
      <c r="N460" s="74" t="s">
        <v>1107</v>
      </c>
      <c r="O460" s="74"/>
      <c r="P460" s="74" t="s">
        <v>2207</v>
      </c>
      <c r="Q460" s="74" t="s">
        <v>1151</v>
      </c>
      <c r="R460" s="74" t="s">
        <v>2475</v>
      </c>
      <c r="S460" s="74" t="s">
        <v>2419</v>
      </c>
      <c r="T460" s="73" t="s">
        <v>353</v>
      </c>
      <c r="U460" s="73" t="s">
        <v>350</v>
      </c>
      <c r="V460" s="79" t="s">
        <v>2065</v>
      </c>
      <c r="W460" s="79" t="s">
        <v>2455</v>
      </c>
      <c r="X460" s="68"/>
      <c r="Y460" s="68" t="s">
        <v>584</v>
      </c>
      <c r="Z460" s="68"/>
      <c r="AA460" s="68">
        <v>4.01</v>
      </c>
    </row>
    <row r="461" spans="1:27" ht="89.25">
      <c r="A461" s="71">
        <v>2460</v>
      </c>
      <c r="B461" s="73" t="s">
        <v>2048</v>
      </c>
      <c r="C461" s="73" t="s">
        <v>1797</v>
      </c>
      <c r="D461" s="73">
        <v>56</v>
      </c>
      <c r="E461" s="73">
        <v>5</v>
      </c>
      <c r="F461" s="73" t="s">
        <v>1910</v>
      </c>
      <c r="G461" s="73" t="s">
        <v>450</v>
      </c>
      <c r="H461" s="73" t="s">
        <v>1102</v>
      </c>
      <c r="I461" s="74" t="s">
        <v>691</v>
      </c>
      <c r="J461" s="74" t="s">
        <v>1433</v>
      </c>
      <c r="K461" s="73" t="s">
        <v>451</v>
      </c>
      <c r="L461" s="74" t="s">
        <v>1797</v>
      </c>
      <c r="M461" s="74" t="s">
        <v>472</v>
      </c>
      <c r="N461" s="74" t="s">
        <v>1117</v>
      </c>
      <c r="O461" s="74"/>
      <c r="P461" s="74" t="s">
        <v>2207</v>
      </c>
      <c r="Q461" s="74" t="s">
        <v>1139</v>
      </c>
      <c r="R461" s="74" t="s">
        <v>2605</v>
      </c>
      <c r="S461" s="74" t="s">
        <v>2419</v>
      </c>
      <c r="T461" s="73" t="s">
        <v>354</v>
      </c>
      <c r="U461" s="73" t="s">
        <v>355</v>
      </c>
      <c r="V461" s="68" t="s">
        <v>2066</v>
      </c>
      <c r="W461" s="68" t="s">
        <v>2520</v>
      </c>
      <c r="X461" s="68"/>
      <c r="Y461" s="68" t="s">
        <v>584</v>
      </c>
      <c r="Z461" s="68"/>
      <c r="AA461" s="68" t="s">
        <v>586</v>
      </c>
    </row>
    <row r="462" spans="1:27" ht="51">
      <c r="A462" s="71">
        <v>2461</v>
      </c>
      <c r="B462" s="73" t="s">
        <v>2048</v>
      </c>
      <c r="C462" s="73" t="s">
        <v>356</v>
      </c>
      <c r="D462" s="73">
        <v>65</v>
      </c>
      <c r="E462" s="73">
        <v>40</v>
      </c>
      <c r="F462" s="73" t="s">
        <v>1910</v>
      </c>
      <c r="G462" s="73" t="s">
        <v>450</v>
      </c>
      <c r="H462" s="73" t="s">
        <v>460</v>
      </c>
      <c r="I462" s="74" t="s">
        <v>2300</v>
      </c>
      <c r="J462" s="74" t="s">
        <v>1474</v>
      </c>
      <c r="K462" s="73" t="s">
        <v>451</v>
      </c>
      <c r="L462" s="74" t="s">
        <v>356</v>
      </c>
      <c r="M462" s="74" t="s">
        <v>475</v>
      </c>
      <c r="N462" s="74" t="s">
        <v>1120</v>
      </c>
      <c r="O462" s="74"/>
      <c r="P462" s="74" t="s">
        <v>2207</v>
      </c>
      <c r="Q462" s="74" t="s">
        <v>1149</v>
      </c>
      <c r="R462" s="74" t="s">
        <v>2485</v>
      </c>
      <c r="S462" s="74" t="s">
        <v>2486</v>
      </c>
      <c r="T462" s="73" t="s">
        <v>357</v>
      </c>
      <c r="U462" s="73" t="s">
        <v>358</v>
      </c>
      <c r="V462" s="68" t="s">
        <v>2198</v>
      </c>
      <c r="W462" s="79" t="s">
        <v>2480</v>
      </c>
      <c r="X462" s="68"/>
      <c r="Y462" s="68"/>
      <c r="Z462" s="68"/>
      <c r="AA462" s="68"/>
    </row>
    <row r="463" spans="1:27" ht="38.25">
      <c r="A463" s="71">
        <v>2462</v>
      </c>
      <c r="B463" s="73" t="s">
        <v>2048</v>
      </c>
      <c r="C463" s="73" t="s">
        <v>1967</v>
      </c>
      <c r="D463" s="73">
        <v>108</v>
      </c>
      <c r="E463" s="73">
        <v>9</v>
      </c>
      <c r="F463" s="73" t="s">
        <v>1910</v>
      </c>
      <c r="G463" s="73" t="s">
        <v>450</v>
      </c>
      <c r="H463" s="73" t="s">
        <v>1097</v>
      </c>
      <c r="I463" s="74" t="s">
        <v>1981</v>
      </c>
      <c r="J463" s="74" t="s">
        <v>1436</v>
      </c>
      <c r="K463" s="73" t="s">
        <v>451</v>
      </c>
      <c r="L463" s="74" t="s">
        <v>1967</v>
      </c>
      <c r="M463" s="74" t="s">
        <v>482</v>
      </c>
      <c r="N463" s="74" t="s">
        <v>1107</v>
      </c>
      <c r="O463" s="74"/>
      <c r="P463" s="74" t="s">
        <v>1137</v>
      </c>
      <c r="Q463" s="74" t="s">
        <v>1151</v>
      </c>
      <c r="R463" s="74"/>
      <c r="S463" s="74"/>
      <c r="T463" s="73" t="s">
        <v>351</v>
      </c>
      <c r="U463" s="73" t="s">
        <v>352</v>
      </c>
      <c r="V463" s="68" t="s">
        <v>2198</v>
      </c>
      <c r="W463" s="68"/>
      <c r="X463" s="68" t="s">
        <v>302</v>
      </c>
      <c r="Y463" s="68"/>
      <c r="Z463" s="68"/>
      <c r="AA463" s="68"/>
    </row>
    <row r="464" spans="1:27" ht="25.5">
      <c r="A464" s="71">
        <v>2463</v>
      </c>
      <c r="B464" s="73" t="s">
        <v>2048</v>
      </c>
      <c r="C464" s="73" t="s">
        <v>1757</v>
      </c>
      <c r="D464" s="73">
        <v>109</v>
      </c>
      <c r="E464" s="73">
        <v>36</v>
      </c>
      <c r="F464" s="73" t="s">
        <v>2092</v>
      </c>
      <c r="G464" s="73" t="s">
        <v>449</v>
      </c>
      <c r="H464" s="73" t="s">
        <v>1097</v>
      </c>
      <c r="I464" s="74" t="s">
        <v>1747</v>
      </c>
      <c r="J464" s="74" t="s">
        <v>974</v>
      </c>
      <c r="K464" s="73" t="s">
        <v>2092</v>
      </c>
      <c r="L464" s="74" t="s">
        <v>1757</v>
      </c>
      <c r="M464" s="74" t="s">
        <v>482</v>
      </c>
      <c r="N464" s="74" t="s">
        <v>1107</v>
      </c>
      <c r="O464" s="74"/>
      <c r="P464" s="74" t="s">
        <v>2207</v>
      </c>
      <c r="Q464" s="74" t="s">
        <v>1151</v>
      </c>
      <c r="R464" s="74" t="s">
        <v>2475</v>
      </c>
      <c r="S464" s="74" t="s">
        <v>2419</v>
      </c>
      <c r="T464" s="73" t="s">
        <v>359</v>
      </c>
      <c r="U464" s="73" t="s">
        <v>350</v>
      </c>
      <c r="V464" s="79" t="s">
        <v>2065</v>
      </c>
      <c r="W464" s="79" t="s">
        <v>2655</v>
      </c>
      <c r="X464" s="68"/>
      <c r="Y464" s="68" t="s">
        <v>584</v>
      </c>
      <c r="Z464" s="68"/>
      <c r="AA464" s="68">
        <v>4.01</v>
      </c>
    </row>
    <row r="465" spans="1:27" ht="38.25">
      <c r="A465" s="71">
        <v>2464</v>
      </c>
      <c r="B465" s="73" t="s">
        <v>2048</v>
      </c>
      <c r="C465" s="73" t="s">
        <v>1757</v>
      </c>
      <c r="D465" s="73">
        <v>109</v>
      </c>
      <c r="E465" s="73">
        <v>37</v>
      </c>
      <c r="F465" s="73" t="s">
        <v>1910</v>
      </c>
      <c r="G465" s="73" t="s">
        <v>450</v>
      </c>
      <c r="H465" s="73" t="s">
        <v>1097</v>
      </c>
      <c r="I465" s="74" t="s">
        <v>1747</v>
      </c>
      <c r="J465" s="74" t="s">
        <v>1470</v>
      </c>
      <c r="K465" s="73" t="s">
        <v>451</v>
      </c>
      <c r="L465" s="74" t="s">
        <v>1757</v>
      </c>
      <c r="M465" s="74" t="s">
        <v>482</v>
      </c>
      <c r="N465" s="74" t="s">
        <v>1107</v>
      </c>
      <c r="O465" s="74"/>
      <c r="P465" s="74" t="s">
        <v>2207</v>
      </c>
      <c r="Q465" s="74" t="s">
        <v>1151</v>
      </c>
      <c r="R465" s="74" t="s">
        <v>2475</v>
      </c>
      <c r="S465" s="74" t="s">
        <v>2419</v>
      </c>
      <c r="T465" s="73" t="s">
        <v>360</v>
      </c>
      <c r="U465" s="73" t="s">
        <v>361</v>
      </c>
      <c r="V465" s="79" t="s">
        <v>2065</v>
      </c>
      <c r="W465" s="79" t="s">
        <v>2451</v>
      </c>
      <c r="X465" s="68"/>
      <c r="Y465" s="68" t="s">
        <v>584</v>
      </c>
      <c r="Z465" s="68"/>
      <c r="AA465" s="68">
        <v>4.01</v>
      </c>
    </row>
    <row r="466" spans="1:27" ht="38.25">
      <c r="A466" s="71">
        <v>2465</v>
      </c>
      <c r="B466" s="73" t="s">
        <v>2048</v>
      </c>
      <c r="C466" s="73" t="s">
        <v>1757</v>
      </c>
      <c r="D466" s="73">
        <v>109</v>
      </c>
      <c r="E466" s="73">
        <v>59</v>
      </c>
      <c r="F466" s="73" t="s">
        <v>2092</v>
      </c>
      <c r="G466" s="73" t="s">
        <v>449</v>
      </c>
      <c r="H466" s="73" t="s">
        <v>1097</v>
      </c>
      <c r="I466" s="74" t="s">
        <v>1747</v>
      </c>
      <c r="J466" s="74" t="s">
        <v>1441</v>
      </c>
      <c r="K466" s="73" t="s">
        <v>2092</v>
      </c>
      <c r="L466" s="74" t="s">
        <v>1757</v>
      </c>
      <c r="M466" s="74" t="s">
        <v>482</v>
      </c>
      <c r="N466" s="74" t="s">
        <v>1107</v>
      </c>
      <c r="O466" s="74"/>
      <c r="P466" s="74" t="s">
        <v>2207</v>
      </c>
      <c r="Q466" s="74" t="s">
        <v>1151</v>
      </c>
      <c r="R466" s="74" t="s">
        <v>2475</v>
      </c>
      <c r="S466" s="74" t="s">
        <v>2419</v>
      </c>
      <c r="T466" s="73" t="s">
        <v>362</v>
      </c>
      <c r="U466" s="73" t="s">
        <v>363</v>
      </c>
      <c r="V466" s="79" t="s">
        <v>2067</v>
      </c>
      <c r="W466" s="79" t="s">
        <v>2456</v>
      </c>
      <c r="X466" s="68"/>
      <c r="Y466" s="68" t="s">
        <v>584</v>
      </c>
      <c r="Z466" s="68"/>
      <c r="AA466" s="68">
        <v>4.01</v>
      </c>
    </row>
    <row r="467" spans="1:27" ht="38.25">
      <c r="A467" s="71">
        <v>2466</v>
      </c>
      <c r="B467" s="73" t="s">
        <v>2048</v>
      </c>
      <c r="C467" s="73" t="s">
        <v>1757</v>
      </c>
      <c r="D467" s="73">
        <v>109</v>
      </c>
      <c r="E467" s="73">
        <v>62</v>
      </c>
      <c r="F467" s="73" t="s">
        <v>2092</v>
      </c>
      <c r="G467" s="73" t="s">
        <v>449</v>
      </c>
      <c r="H467" s="73" t="s">
        <v>1097</v>
      </c>
      <c r="I467" s="74" t="s">
        <v>1747</v>
      </c>
      <c r="J467" s="74" t="s">
        <v>1428</v>
      </c>
      <c r="K467" s="73" t="s">
        <v>2092</v>
      </c>
      <c r="L467" s="74" t="s">
        <v>1757</v>
      </c>
      <c r="M467" s="74" t="s">
        <v>482</v>
      </c>
      <c r="N467" s="74" t="s">
        <v>1107</v>
      </c>
      <c r="O467" s="74"/>
      <c r="P467" s="74" t="s">
        <v>2207</v>
      </c>
      <c r="Q467" s="74" t="s">
        <v>1151</v>
      </c>
      <c r="R467" s="74" t="s">
        <v>2475</v>
      </c>
      <c r="S467" s="74" t="s">
        <v>2419</v>
      </c>
      <c r="T467" s="77" t="s">
        <v>364</v>
      </c>
      <c r="U467" s="77" t="s">
        <v>365</v>
      </c>
      <c r="V467" s="79" t="s">
        <v>2067</v>
      </c>
      <c r="W467" s="79" t="s">
        <v>2457</v>
      </c>
      <c r="X467" s="68"/>
      <c r="Y467" s="68" t="s">
        <v>584</v>
      </c>
      <c r="Z467" s="68"/>
      <c r="AA467" s="68">
        <v>4.01</v>
      </c>
    </row>
    <row r="468" spans="1:27" ht="25.5">
      <c r="A468" s="71">
        <v>2467</v>
      </c>
      <c r="B468" s="73" t="s">
        <v>2048</v>
      </c>
      <c r="C468" s="73" t="s">
        <v>384</v>
      </c>
      <c r="D468" s="73">
        <v>110</v>
      </c>
      <c r="E468" s="73">
        <v>47</v>
      </c>
      <c r="F468" s="73" t="s">
        <v>1910</v>
      </c>
      <c r="G468" s="73" t="s">
        <v>450</v>
      </c>
      <c r="H468" s="73" t="s">
        <v>1097</v>
      </c>
      <c r="I468" s="74" t="s">
        <v>374</v>
      </c>
      <c r="J468" s="74" t="s">
        <v>2291</v>
      </c>
      <c r="K468" s="73" t="s">
        <v>451</v>
      </c>
      <c r="L468" s="74" t="s">
        <v>384</v>
      </c>
      <c r="M468" s="74" t="s">
        <v>482</v>
      </c>
      <c r="N468" s="74" t="s">
        <v>1107</v>
      </c>
      <c r="O468" s="74"/>
      <c r="P468" s="74" t="s">
        <v>1137</v>
      </c>
      <c r="Q468" s="74" t="s">
        <v>1151</v>
      </c>
      <c r="R468" s="74"/>
      <c r="S468" s="74"/>
      <c r="T468" s="73" t="s">
        <v>366</v>
      </c>
      <c r="U468" s="73" t="s">
        <v>367</v>
      </c>
      <c r="V468" s="68" t="s">
        <v>2198</v>
      </c>
      <c r="W468" s="79" t="s">
        <v>1619</v>
      </c>
      <c r="X468" s="68" t="s">
        <v>302</v>
      </c>
      <c r="Y468" s="68"/>
      <c r="Z468" s="68"/>
      <c r="AA468" s="68"/>
    </row>
    <row r="469" spans="1:27" ht="25.5">
      <c r="A469" s="71">
        <v>2468</v>
      </c>
      <c r="B469" s="73" t="s">
        <v>2048</v>
      </c>
      <c r="C469" s="73" t="s">
        <v>384</v>
      </c>
      <c r="D469" s="73">
        <v>111</v>
      </c>
      <c r="E469" s="73">
        <v>2</v>
      </c>
      <c r="F469" s="73" t="s">
        <v>2092</v>
      </c>
      <c r="G469" s="73" t="s">
        <v>449</v>
      </c>
      <c r="H469" s="73" t="s">
        <v>1097</v>
      </c>
      <c r="I469" s="74" t="s">
        <v>2354</v>
      </c>
      <c r="J469" s="74" t="s">
        <v>732</v>
      </c>
      <c r="K469" s="73" t="s">
        <v>2092</v>
      </c>
      <c r="L469" s="74" t="s">
        <v>384</v>
      </c>
      <c r="M469" s="74" t="s">
        <v>482</v>
      </c>
      <c r="N469" s="74" t="s">
        <v>1107</v>
      </c>
      <c r="O469" s="74"/>
      <c r="P469" s="74" t="s">
        <v>2207</v>
      </c>
      <c r="Q469" s="74" t="s">
        <v>1151</v>
      </c>
      <c r="R469" s="74" t="s">
        <v>2475</v>
      </c>
      <c r="S469" s="74" t="s">
        <v>2419</v>
      </c>
      <c r="T469" s="73" t="s">
        <v>368</v>
      </c>
      <c r="U469" s="73" t="s">
        <v>369</v>
      </c>
      <c r="V469" s="79" t="s">
        <v>2065</v>
      </c>
      <c r="W469" s="79" t="s">
        <v>2655</v>
      </c>
      <c r="X469" s="68"/>
      <c r="Y469" s="68" t="s">
        <v>584</v>
      </c>
      <c r="Z469" s="68"/>
      <c r="AA469" s="68">
        <v>4.01</v>
      </c>
    </row>
    <row r="470" spans="1:27" ht="25.5">
      <c r="A470" s="71">
        <v>2469</v>
      </c>
      <c r="B470" s="73" t="s">
        <v>2048</v>
      </c>
      <c r="C470" s="73" t="s">
        <v>2389</v>
      </c>
      <c r="D470" s="73">
        <v>111</v>
      </c>
      <c r="E470" s="73">
        <v>48</v>
      </c>
      <c r="F470" s="73" t="s">
        <v>2092</v>
      </c>
      <c r="G470" s="73" t="s">
        <v>449</v>
      </c>
      <c r="H470" s="73" t="s">
        <v>1097</v>
      </c>
      <c r="I470" s="74" t="s">
        <v>2354</v>
      </c>
      <c r="J470" s="74" t="s">
        <v>1476</v>
      </c>
      <c r="K470" s="73" t="s">
        <v>2092</v>
      </c>
      <c r="L470" s="74" t="s">
        <v>2389</v>
      </c>
      <c r="M470" s="74" t="s">
        <v>482</v>
      </c>
      <c r="N470" s="74" t="s">
        <v>1107</v>
      </c>
      <c r="O470" s="74"/>
      <c r="P470" s="74" t="s">
        <v>2207</v>
      </c>
      <c r="Q470" s="74" t="s">
        <v>1151</v>
      </c>
      <c r="R470" s="74" t="s">
        <v>2475</v>
      </c>
      <c r="S470" s="74" t="s">
        <v>2419</v>
      </c>
      <c r="T470" s="73" t="s">
        <v>370</v>
      </c>
      <c r="U470" s="73" t="s">
        <v>369</v>
      </c>
      <c r="V470" s="79" t="s">
        <v>2065</v>
      </c>
      <c r="W470" s="79" t="s">
        <v>2655</v>
      </c>
      <c r="X470" s="68"/>
      <c r="Y470" s="68" t="s">
        <v>584</v>
      </c>
      <c r="Z470" s="68"/>
      <c r="AA470" s="68">
        <v>4.01</v>
      </c>
    </row>
    <row r="471" spans="1:27" ht="25.5">
      <c r="A471" s="71">
        <v>2470</v>
      </c>
      <c r="B471" s="73" t="s">
        <v>2048</v>
      </c>
      <c r="C471" s="73" t="s">
        <v>371</v>
      </c>
      <c r="D471" s="73">
        <v>127</v>
      </c>
      <c r="E471" s="73">
        <v>47</v>
      </c>
      <c r="F471" s="73" t="s">
        <v>1910</v>
      </c>
      <c r="G471" s="73" t="s">
        <v>450</v>
      </c>
      <c r="H471" s="73" t="s">
        <v>1097</v>
      </c>
      <c r="I471" s="74" t="s">
        <v>372</v>
      </c>
      <c r="J471" s="74" t="s">
        <v>2291</v>
      </c>
      <c r="K471" s="73" t="s">
        <v>451</v>
      </c>
      <c r="L471" s="74" t="s">
        <v>371</v>
      </c>
      <c r="M471" s="74" t="s">
        <v>483</v>
      </c>
      <c r="N471" s="74" t="s">
        <v>1098</v>
      </c>
      <c r="O471" s="74"/>
      <c r="P471" s="74" t="s">
        <v>2207</v>
      </c>
      <c r="Q471" s="74" t="s">
        <v>67</v>
      </c>
      <c r="R471" s="74" t="s">
        <v>1939</v>
      </c>
      <c r="S471" s="74" t="s">
        <v>2419</v>
      </c>
      <c r="T471" s="73" t="s">
        <v>80</v>
      </c>
      <c r="U471" s="73" t="s">
        <v>369</v>
      </c>
      <c r="V471" s="68" t="s">
        <v>1669</v>
      </c>
      <c r="W471" s="68" t="s">
        <v>2584</v>
      </c>
      <c r="X471" s="68"/>
      <c r="Y471" s="68" t="s">
        <v>585</v>
      </c>
      <c r="Z471" s="68"/>
      <c r="AA471" s="68">
        <v>4.01</v>
      </c>
    </row>
    <row r="472" spans="1:27" ht="38.25">
      <c r="A472" s="71">
        <v>2471</v>
      </c>
      <c r="B472" s="73" t="s">
        <v>2048</v>
      </c>
      <c r="C472" s="73">
        <v>11.7</v>
      </c>
      <c r="D472" s="73">
        <v>130</v>
      </c>
      <c r="E472" s="73">
        <v>17</v>
      </c>
      <c r="F472" s="73" t="s">
        <v>2092</v>
      </c>
      <c r="G472" s="73" t="s">
        <v>449</v>
      </c>
      <c r="H472" s="73" t="s">
        <v>458</v>
      </c>
      <c r="I472" s="74" t="s">
        <v>81</v>
      </c>
      <c r="J472" s="74" t="s">
        <v>2679</v>
      </c>
      <c r="K472" s="73" t="s">
        <v>2092</v>
      </c>
      <c r="L472" s="74" t="s">
        <v>82</v>
      </c>
      <c r="M472" s="74" t="s">
        <v>485</v>
      </c>
      <c r="N472" s="74" t="s">
        <v>1099</v>
      </c>
      <c r="O472" s="74"/>
      <c r="P472" s="74" t="s">
        <v>2207</v>
      </c>
      <c r="Q472" s="74" t="s">
        <v>67</v>
      </c>
      <c r="R472" s="74" t="s">
        <v>2421</v>
      </c>
      <c r="S472" s="74" t="s">
        <v>2400</v>
      </c>
      <c r="T472" s="73" t="s">
        <v>83</v>
      </c>
      <c r="U472" s="73" t="s">
        <v>350</v>
      </c>
      <c r="V472" s="68" t="s">
        <v>1680</v>
      </c>
      <c r="W472" s="68" t="s">
        <v>1681</v>
      </c>
      <c r="X472" s="68"/>
      <c r="Y472" s="68" t="s">
        <v>2592</v>
      </c>
      <c r="Z472" s="68"/>
      <c r="AA472" s="68" t="s">
        <v>2595</v>
      </c>
    </row>
    <row r="473" spans="1:27" ht="38.25">
      <c r="A473" s="71">
        <v>2472</v>
      </c>
      <c r="B473" s="73" t="s">
        <v>2048</v>
      </c>
      <c r="C473" s="73" t="s">
        <v>84</v>
      </c>
      <c r="D473" s="73">
        <v>134</v>
      </c>
      <c r="E473" s="73" t="s">
        <v>85</v>
      </c>
      <c r="F473" s="73" t="s">
        <v>1910</v>
      </c>
      <c r="G473" s="73" t="s">
        <v>450</v>
      </c>
      <c r="H473" s="73" t="s">
        <v>460</v>
      </c>
      <c r="I473" s="74" t="s">
        <v>86</v>
      </c>
      <c r="J473" s="74" t="s">
        <v>85</v>
      </c>
      <c r="K473" s="73" t="s">
        <v>451</v>
      </c>
      <c r="L473" s="74" t="s">
        <v>84</v>
      </c>
      <c r="M473" s="74" t="s">
        <v>487</v>
      </c>
      <c r="N473" s="74" t="s">
        <v>1121</v>
      </c>
      <c r="O473" s="74"/>
      <c r="P473" s="74" t="s">
        <v>2207</v>
      </c>
      <c r="Q473" s="74" t="s">
        <v>1149</v>
      </c>
      <c r="R473" s="74" t="s">
        <v>2206</v>
      </c>
      <c r="S473" s="74" t="s">
        <v>2193</v>
      </c>
      <c r="T473" s="73" t="s">
        <v>87</v>
      </c>
      <c r="U473" s="73" t="s">
        <v>369</v>
      </c>
      <c r="V473" s="68" t="s">
        <v>1424</v>
      </c>
      <c r="W473" s="68"/>
      <c r="X473" s="68"/>
      <c r="Y473" s="68" t="s">
        <v>584</v>
      </c>
      <c r="Z473" s="68"/>
      <c r="AA473" s="68">
        <v>4.01</v>
      </c>
    </row>
    <row r="474" spans="1:27" ht="38.25">
      <c r="A474" s="71">
        <v>2473</v>
      </c>
      <c r="B474" s="73" t="s">
        <v>2048</v>
      </c>
      <c r="C474" s="73" t="s">
        <v>1055</v>
      </c>
      <c r="D474" s="73">
        <v>135</v>
      </c>
      <c r="E474" s="73">
        <v>63</v>
      </c>
      <c r="F474" s="73" t="s">
        <v>1910</v>
      </c>
      <c r="G474" s="73" t="s">
        <v>450</v>
      </c>
      <c r="H474" s="73" t="s">
        <v>458</v>
      </c>
      <c r="I474" s="74" t="s">
        <v>1053</v>
      </c>
      <c r="J474" s="74" t="s">
        <v>88</v>
      </c>
      <c r="K474" s="73" t="s">
        <v>451</v>
      </c>
      <c r="L474" s="74" t="s">
        <v>1055</v>
      </c>
      <c r="M474" s="74" t="s">
        <v>488</v>
      </c>
      <c r="N474" s="74" t="s">
        <v>1103</v>
      </c>
      <c r="O474" s="74"/>
      <c r="P474" s="74" t="s">
        <v>1137</v>
      </c>
      <c r="Q474" s="74"/>
      <c r="R474" s="74"/>
      <c r="S474" s="74"/>
      <c r="T474" s="73" t="s">
        <v>391</v>
      </c>
      <c r="U474" s="73" t="s">
        <v>392</v>
      </c>
      <c r="V474" s="68" t="s">
        <v>2198</v>
      </c>
      <c r="W474" s="68"/>
      <c r="X474" s="68" t="s">
        <v>2665</v>
      </c>
      <c r="Y474" s="68"/>
      <c r="Z474" s="68"/>
      <c r="AA474" s="68"/>
    </row>
    <row r="475" spans="1:27" ht="89.25">
      <c r="A475" s="71">
        <v>2474</v>
      </c>
      <c r="B475" s="73" t="s">
        <v>2048</v>
      </c>
      <c r="C475" s="73" t="s">
        <v>1055</v>
      </c>
      <c r="D475" s="73">
        <v>136</v>
      </c>
      <c r="E475" s="73">
        <v>11</v>
      </c>
      <c r="F475" s="73" t="s">
        <v>1910</v>
      </c>
      <c r="G475" s="73" t="s">
        <v>450</v>
      </c>
      <c r="H475" s="73" t="s">
        <v>458</v>
      </c>
      <c r="I475" s="74" t="s">
        <v>675</v>
      </c>
      <c r="J475" s="74" t="s">
        <v>1789</v>
      </c>
      <c r="K475" s="73" t="s">
        <v>451</v>
      </c>
      <c r="L475" s="74" t="s">
        <v>1055</v>
      </c>
      <c r="M475" s="74" t="s">
        <v>488</v>
      </c>
      <c r="N475" s="74" t="s">
        <v>1122</v>
      </c>
      <c r="O475" s="74"/>
      <c r="P475" s="74" t="s">
        <v>1137</v>
      </c>
      <c r="Q475" s="74" t="s">
        <v>1150</v>
      </c>
      <c r="R475" s="74"/>
      <c r="S475" s="74"/>
      <c r="T475" s="73" t="s">
        <v>393</v>
      </c>
      <c r="U475" s="73" t="s">
        <v>394</v>
      </c>
      <c r="V475" s="68" t="s">
        <v>2198</v>
      </c>
      <c r="W475" s="68"/>
      <c r="X475" s="68" t="s">
        <v>2552</v>
      </c>
      <c r="Y475" s="68"/>
      <c r="Z475" s="68"/>
      <c r="AA475" s="68"/>
    </row>
    <row r="476" spans="1:27" ht="89.25">
      <c r="A476" s="71">
        <v>2475</v>
      </c>
      <c r="B476" s="73" t="s">
        <v>2048</v>
      </c>
      <c r="C476" s="73" t="s">
        <v>1055</v>
      </c>
      <c r="D476" s="73">
        <v>136</v>
      </c>
      <c r="E476" s="73">
        <v>14</v>
      </c>
      <c r="F476" s="73" t="s">
        <v>1910</v>
      </c>
      <c r="G476" s="73" t="s">
        <v>450</v>
      </c>
      <c r="H476" s="73" t="s">
        <v>458</v>
      </c>
      <c r="I476" s="74" t="s">
        <v>675</v>
      </c>
      <c r="J476" s="74" t="s">
        <v>705</v>
      </c>
      <c r="K476" s="73" t="s">
        <v>451</v>
      </c>
      <c r="L476" s="74" t="s">
        <v>1055</v>
      </c>
      <c r="M476" s="74" t="s">
        <v>488</v>
      </c>
      <c r="N476" s="74" t="s">
        <v>1122</v>
      </c>
      <c r="O476" s="74"/>
      <c r="P476" s="74" t="s">
        <v>1137</v>
      </c>
      <c r="Q476" s="74" t="s">
        <v>2189</v>
      </c>
      <c r="R476" s="74"/>
      <c r="S476" s="74"/>
      <c r="T476" s="73" t="s">
        <v>395</v>
      </c>
      <c r="U476" s="73" t="s">
        <v>396</v>
      </c>
      <c r="V476" s="68" t="s">
        <v>2198</v>
      </c>
      <c r="W476" s="68"/>
      <c r="X476" s="68" t="s">
        <v>2552</v>
      </c>
      <c r="Y476" s="68"/>
      <c r="Z476" s="68"/>
      <c r="AA476" s="68"/>
    </row>
    <row r="477" spans="1:27" ht="127.5">
      <c r="A477" s="71">
        <v>2476</v>
      </c>
      <c r="B477" s="73" t="s">
        <v>2048</v>
      </c>
      <c r="C477" s="73" t="s">
        <v>397</v>
      </c>
      <c r="D477" s="73">
        <v>144</v>
      </c>
      <c r="E477" s="73">
        <v>51</v>
      </c>
      <c r="F477" s="73" t="s">
        <v>1910</v>
      </c>
      <c r="G477" s="73" t="s">
        <v>450</v>
      </c>
      <c r="H477" s="73" t="s">
        <v>460</v>
      </c>
      <c r="I477" s="74" t="s">
        <v>2326</v>
      </c>
      <c r="J477" s="74" t="s">
        <v>1822</v>
      </c>
      <c r="K477" s="73" t="s">
        <v>451</v>
      </c>
      <c r="L477" s="74" t="s">
        <v>397</v>
      </c>
      <c r="M477" s="74" t="s">
        <v>490</v>
      </c>
      <c r="N477" s="74" t="s">
        <v>1115</v>
      </c>
      <c r="O477" s="74"/>
      <c r="P477" s="74" t="s">
        <v>1137</v>
      </c>
      <c r="Q477" s="74"/>
      <c r="R477" s="74"/>
      <c r="S477" s="74"/>
      <c r="T477" s="73" t="s">
        <v>398</v>
      </c>
      <c r="U477" s="73" t="s">
        <v>399</v>
      </c>
      <c r="V477" s="68"/>
      <c r="W477" s="68" t="s">
        <v>2634</v>
      </c>
      <c r="X477" s="68"/>
      <c r="Y477" s="68"/>
      <c r="Z477" s="68"/>
      <c r="AA477" s="68"/>
    </row>
    <row r="478" spans="1:27" ht="63.75">
      <c r="A478" s="71">
        <v>2477</v>
      </c>
      <c r="B478" s="73" t="s">
        <v>2048</v>
      </c>
      <c r="C478" s="73" t="s">
        <v>2336</v>
      </c>
      <c r="D478" s="73">
        <v>158</v>
      </c>
      <c r="E478" s="73">
        <v>1</v>
      </c>
      <c r="F478" s="73" t="s">
        <v>1910</v>
      </c>
      <c r="G478" s="73" t="s">
        <v>450</v>
      </c>
      <c r="H478" s="73" t="s">
        <v>460</v>
      </c>
      <c r="I478" s="74" t="s">
        <v>1914</v>
      </c>
      <c r="J478" s="74" t="s">
        <v>1523</v>
      </c>
      <c r="K478" s="73" t="s">
        <v>451</v>
      </c>
      <c r="L478" s="74" t="s">
        <v>2336</v>
      </c>
      <c r="M478" s="74" t="s">
        <v>491</v>
      </c>
      <c r="N478" s="74" t="s">
        <v>1115</v>
      </c>
      <c r="O478" s="74"/>
      <c r="P478" s="74" t="s">
        <v>1137</v>
      </c>
      <c r="Q478" s="74"/>
      <c r="R478" s="74"/>
      <c r="S478" s="74"/>
      <c r="T478" s="73" t="s">
        <v>400</v>
      </c>
      <c r="U478" s="73" t="s">
        <v>399</v>
      </c>
      <c r="V478" s="68"/>
      <c r="W478" s="68" t="s">
        <v>2634</v>
      </c>
      <c r="X478" s="68"/>
      <c r="Y478" s="68"/>
      <c r="Z478" s="68"/>
      <c r="AA478" s="68"/>
    </row>
    <row r="479" spans="1:27" ht="51">
      <c r="A479" s="71">
        <v>2478</v>
      </c>
      <c r="B479" s="73" t="s">
        <v>2048</v>
      </c>
      <c r="C479" s="73" t="s">
        <v>2336</v>
      </c>
      <c r="D479" s="73">
        <v>158</v>
      </c>
      <c r="E479" s="73">
        <v>29</v>
      </c>
      <c r="F479" s="73" t="s">
        <v>1910</v>
      </c>
      <c r="G479" s="73" t="s">
        <v>450</v>
      </c>
      <c r="H479" s="73" t="s">
        <v>460</v>
      </c>
      <c r="I479" s="74" t="s">
        <v>1914</v>
      </c>
      <c r="J479" s="74" t="s">
        <v>965</v>
      </c>
      <c r="K479" s="73" t="s">
        <v>451</v>
      </c>
      <c r="L479" s="74" t="s">
        <v>2336</v>
      </c>
      <c r="M479" s="74" t="s">
        <v>491</v>
      </c>
      <c r="N479" s="74" t="s">
        <v>1115</v>
      </c>
      <c r="O479" s="74" t="s">
        <v>2200</v>
      </c>
      <c r="P479" s="74" t="s">
        <v>2207</v>
      </c>
      <c r="Q479" s="74"/>
      <c r="R479" s="74" t="s">
        <v>2206</v>
      </c>
      <c r="S479" s="74" t="s">
        <v>2193</v>
      </c>
      <c r="T479" s="73" t="s">
        <v>401</v>
      </c>
      <c r="U479" s="73" t="s">
        <v>402</v>
      </c>
      <c r="V479" s="68" t="s">
        <v>1424</v>
      </c>
      <c r="W479" s="68" t="s">
        <v>2199</v>
      </c>
      <c r="X479" s="68"/>
      <c r="Y479" s="68" t="s">
        <v>584</v>
      </c>
      <c r="Z479" s="68"/>
      <c r="AA479" s="68">
        <v>4.01</v>
      </c>
    </row>
    <row r="480" spans="1:27" ht="51">
      <c r="A480" s="71">
        <v>2479</v>
      </c>
      <c r="B480" s="73" t="s">
        <v>2048</v>
      </c>
      <c r="C480" s="73" t="s">
        <v>403</v>
      </c>
      <c r="D480" s="73">
        <v>159</v>
      </c>
      <c r="E480" s="73">
        <v>35</v>
      </c>
      <c r="F480" s="73" t="s">
        <v>2092</v>
      </c>
      <c r="G480" s="73" t="s">
        <v>449</v>
      </c>
      <c r="H480" s="73" t="s">
        <v>460</v>
      </c>
      <c r="I480" s="74" t="s">
        <v>404</v>
      </c>
      <c r="J480" s="74" t="s">
        <v>734</v>
      </c>
      <c r="K480" s="73" t="s">
        <v>2092</v>
      </c>
      <c r="L480" s="74" t="s">
        <v>403</v>
      </c>
      <c r="M480" s="74" t="s">
        <v>491</v>
      </c>
      <c r="N480" s="74" t="s">
        <v>1115</v>
      </c>
      <c r="O480" s="74"/>
      <c r="P480" s="74" t="s">
        <v>2207</v>
      </c>
      <c r="Q480" s="74"/>
      <c r="R480" s="74" t="s">
        <v>2206</v>
      </c>
      <c r="S480" s="74" t="s">
        <v>2193</v>
      </c>
      <c r="T480" s="73" t="s">
        <v>24</v>
      </c>
      <c r="U480" s="73" t="s">
        <v>369</v>
      </c>
      <c r="V480" s="68" t="s">
        <v>1424</v>
      </c>
      <c r="W480" s="68"/>
      <c r="X480" s="68"/>
      <c r="Y480" s="68" t="s">
        <v>584</v>
      </c>
      <c r="Z480" s="68"/>
      <c r="AA480" s="68">
        <v>4.01</v>
      </c>
    </row>
    <row r="481" spans="1:27" ht="51">
      <c r="A481" s="71">
        <v>2480</v>
      </c>
      <c r="B481" s="73" t="s">
        <v>2048</v>
      </c>
      <c r="C481" s="73" t="s">
        <v>25</v>
      </c>
      <c r="D481" s="73">
        <v>160</v>
      </c>
      <c r="E481" s="73">
        <v>1</v>
      </c>
      <c r="F481" s="73" t="s">
        <v>1910</v>
      </c>
      <c r="G481" s="73" t="s">
        <v>450</v>
      </c>
      <c r="H481" s="73" t="s">
        <v>460</v>
      </c>
      <c r="I481" s="74" t="s">
        <v>26</v>
      </c>
      <c r="J481" s="74" t="s">
        <v>1523</v>
      </c>
      <c r="K481" s="73" t="s">
        <v>451</v>
      </c>
      <c r="L481" s="74" t="s">
        <v>25</v>
      </c>
      <c r="M481" s="74" t="s">
        <v>491</v>
      </c>
      <c r="N481" s="74" t="s">
        <v>1115</v>
      </c>
      <c r="O481" s="74"/>
      <c r="P481" s="74" t="s">
        <v>2207</v>
      </c>
      <c r="Q481" s="74"/>
      <c r="R481" s="74" t="s">
        <v>2206</v>
      </c>
      <c r="S481" s="74" t="s">
        <v>2193</v>
      </c>
      <c r="T481" s="73" t="s">
        <v>27</v>
      </c>
      <c r="U481" s="73" t="s">
        <v>402</v>
      </c>
      <c r="V481" s="68" t="s">
        <v>2198</v>
      </c>
      <c r="W481" s="68" t="s">
        <v>2201</v>
      </c>
      <c r="X481" s="68"/>
      <c r="Y481" s="68" t="s">
        <v>584</v>
      </c>
      <c r="Z481" s="68"/>
      <c r="AA481" s="68">
        <v>4.01</v>
      </c>
    </row>
    <row r="482" spans="1:27" ht="63.75">
      <c r="A482" s="71">
        <v>2481</v>
      </c>
      <c r="B482" s="73" t="s">
        <v>2048</v>
      </c>
      <c r="C482" s="73" t="s">
        <v>1565</v>
      </c>
      <c r="D482" s="73">
        <v>173</v>
      </c>
      <c r="E482" s="73" t="s">
        <v>28</v>
      </c>
      <c r="F482" s="73" t="s">
        <v>1910</v>
      </c>
      <c r="G482" s="73" t="s">
        <v>450</v>
      </c>
      <c r="H482" s="73" t="s">
        <v>1102</v>
      </c>
      <c r="I482" s="74" t="s">
        <v>1557</v>
      </c>
      <c r="J482" s="74" t="s">
        <v>28</v>
      </c>
      <c r="K482" s="73" t="s">
        <v>451</v>
      </c>
      <c r="L482" s="74" t="s">
        <v>1565</v>
      </c>
      <c r="M482" s="74" t="s">
        <v>466</v>
      </c>
      <c r="N482" s="74" t="s">
        <v>1125</v>
      </c>
      <c r="O482" s="74"/>
      <c r="P482" s="74" t="s">
        <v>1137</v>
      </c>
      <c r="Q482" s="74" t="s">
        <v>2610</v>
      </c>
      <c r="R482" s="74"/>
      <c r="S482" s="74"/>
      <c r="T482" s="73" t="s">
        <v>29</v>
      </c>
      <c r="U482" s="73" t="s">
        <v>350</v>
      </c>
      <c r="V482" s="68" t="s">
        <v>2109</v>
      </c>
      <c r="W482" s="68" t="s">
        <v>2521</v>
      </c>
      <c r="X482" s="68"/>
      <c r="Y482" s="68"/>
      <c r="Z482" s="68"/>
      <c r="AA482" s="68"/>
    </row>
    <row r="483" spans="1:27" ht="51">
      <c r="A483" s="71">
        <v>2482</v>
      </c>
      <c r="B483" s="73" t="s">
        <v>2048</v>
      </c>
      <c r="C483" s="73" t="s">
        <v>30</v>
      </c>
      <c r="D483" s="73">
        <v>176</v>
      </c>
      <c r="E483" s="73">
        <v>45</v>
      </c>
      <c r="F483" s="73" t="s">
        <v>1910</v>
      </c>
      <c r="G483" s="73" t="s">
        <v>450</v>
      </c>
      <c r="H483" s="73" t="s">
        <v>458</v>
      </c>
      <c r="I483" s="74" t="s">
        <v>31</v>
      </c>
      <c r="J483" s="74" t="s">
        <v>1918</v>
      </c>
      <c r="K483" s="73" t="s">
        <v>451</v>
      </c>
      <c r="L483" s="74" t="s">
        <v>30</v>
      </c>
      <c r="M483" s="74" t="s">
        <v>494</v>
      </c>
      <c r="N483" s="74" t="s">
        <v>1122</v>
      </c>
      <c r="O483" s="74"/>
      <c r="P483" s="74" t="s">
        <v>1137</v>
      </c>
      <c r="Q483" s="74" t="s">
        <v>2189</v>
      </c>
      <c r="R483" s="74"/>
      <c r="S483" s="74"/>
      <c r="T483" s="73" t="s">
        <v>32</v>
      </c>
      <c r="U483" s="73" t="s">
        <v>33</v>
      </c>
      <c r="V483" s="68" t="s">
        <v>2198</v>
      </c>
      <c r="W483" s="68"/>
      <c r="X483" s="68" t="s">
        <v>2552</v>
      </c>
      <c r="Y483" s="68"/>
      <c r="Z483" s="68"/>
      <c r="AA483" s="68"/>
    </row>
    <row r="484" spans="1:27" ht="25.5">
      <c r="A484" s="71">
        <v>2483</v>
      </c>
      <c r="B484" s="73" t="s">
        <v>2048</v>
      </c>
      <c r="C484" s="73" t="s">
        <v>34</v>
      </c>
      <c r="D484" s="73">
        <v>178</v>
      </c>
      <c r="E484" s="73">
        <v>24</v>
      </c>
      <c r="F484" s="73" t="s">
        <v>2092</v>
      </c>
      <c r="G484" s="73" t="s">
        <v>449</v>
      </c>
      <c r="H484" s="73" t="s">
        <v>1102</v>
      </c>
      <c r="I484" s="74" t="s">
        <v>1993</v>
      </c>
      <c r="J484" s="74" t="s">
        <v>2377</v>
      </c>
      <c r="K484" s="73" t="s">
        <v>2092</v>
      </c>
      <c r="L484" s="74" t="s">
        <v>34</v>
      </c>
      <c r="M484" s="74" t="s">
        <v>494</v>
      </c>
      <c r="N484" s="74" t="s">
        <v>1126</v>
      </c>
      <c r="O484" s="74"/>
      <c r="P484" s="74" t="s">
        <v>1137</v>
      </c>
      <c r="Q484" s="74" t="s">
        <v>1139</v>
      </c>
      <c r="R484" s="74"/>
      <c r="S484" s="74"/>
      <c r="T484" s="73" t="s">
        <v>35</v>
      </c>
      <c r="U484" s="73" t="s">
        <v>369</v>
      </c>
      <c r="V484" s="68"/>
      <c r="W484" s="68"/>
      <c r="X484" s="68"/>
      <c r="Y484" s="68"/>
      <c r="Z484" s="68"/>
      <c r="AA484" s="68"/>
    </row>
    <row r="485" spans="1:27" ht="38.25">
      <c r="A485" s="71">
        <v>2484</v>
      </c>
      <c r="B485" s="73" t="s">
        <v>2048</v>
      </c>
      <c r="C485" s="73" t="s">
        <v>36</v>
      </c>
      <c r="D485" s="73">
        <v>180</v>
      </c>
      <c r="E485" s="73">
        <v>30</v>
      </c>
      <c r="F485" s="73" t="s">
        <v>1910</v>
      </c>
      <c r="G485" s="73" t="s">
        <v>450</v>
      </c>
      <c r="H485" s="73" t="s">
        <v>1102</v>
      </c>
      <c r="I485" s="74" t="s">
        <v>37</v>
      </c>
      <c r="J485" s="74" t="s">
        <v>967</v>
      </c>
      <c r="K485" s="73" t="s">
        <v>451</v>
      </c>
      <c r="L485" s="74" t="s">
        <v>36</v>
      </c>
      <c r="M485" s="74" t="s">
        <v>494</v>
      </c>
      <c r="N485" s="74" t="s">
        <v>1127</v>
      </c>
      <c r="O485" s="74"/>
      <c r="P485" s="74" t="s">
        <v>1137</v>
      </c>
      <c r="Q485" s="74" t="s">
        <v>1139</v>
      </c>
      <c r="R485" s="74"/>
      <c r="S485" s="74"/>
      <c r="T485" s="73" t="s">
        <v>38</v>
      </c>
      <c r="U485" s="73" t="s">
        <v>39</v>
      </c>
      <c r="V485" s="68"/>
      <c r="W485" s="68"/>
      <c r="X485" s="68"/>
      <c r="Y485" s="68"/>
      <c r="Z485" s="68"/>
      <c r="AA485" s="68"/>
    </row>
    <row r="486" spans="1:27" ht="51">
      <c r="A486" s="71">
        <v>2485</v>
      </c>
      <c r="B486" s="73" t="s">
        <v>2048</v>
      </c>
      <c r="C486" s="73" t="s">
        <v>819</v>
      </c>
      <c r="D486" s="73">
        <v>184</v>
      </c>
      <c r="E486" s="73">
        <v>46</v>
      </c>
      <c r="F486" s="73" t="s">
        <v>1910</v>
      </c>
      <c r="G486" s="73" t="s">
        <v>450</v>
      </c>
      <c r="H486" s="73" t="s">
        <v>1102</v>
      </c>
      <c r="I486" s="74" t="s">
        <v>236</v>
      </c>
      <c r="J486" s="74" t="s">
        <v>1832</v>
      </c>
      <c r="K486" s="73" t="s">
        <v>451</v>
      </c>
      <c r="L486" s="74" t="s">
        <v>819</v>
      </c>
      <c r="M486" s="74" t="s">
        <v>496</v>
      </c>
      <c r="N486" s="74" t="s">
        <v>1128</v>
      </c>
      <c r="O486" s="74"/>
      <c r="P486" s="74" t="s">
        <v>1137</v>
      </c>
      <c r="Q486" s="74" t="s">
        <v>1139</v>
      </c>
      <c r="R486" s="74"/>
      <c r="S486" s="74"/>
      <c r="T486" s="73" t="s">
        <v>258</v>
      </c>
      <c r="U486" s="73" t="s">
        <v>259</v>
      </c>
      <c r="V486" s="68"/>
      <c r="W486" s="68"/>
      <c r="X486" s="68"/>
      <c r="Y486" s="68"/>
      <c r="Z486" s="68"/>
      <c r="AA486" s="68"/>
    </row>
    <row r="487" spans="1:27" ht="63.75">
      <c r="A487" s="71">
        <v>2486</v>
      </c>
      <c r="B487" s="73" t="s">
        <v>2048</v>
      </c>
      <c r="C487" s="73" t="s">
        <v>821</v>
      </c>
      <c r="D487" s="73">
        <v>185</v>
      </c>
      <c r="E487" s="73">
        <v>17</v>
      </c>
      <c r="F487" s="73" t="s">
        <v>1910</v>
      </c>
      <c r="G487" s="73" t="s">
        <v>450</v>
      </c>
      <c r="H487" s="73" t="s">
        <v>458</v>
      </c>
      <c r="I487" s="74" t="s">
        <v>1314</v>
      </c>
      <c r="J487" s="74" t="s">
        <v>2679</v>
      </c>
      <c r="K487" s="73" t="s">
        <v>451</v>
      </c>
      <c r="L487" s="74" t="s">
        <v>821</v>
      </c>
      <c r="M487" s="74" t="s">
        <v>496</v>
      </c>
      <c r="N487" s="74" t="s">
        <v>1122</v>
      </c>
      <c r="O487" s="74"/>
      <c r="P487" s="74" t="s">
        <v>1137</v>
      </c>
      <c r="Q487" s="74" t="s">
        <v>2189</v>
      </c>
      <c r="R487" s="74"/>
      <c r="S487" s="74"/>
      <c r="T487" s="73" t="s">
        <v>260</v>
      </c>
      <c r="U487" s="73" t="s">
        <v>261</v>
      </c>
      <c r="V487" s="68" t="s">
        <v>2198</v>
      </c>
      <c r="W487" s="68"/>
      <c r="X487" s="68" t="s">
        <v>2552</v>
      </c>
      <c r="Y487" s="68"/>
      <c r="Z487" s="68"/>
      <c r="AA487" s="68"/>
    </row>
    <row r="488" spans="1:27" ht="89.25">
      <c r="A488" s="71">
        <v>2487</v>
      </c>
      <c r="B488" s="73" t="s">
        <v>2048</v>
      </c>
      <c r="C488" s="73" t="s">
        <v>1866</v>
      </c>
      <c r="D488" s="73">
        <v>193</v>
      </c>
      <c r="E488" s="73">
        <v>27</v>
      </c>
      <c r="F488" s="73" t="s">
        <v>1910</v>
      </c>
      <c r="G488" s="73" t="s">
        <v>450</v>
      </c>
      <c r="H488" s="73" t="s">
        <v>1102</v>
      </c>
      <c r="I488" s="74" t="s">
        <v>262</v>
      </c>
      <c r="J488" s="74" t="s">
        <v>1502</v>
      </c>
      <c r="K488" s="73" t="s">
        <v>451</v>
      </c>
      <c r="L488" s="74" t="s">
        <v>1866</v>
      </c>
      <c r="M488" s="74" t="s">
        <v>496</v>
      </c>
      <c r="N488" s="74" t="s">
        <v>1128</v>
      </c>
      <c r="O488" s="74"/>
      <c r="P488" s="74" t="s">
        <v>1137</v>
      </c>
      <c r="Q488" s="74" t="s">
        <v>1139</v>
      </c>
      <c r="R488" s="74"/>
      <c r="S488" s="74"/>
      <c r="T488" s="73" t="s">
        <v>263</v>
      </c>
      <c r="U488" s="73" t="s">
        <v>264</v>
      </c>
      <c r="V488" s="68"/>
      <c r="W488" s="68"/>
      <c r="X488" s="68"/>
      <c r="Y488" s="68"/>
      <c r="Z488" s="68"/>
      <c r="AA488" s="68"/>
    </row>
    <row r="489" spans="1:27" ht="76.5">
      <c r="A489" s="71">
        <v>2488</v>
      </c>
      <c r="B489" s="73" t="s">
        <v>2049</v>
      </c>
      <c r="C489" s="73" t="s">
        <v>2215</v>
      </c>
      <c r="D489" s="73">
        <v>21</v>
      </c>
      <c r="E489" s="73">
        <v>61</v>
      </c>
      <c r="F489" s="73" t="s">
        <v>2091</v>
      </c>
      <c r="G489" s="73" t="s">
        <v>449</v>
      </c>
      <c r="H489" s="73" t="s">
        <v>458</v>
      </c>
      <c r="I489" s="74" t="s">
        <v>696</v>
      </c>
      <c r="J489" s="74" t="s">
        <v>2398</v>
      </c>
      <c r="K489" s="73" t="s">
        <v>2091</v>
      </c>
      <c r="L489" s="74" t="s">
        <v>2215</v>
      </c>
      <c r="M489" s="74" t="s">
        <v>469</v>
      </c>
      <c r="N489" s="74" t="s">
        <v>1101</v>
      </c>
      <c r="O489" s="74"/>
      <c r="P489" s="74" t="s">
        <v>2207</v>
      </c>
      <c r="Q489" s="74" t="s">
        <v>67</v>
      </c>
      <c r="R489" s="74" t="s">
        <v>2421</v>
      </c>
      <c r="S489" s="74" t="s">
        <v>2400</v>
      </c>
      <c r="T489" s="73" t="s">
        <v>265</v>
      </c>
      <c r="U489" s="73" t="s">
        <v>266</v>
      </c>
      <c r="V489" s="68" t="s">
        <v>1680</v>
      </c>
      <c r="W489" s="68" t="s">
        <v>900</v>
      </c>
      <c r="X489" s="68"/>
      <c r="Y489" s="68" t="s">
        <v>2592</v>
      </c>
      <c r="Z489" s="68"/>
      <c r="AA489" s="68" t="s">
        <v>2595</v>
      </c>
    </row>
    <row r="490" spans="1:27" ht="127.5">
      <c r="A490" s="71">
        <v>2489</v>
      </c>
      <c r="B490" s="73" t="s">
        <v>2049</v>
      </c>
      <c r="C490" s="73" t="s">
        <v>267</v>
      </c>
      <c r="D490" s="73">
        <v>23</v>
      </c>
      <c r="E490" s="75">
        <v>40180</v>
      </c>
      <c r="F490" s="73" t="s">
        <v>2091</v>
      </c>
      <c r="G490" s="73" t="s">
        <v>449</v>
      </c>
      <c r="H490" s="73" t="s">
        <v>458</v>
      </c>
      <c r="I490" s="74" t="s">
        <v>1017</v>
      </c>
      <c r="J490" s="74" t="s">
        <v>806</v>
      </c>
      <c r="K490" s="73" t="s">
        <v>2091</v>
      </c>
      <c r="L490" s="74" t="s">
        <v>267</v>
      </c>
      <c r="M490" s="74" t="s">
        <v>471</v>
      </c>
      <c r="N490" s="74" t="s">
        <v>1110</v>
      </c>
      <c r="O490" s="74"/>
      <c r="P490" s="74" t="s">
        <v>2207</v>
      </c>
      <c r="Q490" s="74" t="s">
        <v>67</v>
      </c>
      <c r="R490" s="74" t="s">
        <v>2421</v>
      </c>
      <c r="S490" s="74" t="s">
        <v>2400</v>
      </c>
      <c r="T490" s="73" t="s">
        <v>268</v>
      </c>
      <c r="U490" s="73" t="s">
        <v>1720</v>
      </c>
      <c r="V490" s="68" t="s">
        <v>1670</v>
      </c>
      <c r="W490" s="68" t="s">
        <v>2139</v>
      </c>
      <c r="X490" s="68"/>
      <c r="Y490" s="68" t="s">
        <v>151</v>
      </c>
      <c r="Z490" s="68" t="s">
        <v>2598</v>
      </c>
      <c r="AA490" s="68">
        <v>4.01</v>
      </c>
    </row>
    <row r="491" spans="1:27" ht="63.75">
      <c r="A491" s="71">
        <v>2490</v>
      </c>
      <c r="B491" s="73" t="s">
        <v>2049</v>
      </c>
      <c r="C491" s="73" t="s">
        <v>2219</v>
      </c>
      <c r="D491" s="73">
        <v>23</v>
      </c>
      <c r="E491" s="73">
        <v>14</v>
      </c>
      <c r="F491" s="73" t="s">
        <v>2091</v>
      </c>
      <c r="G491" s="73" t="s">
        <v>449</v>
      </c>
      <c r="H491" s="73" t="s">
        <v>458</v>
      </c>
      <c r="I491" s="74" t="s">
        <v>1017</v>
      </c>
      <c r="J491" s="74" t="s">
        <v>705</v>
      </c>
      <c r="K491" s="73" t="s">
        <v>2091</v>
      </c>
      <c r="L491" s="74" t="s">
        <v>2219</v>
      </c>
      <c r="M491" s="74" t="s">
        <v>471</v>
      </c>
      <c r="N491" s="74" t="s">
        <v>1101</v>
      </c>
      <c r="O491" s="74"/>
      <c r="P491" s="74" t="s">
        <v>2207</v>
      </c>
      <c r="Q491" s="74" t="s">
        <v>67</v>
      </c>
      <c r="R491" s="74" t="s">
        <v>2421</v>
      </c>
      <c r="S491" s="74" t="s">
        <v>2400</v>
      </c>
      <c r="T491" s="73" t="s">
        <v>269</v>
      </c>
      <c r="U491" s="73" t="s">
        <v>270</v>
      </c>
      <c r="V491" s="68" t="s">
        <v>1669</v>
      </c>
      <c r="W491" s="68" t="s">
        <v>901</v>
      </c>
      <c r="X491" s="68"/>
      <c r="Y491" s="68" t="s">
        <v>2592</v>
      </c>
      <c r="Z491" s="68"/>
      <c r="AA491" s="68">
        <v>4.01</v>
      </c>
    </row>
    <row r="492" spans="1:27" ht="165.75">
      <c r="A492" s="71">
        <v>2491</v>
      </c>
      <c r="B492" s="73" t="s">
        <v>2049</v>
      </c>
      <c r="C492" s="73" t="s">
        <v>2219</v>
      </c>
      <c r="D492" s="73">
        <v>23</v>
      </c>
      <c r="E492" s="76">
        <v>12905</v>
      </c>
      <c r="F492" s="73" t="s">
        <v>2091</v>
      </c>
      <c r="G492" s="73" t="s">
        <v>449</v>
      </c>
      <c r="H492" s="73" t="s">
        <v>458</v>
      </c>
      <c r="I492" s="74" t="s">
        <v>1017</v>
      </c>
      <c r="J492" s="74" t="s">
        <v>271</v>
      </c>
      <c r="K492" s="73" t="s">
        <v>2091</v>
      </c>
      <c r="L492" s="74" t="s">
        <v>2219</v>
      </c>
      <c r="M492" s="74" t="s">
        <v>471</v>
      </c>
      <c r="N492" s="74" t="s">
        <v>1110</v>
      </c>
      <c r="O492" s="74"/>
      <c r="P492" s="74" t="s">
        <v>2207</v>
      </c>
      <c r="Q492" s="74"/>
      <c r="R492" s="74" t="s">
        <v>2632</v>
      </c>
      <c r="S492" s="74" t="s">
        <v>2419</v>
      </c>
      <c r="T492" s="73" t="s">
        <v>272</v>
      </c>
      <c r="U492" s="73" t="s">
        <v>1720</v>
      </c>
      <c r="V492" s="79" t="s">
        <v>2067</v>
      </c>
      <c r="W492" s="79" t="s">
        <v>2401</v>
      </c>
      <c r="X492" s="68"/>
      <c r="Y492" s="68" t="s">
        <v>203</v>
      </c>
      <c r="Z492" s="68"/>
      <c r="AA492" s="68">
        <v>4.01</v>
      </c>
    </row>
    <row r="493" spans="1:27" ht="63.75">
      <c r="A493" s="71">
        <v>2492</v>
      </c>
      <c r="B493" s="73" t="s">
        <v>2049</v>
      </c>
      <c r="C493" s="73" t="s">
        <v>1692</v>
      </c>
      <c r="D493" s="73">
        <v>33</v>
      </c>
      <c r="E493" s="73" t="s">
        <v>2228</v>
      </c>
      <c r="F493" s="73" t="s">
        <v>2092</v>
      </c>
      <c r="G493" s="73" t="s">
        <v>449</v>
      </c>
      <c r="H493" s="73" t="s">
        <v>1097</v>
      </c>
      <c r="I493" s="74" t="s">
        <v>1861</v>
      </c>
      <c r="J493" s="74" t="s">
        <v>2228</v>
      </c>
      <c r="K493" s="73" t="s">
        <v>2092</v>
      </c>
      <c r="L493" s="74" t="s">
        <v>1692</v>
      </c>
      <c r="M493" s="74" t="s">
        <v>472</v>
      </c>
      <c r="N493" s="74" t="s">
        <v>1107</v>
      </c>
      <c r="O493" s="74"/>
      <c r="P493" s="74" t="s">
        <v>2207</v>
      </c>
      <c r="Q493" s="74" t="s">
        <v>1151</v>
      </c>
      <c r="R493" s="74" t="s">
        <v>2475</v>
      </c>
      <c r="S493" s="74" t="s">
        <v>2419</v>
      </c>
      <c r="T493" s="73" t="s">
        <v>273</v>
      </c>
      <c r="U493" s="73" t="s">
        <v>274</v>
      </c>
      <c r="V493" s="79" t="s">
        <v>2065</v>
      </c>
      <c r="W493" s="79" t="s">
        <v>2458</v>
      </c>
      <c r="X493" s="68"/>
      <c r="Y493" s="68" t="s">
        <v>584</v>
      </c>
      <c r="Z493" s="68"/>
      <c r="AA493" s="68">
        <v>4.01</v>
      </c>
    </row>
    <row r="494" spans="1:27" ht="89.25">
      <c r="A494" s="71">
        <v>2493</v>
      </c>
      <c r="B494" s="73" t="s">
        <v>2049</v>
      </c>
      <c r="C494" s="73" t="s">
        <v>2266</v>
      </c>
      <c r="D494" s="73">
        <v>45</v>
      </c>
      <c r="E494" s="73">
        <v>55</v>
      </c>
      <c r="F494" s="73" t="s">
        <v>2091</v>
      </c>
      <c r="G494" s="73" t="s">
        <v>449</v>
      </c>
      <c r="H494" s="73" t="s">
        <v>1097</v>
      </c>
      <c r="I494" s="74" t="s">
        <v>1918</v>
      </c>
      <c r="J494" s="74" t="s">
        <v>1794</v>
      </c>
      <c r="K494" s="73" t="s">
        <v>2091</v>
      </c>
      <c r="L494" s="74" t="s">
        <v>2266</v>
      </c>
      <c r="M494" s="74" t="s">
        <v>472</v>
      </c>
      <c r="N494" s="74" t="s">
        <v>1104</v>
      </c>
      <c r="O494" s="74"/>
      <c r="P494" s="74" t="s">
        <v>1137</v>
      </c>
      <c r="Q494" s="74" t="s">
        <v>2190</v>
      </c>
      <c r="R494" s="74"/>
      <c r="S494" s="74"/>
      <c r="T494" s="73" t="s">
        <v>275</v>
      </c>
      <c r="U494" s="73" t="s">
        <v>276</v>
      </c>
      <c r="V494" s="68" t="s">
        <v>2198</v>
      </c>
      <c r="W494" s="68"/>
      <c r="X494" s="68" t="s">
        <v>2666</v>
      </c>
      <c r="Y494" s="68"/>
      <c r="Z494" s="68"/>
      <c r="AA494" s="68"/>
    </row>
    <row r="495" spans="1:27" ht="38.25">
      <c r="A495" s="71">
        <v>2494</v>
      </c>
      <c r="B495" s="73" t="s">
        <v>2049</v>
      </c>
      <c r="C495" s="73" t="s">
        <v>2266</v>
      </c>
      <c r="D495" s="73">
        <v>45</v>
      </c>
      <c r="E495" s="73">
        <v>55</v>
      </c>
      <c r="F495" s="73" t="s">
        <v>2091</v>
      </c>
      <c r="G495" s="73" t="s">
        <v>449</v>
      </c>
      <c r="H495" s="73" t="s">
        <v>1097</v>
      </c>
      <c r="I495" s="74" t="s">
        <v>1918</v>
      </c>
      <c r="J495" s="74" t="s">
        <v>1794</v>
      </c>
      <c r="K495" s="73" t="s">
        <v>2091</v>
      </c>
      <c r="L495" s="74" t="s">
        <v>2266</v>
      </c>
      <c r="M495" s="74" t="s">
        <v>472</v>
      </c>
      <c r="N495" s="74" t="s">
        <v>1104</v>
      </c>
      <c r="O495" s="74"/>
      <c r="P495" s="74" t="s">
        <v>1137</v>
      </c>
      <c r="Q495" s="74" t="s">
        <v>2190</v>
      </c>
      <c r="R495" s="74"/>
      <c r="S495" s="74"/>
      <c r="T495" s="73" t="s">
        <v>277</v>
      </c>
      <c r="U495" s="73" t="s">
        <v>276</v>
      </c>
      <c r="V495" s="68" t="s">
        <v>2198</v>
      </c>
      <c r="W495" s="68"/>
      <c r="X495" s="68" t="s">
        <v>2666</v>
      </c>
      <c r="Y495" s="68"/>
      <c r="Z495" s="68"/>
      <c r="AA495" s="68"/>
    </row>
    <row r="496" spans="1:27" ht="51">
      <c r="A496" s="71">
        <v>2495</v>
      </c>
      <c r="B496" s="73" t="s">
        <v>2049</v>
      </c>
      <c r="C496" s="73" t="s">
        <v>2266</v>
      </c>
      <c r="D496" s="73">
        <v>45</v>
      </c>
      <c r="E496" s="73">
        <v>55</v>
      </c>
      <c r="F496" s="73" t="s">
        <v>2091</v>
      </c>
      <c r="G496" s="73" t="s">
        <v>449</v>
      </c>
      <c r="H496" s="73" t="s">
        <v>1097</v>
      </c>
      <c r="I496" s="74" t="s">
        <v>1918</v>
      </c>
      <c r="J496" s="74" t="s">
        <v>1794</v>
      </c>
      <c r="K496" s="73" t="s">
        <v>2091</v>
      </c>
      <c r="L496" s="74" t="s">
        <v>2266</v>
      </c>
      <c r="M496" s="74" t="s">
        <v>472</v>
      </c>
      <c r="N496" s="74" t="s">
        <v>1104</v>
      </c>
      <c r="O496" s="74"/>
      <c r="P496" s="74" t="s">
        <v>1137</v>
      </c>
      <c r="Q496" s="74" t="s">
        <v>2190</v>
      </c>
      <c r="R496" s="74"/>
      <c r="S496" s="74"/>
      <c r="T496" s="73" t="s">
        <v>278</v>
      </c>
      <c r="U496" s="73" t="s">
        <v>276</v>
      </c>
      <c r="V496" s="68" t="s">
        <v>2198</v>
      </c>
      <c r="W496" s="68"/>
      <c r="X496" s="68" t="s">
        <v>2666</v>
      </c>
      <c r="Y496" s="68"/>
      <c r="Z496" s="68"/>
      <c r="AA496" s="68"/>
    </row>
    <row r="497" spans="1:27" ht="38.25">
      <c r="A497" s="71">
        <v>2496</v>
      </c>
      <c r="B497" s="73" t="s">
        <v>2049</v>
      </c>
      <c r="C497" s="73" t="s">
        <v>2266</v>
      </c>
      <c r="D497" s="73">
        <v>45</v>
      </c>
      <c r="E497" s="73">
        <v>55</v>
      </c>
      <c r="F497" s="73" t="s">
        <v>2091</v>
      </c>
      <c r="G497" s="73" t="s">
        <v>449</v>
      </c>
      <c r="H497" s="73" t="s">
        <v>1097</v>
      </c>
      <c r="I497" s="74" t="s">
        <v>1918</v>
      </c>
      <c r="J497" s="74" t="s">
        <v>1794</v>
      </c>
      <c r="K497" s="73" t="s">
        <v>2091</v>
      </c>
      <c r="L497" s="74" t="s">
        <v>2266</v>
      </c>
      <c r="M497" s="74" t="s">
        <v>472</v>
      </c>
      <c r="N497" s="74" t="s">
        <v>1104</v>
      </c>
      <c r="O497" s="74"/>
      <c r="P497" s="74" t="s">
        <v>1137</v>
      </c>
      <c r="Q497" s="74" t="s">
        <v>2190</v>
      </c>
      <c r="R497" s="74"/>
      <c r="S497" s="74"/>
      <c r="T497" s="73" t="s">
        <v>279</v>
      </c>
      <c r="U497" s="73" t="s">
        <v>276</v>
      </c>
      <c r="V497" s="68" t="s">
        <v>2198</v>
      </c>
      <c r="W497" s="68"/>
      <c r="X497" s="68" t="s">
        <v>2666</v>
      </c>
      <c r="Y497" s="68"/>
      <c r="Z497" s="68"/>
      <c r="AA497" s="68"/>
    </row>
    <row r="498" spans="1:27" ht="38.25">
      <c r="A498" s="71">
        <v>2497</v>
      </c>
      <c r="B498" s="73" t="s">
        <v>2049</v>
      </c>
      <c r="C498" s="73" t="s">
        <v>990</v>
      </c>
      <c r="D498" s="73">
        <v>52</v>
      </c>
      <c r="E498" s="73">
        <v>24</v>
      </c>
      <c r="F498" s="73" t="s">
        <v>2091</v>
      </c>
      <c r="G498" s="73" t="s">
        <v>449</v>
      </c>
      <c r="H498" s="73" t="s">
        <v>458</v>
      </c>
      <c r="I498" s="74" t="s">
        <v>1479</v>
      </c>
      <c r="J498" s="74" t="s">
        <v>2377</v>
      </c>
      <c r="K498" s="73" t="s">
        <v>2091</v>
      </c>
      <c r="L498" s="74" t="s">
        <v>990</v>
      </c>
      <c r="M498" s="74" t="s">
        <v>472</v>
      </c>
      <c r="N498" s="74" t="s">
        <v>1099</v>
      </c>
      <c r="O498" s="74"/>
      <c r="P498" s="74" t="s">
        <v>2207</v>
      </c>
      <c r="Q498" s="74" t="s">
        <v>67</v>
      </c>
      <c r="R498" s="74" t="s">
        <v>2421</v>
      </c>
      <c r="S498" s="74" t="s">
        <v>2400</v>
      </c>
      <c r="T498" s="73" t="s">
        <v>280</v>
      </c>
      <c r="U498" s="73" t="s">
        <v>281</v>
      </c>
      <c r="V498" s="68" t="s">
        <v>1669</v>
      </c>
      <c r="W498" s="68"/>
      <c r="X498" s="68"/>
      <c r="Y498" s="68" t="s">
        <v>203</v>
      </c>
      <c r="Z498" s="68"/>
      <c r="AA498" s="68">
        <v>4.01</v>
      </c>
    </row>
    <row r="499" spans="1:27" ht="38.25">
      <c r="A499" s="71">
        <v>2498</v>
      </c>
      <c r="B499" s="73" t="s">
        <v>2049</v>
      </c>
      <c r="C499" s="73" t="s">
        <v>994</v>
      </c>
      <c r="D499" s="73">
        <v>52</v>
      </c>
      <c r="E499" s="73">
        <v>62</v>
      </c>
      <c r="F499" s="73" t="s">
        <v>2091</v>
      </c>
      <c r="G499" s="73" t="s">
        <v>449</v>
      </c>
      <c r="H499" s="73" t="s">
        <v>458</v>
      </c>
      <c r="I499" s="74" t="s">
        <v>1479</v>
      </c>
      <c r="J499" s="74" t="s">
        <v>1428</v>
      </c>
      <c r="K499" s="73" t="s">
        <v>2091</v>
      </c>
      <c r="L499" s="74" t="s">
        <v>994</v>
      </c>
      <c r="M499" s="74" t="s">
        <v>472</v>
      </c>
      <c r="N499" s="74" t="s">
        <v>1099</v>
      </c>
      <c r="O499" s="74"/>
      <c r="P499" s="74" t="s">
        <v>2207</v>
      </c>
      <c r="Q499" s="74" t="s">
        <v>67</v>
      </c>
      <c r="R499" s="74" t="s">
        <v>2421</v>
      </c>
      <c r="S499" s="74" t="s">
        <v>2400</v>
      </c>
      <c r="T499" s="73" t="s">
        <v>280</v>
      </c>
      <c r="U499" s="73" t="s">
        <v>282</v>
      </c>
      <c r="V499" s="68" t="s">
        <v>1669</v>
      </c>
      <c r="W499" s="68"/>
      <c r="X499" s="68"/>
      <c r="Y499" s="68" t="s">
        <v>584</v>
      </c>
      <c r="Z499" s="68"/>
      <c r="AA499" s="68">
        <v>4.01</v>
      </c>
    </row>
    <row r="500" spans="1:27" ht="51">
      <c r="A500" s="71">
        <v>2499</v>
      </c>
      <c r="B500" s="73" t="s">
        <v>2049</v>
      </c>
      <c r="C500" s="73" t="s">
        <v>1800</v>
      </c>
      <c r="D500" s="73">
        <v>58</v>
      </c>
      <c r="E500" s="73">
        <v>17</v>
      </c>
      <c r="F500" s="73" t="s">
        <v>2092</v>
      </c>
      <c r="G500" s="73" t="s">
        <v>449</v>
      </c>
      <c r="H500" s="73" t="s">
        <v>458</v>
      </c>
      <c r="I500" s="74" t="s">
        <v>1487</v>
      </c>
      <c r="J500" s="74" t="s">
        <v>2679</v>
      </c>
      <c r="K500" s="73" t="s">
        <v>2092</v>
      </c>
      <c r="L500" s="74" t="s">
        <v>1800</v>
      </c>
      <c r="M500" s="74" t="s">
        <v>472</v>
      </c>
      <c r="N500" s="74" t="s">
        <v>1099</v>
      </c>
      <c r="O500" s="74"/>
      <c r="P500" s="74" t="s">
        <v>2207</v>
      </c>
      <c r="Q500" s="74" t="s">
        <v>67</v>
      </c>
      <c r="R500" s="74" t="s">
        <v>2421</v>
      </c>
      <c r="S500" s="74" t="s">
        <v>2400</v>
      </c>
      <c r="T500" s="73" t="s">
        <v>283</v>
      </c>
      <c r="U500" s="73" t="s">
        <v>284</v>
      </c>
      <c r="V500" s="68" t="s">
        <v>1669</v>
      </c>
      <c r="W500" s="68"/>
      <c r="X500" s="68"/>
      <c r="Y500" s="68" t="s">
        <v>2592</v>
      </c>
      <c r="Z500" s="68"/>
      <c r="AA500" s="68">
        <v>4.01</v>
      </c>
    </row>
    <row r="501" spans="1:27" ht="38.25">
      <c r="A501" s="71">
        <v>2500</v>
      </c>
      <c r="B501" s="73" t="s">
        <v>2049</v>
      </c>
      <c r="C501" s="73" t="s">
        <v>868</v>
      </c>
      <c r="D501" s="73">
        <v>63</v>
      </c>
      <c r="E501" s="73">
        <v>46</v>
      </c>
      <c r="F501" s="73" t="s">
        <v>2091</v>
      </c>
      <c r="G501" s="73" t="s">
        <v>449</v>
      </c>
      <c r="H501" s="73" t="s">
        <v>458</v>
      </c>
      <c r="I501" s="74" t="s">
        <v>88</v>
      </c>
      <c r="J501" s="74" t="s">
        <v>1832</v>
      </c>
      <c r="K501" s="73" t="s">
        <v>2091</v>
      </c>
      <c r="L501" s="74" t="s">
        <v>868</v>
      </c>
      <c r="M501" s="74" t="s">
        <v>475</v>
      </c>
      <c r="N501" s="74" t="s">
        <v>1099</v>
      </c>
      <c r="O501" s="74"/>
      <c r="P501" s="74" t="s">
        <v>2207</v>
      </c>
      <c r="Q501" s="74" t="s">
        <v>67</v>
      </c>
      <c r="R501" s="74" t="s">
        <v>2421</v>
      </c>
      <c r="S501" s="74" t="s">
        <v>2400</v>
      </c>
      <c r="T501" s="73" t="s">
        <v>285</v>
      </c>
      <c r="U501" s="73" t="s">
        <v>286</v>
      </c>
      <c r="V501" s="68" t="s">
        <v>1669</v>
      </c>
      <c r="W501" s="68"/>
      <c r="X501" s="68"/>
      <c r="Y501" s="68" t="s">
        <v>2592</v>
      </c>
      <c r="Z501" s="68"/>
      <c r="AA501" s="68">
        <v>4.01</v>
      </c>
    </row>
    <row r="502" spans="1:27" ht="127.5">
      <c r="A502" s="71">
        <v>2501</v>
      </c>
      <c r="B502" s="73" t="s">
        <v>2049</v>
      </c>
      <c r="C502" s="73" t="s">
        <v>868</v>
      </c>
      <c r="D502" s="73">
        <v>64</v>
      </c>
      <c r="E502" s="73">
        <v>7</v>
      </c>
      <c r="F502" s="73" t="s">
        <v>2091</v>
      </c>
      <c r="G502" s="73" t="s">
        <v>449</v>
      </c>
      <c r="H502" s="73" t="s">
        <v>460</v>
      </c>
      <c r="I502" s="74" t="s">
        <v>1506</v>
      </c>
      <c r="J502" s="74" t="s">
        <v>1753</v>
      </c>
      <c r="K502" s="73" t="s">
        <v>2091</v>
      </c>
      <c r="L502" s="74" t="s">
        <v>868</v>
      </c>
      <c r="M502" s="74" t="s">
        <v>475</v>
      </c>
      <c r="N502" s="74" t="s">
        <v>1120</v>
      </c>
      <c r="O502" s="74"/>
      <c r="P502" s="74" t="s">
        <v>2207</v>
      </c>
      <c r="Q502" s="74" t="s">
        <v>1149</v>
      </c>
      <c r="R502" s="74" t="s">
        <v>2485</v>
      </c>
      <c r="S502" s="74" t="s">
        <v>2486</v>
      </c>
      <c r="T502" s="73" t="s">
        <v>287</v>
      </c>
      <c r="U502" s="73" t="s">
        <v>1720</v>
      </c>
      <c r="V502" s="68" t="s">
        <v>2198</v>
      </c>
      <c r="W502" s="79" t="s">
        <v>2481</v>
      </c>
      <c r="X502" s="68"/>
      <c r="Y502" s="68"/>
      <c r="Z502" s="68"/>
      <c r="AA502" s="68"/>
    </row>
    <row r="503" spans="1:27" ht="114.75">
      <c r="A503" s="71">
        <v>2502</v>
      </c>
      <c r="B503" s="73" t="s">
        <v>2049</v>
      </c>
      <c r="C503" s="73" t="s">
        <v>356</v>
      </c>
      <c r="D503" s="73">
        <v>64</v>
      </c>
      <c r="E503" s="73">
        <v>52</v>
      </c>
      <c r="F503" s="73" t="s">
        <v>2091</v>
      </c>
      <c r="G503" s="73" t="s">
        <v>449</v>
      </c>
      <c r="H503" s="73" t="s">
        <v>460</v>
      </c>
      <c r="I503" s="74" t="s">
        <v>1506</v>
      </c>
      <c r="J503" s="74" t="s">
        <v>1479</v>
      </c>
      <c r="K503" s="73" t="s">
        <v>2091</v>
      </c>
      <c r="L503" s="74" t="s">
        <v>356</v>
      </c>
      <c r="M503" s="74" t="s">
        <v>475</v>
      </c>
      <c r="N503" s="74" t="s">
        <v>1106</v>
      </c>
      <c r="O503" s="74"/>
      <c r="P503" s="74" t="s">
        <v>1137</v>
      </c>
      <c r="Q503" s="74" t="s">
        <v>66</v>
      </c>
      <c r="R503" s="74"/>
      <c r="S503" s="74"/>
      <c r="T503" s="73" t="s">
        <v>427</v>
      </c>
      <c r="U503" s="73" t="s">
        <v>428</v>
      </c>
      <c r="V503" s="68"/>
      <c r="W503" s="68"/>
      <c r="X503" s="68"/>
      <c r="Y503" s="68"/>
      <c r="Z503" s="68"/>
      <c r="AA503" s="68"/>
    </row>
    <row r="504" spans="1:27" ht="38.25">
      <c r="A504" s="71">
        <v>2503</v>
      </c>
      <c r="B504" s="73" t="s">
        <v>2049</v>
      </c>
      <c r="C504" s="73" t="s">
        <v>356</v>
      </c>
      <c r="D504" s="73">
        <v>65</v>
      </c>
      <c r="E504" s="73">
        <v>40</v>
      </c>
      <c r="F504" s="73" t="s">
        <v>2091</v>
      </c>
      <c r="G504" s="73" t="s">
        <v>449</v>
      </c>
      <c r="H504" s="73" t="s">
        <v>460</v>
      </c>
      <c r="I504" s="74" t="s">
        <v>2300</v>
      </c>
      <c r="J504" s="74" t="s">
        <v>1474</v>
      </c>
      <c r="K504" s="73" t="s">
        <v>2091</v>
      </c>
      <c r="L504" s="74" t="s">
        <v>356</v>
      </c>
      <c r="M504" s="74" t="s">
        <v>475</v>
      </c>
      <c r="N504" s="74" t="s">
        <v>1120</v>
      </c>
      <c r="O504" s="74"/>
      <c r="P504" s="74" t="s">
        <v>2207</v>
      </c>
      <c r="Q504" s="74" t="s">
        <v>1149</v>
      </c>
      <c r="R504" s="74" t="s">
        <v>2485</v>
      </c>
      <c r="S504" s="74" t="s">
        <v>2486</v>
      </c>
      <c r="T504" s="73" t="s">
        <v>1072</v>
      </c>
      <c r="U504" s="73" t="s">
        <v>1720</v>
      </c>
      <c r="V504" s="68" t="s">
        <v>2198</v>
      </c>
      <c r="W504" s="79" t="s">
        <v>2482</v>
      </c>
      <c r="X504" s="68"/>
      <c r="Y504" s="68"/>
      <c r="Z504" s="68"/>
      <c r="AA504" s="68"/>
    </row>
    <row r="505" spans="1:27" ht="89.25">
      <c r="A505" s="71">
        <v>2504</v>
      </c>
      <c r="B505" s="73" t="s">
        <v>2049</v>
      </c>
      <c r="C505" s="73" t="s">
        <v>1073</v>
      </c>
      <c r="D505" s="73">
        <v>69</v>
      </c>
      <c r="E505" s="73" t="s">
        <v>2016</v>
      </c>
      <c r="F505" s="73" t="s">
        <v>2091</v>
      </c>
      <c r="G505" s="73" t="s">
        <v>449</v>
      </c>
      <c r="H505" s="73" t="s">
        <v>1102</v>
      </c>
      <c r="I505" s="74" t="s">
        <v>1074</v>
      </c>
      <c r="J505" s="74" t="s">
        <v>2016</v>
      </c>
      <c r="K505" s="73" t="s">
        <v>2091</v>
      </c>
      <c r="L505" s="74" t="s">
        <v>1073</v>
      </c>
      <c r="M505" s="74" t="s">
        <v>475</v>
      </c>
      <c r="N505" s="74" t="s">
        <v>1108</v>
      </c>
      <c r="O505" s="74"/>
      <c r="P505" s="74" t="s">
        <v>2207</v>
      </c>
      <c r="Q505" s="74" t="s">
        <v>1139</v>
      </c>
      <c r="R505" s="74" t="s">
        <v>2605</v>
      </c>
      <c r="S505" s="74" t="s">
        <v>2419</v>
      </c>
      <c r="T505" s="73" t="s">
        <v>429</v>
      </c>
      <c r="U505" s="73" t="s">
        <v>430</v>
      </c>
      <c r="V505" s="68" t="s">
        <v>2067</v>
      </c>
      <c r="W505" s="73" t="s">
        <v>2522</v>
      </c>
      <c r="X505" s="68"/>
      <c r="Y505" s="68" t="s">
        <v>584</v>
      </c>
      <c r="Z505" s="68"/>
      <c r="AA505" s="68">
        <v>4.01</v>
      </c>
    </row>
    <row r="506" spans="1:27" ht="102">
      <c r="A506" s="71">
        <v>2505</v>
      </c>
      <c r="B506" s="73" t="s">
        <v>2049</v>
      </c>
      <c r="C506" s="73" t="s">
        <v>431</v>
      </c>
      <c r="D506" s="73"/>
      <c r="E506" s="73"/>
      <c r="F506" s="73" t="s">
        <v>2091</v>
      </c>
      <c r="G506" s="73" t="s">
        <v>449</v>
      </c>
      <c r="H506" s="73" t="s">
        <v>1097</v>
      </c>
      <c r="I506" s="74"/>
      <c r="J506" s="74"/>
      <c r="K506" s="73" t="s">
        <v>2091</v>
      </c>
      <c r="L506" s="74" t="s">
        <v>431</v>
      </c>
      <c r="M506" s="74" t="s">
        <v>475</v>
      </c>
      <c r="N506" s="74" t="s">
        <v>1098</v>
      </c>
      <c r="O506" s="74"/>
      <c r="P506" s="74" t="s">
        <v>2207</v>
      </c>
      <c r="Q506" s="74" t="s">
        <v>67</v>
      </c>
      <c r="R506" s="74" t="s">
        <v>1939</v>
      </c>
      <c r="S506" s="74" t="s">
        <v>2419</v>
      </c>
      <c r="T506" s="73" t="s">
        <v>432</v>
      </c>
      <c r="U506" s="73" t="s">
        <v>276</v>
      </c>
      <c r="V506" s="68" t="s">
        <v>1669</v>
      </c>
      <c r="W506" s="68" t="s">
        <v>2585</v>
      </c>
      <c r="X506" s="68"/>
      <c r="Y506" s="68" t="s">
        <v>585</v>
      </c>
      <c r="Z506" s="68"/>
      <c r="AA506" s="68">
        <v>4.01</v>
      </c>
    </row>
    <row r="507" spans="1:27" ht="63.75">
      <c r="A507" s="71">
        <v>2506</v>
      </c>
      <c r="B507" s="73" t="s">
        <v>2049</v>
      </c>
      <c r="C507" s="73" t="s">
        <v>433</v>
      </c>
      <c r="D507" s="73">
        <v>75</v>
      </c>
      <c r="E507" s="73">
        <v>43</v>
      </c>
      <c r="F507" s="73" t="s">
        <v>2091</v>
      </c>
      <c r="G507" s="73" t="s">
        <v>449</v>
      </c>
      <c r="H507" s="73" t="s">
        <v>1097</v>
      </c>
      <c r="I507" s="74" t="s">
        <v>2306</v>
      </c>
      <c r="J507" s="74" t="s">
        <v>421</v>
      </c>
      <c r="K507" s="73" t="s">
        <v>2091</v>
      </c>
      <c r="L507" s="74" t="s">
        <v>433</v>
      </c>
      <c r="M507" s="74" t="s">
        <v>475</v>
      </c>
      <c r="N507" s="74" t="s">
        <v>1100</v>
      </c>
      <c r="O507" s="74"/>
      <c r="P507" s="74" t="s">
        <v>1137</v>
      </c>
      <c r="Q507" s="74" t="s">
        <v>102</v>
      </c>
      <c r="R507" s="74"/>
      <c r="S507" s="74"/>
      <c r="T507" s="73" t="s">
        <v>434</v>
      </c>
      <c r="U507" s="73" t="s">
        <v>276</v>
      </c>
      <c r="V507" s="68" t="s">
        <v>2198</v>
      </c>
      <c r="W507" s="68"/>
      <c r="X507" s="68" t="s">
        <v>2666</v>
      </c>
      <c r="Y507" s="68"/>
      <c r="Z507" s="68"/>
      <c r="AA507" s="68"/>
    </row>
    <row r="508" spans="1:27" ht="38.25">
      <c r="A508" s="71">
        <v>2507</v>
      </c>
      <c r="B508" s="73" t="s">
        <v>2049</v>
      </c>
      <c r="C508" s="73" t="s">
        <v>1613</v>
      </c>
      <c r="D508" s="73">
        <v>107</v>
      </c>
      <c r="E508" s="73">
        <v>35</v>
      </c>
      <c r="F508" s="73" t="s">
        <v>2091</v>
      </c>
      <c r="G508" s="73" t="s">
        <v>449</v>
      </c>
      <c r="H508" s="73" t="s">
        <v>1097</v>
      </c>
      <c r="I508" s="74" t="s">
        <v>813</v>
      </c>
      <c r="J508" s="74" t="s">
        <v>734</v>
      </c>
      <c r="K508" s="73" t="s">
        <v>2091</v>
      </c>
      <c r="L508" s="74" t="s">
        <v>1613</v>
      </c>
      <c r="M508" s="74" t="s">
        <v>482</v>
      </c>
      <c r="N508" s="74" t="s">
        <v>1107</v>
      </c>
      <c r="O508" s="74"/>
      <c r="P508" s="74" t="s">
        <v>1137</v>
      </c>
      <c r="Q508" s="74" t="s">
        <v>1151</v>
      </c>
      <c r="R508" s="74"/>
      <c r="S508" s="74"/>
      <c r="T508" s="73" t="s">
        <v>435</v>
      </c>
      <c r="U508" s="73" t="s">
        <v>1720</v>
      </c>
      <c r="V508" s="68" t="s">
        <v>2198</v>
      </c>
      <c r="W508" s="79" t="s">
        <v>2452</v>
      </c>
      <c r="X508" s="68" t="s">
        <v>302</v>
      </c>
      <c r="Y508" s="68"/>
      <c r="Z508" s="68"/>
      <c r="AA508" s="68"/>
    </row>
    <row r="509" spans="1:27" ht="204">
      <c r="A509" s="71">
        <v>2508</v>
      </c>
      <c r="B509" s="73" t="s">
        <v>2049</v>
      </c>
      <c r="C509" s="73" t="s">
        <v>1613</v>
      </c>
      <c r="D509" s="73">
        <v>107</v>
      </c>
      <c r="E509" s="73" t="s">
        <v>1811</v>
      </c>
      <c r="F509" s="73" t="s">
        <v>2091</v>
      </c>
      <c r="G509" s="73" t="s">
        <v>449</v>
      </c>
      <c r="H509" s="73" t="s">
        <v>1097</v>
      </c>
      <c r="I509" s="74" t="s">
        <v>813</v>
      </c>
      <c r="J509" s="74" t="s">
        <v>1811</v>
      </c>
      <c r="K509" s="73" t="s">
        <v>2091</v>
      </c>
      <c r="L509" s="74" t="s">
        <v>1613</v>
      </c>
      <c r="M509" s="74" t="s">
        <v>482</v>
      </c>
      <c r="N509" s="74" t="s">
        <v>1107</v>
      </c>
      <c r="O509" s="74"/>
      <c r="P509" s="74" t="s">
        <v>1137</v>
      </c>
      <c r="Q509" s="74" t="s">
        <v>1151</v>
      </c>
      <c r="R509" s="74"/>
      <c r="S509" s="74"/>
      <c r="T509" s="73" t="s">
        <v>436</v>
      </c>
      <c r="U509" s="73" t="s">
        <v>274</v>
      </c>
      <c r="V509" s="68" t="s">
        <v>2198</v>
      </c>
      <c r="W509" s="79" t="s">
        <v>2428</v>
      </c>
      <c r="X509" s="68" t="s">
        <v>302</v>
      </c>
      <c r="Y509" s="68"/>
      <c r="Z509" s="68"/>
      <c r="AA509" s="68"/>
    </row>
    <row r="510" spans="1:27" ht="25.5">
      <c r="A510" s="71">
        <v>2509</v>
      </c>
      <c r="B510" s="73" t="s">
        <v>2049</v>
      </c>
      <c r="C510" s="73" t="s">
        <v>1757</v>
      </c>
      <c r="D510" s="73">
        <v>109</v>
      </c>
      <c r="E510" s="73">
        <v>36</v>
      </c>
      <c r="F510" s="73" t="s">
        <v>2092</v>
      </c>
      <c r="G510" s="73" t="s">
        <v>449</v>
      </c>
      <c r="H510" s="73" t="s">
        <v>1097</v>
      </c>
      <c r="I510" s="74" t="s">
        <v>1747</v>
      </c>
      <c r="J510" s="74" t="s">
        <v>974</v>
      </c>
      <c r="K510" s="73" t="s">
        <v>2092</v>
      </c>
      <c r="L510" s="74" t="s">
        <v>1757</v>
      </c>
      <c r="M510" s="74" t="s">
        <v>482</v>
      </c>
      <c r="N510" s="74" t="s">
        <v>1107</v>
      </c>
      <c r="O510" s="74"/>
      <c r="P510" s="74" t="s">
        <v>2207</v>
      </c>
      <c r="Q510" s="74" t="s">
        <v>1151</v>
      </c>
      <c r="R510" s="74" t="s">
        <v>2475</v>
      </c>
      <c r="S510" s="74" t="s">
        <v>2419</v>
      </c>
      <c r="T510" s="73" t="s">
        <v>437</v>
      </c>
      <c r="U510" s="73" t="s">
        <v>274</v>
      </c>
      <c r="V510" s="79" t="s">
        <v>2065</v>
      </c>
      <c r="W510" s="79" t="s">
        <v>2459</v>
      </c>
      <c r="X510" s="68"/>
      <c r="Y510" s="68" t="s">
        <v>584</v>
      </c>
      <c r="Z510" s="68"/>
      <c r="AA510" s="68">
        <v>4.01</v>
      </c>
    </row>
    <row r="511" spans="1:27" ht="51">
      <c r="A511" s="71">
        <v>2510</v>
      </c>
      <c r="B511" s="73" t="s">
        <v>2049</v>
      </c>
      <c r="C511" s="73" t="s">
        <v>1757</v>
      </c>
      <c r="D511" s="73">
        <v>109</v>
      </c>
      <c r="E511" s="73">
        <v>38</v>
      </c>
      <c r="F511" s="73" t="s">
        <v>2092</v>
      </c>
      <c r="G511" s="73" t="s">
        <v>449</v>
      </c>
      <c r="H511" s="73" t="s">
        <v>1097</v>
      </c>
      <c r="I511" s="74" t="s">
        <v>1747</v>
      </c>
      <c r="J511" s="74" t="s">
        <v>1444</v>
      </c>
      <c r="K511" s="73" t="s">
        <v>2092</v>
      </c>
      <c r="L511" s="74" t="s">
        <v>1757</v>
      </c>
      <c r="M511" s="74" t="s">
        <v>482</v>
      </c>
      <c r="N511" s="74" t="s">
        <v>1107</v>
      </c>
      <c r="O511" s="74"/>
      <c r="P511" s="74" t="s">
        <v>2207</v>
      </c>
      <c r="Q511" s="74" t="s">
        <v>1151</v>
      </c>
      <c r="R511" s="74" t="s">
        <v>2475</v>
      </c>
      <c r="S511" s="74" t="s">
        <v>2419</v>
      </c>
      <c r="T511" s="73" t="s">
        <v>438</v>
      </c>
      <c r="U511" s="73" t="s">
        <v>1720</v>
      </c>
      <c r="V511" s="79" t="s">
        <v>2067</v>
      </c>
      <c r="W511" s="79" t="s">
        <v>2460</v>
      </c>
      <c r="X511" s="68"/>
      <c r="Y511" s="68" t="s">
        <v>584</v>
      </c>
      <c r="Z511" s="68"/>
      <c r="AA511" s="68">
        <v>4.01</v>
      </c>
    </row>
    <row r="512" spans="1:27" ht="76.5">
      <c r="A512" s="71">
        <v>2511</v>
      </c>
      <c r="B512" s="73" t="s">
        <v>2049</v>
      </c>
      <c r="C512" s="73" t="s">
        <v>1757</v>
      </c>
      <c r="D512" s="73">
        <v>109</v>
      </c>
      <c r="E512" s="73" t="s">
        <v>2011</v>
      </c>
      <c r="F512" s="73" t="s">
        <v>2091</v>
      </c>
      <c r="G512" s="73" t="s">
        <v>449</v>
      </c>
      <c r="H512" s="73" t="s">
        <v>1097</v>
      </c>
      <c r="I512" s="74" t="s">
        <v>1747</v>
      </c>
      <c r="J512" s="74" t="s">
        <v>2011</v>
      </c>
      <c r="K512" s="73" t="s">
        <v>2091</v>
      </c>
      <c r="L512" s="74" t="s">
        <v>1757</v>
      </c>
      <c r="M512" s="74" t="s">
        <v>482</v>
      </c>
      <c r="N512" s="74" t="s">
        <v>1107</v>
      </c>
      <c r="O512" s="74"/>
      <c r="P512" s="74" t="s">
        <v>1137</v>
      </c>
      <c r="Q512" s="74" t="s">
        <v>1151</v>
      </c>
      <c r="R512" s="74"/>
      <c r="S512" s="74"/>
      <c r="T512" s="73" t="s">
        <v>1880</v>
      </c>
      <c r="U512" s="73" t="s">
        <v>1720</v>
      </c>
      <c r="V512" s="68" t="s">
        <v>2198</v>
      </c>
      <c r="W512" s="79" t="s">
        <v>2428</v>
      </c>
      <c r="X512" s="68" t="s">
        <v>302</v>
      </c>
      <c r="Y512" s="68"/>
      <c r="Z512" s="68"/>
      <c r="AA512" s="68"/>
    </row>
    <row r="513" spans="1:27" ht="38.25">
      <c r="A513" s="71">
        <v>2512</v>
      </c>
      <c r="B513" s="73" t="s">
        <v>2049</v>
      </c>
      <c r="C513" s="73" t="s">
        <v>1757</v>
      </c>
      <c r="D513" s="73">
        <v>110</v>
      </c>
      <c r="E513" s="75">
        <v>40183</v>
      </c>
      <c r="F513" s="73" t="s">
        <v>2091</v>
      </c>
      <c r="G513" s="73" t="s">
        <v>449</v>
      </c>
      <c r="H513" s="73" t="s">
        <v>1097</v>
      </c>
      <c r="I513" s="74" t="s">
        <v>374</v>
      </c>
      <c r="J513" s="74" t="s">
        <v>1558</v>
      </c>
      <c r="K513" s="73" t="s">
        <v>2091</v>
      </c>
      <c r="L513" s="74" t="s">
        <v>1757</v>
      </c>
      <c r="M513" s="74" t="s">
        <v>482</v>
      </c>
      <c r="N513" s="74" t="s">
        <v>1107</v>
      </c>
      <c r="O513" s="74"/>
      <c r="P513" s="74" t="s">
        <v>2207</v>
      </c>
      <c r="Q513" s="74" t="s">
        <v>1151</v>
      </c>
      <c r="R513" s="74" t="s">
        <v>2475</v>
      </c>
      <c r="S513" s="74" t="s">
        <v>2419</v>
      </c>
      <c r="T513" s="73" t="s">
        <v>1881</v>
      </c>
      <c r="U513" s="73" t="s">
        <v>1720</v>
      </c>
      <c r="V513" s="79" t="s">
        <v>2067</v>
      </c>
      <c r="W513" s="79" t="s">
        <v>2461</v>
      </c>
      <c r="X513" s="68"/>
      <c r="Y513" s="68" t="s">
        <v>584</v>
      </c>
      <c r="Z513" s="68"/>
      <c r="AA513" s="68">
        <v>4.01</v>
      </c>
    </row>
    <row r="514" spans="1:27" ht="25.5">
      <c r="A514" s="71">
        <v>2513</v>
      </c>
      <c r="B514" s="73" t="s">
        <v>2049</v>
      </c>
      <c r="C514" s="73" t="s">
        <v>1757</v>
      </c>
      <c r="D514" s="73">
        <v>110</v>
      </c>
      <c r="E514" s="73">
        <v>10</v>
      </c>
      <c r="F514" s="73" t="s">
        <v>2091</v>
      </c>
      <c r="G514" s="73" t="s">
        <v>449</v>
      </c>
      <c r="H514" s="73" t="s">
        <v>1097</v>
      </c>
      <c r="I514" s="74" t="s">
        <v>374</v>
      </c>
      <c r="J514" s="74" t="s">
        <v>2358</v>
      </c>
      <c r="K514" s="73" t="s">
        <v>2091</v>
      </c>
      <c r="L514" s="74" t="s">
        <v>1757</v>
      </c>
      <c r="M514" s="74" t="s">
        <v>482</v>
      </c>
      <c r="N514" s="74" t="s">
        <v>1107</v>
      </c>
      <c r="O514" s="74"/>
      <c r="P514" s="74" t="s">
        <v>2207</v>
      </c>
      <c r="Q514" s="74" t="s">
        <v>1151</v>
      </c>
      <c r="R514" s="74" t="s">
        <v>2475</v>
      </c>
      <c r="S514" s="74" t="s">
        <v>2419</v>
      </c>
      <c r="T514" s="73" t="s">
        <v>1882</v>
      </c>
      <c r="U514" s="73" t="s">
        <v>1883</v>
      </c>
      <c r="V514" s="79" t="s">
        <v>2065</v>
      </c>
      <c r="W514" s="79" t="s">
        <v>2655</v>
      </c>
      <c r="X514" s="68"/>
      <c r="Y514" s="68" t="s">
        <v>584</v>
      </c>
      <c r="Z514" s="68"/>
      <c r="AA514" s="68">
        <v>4.01</v>
      </c>
    </row>
    <row r="515" spans="1:27" ht="25.5">
      <c r="A515" s="71">
        <v>2514</v>
      </c>
      <c r="B515" s="73" t="s">
        <v>2049</v>
      </c>
      <c r="C515" s="73" t="s">
        <v>1757</v>
      </c>
      <c r="D515" s="73">
        <v>110</v>
      </c>
      <c r="E515" s="73">
        <v>14</v>
      </c>
      <c r="F515" s="73" t="s">
        <v>2091</v>
      </c>
      <c r="G515" s="73" t="s">
        <v>449</v>
      </c>
      <c r="H515" s="73" t="s">
        <v>1097</v>
      </c>
      <c r="I515" s="74" t="s">
        <v>374</v>
      </c>
      <c r="J515" s="74" t="s">
        <v>705</v>
      </c>
      <c r="K515" s="73" t="s">
        <v>2091</v>
      </c>
      <c r="L515" s="74" t="s">
        <v>1757</v>
      </c>
      <c r="M515" s="74" t="s">
        <v>482</v>
      </c>
      <c r="N515" s="74" t="s">
        <v>1107</v>
      </c>
      <c r="O515" s="74"/>
      <c r="P515" s="74" t="s">
        <v>2207</v>
      </c>
      <c r="Q515" s="74" t="s">
        <v>1151</v>
      </c>
      <c r="R515" s="74" t="s">
        <v>2475</v>
      </c>
      <c r="S515" s="74" t="s">
        <v>2419</v>
      </c>
      <c r="T515" s="73" t="s">
        <v>1882</v>
      </c>
      <c r="U515" s="73" t="s">
        <v>1883</v>
      </c>
      <c r="V515" s="79" t="s">
        <v>2065</v>
      </c>
      <c r="W515" s="79" t="s">
        <v>2655</v>
      </c>
      <c r="X515" s="68"/>
      <c r="Y515" s="68" t="s">
        <v>584</v>
      </c>
      <c r="Z515" s="68"/>
      <c r="AA515" s="68">
        <v>4.01</v>
      </c>
    </row>
    <row r="516" spans="1:27" ht="76.5">
      <c r="A516" s="71">
        <v>2515</v>
      </c>
      <c r="B516" s="73" t="s">
        <v>2049</v>
      </c>
      <c r="C516" s="73" t="s">
        <v>2389</v>
      </c>
      <c r="D516" s="73">
        <v>111</v>
      </c>
      <c r="E516" s="73">
        <v>53</v>
      </c>
      <c r="F516" s="73" t="s">
        <v>2091</v>
      </c>
      <c r="G516" s="73" t="s">
        <v>449</v>
      </c>
      <c r="H516" s="73" t="s">
        <v>1097</v>
      </c>
      <c r="I516" s="74" t="s">
        <v>2354</v>
      </c>
      <c r="J516" s="74" t="s">
        <v>1450</v>
      </c>
      <c r="K516" s="73" t="s">
        <v>2091</v>
      </c>
      <c r="L516" s="74" t="s">
        <v>2389</v>
      </c>
      <c r="M516" s="74" t="s">
        <v>482</v>
      </c>
      <c r="N516" s="74" t="s">
        <v>1107</v>
      </c>
      <c r="O516" s="74"/>
      <c r="P516" s="74" t="s">
        <v>2207</v>
      </c>
      <c r="Q516" s="74" t="s">
        <v>1151</v>
      </c>
      <c r="R516" s="74" t="s">
        <v>2475</v>
      </c>
      <c r="S516" s="74" t="s">
        <v>2419</v>
      </c>
      <c r="T516" s="73" t="s">
        <v>1884</v>
      </c>
      <c r="U516" s="73" t="s">
        <v>274</v>
      </c>
      <c r="V516" s="79" t="s">
        <v>2067</v>
      </c>
      <c r="W516" s="79" t="s">
        <v>2462</v>
      </c>
      <c r="X516" s="68"/>
      <c r="Y516" s="68" t="s">
        <v>584</v>
      </c>
      <c r="Z516" s="68"/>
      <c r="AA516" s="68">
        <v>4.01</v>
      </c>
    </row>
    <row r="517" spans="1:27" ht="165.75">
      <c r="A517" s="71">
        <v>2516</v>
      </c>
      <c r="B517" s="73" t="s">
        <v>2049</v>
      </c>
      <c r="C517" s="73" t="s">
        <v>2389</v>
      </c>
      <c r="D517" s="73">
        <v>111</v>
      </c>
      <c r="E517" s="73" t="s">
        <v>1037</v>
      </c>
      <c r="F517" s="73" t="s">
        <v>2091</v>
      </c>
      <c r="G517" s="73" t="s">
        <v>449</v>
      </c>
      <c r="H517" s="73" t="s">
        <v>1097</v>
      </c>
      <c r="I517" s="74" t="s">
        <v>2354</v>
      </c>
      <c r="J517" s="74" t="s">
        <v>1037</v>
      </c>
      <c r="K517" s="73" t="s">
        <v>2091</v>
      </c>
      <c r="L517" s="74" t="s">
        <v>2389</v>
      </c>
      <c r="M517" s="74" t="s">
        <v>482</v>
      </c>
      <c r="N517" s="74" t="s">
        <v>1107</v>
      </c>
      <c r="O517" s="74"/>
      <c r="P517" s="74" t="s">
        <v>1137</v>
      </c>
      <c r="Q517" s="74" t="s">
        <v>1151</v>
      </c>
      <c r="R517" s="74"/>
      <c r="S517" s="74"/>
      <c r="T517" s="73" t="s">
        <v>653</v>
      </c>
      <c r="U517" s="73" t="s">
        <v>274</v>
      </c>
      <c r="V517" s="68"/>
      <c r="W517" s="68"/>
      <c r="X517" s="68"/>
      <c r="Y517" s="68"/>
      <c r="Z517" s="68"/>
      <c r="AA517" s="68"/>
    </row>
    <row r="518" spans="1:27" ht="25.5">
      <c r="A518" s="71">
        <v>2517</v>
      </c>
      <c r="B518" s="73" t="s">
        <v>2049</v>
      </c>
      <c r="C518" s="73" t="s">
        <v>384</v>
      </c>
      <c r="D518" s="73">
        <v>110</v>
      </c>
      <c r="E518" s="73">
        <v>37</v>
      </c>
      <c r="F518" s="73" t="s">
        <v>2092</v>
      </c>
      <c r="G518" s="73" t="s">
        <v>449</v>
      </c>
      <c r="H518" s="73" t="s">
        <v>1097</v>
      </c>
      <c r="I518" s="74" t="s">
        <v>374</v>
      </c>
      <c r="J518" s="74" t="s">
        <v>1470</v>
      </c>
      <c r="K518" s="73" t="s">
        <v>2092</v>
      </c>
      <c r="L518" s="74" t="s">
        <v>384</v>
      </c>
      <c r="M518" s="74" t="s">
        <v>482</v>
      </c>
      <c r="N518" s="74" t="s">
        <v>1107</v>
      </c>
      <c r="O518" s="74"/>
      <c r="P518" s="74" t="s">
        <v>2207</v>
      </c>
      <c r="Q518" s="74" t="s">
        <v>1151</v>
      </c>
      <c r="R518" s="74" t="s">
        <v>2475</v>
      </c>
      <c r="S518" s="74" t="s">
        <v>2419</v>
      </c>
      <c r="T518" s="73" t="s">
        <v>654</v>
      </c>
      <c r="U518" s="73" t="s">
        <v>274</v>
      </c>
      <c r="V518" s="79" t="s">
        <v>2065</v>
      </c>
      <c r="W518" s="79" t="s">
        <v>2655</v>
      </c>
      <c r="X518" s="68"/>
      <c r="Y518" s="68" t="s">
        <v>584</v>
      </c>
      <c r="Z518" s="68"/>
      <c r="AA518" s="68">
        <v>4.01</v>
      </c>
    </row>
    <row r="519" spans="1:27" ht="76.5">
      <c r="A519" s="71">
        <v>2518</v>
      </c>
      <c r="B519" s="73" t="s">
        <v>2049</v>
      </c>
      <c r="C519" s="73">
        <v>10</v>
      </c>
      <c r="D519" s="73"/>
      <c r="E519" s="73"/>
      <c r="F519" s="73" t="s">
        <v>2091</v>
      </c>
      <c r="G519" s="73" t="s">
        <v>449</v>
      </c>
      <c r="H519" s="73" t="s">
        <v>458</v>
      </c>
      <c r="I519" s="74"/>
      <c r="J519" s="74"/>
      <c r="K519" s="73" t="s">
        <v>2091</v>
      </c>
      <c r="L519" s="74" t="s">
        <v>2358</v>
      </c>
      <c r="M519" s="74" t="s">
        <v>483</v>
      </c>
      <c r="N519" s="74" t="s">
        <v>1132</v>
      </c>
      <c r="O519" s="74"/>
      <c r="P519" s="74" t="s">
        <v>1137</v>
      </c>
      <c r="Q519" s="74" t="s">
        <v>2670</v>
      </c>
      <c r="R519" s="74"/>
      <c r="S519" s="74"/>
      <c r="T519" s="73" t="s">
        <v>655</v>
      </c>
      <c r="U519" s="73" t="s">
        <v>276</v>
      </c>
      <c r="V519" s="79" t="s">
        <v>2109</v>
      </c>
      <c r="W519" s="79" t="s">
        <v>2669</v>
      </c>
      <c r="X519" s="68"/>
      <c r="Y519" s="68"/>
      <c r="Z519" s="68"/>
      <c r="AA519" s="68"/>
    </row>
    <row r="520" spans="1:27" ht="63.75">
      <c r="A520" s="71">
        <v>2519</v>
      </c>
      <c r="B520" s="73" t="s">
        <v>2049</v>
      </c>
      <c r="C520" s="73" t="s">
        <v>656</v>
      </c>
      <c r="D520" s="73">
        <v>115</v>
      </c>
      <c r="E520" s="73">
        <v>62</v>
      </c>
      <c r="F520" s="73" t="s">
        <v>2091</v>
      </c>
      <c r="G520" s="73" t="s">
        <v>449</v>
      </c>
      <c r="H520" s="73" t="s">
        <v>1097</v>
      </c>
      <c r="I520" s="74" t="s">
        <v>657</v>
      </c>
      <c r="J520" s="74" t="s">
        <v>1428</v>
      </c>
      <c r="K520" s="73" t="s">
        <v>2091</v>
      </c>
      <c r="L520" s="74" t="s">
        <v>656</v>
      </c>
      <c r="M520" s="74" t="s">
        <v>483</v>
      </c>
      <c r="N520" s="74" t="s">
        <v>1098</v>
      </c>
      <c r="O520" s="74"/>
      <c r="P520" s="74" t="s">
        <v>1137</v>
      </c>
      <c r="Q520" s="74" t="s">
        <v>67</v>
      </c>
      <c r="R520" s="74"/>
      <c r="S520" s="74"/>
      <c r="T520" s="73" t="s">
        <v>658</v>
      </c>
      <c r="U520" s="73" t="s">
        <v>276</v>
      </c>
      <c r="V520" s="68" t="s">
        <v>2198</v>
      </c>
      <c r="W520" s="68" t="s">
        <v>2586</v>
      </c>
      <c r="X520" s="68" t="s">
        <v>2422</v>
      </c>
      <c r="Y520" s="68"/>
      <c r="Z520" s="68"/>
      <c r="AA520" s="68"/>
    </row>
    <row r="521" spans="1:27" ht="76.5">
      <c r="A521" s="71">
        <v>2520</v>
      </c>
      <c r="B521" s="73" t="s">
        <v>2049</v>
      </c>
      <c r="C521" s="73" t="s">
        <v>659</v>
      </c>
      <c r="D521" s="73">
        <v>126</v>
      </c>
      <c r="E521" s="73">
        <v>11</v>
      </c>
      <c r="F521" s="73" t="s">
        <v>2091</v>
      </c>
      <c r="G521" s="73" t="s">
        <v>449</v>
      </c>
      <c r="H521" s="73" t="s">
        <v>1097</v>
      </c>
      <c r="I521" s="74" t="s">
        <v>660</v>
      </c>
      <c r="J521" s="74" t="s">
        <v>1789</v>
      </c>
      <c r="K521" s="73" t="s">
        <v>2091</v>
      </c>
      <c r="L521" s="74" t="s">
        <v>659</v>
      </c>
      <c r="M521" s="74" t="s">
        <v>483</v>
      </c>
      <c r="N521" s="74" t="s">
        <v>1100</v>
      </c>
      <c r="O521" s="74"/>
      <c r="P521" s="74" t="s">
        <v>1137</v>
      </c>
      <c r="Q521" s="74" t="s">
        <v>102</v>
      </c>
      <c r="R521" s="74"/>
      <c r="S521" s="74"/>
      <c r="T521" s="73" t="s">
        <v>661</v>
      </c>
      <c r="U521" s="73" t="s">
        <v>276</v>
      </c>
      <c r="V521" s="68" t="s">
        <v>2198</v>
      </c>
      <c r="W521" s="68" t="s">
        <v>298</v>
      </c>
      <c r="X521" s="68" t="s">
        <v>2417</v>
      </c>
      <c r="Y521" s="68"/>
      <c r="Z521" s="79"/>
      <c r="AA521" s="68"/>
    </row>
    <row r="522" spans="1:27" ht="63.75">
      <c r="A522" s="71">
        <v>2521</v>
      </c>
      <c r="B522" s="73" t="s">
        <v>2049</v>
      </c>
      <c r="C522" s="73" t="s">
        <v>659</v>
      </c>
      <c r="D522" s="73">
        <v>126</v>
      </c>
      <c r="E522" s="73">
        <v>11</v>
      </c>
      <c r="F522" s="73" t="s">
        <v>2091</v>
      </c>
      <c r="G522" s="73" t="s">
        <v>449</v>
      </c>
      <c r="H522" s="73" t="s">
        <v>1097</v>
      </c>
      <c r="I522" s="74" t="s">
        <v>660</v>
      </c>
      <c r="J522" s="74" t="s">
        <v>1789</v>
      </c>
      <c r="K522" s="73" t="s">
        <v>2091</v>
      </c>
      <c r="L522" s="74" t="s">
        <v>659</v>
      </c>
      <c r="M522" s="74" t="s">
        <v>483</v>
      </c>
      <c r="N522" s="74" t="s">
        <v>1098</v>
      </c>
      <c r="O522" s="74"/>
      <c r="P522" s="74" t="s">
        <v>1137</v>
      </c>
      <c r="Q522" s="74" t="s">
        <v>67</v>
      </c>
      <c r="R522" s="74"/>
      <c r="S522" s="74"/>
      <c r="T522" s="73" t="s">
        <v>662</v>
      </c>
      <c r="U522" s="73" t="s">
        <v>276</v>
      </c>
      <c r="V522" s="68" t="s">
        <v>2198</v>
      </c>
      <c r="W522" s="68" t="s">
        <v>2584</v>
      </c>
      <c r="X522" s="68" t="s">
        <v>2417</v>
      </c>
      <c r="Y522" s="68"/>
      <c r="Z522" s="68"/>
      <c r="AA522" s="68"/>
    </row>
    <row r="523" spans="1:27" ht="25.5">
      <c r="A523" s="71">
        <v>2522</v>
      </c>
      <c r="B523" s="73" t="s">
        <v>2049</v>
      </c>
      <c r="C523" s="73" t="s">
        <v>371</v>
      </c>
      <c r="D523" s="73">
        <v>127</v>
      </c>
      <c r="E523" s="73">
        <v>47</v>
      </c>
      <c r="F523" s="73" t="s">
        <v>2091</v>
      </c>
      <c r="G523" s="73" t="s">
        <v>449</v>
      </c>
      <c r="H523" s="73" t="s">
        <v>1097</v>
      </c>
      <c r="I523" s="74" t="s">
        <v>372</v>
      </c>
      <c r="J523" s="74" t="s">
        <v>2291</v>
      </c>
      <c r="K523" s="73" t="s">
        <v>2091</v>
      </c>
      <c r="L523" s="74" t="s">
        <v>371</v>
      </c>
      <c r="M523" s="74" t="s">
        <v>483</v>
      </c>
      <c r="N523" s="74" t="s">
        <v>1098</v>
      </c>
      <c r="O523" s="74"/>
      <c r="P523" s="74" t="s">
        <v>1137</v>
      </c>
      <c r="Q523" s="74" t="s">
        <v>67</v>
      </c>
      <c r="R523" s="74"/>
      <c r="S523" s="74"/>
      <c r="T523" s="73" t="s">
        <v>663</v>
      </c>
      <c r="U523" s="73" t="s">
        <v>274</v>
      </c>
      <c r="V523" s="68" t="s">
        <v>2198</v>
      </c>
      <c r="W523" s="68" t="s">
        <v>2584</v>
      </c>
      <c r="X523" s="68" t="s">
        <v>2417</v>
      </c>
      <c r="Y523" s="68"/>
      <c r="Z523" s="68"/>
      <c r="AA523" s="68"/>
    </row>
    <row r="524" spans="1:27" ht="76.5">
      <c r="A524" s="71">
        <v>2523</v>
      </c>
      <c r="B524" s="73" t="s">
        <v>2049</v>
      </c>
      <c r="C524" s="73" t="s">
        <v>1055</v>
      </c>
      <c r="D524" s="73">
        <v>136</v>
      </c>
      <c r="E524" s="73"/>
      <c r="F524" s="73" t="s">
        <v>2091</v>
      </c>
      <c r="G524" s="73" t="s">
        <v>449</v>
      </c>
      <c r="H524" s="73" t="s">
        <v>458</v>
      </c>
      <c r="I524" s="74" t="s">
        <v>675</v>
      </c>
      <c r="J524" s="74"/>
      <c r="K524" s="73" t="s">
        <v>2091</v>
      </c>
      <c r="L524" s="74" t="s">
        <v>1055</v>
      </c>
      <c r="M524" s="74" t="s">
        <v>488</v>
      </c>
      <c r="N524" s="74" t="s">
        <v>1103</v>
      </c>
      <c r="O524" s="74"/>
      <c r="P524" s="74" t="s">
        <v>1137</v>
      </c>
      <c r="Q524" s="74"/>
      <c r="R524" s="74"/>
      <c r="S524" s="74"/>
      <c r="T524" s="73" t="s">
        <v>664</v>
      </c>
      <c r="U524" s="73" t="s">
        <v>1720</v>
      </c>
      <c r="V524" s="68" t="s">
        <v>2198</v>
      </c>
      <c r="W524" s="68"/>
      <c r="X524" s="68" t="s">
        <v>2665</v>
      </c>
      <c r="Y524" s="68"/>
      <c r="Z524" s="68"/>
      <c r="AA524" s="68"/>
    </row>
    <row r="525" spans="1:27" ht="140.25">
      <c r="A525" s="71">
        <v>2524</v>
      </c>
      <c r="B525" s="73" t="s">
        <v>2049</v>
      </c>
      <c r="C525" s="73" t="s">
        <v>2152</v>
      </c>
      <c r="D525" s="73">
        <v>168</v>
      </c>
      <c r="E525" s="73"/>
      <c r="F525" s="73" t="s">
        <v>2091</v>
      </c>
      <c r="G525" s="73" t="s">
        <v>449</v>
      </c>
      <c r="H525" s="73" t="s">
        <v>1097</v>
      </c>
      <c r="I525" s="74" t="s">
        <v>1251</v>
      </c>
      <c r="J525" s="74"/>
      <c r="K525" s="73" t="s">
        <v>2091</v>
      </c>
      <c r="L525" s="74" t="s">
        <v>2152</v>
      </c>
      <c r="M525" s="74" t="s">
        <v>474</v>
      </c>
      <c r="N525" s="74" t="s">
        <v>1104</v>
      </c>
      <c r="O525" s="74"/>
      <c r="P525" s="74" t="s">
        <v>1137</v>
      </c>
      <c r="Q525" s="74" t="s">
        <v>2190</v>
      </c>
      <c r="R525" s="74"/>
      <c r="S525" s="74"/>
      <c r="T525" s="73" t="s">
        <v>665</v>
      </c>
      <c r="U525" s="73" t="s">
        <v>274</v>
      </c>
      <c r="V525" s="68" t="s">
        <v>2198</v>
      </c>
      <c r="W525" s="68"/>
      <c r="X525" s="68" t="s">
        <v>2666</v>
      </c>
      <c r="Y525" s="68"/>
      <c r="Z525" s="68"/>
      <c r="AA525" s="68"/>
    </row>
    <row r="526" spans="1:27" ht="51">
      <c r="A526" s="71">
        <v>2525</v>
      </c>
      <c r="B526" s="73" t="s">
        <v>2049</v>
      </c>
      <c r="C526" s="73" t="s">
        <v>2152</v>
      </c>
      <c r="D526" s="73">
        <v>168</v>
      </c>
      <c r="E526" s="73"/>
      <c r="F526" s="73" t="s">
        <v>2091</v>
      </c>
      <c r="G526" s="73" t="s">
        <v>449</v>
      </c>
      <c r="H526" s="73" t="s">
        <v>1097</v>
      </c>
      <c r="I526" s="74" t="s">
        <v>1251</v>
      </c>
      <c r="J526" s="74"/>
      <c r="K526" s="73" t="s">
        <v>2091</v>
      </c>
      <c r="L526" s="74" t="s">
        <v>2152</v>
      </c>
      <c r="M526" s="74" t="s">
        <v>474</v>
      </c>
      <c r="N526" s="74" t="s">
        <v>1104</v>
      </c>
      <c r="O526" s="74"/>
      <c r="P526" s="74" t="s">
        <v>1137</v>
      </c>
      <c r="Q526" s="74" t="s">
        <v>2190</v>
      </c>
      <c r="R526" s="74"/>
      <c r="S526" s="74"/>
      <c r="T526" s="73" t="s">
        <v>666</v>
      </c>
      <c r="U526" s="73" t="s">
        <v>1720</v>
      </c>
      <c r="V526" s="68" t="s">
        <v>2198</v>
      </c>
      <c r="W526" s="68"/>
      <c r="X526" s="68" t="s">
        <v>2666</v>
      </c>
      <c r="Y526" s="68"/>
      <c r="Z526" s="68"/>
      <c r="AA526" s="68"/>
    </row>
    <row r="527" spans="1:27" ht="51">
      <c r="A527" s="71">
        <v>2526</v>
      </c>
      <c r="B527" s="73" t="s">
        <v>2049</v>
      </c>
      <c r="C527" s="73" t="s">
        <v>2152</v>
      </c>
      <c r="D527" s="73">
        <v>168</v>
      </c>
      <c r="E527" s="73"/>
      <c r="F527" s="73" t="s">
        <v>2091</v>
      </c>
      <c r="G527" s="73" t="s">
        <v>449</v>
      </c>
      <c r="H527" s="73" t="s">
        <v>1097</v>
      </c>
      <c r="I527" s="74" t="s">
        <v>1251</v>
      </c>
      <c r="J527" s="74"/>
      <c r="K527" s="73" t="s">
        <v>2091</v>
      </c>
      <c r="L527" s="74" t="s">
        <v>2152</v>
      </c>
      <c r="M527" s="74" t="s">
        <v>474</v>
      </c>
      <c r="N527" s="74" t="s">
        <v>1104</v>
      </c>
      <c r="O527" s="74"/>
      <c r="P527" s="74" t="s">
        <v>1137</v>
      </c>
      <c r="Q527" s="74" t="s">
        <v>2190</v>
      </c>
      <c r="R527" s="74"/>
      <c r="S527" s="74"/>
      <c r="T527" s="73" t="s">
        <v>191</v>
      </c>
      <c r="U527" s="73" t="s">
        <v>276</v>
      </c>
      <c r="V527" s="68" t="s">
        <v>2198</v>
      </c>
      <c r="W527" s="68"/>
      <c r="X527" s="68" t="s">
        <v>2666</v>
      </c>
      <c r="Y527" s="68"/>
      <c r="Z527" s="68"/>
      <c r="AA527" s="68"/>
    </row>
    <row r="528" spans="1:27" ht="51">
      <c r="A528" s="71">
        <v>2527</v>
      </c>
      <c r="B528" s="73" t="s">
        <v>2049</v>
      </c>
      <c r="C528" s="73" t="s">
        <v>192</v>
      </c>
      <c r="D528" s="73">
        <v>168</v>
      </c>
      <c r="E528" s="73">
        <v>51</v>
      </c>
      <c r="F528" s="73" t="s">
        <v>2091</v>
      </c>
      <c r="G528" s="73" t="s">
        <v>449</v>
      </c>
      <c r="H528" s="73" t="s">
        <v>1102</v>
      </c>
      <c r="I528" s="74" t="s">
        <v>1251</v>
      </c>
      <c r="J528" s="74" t="s">
        <v>1822</v>
      </c>
      <c r="K528" s="73" t="s">
        <v>2091</v>
      </c>
      <c r="L528" s="74" t="s">
        <v>192</v>
      </c>
      <c r="M528" s="74" t="s">
        <v>466</v>
      </c>
      <c r="N528" s="74" t="s">
        <v>1117</v>
      </c>
      <c r="O528" s="74"/>
      <c r="P528" s="74" t="s">
        <v>2207</v>
      </c>
      <c r="Q528" s="74" t="s">
        <v>1139</v>
      </c>
      <c r="R528" s="74" t="s">
        <v>2605</v>
      </c>
      <c r="S528" s="74" t="s">
        <v>2419</v>
      </c>
      <c r="T528" s="73" t="s">
        <v>193</v>
      </c>
      <c r="U528" s="73" t="s">
        <v>1720</v>
      </c>
      <c r="V528" s="68" t="s">
        <v>2067</v>
      </c>
      <c r="W528" s="68" t="s">
        <v>2523</v>
      </c>
      <c r="X528" s="68"/>
      <c r="Y528" s="68" t="s">
        <v>584</v>
      </c>
      <c r="Z528" s="68"/>
      <c r="AA528" s="68">
        <v>4.01</v>
      </c>
    </row>
    <row r="529" spans="1:27" ht="51">
      <c r="A529" s="71">
        <v>2528</v>
      </c>
      <c r="B529" s="73" t="s">
        <v>2049</v>
      </c>
      <c r="C529" s="73" t="s">
        <v>2168</v>
      </c>
      <c r="D529" s="73">
        <v>172</v>
      </c>
      <c r="E529" s="73" t="s">
        <v>2325</v>
      </c>
      <c r="F529" s="73" t="s">
        <v>2091</v>
      </c>
      <c r="G529" s="73" t="s">
        <v>449</v>
      </c>
      <c r="H529" s="73" t="s">
        <v>1102</v>
      </c>
      <c r="I529" s="74" t="s">
        <v>1548</v>
      </c>
      <c r="J529" s="74" t="s">
        <v>2325</v>
      </c>
      <c r="K529" s="73" t="s">
        <v>2091</v>
      </c>
      <c r="L529" s="74" t="s">
        <v>2168</v>
      </c>
      <c r="M529" s="74" t="s">
        <v>466</v>
      </c>
      <c r="N529" s="74" t="s">
        <v>1125</v>
      </c>
      <c r="O529" s="74"/>
      <c r="P529" s="74" t="s">
        <v>1137</v>
      </c>
      <c r="Q529" s="74" t="s">
        <v>2606</v>
      </c>
      <c r="R529" s="74"/>
      <c r="S529" s="74"/>
      <c r="T529" s="73" t="s">
        <v>194</v>
      </c>
      <c r="U529" s="73" t="s">
        <v>195</v>
      </c>
      <c r="V529" s="68" t="s">
        <v>2109</v>
      </c>
      <c r="W529" s="68"/>
      <c r="X529" s="68"/>
      <c r="Y529" s="68"/>
      <c r="Z529" s="68"/>
      <c r="AA529" s="68"/>
    </row>
    <row r="530" spans="1:27" ht="216.75">
      <c r="A530" s="71">
        <v>2529</v>
      </c>
      <c r="B530" s="73" t="s">
        <v>2049</v>
      </c>
      <c r="C530" s="73" t="s">
        <v>1551</v>
      </c>
      <c r="D530" s="73">
        <v>173</v>
      </c>
      <c r="E530" s="75">
        <v>40367</v>
      </c>
      <c r="F530" s="73" t="s">
        <v>2091</v>
      </c>
      <c r="G530" s="73" t="s">
        <v>449</v>
      </c>
      <c r="H530" s="73" t="s">
        <v>1102</v>
      </c>
      <c r="I530" s="74" t="s">
        <v>1557</v>
      </c>
      <c r="J530" s="74" t="s">
        <v>2355</v>
      </c>
      <c r="K530" s="73" t="s">
        <v>2091</v>
      </c>
      <c r="L530" s="74" t="s">
        <v>1551</v>
      </c>
      <c r="M530" s="74" t="s">
        <v>466</v>
      </c>
      <c r="N530" s="74" t="s">
        <v>1125</v>
      </c>
      <c r="O530" s="74"/>
      <c r="P530" s="74" t="s">
        <v>2207</v>
      </c>
      <c r="Q530" s="74" t="s">
        <v>1139</v>
      </c>
      <c r="R530" s="74" t="s">
        <v>2605</v>
      </c>
      <c r="S530" s="74" t="s">
        <v>2419</v>
      </c>
      <c r="T530" s="73" t="s">
        <v>196</v>
      </c>
      <c r="U530" s="73" t="s">
        <v>748</v>
      </c>
      <c r="V530" s="68" t="s">
        <v>2066</v>
      </c>
      <c r="W530" s="68" t="s">
        <v>2524</v>
      </c>
      <c r="X530" s="68"/>
      <c r="Y530" s="68" t="s">
        <v>584</v>
      </c>
      <c r="Z530" s="68"/>
      <c r="AA530" s="68" t="s">
        <v>586</v>
      </c>
    </row>
    <row r="531" spans="1:27" ht="127.5">
      <c r="A531" s="71">
        <v>2530</v>
      </c>
      <c r="B531" s="73" t="s">
        <v>2049</v>
      </c>
      <c r="C531" s="73" t="s">
        <v>1568</v>
      </c>
      <c r="D531" s="73">
        <v>174</v>
      </c>
      <c r="E531" s="73" t="s">
        <v>558</v>
      </c>
      <c r="F531" s="73" t="s">
        <v>2091</v>
      </c>
      <c r="G531" s="73" t="s">
        <v>449</v>
      </c>
      <c r="H531" s="73" t="s">
        <v>1102</v>
      </c>
      <c r="I531" s="74" t="s">
        <v>1569</v>
      </c>
      <c r="J531" s="74" t="s">
        <v>558</v>
      </c>
      <c r="K531" s="73" t="s">
        <v>2091</v>
      </c>
      <c r="L531" s="74" t="s">
        <v>1568</v>
      </c>
      <c r="M531" s="74" t="s">
        <v>466</v>
      </c>
      <c r="N531" s="74" t="s">
        <v>1125</v>
      </c>
      <c r="O531" s="74"/>
      <c r="P531" s="74" t="s">
        <v>1137</v>
      </c>
      <c r="Q531" s="74" t="s">
        <v>2606</v>
      </c>
      <c r="R531" s="74"/>
      <c r="S531" s="74"/>
      <c r="T531" s="73" t="s">
        <v>749</v>
      </c>
      <c r="U531" s="73" t="s">
        <v>276</v>
      </c>
      <c r="V531" s="68" t="s">
        <v>2109</v>
      </c>
      <c r="W531" s="68" t="s">
        <v>2525</v>
      </c>
      <c r="X531" s="68"/>
      <c r="Y531" s="68"/>
      <c r="Z531" s="68"/>
      <c r="AA531" s="68"/>
    </row>
    <row r="532" spans="1:27" ht="76.5">
      <c r="A532" s="71">
        <v>2531</v>
      </c>
      <c r="B532" s="73" t="s">
        <v>2049</v>
      </c>
      <c r="C532" s="73" t="s">
        <v>2366</v>
      </c>
      <c r="D532" s="73">
        <v>175</v>
      </c>
      <c r="E532" s="73">
        <v>1</v>
      </c>
      <c r="F532" s="73" t="s">
        <v>2091</v>
      </c>
      <c r="G532" s="73" t="s">
        <v>449</v>
      </c>
      <c r="H532" s="73" t="s">
        <v>1102</v>
      </c>
      <c r="I532" s="74" t="s">
        <v>2165</v>
      </c>
      <c r="J532" s="74" t="s">
        <v>1523</v>
      </c>
      <c r="K532" s="73" t="s">
        <v>2091</v>
      </c>
      <c r="L532" s="74" t="s">
        <v>2366</v>
      </c>
      <c r="M532" s="74" t="s">
        <v>466</v>
      </c>
      <c r="N532" s="74" t="s">
        <v>1125</v>
      </c>
      <c r="O532" s="74"/>
      <c r="P532" s="74" t="s">
        <v>1137</v>
      </c>
      <c r="Q532" s="74" t="s">
        <v>2606</v>
      </c>
      <c r="R532" s="74"/>
      <c r="S532" s="74"/>
      <c r="T532" s="73" t="s">
        <v>750</v>
      </c>
      <c r="U532" s="73" t="s">
        <v>276</v>
      </c>
      <c r="V532" s="68" t="s">
        <v>2109</v>
      </c>
      <c r="W532" s="68" t="s">
        <v>2526</v>
      </c>
      <c r="X532" s="68"/>
      <c r="Y532" s="68"/>
      <c r="Z532" s="68"/>
      <c r="AA532" s="68"/>
    </row>
    <row r="533" spans="1:27" ht="76.5">
      <c r="A533" s="71">
        <v>2532</v>
      </c>
      <c r="B533" s="73" t="s">
        <v>2049</v>
      </c>
      <c r="C533" s="73" t="s">
        <v>2366</v>
      </c>
      <c r="D533" s="73">
        <v>175</v>
      </c>
      <c r="E533" s="75">
        <v>40530</v>
      </c>
      <c r="F533" s="73" t="s">
        <v>2091</v>
      </c>
      <c r="G533" s="73" t="s">
        <v>449</v>
      </c>
      <c r="H533" s="73" t="s">
        <v>1102</v>
      </c>
      <c r="I533" s="74" t="s">
        <v>2165</v>
      </c>
      <c r="J533" s="74" t="s">
        <v>751</v>
      </c>
      <c r="K533" s="73" t="s">
        <v>2091</v>
      </c>
      <c r="L533" s="74" t="s">
        <v>2366</v>
      </c>
      <c r="M533" s="74" t="s">
        <v>466</v>
      </c>
      <c r="N533" s="74" t="s">
        <v>1117</v>
      </c>
      <c r="O533" s="74"/>
      <c r="P533" s="74" t="s">
        <v>1137</v>
      </c>
      <c r="Q533" s="74" t="s">
        <v>2606</v>
      </c>
      <c r="R533" s="74"/>
      <c r="S533" s="74"/>
      <c r="T533" s="73" t="s">
        <v>752</v>
      </c>
      <c r="U533" s="73" t="s">
        <v>276</v>
      </c>
      <c r="V533" s="68" t="s">
        <v>2109</v>
      </c>
      <c r="W533" s="68" t="s">
        <v>2527</v>
      </c>
      <c r="X533" s="68"/>
      <c r="Y533" s="68"/>
      <c r="Z533" s="68"/>
      <c r="AA533" s="68"/>
    </row>
    <row r="534" spans="1:27" ht="25.5">
      <c r="A534" s="71">
        <v>2533</v>
      </c>
      <c r="B534" s="73" t="s">
        <v>2049</v>
      </c>
      <c r="C534" s="73" t="s">
        <v>30</v>
      </c>
      <c r="D534" s="73">
        <v>176</v>
      </c>
      <c r="E534" s="73">
        <v>52</v>
      </c>
      <c r="F534" s="73" t="s">
        <v>2091</v>
      </c>
      <c r="G534" s="73" t="s">
        <v>449</v>
      </c>
      <c r="H534" s="73" t="s">
        <v>458</v>
      </c>
      <c r="I534" s="74" t="s">
        <v>31</v>
      </c>
      <c r="J534" s="74" t="s">
        <v>1479</v>
      </c>
      <c r="K534" s="73" t="s">
        <v>2091</v>
      </c>
      <c r="L534" s="74" t="s">
        <v>30</v>
      </c>
      <c r="M534" s="74" t="s">
        <v>494</v>
      </c>
      <c r="N534" s="74" t="s">
        <v>1099</v>
      </c>
      <c r="O534" s="74"/>
      <c r="P534" s="74" t="s">
        <v>2207</v>
      </c>
      <c r="Q534" s="74" t="s">
        <v>67</v>
      </c>
      <c r="R534" s="74" t="s">
        <v>2421</v>
      </c>
      <c r="S534" s="74" t="s">
        <v>2400</v>
      </c>
      <c r="T534" s="73" t="s">
        <v>280</v>
      </c>
      <c r="U534" s="73" t="s">
        <v>281</v>
      </c>
      <c r="V534" s="68" t="s">
        <v>1669</v>
      </c>
      <c r="W534" s="68"/>
      <c r="X534" s="68"/>
      <c r="Y534" s="68" t="s">
        <v>2592</v>
      </c>
      <c r="Z534" s="68"/>
      <c r="AA534" s="68">
        <v>4.01</v>
      </c>
    </row>
    <row r="535" spans="1:27" ht="25.5">
      <c r="A535" s="71">
        <v>2534</v>
      </c>
      <c r="B535" s="73" t="s">
        <v>2049</v>
      </c>
      <c r="C535" s="73" t="s">
        <v>30</v>
      </c>
      <c r="D535" s="73">
        <v>177</v>
      </c>
      <c r="E535" s="73">
        <v>22</v>
      </c>
      <c r="F535" s="73" t="s">
        <v>2091</v>
      </c>
      <c r="G535" s="73" t="s">
        <v>449</v>
      </c>
      <c r="H535" s="73" t="s">
        <v>458</v>
      </c>
      <c r="I535" s="74" t="s">
        <v>753</v>
      </c>
      <c r="J535" s="74" t="s">
        <v>1761</v>
      </c>
      <c r="K535" s="73" t="s">
        <v>2091</v>
      </c>
      <c r="L535" s="74" t="s">
        <v>30</v>
      </c>
      <c r="M535" s="74" t="s">
        <v>494</v>
      </c>
      <c r="N535" s="74" t="s">
        <v>1099</v>
      </c>
      <c r="O535" s="74"/>
      <c r="P535" s="74" t="s">
        <v>2207</v>
      </c>
      <c r="Q535" s="74" t="s">
        <v>67</v>
      </c>
      <c r="R535" s="74" t="s">
        <v>2421</v>
      </c>
      <c r="S535" s="74" t="s">
        <v>2400</v>
      </c>
      <c r="T535" s="73" t="s">
        <v>280</v>
      </c>
      <c r="U535" s="73" t="s">
        <v>281</v>
      </c>
      <c r="V535" s="68" t="s">
        <v>1669</v>
      </c>
      <c r="W535" s="68"/>
      <c r="X535" s="68"/>
      <c r="Y535" s="68" t="s">
        <v>2592</v>
      </c>
      <c r="Z535" s="68"/>
      <c r="AA535" s="68">
        <v>4.01</v>
      </c>
    </row>
    <row r="536" spans="1:27" ht="38.25">
      <c r="A536" s="71">
        <v>2535</v>
      </c>
      <c r="B536" s="73" t="s">
        <v>2049</v>
      </c>
      <c r="C536" s="73" t="s">
        <v>754</v>
      </c>
      <c r="D536" s="73">
        <v>179</v>
      </c>
      <c r="E536" s="73">
        <v>52</v>
      </c>
      <c r="F536" s="73" t="s">
        <v>2091</v>
      </c>
      <c r="G536" s="73" t="s">
        <v>449</v>
      </c>
      <c r="H536" s="73" t="s">
        <v>1102</v>
      </c>
      <c r="I536" s="74" t="s">
        <v>755</v>
      </c>
      <c r="J536" s="74" t="s">
        <v>1479</v>
      </c>
      <c r="K536" s="73" t="s">
        <v>2091</v>
      </c>
      <c r="L536" s="74" t="s">
        <v>754</v>
      </c>
      <c r="M536" s="74" t="s">
        <v>494</v>
      </c>
      <c r="N536" s="74" t="s">
        <v>1127</v>
      </c>
      <c r="O536" s="74"/>
      <c r="P536" s="74" t="s">
        <v>1137</v>
      </c>
      <c r="Q536" s="74" t="s">
        <v>1139</v>
      </c>
      <c r="R536" s="74"/>
      <c r="S536" s="74"/>
      <c r="T536" s="73" t="s">
        <v>756</v>
      </c>
      <c r="U536" s="73" t="s">
        <v>1720</v>
      </c>
      <c r="V536" s="68"/>
      <c r="W536" s="68"/>
      <c r="X536" s="68"/>
      <c r="Y536" s="68"/>
      <c r="Z536" s="68"/>
      <c r="AA536" s="68"/>
    </row>
    <row r="537" spans="1:27" ht="38.25">
      <c r="A537" s="71">
        <v>2536</v>
      </c>
      <c r="B537" s="73" t="s">
        <v>2049</v>
      </c>
      <c r="C537" s="73" t="s">
        <v>754</v>
      </c>
      <c r="D537" s="73">
        <v>179</v>
      </c>
      <c r="E537" s="73">
        <v>61</v>
      </c>
      <c r="F537" s="73" t="s">
        <v>2091</v>
      </c>
      <c r="G537" s="73" t="s">
        <v>449</v>
      </c>
      <c r="H537" s="73" t="s">
        <v>1102</v>
      </c>
      <c r="I537" s="74" t="s">
        <v>755</v>
      </c>
      <c r="J537" s="74" t="s">
        <v>2398</v>
      </c>
      <c r="K537" s="73" t="s">
        <v>2091</v>
      </c>
      <c r="L537" s="74" t="s">
        <v>754</v>
      </c>
      <c r="M537" s="74" t="s">
        <v>494</v>
      </c>
      <c r="N537" s="74" t="s">
        <v>1127</v>
      </c>
      <c r="O537" s="74"/>
      <c r="P537" s="74" t="s">
        <v>1137</v>
      </c>
      <c r="Q537" s="74" t="s">
        <v>1139</v>
      </c>
      <c r="R537" s="74"/>
      <c r="S537" s="74"/>
      <c r="T537" s="73" t="s">
        <v>756</v>
      </c>
      <c r="U537" s="73" t="s">
        <v>1720</v>
      </c>
      <c r="V537" s="68"/>
      <c r="W537" s="68"/>
      <c r="X537" s="68"/>
      <c r="Y537" s="68"/>
      <c r="Z537" s="68"/>
      <c r="AA537" s="68"/>
    </row>
    <row r="538" spans="1:27" ht="25.5">
      <c r="A538" s="71">
        <v>2537</v>
      </c>
      <c r="B538" s="73" t="s">
        <v>2049</v>
      </c>
      <c r="C538" s="73" t="s">
        <v>754</v>
      </c>
      <c r="D538" s="73">
        <v>179</v>
      </c>
      <c r="E538" s="73">
        <v>41</v>
      </c>
      <c r="F538" s="73" t="s">
        <v>2091</v>
      </c>
      <c r="G538" s="73" t="s">
        <v>449</v>
      </c>
      <c r="H538" s="73" t="s">
        <v>1102</v>
      </c>
      <c r="I538" s="74" t="s">
        <v>755</v>
      </c>
      <c r="J538" s="74" t="s">
        <v>1466</v>
      </c>
      <c r="K538" s="73" t="s">
        <v>2091</v>
      </c>
      <c r="L538" s="74" t="s">
        <v>754</v>
      </c>
      <c r="M538" s="74" t="s">
        <v>494</v>
      </c>
      <c r="N538" s="74" t="s">
        <v>1127</v>
      </c>
      <c r="O538" s="74"/>
      <c r="P538" s="74" t="s">
        <v>1137</v>
      </c>
      <c r="Q538" s="74" t="s">
        <v>1139</v>
      </c>
      <c r="R538" s="74"/>
      <c r="S538" s="74"/>
      <c r="T538" s="73" t="s">
        <v>757</v>
      </c>
      <c r="U538" s="73" t="s">
        <v>1720</v>
      </c>
      <c r="V538" s="68"/>
      <c r="W538" s="68"/>
      <c r="X538" s="68"/>
      <c r="Y538" s="68"/>
      <c r="Z538" s="68"/>
      <c r="AA538" s="68"/>
    </row>
    <row r="539" spans="1:27" ht="51">
      <c r="A539" s="71">
        <v>2538</v>
      </c>
      <c r="B539" s="73" t="s">
        <v>2049</v>
      </c>
      <c r="C539" s="73" t="s">
        <v>758</v>
      </c>
      <c r="D539" s="73">
        <v>180</v>
      </c>
      <c r="E539" s="73" t="s">
        <v>759</v>
      </c>
      <c r="F539" s="73" t="s">
        <v>2091</v>
      </c>
      <c r="G539" s="73" t="s">
        <v>449</v>
      </c>
      <c r="H539" s="73" t="s">
        <v>1102</v>
      </c>
      <c r="I539" s="74" t="s">
        <v>37</v>
      </c>
      <c r="J539" s="74" t="s">
        <v>759</v>
      </c>
      <c r="K539" s="73" t="s">
        <v>2091</v>
      </c>
      <c r="L539" s="74" t="s">
        <v>758</v>
      </c>
      <c r="M539" s="74" t="s">
        <v>494</v>
      </c>
      <c r="N539" s="74" t="s">
        <v>1127</v>
      </c>
      <c r="O539" s="74"/>
      <c r="P539" s="74" t="s">
        <v>1137</v>
      </c>
      <c r="Q539" s="74" t="s">
        <v>1139</v>
      </c>
      <c r="R539" s="74"/>
      <c r="S539" s="74"/>
      <c r="T539" s="73" t="s">
        <v>760</v>
      </c>
      <c r="U539" s="73" t="s">
        <v>1720</v>
      </c>
      <c r="V539" s="68"/>
      <c r="W539" s="68"/>
      <c r="X539" s="68"/>
      <c r="Y539" s="68"/>
      <c r="Z539" s="68"/>
      <c r="AA539" s="68"/>
    </row>
    <row r="540" spans="1:27" ht="25.5">
      <c r="A540" s="71">
        <v>2539</v>
      </c>
      <c r="B540" s="73" t="s">
        <v>2049</v>
      </c>
      <c r="C540" s="73" t="s">
        <v>761</v>
      </c>
      <c r="D540" s="73">
        <v>181</v>
      </c>
      <c r="E540" s="73">
        <v>19</v>
      </c>
      <c r="F540" s="73" t="s">
        <v>2091</v>
      </c>
      <c r="G540" s="73" t="s">
        <v>449</v>
      </c>
      <c r="H540" s="73" t="s">
        <v>1102</v>
      </c>
      <c r="I540" s="74" t="s">
        <v>762</v>
      </c>
      <c r="J540" s="74" t="s">
        <v>2256</v>
      </c>
      <c r="K540" s="73" t="s">
        <v>2091</v>
      </c>
      <c r="L540" s="74" t="s">
        <v>761</v>
      </c>
      <c r="M540" s="74" t="s">
        <v>494</v>
      </c>
      <c r="N540" s="74" t="s">
        <v>1127</v>
      </c>
      <c r="O540" s="74"/>
      <c r="P540" s="74" t="s">
        <v>1137</v>
      </c>
      <c r="Q540" s="74" t="s">
        <v>1139</v>
      </c>
      <c r="R540" s="74"/>
      <c r="S540" s="74"/>
      <c r="T540" s="73" t="s">
        <v>763</v>
      </c>
      <c r="U540" s="73" t="s">
        <v>764</v>
      </c>
      <c r="V540" s="68"/>
      <c r="W540" s="68"/>
      <c r="X540" s="68"/>
      <c r="Y540" s="68"/>
      <c r="Z540" s="68"/>
      <c r="AA540" s="68"/>
    </row>
    <row r="541" spans="1:27" ht="63.75">
      <c r="A541" s="71">
        <v>2540</v>
      </c>
      <c r="B541" s="73" t="s">
        <v>2049</v>
      </c>
      <c r="C541" s="73" t="s">
        <v>765</v>
      </c>
      <c r="D541" s="73">
        <v>181</v>
      </c>
      <c r="E541" s="73" t="s">
        <v>766</v>
      </c>
      <c r="F541" s="73" t="s">
        <v>2091</v>
      </c>
      <c r="G541" s="73" t="s">
        <v>449</v>
      </c>
      <c r="H541" s="73" t="s">
        <v>1102</v>
      </c>
      <c r="I541" s="74" t="s">
        <v>762</v>
      </c>
      <c r="J541" s="74" t="s">
        <v>766</v>
      </c>
      <c r="K541" s="73" t="s">
        <v>2091</v>
      </c>
      <c r="L541" s="74" t="s">
        <v>765</v>
      </c>
      <c r="M541" s="74" t="s">
        <v>494</v>
      </c>
      <c r="N541" s="74" t="s">
        <v>1127</v>
      </c>
      <c r="O541" s="74"/>
      <c r="P541" s="74" t="s">
        <v>1137</v>
      </c>
      <c r="Q541" s="74" t="s">
        <v>1139</v>
      </c>
      <c r="R541" s="74"/>
      <c r="S541" s="74"/>
      <c r="T541" s="73" t="s">
        <v>206</v>
      </c>
      <c r="U541" s="73" t="s">
        <v>1720</v>
      </c>
      <c r="V541" s="68"/>
      <c r="W541" s="68"/>
      <c r="X541" s="68"/>
      <c r="Y541" s="68"/>
      <c r="Z541" s="68"/>
      <c r="AA541" s="68"/>
    </row>
    <row r="542" spans="1:27" ht="38.25">
      <c r="A542" s="71">
        <v>2541</v>
      </c>
      <c r="B542" s="73" t="s">
        <v>2049</v>
      </c>
      <c r="C542" s="73" t="s">
        <v>1317</v>
      </c>
      <c r="D542" s="73">
        <v>188</v>
      </c>
      <c r="E542" s="73">
        <v>35</v>
      </c>
      <c r="F542" s="73" t="s">
        <v>2091</v>
      </c>
      <c r="G542" s="73" t="s">
        <v>449</v>
      </c>
      <c r="H542" s="73" t="s">
        <v>1102</v>
      </c>
      <c r="I542" s="74" t="s">
        <v>1322</v>
      </c>
      <c r="J542" s="74" t="s">
        <v>734</v>
      </c>
      <c r="K542" s="73" t="s">
        <v>2091</v>
      </c>
      <c r="L542" s="74" t="s">
        <v>1317</v>
      </c>
      <c r="M542" s="74" t="s">
        <v>496</v>
      </c>
      <c r="N542" s="74" t="s">
        <v>1128</v>
      </c>
      <c r="O542" s="74"/>
      <c r="P542" s="74" t="s">
        <v>1137</v>
      </c>
      <c r="Q542" s="74" t="s">
        <v>1139</v>
      </c>
      <c r="R542" s="74"/>
      <c r="S542" s="74"/>
      <c r="T542" s="73" t="s">
        <v>207</v>
      </c>
      <c r="U542" s="73" t="s">
        <v>208</v>
      </c>
      <c r="V542" s="68"/>
      <c r="W542" s="68"/>
      <c r="X542" s="68"/>
      <c r="Y542" s="68"/>
      <c r="Z542" s="68"/>
      <c r="AA542" s="68"/>
    </row>
    <row r="543" spans="1:27" ht="38.25">
      <c r="A543" s="71">
        <v>2542</v>
      </c>
      <c r="B543" s="73" t="s">
        <v>2049</v>
      </c>
      <c r="C543" s="73" t="s">
        <v>1317</v>
      </c>
      <c r="D543" s="73">
        <v>188</v>
      </c>
      <c r="E543" s="73">
        <v>42</v>
      </c>
      <c r="F543" s="73" t="s">
        <v>2091</v>
      </c>
      <c r="G543" s="73" t="s">
        <v>449</v>
      </c>
      <c r="H543" s="73" t="s">
        <v>1102</v>
      </c>
      <c r="I543" s="74" t="s">
        <v>1322</v>
      </c>
      <c r="J543" s="74" t="s">
        <v>1772</v>
      </c>
      <c r="K543" s="73" t="s">
        <v>2091</v>
      </c>
      <c r="L543" s="74" t="s">
        <v>1317</v>
      </c>
      <c r="M543" s="74" t="s">
        <v>496</v>
      </c>
      <c r="N543" s="74" t="s">
        <v>1128</v>
      </c>
      <c r="O543" s="74"/>
      <c r="P543" s="74" t="s">
        <v>1137</v>
      </c>
      <c r="Q543" s="74" t="s">
        <v>1139</v>
      </c>
      <c r="R543" s="74"/>
      <c r="S543" s="74"/>
      <c r="T543" s="73" t="s">
        <v>207</v>
      </c>
      <c r="U543" s="73" t="s">
        <v>208</v>
      </c>
      <c r="V543" s="68"/>
      <c r="W543" s="68"/>
      <c r="X543" s="68"/>
      <c r="Y543" s="68"/>
      <c r="Z543" s="68"/>
      <c r="AA543" s="68"/>
    </row>
    <row r="544" spans="1:27" ht="38.25">
      <c r="A544" s="71">
        <v>2543</v>
      </c>
      <c r="B544" s="73" t="s">
        <v>2049</v>
      </c>
      <c r="C544" s="73" t="s">
        <v>1866</v>
      </c>
      <c r="D544" s="73">
        <v>197</v>
      </c>
      <c r="E544" s="73">
        <v>44</v>
      </c>
      <c r="F544" s="73" t="s">
        <v>2092</v>
      </c>
      <c r="G544" s="73" t="s">
        <v>449</v>
      </c>
      <c r="H544" s="73" t="s">
        <v>1102</v>
      </c>
      <c r="I544" s="74" t="s">
        <v>209</v>
      </c>
      <c r="J544" s="74" t="s">
        <v>2007</v>
      </c>
      <c r="K544" s="73" t="s">
        <v>2092</v>
      </c>
      <c r="L544" s="74" t="s">
        <v>1866</v>
      </c>
      <c r="M544" s="74" t="s">
        <v>496</v>
      </c>
      <c r="N544" s="74" t="s">
        <v>1128</v>
      </c>
      <c r="O544" s="74"/>
      <c r="P544" s="74" t="s">
        <v>1137</v>
      </c>
      <c r="Q544" s="74" t="s">
        <v>1139</v>
      </c>
      <c r="R544" s="74"/>
      <c r="S544" s="74"/>
      <c r="T544" s="73" t="s">
        <v>210</v>
      </c>
      <c r="U544" s="73" t="s">
        <v>274</v>
      </c>
      <c r="V544" s="68"/>
      <c r="W544" s="68"/>
      <c r="X544" s="68"/>
      <c r="Y544" s="68"/>
      <c r="Z544" s="68"/>
      <c r="AA544" s="68"/>
    </row>
    <row r="545" spans="1:27" ht="38.25">
      <c r="A545" s="71">
        <v>2544</v>
      </c>
      <c r="B545" s="73" t="s">
        <v>2049</v>
      </c>
      <c r="C545" s="73" t="s">
        <v>1866</v>
      </c>
      <c r="D545" s="73">
        <v>198</v>
      </c>
      <c r="E545" s="73">
        <v>34</v>
      </c>
      <c r="F545" s="73" t="s">
        <v>2091</v>
      </c>
      <c r="G545" s="73" t="s">
        <v>449</v>
      </c>
      <c r="H545" s="73" t="s">
        <v>1102</v>
      </c>
      <c r="I545" s="74" t="s">
        <v>211</v>
      </c>
      <c r="J545" s="74" t="s">
        <v>1252</v>
      </c>
      <c r="K545" s="73" t="s">
        <v>2091</v>
      </c>
      <c r="L545" s="74" t="s">
        <v>1866</v>
      </c>
      <c r="M545" s="74" t="s">
        <v>496</v>
      </c>
      <c r="N545" s="74" t="s">
        <v>1128</v>
      </c>
      <c r="O545" s="74"/>
      <c r="P545" s="74" t="s">
        <v>1137</v>
      </c>
      <c r="Q545" s="74" t="s">
        <v>1139</v>
      </c>
      <c r="R545" s="74"/>
      <c r="S545" s="74"/>
      <c r="T545" s="73" t="s">
        <v>212</v>
      </c>
      <c r="U545" s="73" t="s">
        <v>213</v>
      </c>
      <c r="V545" s="68"/>
      <c r="W545" s="68"/>
      <c r="X545" s="68"/>
      <c r="Y545" s="68"/>
      <c r="Z545" s="68"/>
      <c r="AA545" s="68"/>
    </row>
    <row r="546" spans="1:27" ht="51">
      <c r="A546" s="71">
        <v>2545</v>
      </c>
      <c r="B546" s="73" t="s">
        <v>2049</v>
      </c>
      <c r="C546" s="73" t="s">
        <v>1026</v>
      </c>
      <c r="D546" s="73">
        <v>201</v>
      </c>
      <c r="E546" s="73">
        <v>47</v>
      </c>
      <c r="F546" s="73" t="s">
        <v>2091</v>
      </c>
      <c r="G546" s="73" t="s">
        <v>449</v>
      </c>
      <c r="H546" s="73" t="s">
        <v>1102</v>
      </c>
      <c r="I546" s="74" t="s">
        <v>2185</v>
      </c>
      <c r="J546" s="74" t="s">
        <v>2291</v>
      </c>
      <c r="K546" s="73" t="s">
        <v>2091</v>
      </c>
      <c r="L546" s="74" t="s">
        <v>1026</v>
      </c>
      <c r="M546" s="74" t="s">
        <v>496</v>
      </c>
      <c r="N546" s="74" t="s">
        <v>1128</v>
      </c>
      <c r="O546" s="74"/>
      <c r="P546" s="74" t="s">
        <v>1137</v>
      </c>
      <c r="Q546" s="74" t="s">
        <v>1139</v>
      </c>
      <c r="R546" s="74"/>
      <c r="S546" s="74"/>
      <c r="T546" s="73" t="s">
        <v>214</v>
      </c>
      <c r="U546" s="73" t="s">
        <v>1720</v>
      </c>
      <c r="V546" s="68"/>
      <c r="W546" s="68"/>
      <c r="X546" s="68"/>
      <c r="Y546" s="68"/>
      <c r="Z546" s="68"/>
      <c r="AA546" s="68"/>
    </row>
    <row r="547" spans="1:27" ht="38.25">
      <c r="A547" s="71">
        <v>2546</v>
      </c>
      <c r="B547" s="73" t="s">
        <v>2049</v>
      </c>
      <c r="C547" s="73" t="s">
        <v>215</v>
      </c>
      <c r="D547" s="73">
        <v>210</v>
      </c>
      <c r="E547" s="73">
        <v>12</v>
      </c>
      <c r="F547" s="73" t="s">
        <v>2091</v>
      </c>
      <c r="G547" s="73" t="s">
        <v>449</v>
      </c>
      <c r="H547" s="73" t="s">
        <v>1102</v>
      </c>
      <c r="I547" s="74" t="s">
        <v>216</v>
      </c>
      <c r="J547" s="74" t="s">
        <v>1930</v>
      </c>
      <c r="K547" s="73" t="s">
        <v>2091</v>
      </c>
      <c r="L547" s="74" t="s">
        <v>215</v>
      </c>
      <c r="M547" s="74" t="s">
        <v>496</v>
      </c>
      <c r="N547" s="74" t="s">
        <v>1128</v>
      </c>
      <c r="O547" s="74"/>
      <c r="P547" s="74" t="s">
        <v>1137</v>
      </c>
      <c r="Q547" s="74" t="s">
        <v>1139</v>
      </c>
      <c r="R547" s="74"/>
      <c r="S547" s="74"/>
      <c r="T547" s="73" t="s">
        <v>280</v>
      </c>
      <c r="U547" s="73" t="s">
        <v>282</v>
      </c>
      <c r="V547" s="68"/>
      <c r="W547" s="68"/>
      <c r="X547" s="68"/>
      <c r="Y547" s="68"/>
      <c r="Z547" s="68"/>
      <c r="AA547" s="68"/>
    </row>
    <row r="548" spans="1:27" ht="51">
      <c r="A548" s="71">
        <v>2547</v>
      </c>
      <c r="B548" s="73" t="s">
        <v>2050</v>
      </c>
      <c r="C548" s="73">
        <v>3</v>
      </c>
      <c r="D548" s="73">
        <v>3</v>
      </c>
      <c r="E548" s="73">
        <v>21</v>
      </c>
      <c r="F548" s="73" t="s">
        <v>2091</v>
      </c>
      <c r="G548" s="73" t="s">
        <v>449</v>
      </c>
      <c r="H548" s="73" t="s">
        <v>1097</v>
      </c>
      <c r="I548" s="74" t="s">
        <v>2443</v>
      </c>
      <c r="J548" s="74" t="s">
        <v>696</v>
      </c>
      <c r="K548" s="73" t="s">
        <v>2091</v>
      </c>
      <c r="L548" s="74" t="s">
        <v>2443</v>
      </c>
      <c r="M548" s="74" t="s">
        <v>504</v>
      </c>
      <c r="N548" s="74" t="s">
        <v>1129</v>
      </c>
      <c r="O548" s="74"/>
      <c r="P548" s="74" t="s">
        <v>2207</v>
      </c>
      <c r="Q548" s="74" t="s">
        <v>1863</v>
      </c>
      <c r="R548" s="74" t="s">
        <v>2413</v>
      </c>
      <c r="S548" s="74" t="s">
        <v>2400</v>
      </c>
      <c r="T548" s="73" t="s">
        <v>217</v>
      </c>
      <c r="U548" s="73" t="s">
        <v>218</v>
      </c>
      <c r="V548" s="79" t="s">
        <v>1674</v>
      </c>
      <c r="W548" s="79" t="s">
        <v>1599</v>
      </c>
      <c r="X548" s="68"/>
      <c r="Y548" s="68" t="s">
        <v>585</v>
      </c>
      <c r="Z548" s="68"/>
      <c r="AA548" s="68">
        <v>4.01</v>
      </c>
    </row>
    <row r="549" spans="1:27" ht="63.75">
      <c r="A549" s="71">
        <v>2548</v>
      </c>
      <c r="B549" s="73" t="s">
        <v>2050</v>
      </c>
      <c r="C549" s="73">
        <v>3</v>
      </c>
      <c r="D549" s="73">
        <v>3</v>
      </c>
      <c r="E549" s="73">
        <v>60</v>
      </c>
      <c r="F549" s="73" t="s">
        <v>2092</v>
      </c>
      <c r="G549" s="73" t="s">
        <v>449</v>
      </c>
      <c r="H549" s="73" t="s">
        <v>460</v>
      </c>
      <c r="I549" s="74" t="s">
        <v>2443</v>
      </c>
      <c r="J549" s="74" t="s">
        <v>1490</v>
      </c>
      <c r="K549" s="73" t="s">
        <v>2092</v>
      </c>
      <c r="L549" s="74" t="s">
        <v>2443</v>
      </c>
      <c r="M549" s="74" t="s">
        <v>504</v>
      </c>
      <c r="N549" s="74" t="s">
        <v>1106</v>
      </c>
      <c r="O549" s="74"/>
      <c r="P549" s="74" t="s">
        <v>1137</v>
      </c>
      <c r="Q549" s="74" t="s">
        <v>66</v>
      </c>
      <c r="R549" s="74"/>
      <c r="S549" s="74"/>
      <c r="T549" s="73" t="s">
        <v>219</v>
      </c>
      <c r="U549" s="73" t="s">
        <v>220</v>
      </c>
      <c r="V549" s="68"/>
      <c r="W549" s="68"/>
      <c r="X549" s="68"/>
      <c r="Y549" s="68"/>
      <c r="Z549" s="68"/>
      <c r="AA549" s="68"/>
    </row>
    <row r="550" spans="1:27" ht="63.75">
      <c r="A550" s="71">
        <v>2549</v>
      </c>
      <c r="B550" s="73" t="s">
        <v>2050</v>
      </c>
      <c r="C550" s="73">
        <v>4</v>
      </c>
      <c r="D550" s="73">
        <v>4</v>
      </c>
      <c r="E550" s="73">
        <v>49</v>
      </c>
      <c r="F550" s="73" t="s">
        <v>2092</v>
      </c>
      <c r="G550" s="73" t="s">
        <v>449</v>
      </c>
      <c r="H550" s="73" t="s">
        <v>458</v>
      </c>
      <c r="I550" s="74" t="s">
        <v>1496</v>
      </c>
      <c r="J550" s="74" t="s">
        <v>1788</v>
      </c>
      <c r="K550" s="73" t="s">
        <v>2092</v>
      </c>
      <c r="L550" s="74" t="s">
        <v>1496</v>
      </c>
      <c r="M550" s="74" t="s">
        <v>1090</v>
      </c>
      <c r="N550" s="74" t="s">
        <v>1099</v>
      </c>
      <c r="O550" s="74"/>
      <c r="P550" s="74" t="s">
        <v>2207</v>
      </c>
      <c r="Q550" s="74" t="s">
        <v>67</v>
      </c>
      <c r="R550" s="74" t="s">
        <v>2421</v>
      </c>
      <c r="S550" s="74" t="s">
        <v>2400</v>
      </c>
      <c r="T550" s="73" t="s">
        <v>531</v>
      </c>
      <c r="U550" s="73" t="s">
        <v>532</v>
      </c>
      <c r="V550" s="68" t="s">
        <v>1669</v>
      </c>
      <c r="W550" s="68"/>
      <c r="X550" s="68"/>
      <c r="Y550" s="68" t="s">
        <v>2592</v>
      </c>
      <c r="Z550" s="68"/>
      <c r="AA550" s="68">
        <v>4.01</v>
      </c>
    </row>
    <row r="551" spans="1:27" ht="63.75">
      <c r="A551" s="71">
        <v>2550</v>
      </c>
      <c r="B551" s="73" t="s">
        <v>2050</v>
      </c>
      <c r="C551" s="73">
        <v>4</v>
      </c>
      <c r="D551" s="73">
        <v>4</v>
      </c>
      <c r="E551" s="73">
        <v>50</v>
      </c>
      <c r="F551" s="73" t="s">
        <v>2092</v>
      </c>
      <c r="G551" s="73" t="s">
        <v>449</v>
      </c>
      <c r="H551" s="73" t="s">
        <v>458</v>
      </c>
      <c r="I551" s="74" t="s">
        <v>1496</v>
      </c>
      <c r="J551" s="74" t="s">
        <v>2295</v>
      </c>
      <c r="K551" s="73" t="s">
        <v>2092</v>
      </c>
      <c r="L551" s="74" t="s">
        <v>1496</v>
      </c>
      <c r="M551" s="74" t="s">
        <v>1090</v>
      </c>
      <c r="N551" s="74" t="s">
        <v>1099</v>
      </c>
      <c r="O551" s="74"/>
      <c r="P551" s="74" t="s">
        <v>2207</v>
      </c>
      <c r="Q551" s="74" t="s">
        <v>67</v>
      </c>
      <c r="R551" s="74" t="s">
        <v>2421</v>
      </c>
      <c r="S551" s="74" t="s">
        <v>2400</v>
      </c>
      <c r="T551" s="73" t="s">
        <v>533</v>
      </c>
      <c r="U551" s="73" t="s">
        <v>532</v>
      </c>
      <c r="V551" s="68" t="s">
        <v>1669</v>
      </c>
      <c r="W551" s="68"/>
      <c r="X551" s="68"/>
      <c r="Y551" s="68" t="s">
        <v>584</v>
      </c>
      <c r="Z551" s="68"/>
      <c r="AA551" s="68">
        <v>4.01</v>
      </c>
    </row>
    <row r="552" spans="1:27" ht="63.75">
      <c r="A552" s="71">
        <v>2551</v>
      </c>
      <c r="B552" s="73" t="s">
        <v>2050</v>
      </c>
      <c r="C552" s="73">
        <v>4</v>
      </c>
      <c r="D552" s="73">
        <v>4</v>
      </c>
      <c r="E552" s="73">
        <v>52</v>
      </c>
      <c r="F552" s="73" t="s">
        <v>2092</v>
      </c>
      <c r="G552" s="73" t="s">
        <v>449</v>
      </c>
      <c r="H552" s="73" t="s">
        <v>458</v>
      </c>
      <c r="I552" s="74" t="s">
        <v>1496</v>
      </c>
      <c r="J552" s="74" t="s">
        <v>1479</v>
      </c>
      <c r="K552" s="73" t="s">
        <v>2092</v>
      </c>
      <c r="L552" s="74" t="s">
        <v>1496</v>
      </c>
      <c r="M552" s="74" t="s">
        <v>1090</v>
      </c>
      <c r="N552" s="74" t="s">
        <v>1099</v>
      </c>
      <c r="O552" s="74"/>
      <c r="P552" s="74" t="s">
        <v>2207</v>
      </c>
      <c r="Q552" s="74" t="s">
        <v>67</v>
      </c>
      <c r="R552" s="74" t="s">
        <v>2421</v>
      </c>
      <c r="S552" s="74" t="s">
        <v>2400</v>
      </c>
      <c r="T552" s="73" t="s">
        <v>534</v>
      </c>
      <c r="U552" s="73" t="s">
        <v>532</v>
      </c>
      <c r="V552" s="68" t="s">
        <v>1669</v>
      </c>
      <c r="W552" s="68"/>
      <c r="X552" s="68"/>
      <c r="Y552" s="68" t="s">
        <v>584</v>
      </c>
      <c r="Z552" s="68"/>
      <c r="AA552" s="68">
        <v>4.01</v>
      </c>
    </row>
    <row r="553" spans="1:27" ht="153">
      <c r="A553" s="71">
        <v>2552</v>
      </c>
      <c r="B553" s="73" t="s">
        <v>2050</v>
      </c>
      <c r="C553" s="73" t="s">
        <v>535</v>
      </c>
      <c r="D553" s="73">
        <v>6</v>
      </c>
      <c r="E553" s="73">
        <v>6</v>
      </c>
      <c r="F553" s="73" t="s">
        <v>2091</v>
      </c>
      <c r="G553" s="73" t="s">
        <v>449</v>
      </c>
      <c r="H553" s="73" t="s">
        <v>458</v>
      </c>
      <c r="I553" s="74" t="s">
        <v>1982</v>
      </c>
      <c r="J553" s="74" t="s">
        <v>1982</v>
      </c>
      <c r="K553" s="73" t="s">
        <v>2091</v>
      </c>
      <c r="L553" s="74" t="s">
        <v>535</v>
      </c>
      <c r="M553" s="74" t="s">
        <v>463</v>
      </c>
      <c r="N553" s="74" t="s">
        <v>1109</v>
      </c>
      <c r="O553" s="74"/>
      <c r="P553" s="74" t="s">
        <v>2207</v>
      </c>
      <c r="Q553" s="74" t="s">
        <v>67</v>
      </c>
      <c r="R553" s="74" t="s">
        <v>2421</v>
      </c>
      <c r="S553" s="74" t="s">
        <v>2400</v>
      </c>
      <c r="T553" s="73" t="s">
        <v>536</v>
      </c>
      <c r="U553" s="73" t="s">
        <v>1671</v>
      </c>
      <c r="V553" s="68" t="s">
        <v>1670</v>
      </c>
      <c r="W553" s="68" t="s">
        <v>1672</v>
      </c>
      <c r="X553" s="68"/>
      <c r="Y553" s="68" t="s">
        <v>2592</v>
      </c>
      <c r="Z553" s="68"/>
      <c r="AA553" s="68">
        <v>4.01</v>
      </c>
    </row>
    <row r="554" spans="1:27" ht="114.75">
      <c r="A554" s="71">
        <v>2553</v>
      </c>
      <c r="B554" s="73" t="s">
        <v>2050</v>
      </c>
      <c r="C554" s="73" t="s">
        <v>537</v>
      </c>
      <c r="D554" s="73">
        <v>7</v>
      </c>
      <c r="E554" s="73">
        <v>45</v>
      </c>
      <c r="F554" s="73" t="s">
        <v>2092</v>
      </c>
      <c r="G554" s="73" t="s">
        <v>449</v>
      </c>
      <c r="H554" s="73" t="s">
        <v>458</v>
      </c>
      <c r="I554" s="74" t="s">
        <v>1753</v>
      </c>
      <c r="J554" s="74" t="s">
        <v>1918</v>
      </c>
      <c r="K554" s="73" t="s">
        <v>2092</v>
      </c>
      <c r="L554" s="74" t="s">
        <v>537</v>
      </c>
      <c r="M554" s="74" t="s">
        <v>464</v>
      </c>
      <c r="N554" s="74" t="s">
        <v>1110</v>
      </c>
      <c r="O554" s="74"/>
      <c r="P554" s="74" t="s">
        <v>1137</v>
      </c>
      <c r="Q554" s="74"/>
      <c r="R554" s="74"/>
      <c r="S554" s="74"/>
      <c r="T554" s="73" t="s">
        <v>538</v>
      </c>
      <c r="U554" s="73" t="s">
        <v>539</v>
      </c>
      <c r="V554" s="68" t="s">
        <v>2414</v>
      </c>
      <c r="W554" s="68"/>
      <c r="X554" s="68"/>
      <c r="Y554" s="68"/>
      <c r="Z554" s="68"/>
      <c r="AA554" s="68"/>
    </row>
    <row r="555" spans="1:27" ht="51">
      <c r="A555" s="71">
        <v>2554</v>
      </c>
      <c r="B555" s="73" t="s">
        <v>2050</v>
      </c>
      <c r="C555" s="73" t="s">
        <v>540</v>
      </c>
      <c r="D555" s="73">
        <v>9</v>
      </c>
      <c r="E555" s="73">
        <v>47</v>
      </c>
      <c r="F555" s="73" t="s">
        <v>2092</v>
      </c>
      <c r="G555" s="73" t="s">
        <v>449</v>
      </c>
      <c r="H555" s="73" t="s">
        <v>458</v>
      </c>
      <c r="I555" s="74" t="s">
        <v>1436</v>
      </c>
      <c r="J555" s="74" t="s">
        <v>2291</v>
      </c>
      <c r="K555" s="73" t="s">
        <v>2092</v>
      </c>
      <c r="L555" s="74" t="s">
        <v>540</v>
      </c>
      <c r="M555" s="74" t="s">
        <v>464</v>
      </c>
      <c r="N555" s="74" t="s">
        <v>1099</v>
      </c>
      <c r="O555" s="74"/>
      <c r="P555" s="74" t="s">
        <v>2207</v>
      </c>
      <c r="Q555" s="74" t="s">
        <v>67</v>
      </c>
      <c r="R555" s="74" t="s">
        <v>2421</v>
      </c>
      <c r="S555" s="74" t="s">
        <v>2400</v>
      </c>
      <c r="T555" s="73" t="s">
        <v>541</v>
      </c>
      <c r="U555" s="73" t="s">
        <v>542</v>
      </c>
      <c r="V555" s="68" t="s">
        <v>1669</v>
      </c>
      <c r="W555" s="68"/>
      <c r="X555" s="68"/>
      <c r="Y555" s="68" t="s">
        <v>584</v>
      </c>
      <c r="Z555" s="68"/>
      <c r="AA555" s="68">
        <v>4.01</v>
      </c>
    </row>
    <row r="556" spans="1:27" ht="51">
      <c r="A556" s="71">
        <v>2555</v>
      </c>
      <c r="B556" s="73" t="s">
        <v>2050</v>
      </c>
      <c r="C556" s="73" t="s">
        <v>543</v>
      </c>
      <c r="D556" s="73">
        <v>11</v>
      </c>
      <c r="E556" s="73">
        <v>3</v>
      </c>
      <c r="F556" s="73" t="s">
        <v>2092</v>
      </c>
      <c r="G556" s="73" t="s">
        <v>449</v>
      </c>
      <c r="H556" s="73" t="s">
        <v>458</v>
      </c>
      <c r="I556" s="74" t="s">
        <v>1789</v>
      </c>
      <c r="J556" s="74" t="s">
        <v>2443</v>
      </c>
      <c r="K556" s="73" t="s">
        <v>2092</v>
      </c>
      <c r="L556" s="74" t="s">
        <v>543</v>
      </c>
      <c r="M556" s="74" t="s">
        <v>464</v>
      </c>
      <c r="N556" s="74" t="s">
        <v>1099</v>
      </c>
      <c r="O556" s="74"/>
      <c r="P556" s="74" t="s">
        <v>2207</v>
      </c>
      <c r="Q556" s="74" t="s">
        <v>67</v>
      </c>
      <c r="R556" s="74" t="s">
        <v>2421</v>
      </c>
      <c r="S556" s="74" t="s">
        <v>2400</v>
      </c>
      <c r="T556" s="73" t="s">
        <v>544</v>
      </c>
      <c r="U556" s="73" t="s">
        <v>545</v>
      </c>
      <c r="V556" s="68" t="s">
        <v>1669</v>
      </c>
      <c r="W556" s="68"/>
      <c r="X556" s="68"/>
      <c r="Y556" s="68" t="s">
        <v>2592</v>
      </c>
      <c r="Z556" s="68"/>
      <c r="AA556" s="68">
        <v>4.01</v>
      </c>
    </row>
    <row r="557" spans="1:27" ht="114.75">
      <c r="A557" s="71">
        <v>2556</v>
      </c>
      <c r="B557" s="73" t="s">
        <v>2050</v>
      </c>
      <c r="C557" s="73" t="s">
        <v>546</v>
      </c>
      <c r="D557" s="73">
        <v>17</v>
      </c>
      <c r="E557" s="73">
        <v>18</v>
      </c>
      <c r="F557" s="73" t="s">
        <v>2091</v>
      </c>
      <c r="G557" s="73" t="s">
        <v>449</v>
      </c>
      <c r="H557" s="73" t="s">
        <v>458</v>
      </c>
      <c r="I557" s="74" t="s">
        <v>2679</v>
      </c>
      <c r="J557" s="74" t="s">
        <v>1782</v>
      </c>
      <c r="K557" s="73" t="s">
        <v>2091</v>
      </c>
      <c r="L557" s="74" t="s">
        <v>546</v>
      </c>
      <c r="M557" s="74" t="s">
        <v>469</v>
      </c>
      <c r="N557" s="74" t="s">
        <v>1101</v>
      </c>
      <c r="O557" s="74"/>
      <c r="P557" s="74" t="s">
        <v>1137</v>
      </c>
      <c r="Q557" s="74" t="s">
        <v>67</v>
      </c>
      <c r="R557" s="74"/>
      <c r="S557" s="74"/>
      <c r="T557" s="73" t="s">
        <v>547</v>
      </c>
      <c r="U557" s="73" t="s">
        <v>548</v>
      </c>
      <c r="V557" s="79" t="s">
        <v>2109</v>
      </c>
      <c r="W557" s="79" t="s">
        <v>2402</v>
      </c>
      <c r="X557" s="68"/>
      <c r="Y557" s="68"/>
      <c r="Z557" s="68"/>
      <c r="AA557" s="68"/>
    </row>
    <row r="558" spans="1:27" ht="89.25">
      <c r="A558" s="71">
        <v>2557</v>
      </c>
      <c r="B558" s="73" t="s">
        <v>2050</v>
      </c>
      <c r="C558" s="73" t="s">
        <v>549</v>
      </c>
      <c r="D558" s="73">
        <v>17</v>
      </c>
      <c r="E558" s="73">
        <v>62</v>
      </c>
      <c r="F558" s="73" t="s">
        <v>2091</v>
      </c>
      <c r="G558" s="73" t="s">
        <v>449</v>
      </c>
      <c r="H558" s="73" t="s">
        <v>1097</v>
      </c>
      <c r="I558" s="74" t="s">
        <v>2679</v>
      </c>
      <c r="J558" s="74" t="s">
        <v>1428</v>
      </c>
      <c r="K558" s="73" t="s">
        <v>2091</v>
      </c>
      <c r="L558" s="74" t="s">
        <v>549</v>
      </c>
      <c r="M558" s="74" t="s">
        <v>469</v>
      </c>
      <c r="N558" s="74" t="s">
        <v>1129</v>
      </c>
      <c r="O558" s="74"/>
      <c r="P558" s="74" t="s">
        <v>2207</v>
      </c>
      <c r="Q558" s="74" t="s">
        <v>1863</v>
      </c>
      <c r="R558" s="74" t="s">
        <v>2413</v>
      </c>
      <c r="S558" s="74" t="s">
        <v>2400</v>
      </c>
      <c r="T558" s="73" t="s">
        <v>587</v>
      </c>
      <c r="U558" s="73" t="s">
        <v>588</v>
      </c>
      <c r="V558" s="79" t="s">
        <v>1674</v>
      </c>
      <c r="W558" s="79" t="s">
        <v>1600</v>
      </c>
      <c r="X558" s="68"/>
      <c r="Y558" s="68" t="s">
        <v>585</v>
      </c>
      <c r="Z558" s="68"/>
      <c r="AA558" s="68">
        <v>4.01</v>
      </c>
    </row>
    <row r="559" spans="1:27" ht="63.75">
      <c r="A559" s="71">
        <v>2558</v>
      </c>
      <c r="B559" s="73" t="s">
        <v>2050</v>
      </c>
      <c r="C559" s="73" t="s">
        <v>549</v>
      </c>
      <c r="D559" s="73">
        <v>18</v>
      </c>
      <c r="E559" s="73">
        <v>1</v>
      </c>
      <c r="F559" s="73" t="s">
        <v>2091</v>
      </c>
      <c r="G559" s="73" t="s">
        <v>449</v>
      </c>
      <c r="H559" s="73" t="s">
        <v>1097</v>
      </c>
      <c r="I559" s="74" t="s">
        <v>1782</v>
      </c>
      <c r="J559" s="74" t="s">
        <v>1523</v>
      </c>
      <c r="K559" s="73" t="s">
        <v>2091</v>
      </c>
      <c r="L559" s="74" t="s">
        <v>549</v>
      </c>
      <c r="M559" s="74" t="s">
        <v>469</v>
      </c>
      <c r="N559" s="74" t="s">
        <v>1129</v>
      </c>
      <c r="O559" s="74"/>
      <c r="P559" s="74" t="s">
        <v>2207</v>
      </c>
      <c r="Q559" s="74" t="s">
        <v>1863</v>
      </c>
      <c r="R559" s="74" t="s">
        <v>2413</v>
      </c>
      <c r="S559" s="74" t="s">
        <v>2400</v>
      </c>
      <c r="T559" s="73" t="s">
        <v>589</v>
      </c>
      <c r="U559" s="73" t="s">
        <v>590</v>
      </c>
      <c r="V559" s="79" t="s">
        <v>1674</v>
      </c>
      <c r="W559" s="79" t="s">
        <v>1601</v>
      </c>
      <c r="X559" s="68"/>
      <c r="Y559" s="68" t="s">
        <v>585</v>
      </c>
      <c r="Z559" s="68"/>
      <c r="AA559" s="68">
        <v>4.01</v>
      </c>
    </row>
    <row r="560" spans="1:27" ht="38.25">
      <c r="A560" s="71">
        <v>2559</v>
      </c>
      <c r="B560" s="73" t="s">
        <v>2050</v>
      </c>
      <c r="C560" s="73" t="s">
        <v>2215</v>
      </c>
      <c r="D560" s="73">
        <v>21</v>
      </c>
      <c r="E560" s="73">
        <v>47</v>
      </c>
      <c r="F560" s="73" t="s">
        <v>2091</v>
      </c>
      <c r="G560" s="73" t="s">
        <v>449</v>
      </c>
      <c r="H560" s="73" t="s">
        <v>458</v>
      </c>
      <c r="I560" s="74" t="s">
        <v>696</v>
      </c>
      <c r="J560" s="74" t="s">
        <v>2291</v>
      </c>
      <c r="K560" s="73" t="s">
        <v>2091</v>
      </c>
      <c r="L560" s="74" t="s">
        <v>2215</v>
      </c>
      <c r="M560" s="74" t="s">
        <v>469</v>
      </c>
      <c r="N560" s="74" t="s">
        <v>1101</v>
      </c>
      <c r="O560" s="74"/>
      <c r="P560" s="74" t="s">
        <v>1137</v>
      </c>
      <c r="Q560" s="74" t="s">
        <v>67</v>
      </c>
      <c r="R560" s="74"/>
      <c r="S560" s="74"/>
      <c r="T560" s="73" t="s">
        <v>591</v>
      </c>
      <c r="U560" s="73" t="s">
        <v>1720</v>
      </c>
      <c r="V560" s="79" t="s">
        <v>2109</v>
      </c>
      <c r="W560" s="79" t="s">
        <v>2403</v>
      </c>
      <c r="X560" s="68"/>
      <c r="Y560" s="68"/>
      <c r="Z560" s="68"/>
      <c r="AA560" s="68"/>
    </row>
    <row r="561" spans="1:27" ht="51">
      <c r="A561" s="71">
        <v>2560</v>
      </c>
      <c r="B561" s="73" t="s">
        <v>2050</v>
      </c>
      <c r="C561" s="73" t="s">
        <v>2215</v>
      </c>
      <c r="D561" s="73">
        <v>21</v>
      </c>
      <c r="E561" s="73">
        <v>62</v>
      </c>
      <c r="F561" s="73" t="s">
        <v>2092</v>
      </c>
      <c r="G561" s="73" t="s">
        <v>449</v>
      </c>
      <c r="H561" s="73" t="s">
        <v>458</v>
      </c>
      <c r="I561" s="74" t="s">
        <v>696</v>
      </c>
      <c r="J561" s="74" t="s">
        <v>1428</v>
      </c>
      <c r="K561" s="73" t="s">
        <v>2092</v>
      </c>
      <c r="L561" s="74" t="s">
        <v>2215</v>
      </c>
      <c r="M561" s="74" t="s">
        <v>469</v>
      </c>
      <c r="N561" s="74" t="s">
        <v>1099</v>
      </c>
      <c r="O561" s="74"/>
      <c r="P561" s="74" t="s">
        <v>2207</v>
      </c>
      <c r="Q561" s="74" t="s">
        <v>67</v>
      </c>
      <c r="R561" s="74" t="s">
        <v>2421</v>
      </c>
      <c r="S561" s="74" t="s">
        <v>2400</v>
      </c>
      <c r="T561" s="73" t="s">
        <v>592</v>
      </c>
      <c r="U561" s="73" t="s">
        <v>545</v>
      </c>
      <c r="V561" s="68" t="s">
        <v>1669</v>
      </c>
      <c r="W561" s="68"/>
      <c r="X561" s="68"/>
      <c r="Y561" s="68" t="s">
        <v>2597</v>
      </c>
      <c r="Z561" s="68"/>
      <c r="AA561" s="68">
        <v>4.01</v>
      </c>
    </row>
    <row r="562" spans="1:27" ht="369.75">
      <c r="A562" s="71">
        <v>2561</v>
      </c>
      <c r="B562" s="73" t="s">
        <v>2050</v>
      </c>
      <c r="C562" s="73" t="s">
        <v>267</v>
      </c>
      <c r="D562" s="73">
        <v>22</v>
      </c>
      <c r="E562" s="73">
        <v>61</v>
      </c>
      <c r="F562" s="73" t="s">
        <v>2091</v>
      </c>
      <c r="G562" s="73" t="s">
        <v>449</v>
      </c>
      <c r="H562" s="73" t="s">
        <v>458</v>
      </c>
      <c r="I562" s="74" t="s">
        <v>1761</v>
      </c>
      <c r="J562" s="74" t="s">
        <v>2398</v>
      </c>
      <c r="K562" s="73" t="s">
        <v>2091</v>
      </c>
      <c r="L562" s="74" t="s">
        <v>267</v>
      </c>
      <c r="M562" s="74" t="s">
        <v>471</v>
      </c>
      <c r="N562" s="74" t="s">
        <v>1110</v>
      </c>
      <c r="O562" s="74"/>
      <c r="P562" s="74" t="s">
        <v>2207</v>
      </c>
      <c r="Q562" s="74" t="s">
        <v>67</v>
      </c>
      <c r="R562" s="74" t="s">
        <v>2421</v>
      </c>
      <c r="S562" s="74" t="s">
        <v>2400</v>
      </c>
      <c r="T562" s="73" t="s">
        <v>593</v>
      </c>
      <c r="U562" s="73" t="s">
        <v>330</v>
      </c>
      <c r="V562" s="68" t="s">
        <v>1669</v>
      </c>
      <c r="W562" s="68"/>
      <c r="X562" s="68"/>
      <c r="Y562" s="68" t="s">
        <v>2597</v>
      </c>
      <c r="Z562" s="68"/>
      <c r="AA562" s="68">
        <v>4.01</v>
      </c>
    </row>
    <row r="563" spans="1:27" ht="89.25">
      <c r="A563" s="71">
        <v>2562</v>
      </c>
      <c r="B563" s="73" t="s">
        <v>2050</v>
      </c>
      <c r="C563" s="73" t="s">
        <v>2223</v>
      </c>
      <c r="D563" s="73">
        <v>24</v>
      </c>
      <c r="E563" s="73">
        <v>31</v>
      </c>
      <c r="F563" s="73" t="s">
        <v>2092</v>
      </c>
      <c r="G563" s="73" t="s">
        <v>449</v>
      </c>
      <c r="H563" s="73" t="s">
        <v>458</v>
      </c>
      <c r="I563" s="74" t="s">
        <v>2377</v>
      </c>
      <c r="J563" s="74" t="s">
        <v>385</v>
      </c>
      <c r="K563" s="73" t="s">
        <v>2092</v>
      </c>
      <c r="L563" s="74" t="s">
        <v>2223</v>
      </c>
      <c r="M563" s="74" t="s">
        <v>471</v>
      </c>
      <c r="N563" s="74" t="s">
        <v>1099</v>
      </c>
      <c r="O563" s="74"/>
      <c r="P563" s="74" t="s">
        <v>2207</v>
      </c>
      <c r="Q563" s="74" t="s">
        <v>67</v>
      </c>
      <c r="R563" s="74" t="s">
        <v>2421</v>
      </c>
      <c r="S563" s="74" t="s">
        <v>2400</v>
      </c>
      <c r="T563" s="73" t="s">
        <v>1675</v>
      </c>
      <c r="U563" s="73" t="s">
        <v>545</v>
      </c>
      <c r="V563" s="68" t="s">
        <v>1674</v>
      </c>
      <c r="W563" s="68" t="s">
        <v>1676</v>
      </c>
      <c r="X563" s="68"/>
      <c r="Y563" s="68" t="s">
        <v>2592</v>
      </c>
      <c r="Z563" s="68"/>
      <c r="AA563" s="68">
        <v>4.01</v>
      </c>
    </row>
    <row r="564" spans="1:27" ht="51">
      <c r="A564" s="71">
        <v>2563</v>
      </c>
      <c r="B564" s="73" t="s">
        <v>2050</v>
      </c>
      <c r="C564" s="73" t="s">
        <v>2177</v>
      </c>
      <c r="D564" s="73">
        <v>25</v>
      </c>
      <c r="E564" s="73">
        <v>46</v>
      </c>
      <c r="F564" s="73" t="s">
        <v>2092</v>
      </c>
      <c r="G564" s="73" t="s">
        <v>449</v>
      </c>
      <c r="H564" s="73" t="s">
        <v>458</v>
      </c>
      <c r="I564" s="74" t="s">
        <v>2292</v>
      </c>
      <c r="J564" s="74" t="s">
        <v>1832</v>
      </c>
      <c r="K564" s="73" t="s">
        <v>2092</v>
      </c>
      <c r="L564" s="74" t="s">
        <v>2177</v>
      </c>
      <c r="M564" s="74" t="s">
        <v>471</v>
      </c>
      <c r="N564" s="74" t="s">
        <v>1099</v>
      </c>
      <c r="O564" s="74"/>
      <c r="P564" s="74" t="s">
        <v>2207</v>
      </c>
      <c r="Q564" s="74" t="s">
        <v>67</v>
      </c>
      <c r="R564" s="74" t="s">
        <v>2421</v>
      </c>
      <c r="S564" s="74" t="s">
        <v>2400</v>
      </c>
      <c r="T564" s="73" t="s">
        <v>331</v>
      </c>
      <c r="U564" s="73" t="s">
        <v>545</v>
      </c>
      <c r="V564" s="68" t="s">
        <v>1669</v>
      </c>
      <c r="W564" s="68"/>
      <c r="X564" s="68"/>
      <c r="Y564" s="68" t="s">
        <v>203</v>
      </c>
      <c r="Z564" s="68"/>
      <c r="AA564" s="68">
        <v>4.01</v>
      </c>
    </row>
    <row r="565" spans="1:27" ht="76.5">
      <c r="A565" s="71">
        <v>2564</v>
      </c>
      <c r="B565" s="73" t="s">
        <v>2050</v>
      </c>
      <c r="C565" s="73" t="s">
        <v>1258</v>
      </c>
      <c r="D565" s="73">
        <v>28</v>
      </c>
      <c r="E565" s="73">
        <v>6</v>
      </c>
      <c r="F565" s="73" t="s">
        <v>2091</v>
      </c>
      <c r="G565" s="73" t="s">
        <v>449</v>
      </c>
      <c r="H565" s="73" t="s">
        <v>460</v>
      </c>
      <c r="I565" s="74" t="s">
        <v>550</v>
      </c>
      <c r="J565" s="74" t="s">
        <v>1982</v>
      </c>
      <c r="K565" s="73" t="s">
        <v>2091</v>
      </c>
      <c r="L565" s="74" t="s">
        <v>1258</v>
      </c>
      <c r="M565" s="74" t="s">
        <v>471</v>
      </c>
      <c r="N565" s="74" t="s">
        <v>1113</v>
      </c>
      <c r="O565" s="74"/>
      <c r="P565" s="74" t="s">
        <v>1137</v>
      </c>
      <c r="Q565" s="74" t="s">
        <v>66</v>
      </c>
      <c r="R565" s="74"/>
      <c r="S565" s="74"/>
      <c r="T565" s="73" t="s">
        <v>621</v>
      </c>
      <c r="U565" s="73" t="s">
        <v>622</v>
      </c>
      <c r="V565" s="68" t="s">
        <v>2198</v>
      </c>
      <c r="W565" s="68" t="s">
        <v>290</v>
      </c>
      <c r="X565" s="68" t="s">
        <v>289</v>
      </c>
      <c r="Y565" s="68"/>
      <c r="Z565" s="68"/>
      <c r="AA565" s="68"/>
    </row>
    <row r="566" spans="1:27" ht="38.25">
      <c r="A566" s="71">
        <v>2565</v>
      </c>
      <c r="B566" s="73" t="s">
        <v>2050</v>
      </c>
      <c r="C566" s="73" t="s">
        <v>1258</v>
      </c>
      <c r="D566" s="73">
        <v>28</v>
      </c>
      <c r="E566" s="73">
        <v>15</v>
      </c>
      <c r="F566" s="73" t="s">
        <v>2092</v>
      </c>
      <c r="G566" s="73" t="s">
        <v>449</v>
      </c>
      <c r="H566" s="73" t="s">
        <v>460</v>
      </c>
      <c r="I566" s="74" t="s">
        <v>550</v>
      </c>
      <c r="J566" s="74" t="s">
        <v>2030</v>
      </c>
      <c r="K566" s="73" t="s">
        <v>2092</v>
      </c>
      <c r="L566" s="74" t="s">
        <v>1258</v>
      </c>
      <c r="M566" s="74" t="s">
        <v>471</v>
      </c>
      <c r="N566" s="74" t="s">
        <v>1113</v>
      </c>
      <c r="O566" s="74"/>
      <c r="P566" s="74" t="s">
        <v>1137</v>
      </c>
      <c r="Q566" s="74" t="s">
        <v>66</v>
      </c>
      <c r="R566" s="74"/>
      <c r="S566" s="74"/>
      <c r="T566" s="73" t="s">
        <v>623</v>
      </c>
      <c r="U566" s="73" t="s">
        <v>624</v>
      </c>
      <c r="V566" s="68"/>
      <c r="W566" s="68"/>
      <c r="X566" s="68"/>
      <c r="Y566" s="68"/>
      <c r="Z566" s="68"/>
      <c r="AA566" s="68"/>
    </row>
    <row r="567" spans="1:27" ht="38.25">
      <c r="A567" s="71">
        <v>2566</v>
      </c>
      <c r="B567" s="73" t="s">
        <v>2050</v>
      </c>
      <c r="C567" s="73" t="s">
        <v>1258</v>
      </c>
      <c r="D567" s="73">
        <v>28</v>
      </c>
      <c r="E567" s="73">
        <v>47</v>
      </c>
      <c r="F567" s="73" t="s">
        <v>2091</v>
      </c>
      <c r="G567" s="73" t="s">
        <v>449</v>
      </c>
      <c r="H567" s="73" t="s">
        <v>460</v>
      </c>
      <c r="I567" s="74" t="s">
        <v>550</v>
      </c>
      <c r="J567" s="74" t="s">
        <v>2291</v>
      </c>
      <c r="K567" s="73" t="s">
        <v>2091</v>
      </c>
      <c r="L567" s="74" t="s">
        <v>1258</v>
      </c>
      <c r="M567" s="74" t="s">
        <v>471</v>
      </c>
      <c r="N567" s="74" t="s">
        <v>1113</v>
      </c>
      <c r="O567" s="74"/>
      <c r="P567" s="74" t="s">
        <v>2207</v>
      </c>
      <c r="Q567" s="74" t="s">
        <v>66</v>
      </c>
      <c r="R567" s="79" t="s">
        <v>2418</v>
      </c>
      <c r="S567" s="74" t="s">
        <v>2419</v>
      </c>
      <c r="T567" s="73" t="s">
        <v>625</v>
      </c>
      <c r="U567" s="73" t="s">
        <v>626</v>
      </c>
      <c r="V567" s="68" t="s">
        <v>2198</v>
      </c>
      <c r="W567" s="68" t="s">
        <v>2415</v>
      </c>
      <c r="X567" s="68"/>
      <c r="Y567" s="68" t="s">
        <v>585</v>
      </c>
      <c r="Z567" s="68"/>
      <c r="AA567" s="68">
        <v>4.01</v>
      </c>
    </row>
    <row r="568" spans="1:27" ht="229.5">
      <c r="A568" s="71">
        <v>2567</v>
      </c>
      <c r="B568" s="73" t="s">
        <v>2050</v>
      </c>
      <c r="C568" s="73" t="s">
        <v>699</v>
      </c>
      <c r="D568" s="73">
        <v>30</v>
      </c>
      <c r="E568" s="73">
        <v>50</v>
      </c>
      <c r="F568" s="73" t="s">
        <v>2092</v>
      </c>
      <c r="G568" s="73" t="s">
        <v>449</v>
      </c>
      <c r="H568" s="73" t="s">
        <v>1097</v>
      </c>
      <c r="I568" s="74" t="s">
        <v>967</v>
      </c>
      <c r="J568" s="74" t="s">
        <v>2295</v>
      </c>
      <c r="K568" s="73" t="s">
        <v>2092</v>
      </c>
      <c r="L568" s="74" t="s">
        <v>699</v>
      </c>
      <c r="M568" s="74" t="s">
        <v>472</v>
      </c>
      <c r="N568" s="74" t="s">
        <v>1129</v>
      </c>
      <c r="O568" s="74"/>
      <c r="P568" s="74" t="s">
        <v>2207</v>
      </c>
      <c r="Q568" s="74" t="s">
        <v>1863</v>
      </c>
      <c r="R568" s="74" t="s">
        <v>2413</v>
      </c>
      <c r="S568" s="74" t="s">
        <v>2400</v>
      </c>
      <c r="T568" s="73" t="s">
        <v>627</v>
      </c>
      <c r="U568" s="73" t="s">
        <v>628</v>
      </c>
      <c r="V568" s="79" t="s">
        <v>1669</v>
      </c>
      <c r="W568" s="79" t="s">
        <v>1602</v>
      </c>
      <c r="X568" s="68"/>
      <c r="Y568" s="68" t="s">
        <v>585</v>
      </c>
      <c r="Z568" s="68"/>
      <c r="AA568" s="68">
        <v>4.01</v>
      </c>
    </row>
    <row r="569" spans="1:27" ht="51">
      <c r="A569" s="71">
        <v>2568</v>
      </c>
      <c r="B569" s="73" t="s">
        <v>2050</v>
      </c>
      <c r="C569" s="73" t="s">
        <v>629</v>
      </c>
      <c r="D569" s="73">
        <v>32</v>
      </c>
      <c r="E569" s="73">
        <v>28</v>
      </c>
      <c r="F569" s="73" t="s">
        <v>2092</v>
      </c>
      <c r="G569" s="73" t="s">
        <v>449</v>
      </c>
      <c r="H569" s="73" t="s">
        <v>458</v>
      </c>
      <c r="I569" s="74" t="s">
        <v>969</v>
      </c>
      <c r="J569" s="74" t="s">
        <v>550</v>
      </c>
      <c r="K569" s="73" t="s">
        <v>2092</v>
      </c>
      <c r="L569" s="74" t="s">
        <v>629</v>
      </c>
      <c r="M569" s="74" t="s">
        <v>472</v>
      </c>
      <c r="N569" s="74" t="s">
        <v>1099</v>
      </c>
      <c r="O569" s="74"/>
      <c r="P569" s="74" t="s">
        <v>2207</v>
      </c>
      <c r="Q569" s="74" t="s">
        <v>67</v>
      </c>
      <c r="R569" s="74" t="s">
        <v>2421</v>
      </c>
      <c r="S569" s="74" t="s">
        <v>2400</v>
      </c>
      <c r="T569" s="73" t="s">
        <v>1363</v>
      </c>
      <c r="U569" s="73" t="s">
        <v>1364</v>
      </c>
      <c r="V569" s="68" t="s">
        <v>1669</v>
      </c>
      <c r="W569" s="68"/>
      <c r="X569" s="68"/>
      <c r="Y569" s="68" t="s">
        <v>2592</v>
      </c>
      <c r="Z569" s="68"/>
      <c r="AA569" s="68">
        <v>4.01</v>
      </c>
    </row>
    <row r="570" spans="1:27" ht="76.5">
      <c r="A570" s="71">
        <v>2569</v>
      </c>
      <c r="B570" s="73" t="s">
        <v>2050</v>
      </c>
      <c r="C570" s="73" t="s">
        <v>1365</v>
      </c>
      <c r="D570" s="73">
        <v>32</v>
      </c>
      <c r="E570" s="73">
        <v>39</v>
      </c>
      <c r="F570" s="73" t="s">
        <v>2092</v>
      </c>
      <c r="G570" s="73" t="s">
        <v>449</v>
      </c>
      <c r="H570" s="73" t="s">
        <v>460</v>
      </c>
      <c r="I570" s="74" t="s">
        <v>969</v>
      </c>
      <c r="J570" s="74" t="s">
        <v>2001</v>
      </c>
      <c r="K570" s="73" t="s">
        <v>2092</v>
      </c>
      <c r="L570" s="74" t="s">
        <v>1365</v>
      </c>
      <c r="M570" s="74" t="s">
        <v>472</v>
      </c>
      <c r="N570" s="74" t="s">
        <v>1113</v>
      </c>
      <c r="O570" s="74"/>
      <c r="P570" s="74" t="s">
        <v>2207</v>
      </c>
      <c r="Q570" s="74" t="s">
        <v>66</v>
      </c>
      <c r="R570" s="79" t="s">
        <v>2418</v>
      </c>
      <c r="S570" s="74" t="s">
        <v>2419</v>
      </c>
      <c r="T570" s="73" t="s">
        <v>1366</v>
      </c>
      <c r="U570" s="73" t="s">
        <v>545</v>
      </c>
      <c r="V570" s="68" t="s">
        <v>2198</v>
      </c>
      <c r="W570" s="68" t="s">
        <v>2415</v>
      </c>
      <c r="X570" s="68"/>
      <c r="Y570" s="68" t="s">
        <v>585</v>
      </c>
      <c r="Z570" s="68"/>
      <c r="AA570" s="68">
        <v>4.01</v>
      </c>
    </row>
    <row r="571" spans="1:27" ht="76.5">
      <c r="A571" s="71">
        <v>2570</v>
      </c>
      <c r="B571" s="73" t="s">
        <v>2050</v>
      </c>
      <c r="C571" s="73" t="s">
        <v>1367</v>
      </c>
      <c r="D571" s="73">
        <v>33</v>
      </c>
      <c r="E571" s="73">
        <v>20</v>
      </c>
      <c r="F571" s="73" t="s">
        <v>2092</v>
      </c>
      <c r="G571" s="73" t="s">
        <v>449</v>
      </c>
      <c r="H571" s="73" t="s">
        <v>460</v>
      </c>
      <c r="I571" s="74" t="s">
        <v>1861</v>
      </c>
      <c r="J571" s="74" t="s">
        <v>1759</v>
      </c>
      <c r="K571" s="73" t="s">
        <v>2092</v>
      </c>
      <c r="L571" s="74" t="s">
        <v>1367</v>
      </c>
      <c r="M571" s="74" t="s">
        <v>472</v>
      </c>
      <c r="N571" s="74" t="s">
        <v>1113</v>
      </c>
      <c r="O571" s="74"/>
      <c r="P571" s="74" t="s">
        <v>2207</v>
      </c>
      <c r="Q571" s="74" t="s">
        <v>66</v>
      </c>
      <c r="R571" s="79" t="s">
        <v>2418</v>
      </c>
      <c r="S571" s="74" t="s">
        <v>2419</v>
      </c>
      <c r="T571" s="73" t="s">
        <v>1368</v>
      </c>
      <c r="U571" s="73" t="s">
        <v>545</v>
      </c>
      <c r="V571" s="68" t="s">
        <v>2198</v>
      </c>
      <c r="W571" s="68" t="s">
        <v>2415</v>
      </c>
      <c r="X571" s="68"/>
      <c r="Y571" s="68" t="s">
        <v>585</v>
      </c>
      <c r="Z571" s="68"/>
      <c r="AA571" s="68">
        <v>4.01</v>
      </c>
    </row>
    <row r="572" spans="1:27" ht="38.25">
      <c r="A572" s="71">
        <v>2571</v>
      </c>
      <c r="B572" s="73" t="s">
        <v>2050</v>
      </c>
      <c r="C572" s="73" t="s">
        <v>1692</v>
      </c>
      <c r="D572" s="73">
        <v>33</v>
      </c>
      <c r="E572" s="73">
        <v>58</v>
      </c>
      <c r="F572" s="73" t="s">
        <v>2092</v>
      </c>
      <c r="G572" s="73" t="s">
        <v>449</v>
      </c>
      <c r="H572" s="73" t="s">
        <v>1097</v>
      </c>
      <c r="I572" s="74" t="s">
        <v>1861</v>
      </c>
      <c r="J572" s="74" t="s">
        <v>1487</v>
      </c>
      <c r="K572" s="73" t="s">
        <v>2092</v>
      </c>
      <c r="L572" s="74" t="s">
        <v>1692</v>
      </c>
      <c r="M572" s="74" t="s">
        <v>472</v>
      </c>
      <c r="N572" s="74" t="s">
        <v>1107</v>
      </c>
      <c r="O572" s="74"/>
      <c r="P572" s="74" t="s">
        <v>2207</v>
      </c>
      <c r="Q572" s="74" t="s">
        <v>1151</v>
      </c>
      <c r="R572" s="74" t="s">
        <v>2475</v>
      </c>
      <c r="S572" s="74" t="s">
        <v>2419</v>
      </c>
      <c r="T572" s="73" t="s">
        <v>1369</v>
      </c>
      <c r="U572" s="73" t="s">
        <v>1370</v>
      </c>
      <c r="V572" s="79" t="s">
        <v>2065</v>
      </c>
      <c r="W572" s="79" t="s">
        <v>2463</v>
      </c>
      <c r="X572" s="68"/>
      <c r="Y572" s="68" t="s">
        <v>584</v>
      </c>
      <c r="Z572" s="68"/>
      <c r="AA572" s="68">
        <v>4.01</v>
      </c>
    </row>
    <row r="573" spans="1:27" ht="51">
      <c r="A573" s="71">
        <v>2572</v>
      </c>
      <c r="B573" s="73" t="s">
        <v>2050</v>
      </c>
      <c r="C573" s="73" t="s">
        <v>1692</v>
      </c>
      <c r="D573" s="73">
        <v>33</v>
      </c>
      <c r="E573" s="73">
        <v>60</v>
      </c>
      <c r="F573" s="73" t="s">
        <v>2092</v>
      </c>
      <c r="G573" s="73" t="s">
        <v>449</v>
      </c>
      <c r="H573" s="73" t="s">
        <v>1097</v>
      </c>
      <c r="I573" s="74" t="s">
        <v>1861</v>
      </c>
      <c r="J573" s="74" t="s">
        <v>1490</v>
      </c>
      <c r="K573" s="73" t="s">
        <v>2092</v>
      </c>
      <c r="L573" s="74" t="s">
        <v>1692</v>
      </c>
      <c r="M573" s="74" t="s">
        <v>472</v>
      </c>
      <c r="N573" s="74" t="s">
        <v>1107</v>
      </c>
      <c r="O573" s="74"/>
      <c r="P573" s="74" t="s">
        <v>1137</v>
      </c>
      <c r="Q573" s="74" t="s">
        <v>1151</v>
      </c>
      <c r="R573" s="74"/>
      <c r="S573" s="74"/>
      <c r="T573" s="73" t="s">
        <v>1371</v>
      </c>
      <c r="U573" s="73" t="s">
        <v>1372</v>
      </c>
      <c r="V573" s="68" t="s">
        <v>2198</v>
      </c>
      <c r="W573" s="79" t="s">
        <v>2426</v>
      </c>
      <c r="X573" s="68" t="s">
        <v>302</v>
      </c>
      <c r="Y573" s="68"/>
      <c r="Z573" s="68"/>
      <c r="AA573" s="68"/>
    </row>
    <row r="574" spans="1:27" ht="63.75">
      <c r="A574" s="71">
        <v>2573</v>
      </c>
      <c r="B574" s="73" t="s">
        <v>2050</v>
      </c>
      <c r="C574" s="73" t="s">
        <v>1692</v>
      </c>
      <c r="D574" s="73">
        <v>33</v>
      </c>
      <c r="E574" s="73">
        <v>62</v>
      </c>
      <c r="F574" s="73" t="s">
        <v>2092</v>
      </c>
      <c r="G574" s="73" t="s">
        <v>449</v>
      </c>
      <c r="H574" s="73" t="s">
        <v>1097</v>
      </c>
      <c r="I574" s="74" t="s">
        <v>1861</v>
      </c>
      <c r="J574" s="74" t="s">
        <v>1428</v>
      </c>
      <c r="K574" s="73" t="s">
        <v>2092</v>
      </c>
      <c r="L574" s="74" t="s">
        <v>1692</v>
      </c>
      <c r="M574" s="74" t="s">
        <v>472</v>
      </c>
      <c r="N574" s="74" t="s">
        <v>1107</v>
      </c>
      <c r="O574" s="74"/>
      <c r="P574" s="74" t="s">
        <v>1137</v>
      </c>
      <c r="Q574" s="74" t="s">
        <v>1151</v>
      </c>
      <c r="R574" s="74"/>
      <c r="S574" s="74"/>
      <c r="T574" s="73" t="s">
        <v>1373</v>
      </c>
      <c r="U574" s="73" t="s">
        <v>1372</v>
      </c>
      <c r="V574" s="68" t="s">
        <v>2198</v>
      </c>
      <c r="W574" s="68"/>
      <c r="X574" s="68" t="s">
        <v>302</v>
      </c>
      <c r="Y574" s="68"/>
      <c r="Z574" s="68"/>
      <c r="AA574" s="68"/>
    </row>
    <row r="575" spans="1:27" ht="38.25">
      <c r="A575" s="71">
        <v>2574</v>
      </c>
      <c r="B575" s="73" t="s">
        <v>2050</v>
      </c>
      <c r="C575" s="73" t="s">
        <v>1692</v>
      </c>
      <c r="D575" s="73">
        <v>34</v>
      </c>
      <c r="E575" s="73">
        <v>1</v>
      </c>
      <c r="F575" s="73" t="s">
        <v>2092</v>
      </c>
      <c r="G575" s="73" t="s">
        <v>449</v>
      </c>
      <c r="H575" s="73" t="s">
        <v>1097</v>
      </c>
      <c r="I575" s="74" t="s">
        <v>1252</v>
      </c>
      <c r="J575" s="74" t="s">
        <v>1523</v>
      </c>
      <c r="K575" s="73" t="s">
        <v>2092</v>
      </c>
      <c r="L575" s="74" t="s">
        <v>1692</v>
      </c>
      <c r="M575" s="74" t="s">
        <v>472</v>
      </c>
      <c r="N575" s="74" t="s">
        <v>1107</v>
      </c>
      <c r="O575" s="74"/>
      <c r="P575" s="74" t="s">
        <v>1137</v>
      </c>
      <c r="Q575" s="74" t="s">
        <v>1151</v>
      </c>
      <c r="R575" s="74"/>
      <c r="S575" s="74"/>
      <c r="T575" s="73" t="s">
        <v>1374</v>
      </c>
      <c r="U575" s="73" t="s">
        <v>1375</v>
      </c>
      <c r="V575" s="68" t="s">
        <v>2198</v>
      </c>
      <c r="W575" s="79" t="s">
        <v>2464</v>
      </c>
      <c r="X575" s="68" t="s">
        <v>302</v>
      </c>
      <c r="Y575" s="68"/>
      <c r="Z575" s="68"/>
      <c r="AA575" s="68"/>
    </row>
    <row r="576" spans="1:27" ht="127.5">
      <c r="A576" s="71">
        <v>2575</v>
      </c>
      <c r="B576" s="73" t="s">
        <v>2050</v>
      </c>
      <c r="C576" s="73" t="s">
        <v>1692</v>
      </c>
      <c r="D576" s="73">
        <v>34</v>
      </c>
      <c r="E576" s="73">
        <v>5</v>
      </c>
      <c r="F576" s="73" t="s">
        <v>2092</v>
      </c>
      <c r="G576" s="73" t="s">
        <v>449</v>
      </c>
      <c r="H576" s="73" t="s">
        <v>1097</v>
      </c>
      <c r="I576" s="74" t="s">
        <v>1252</v>
      </c>
      <c r="J576" s="74" t="s">
        <v>1433</v>
      </c>
      <c r="K576" s="73" t="s">
        <v>2092</v>
      </c>
      <c r="L576" s="74" t="s">
        <v>1692</v>
      </c>
      <c r="M576" s="74" t="s">
        <v>472</v>
      </c>
      <c r="N576" s="74" t="s">
        <v>1107</v>
      </c>
      <c r="O576" s="74"/>
      <c r="P576" s="74" t="s">
        <v>2207</v>
      </c>
      <c r="Q576" s="74" t="s">
        <v>1151</v>
      </c>
      <c r="R576" s="74" t="s">
        <v>2475</v>
      </c>
      <c r="S576" s="74" t="s">
        <v>2419</v>
      </c>
      <c r="T576" s="73" t="s">
        <v>1376</v>
      </c>
      <c r="U576" s="73" t="s">
        <v>1372</v>
      </c>
      <c r="V576" s="79" t="s">
        <v>2067</v>
      </c>
      <c r="W576" s="79" t="s">
        <v>2465</v>
      </c>
      <c r="X576" s="68"/>
      <c r="Y576" s="68" t="s">
        <v>584</v>
      </c>
      <c r="Z576" s="68"/>
      <c r="AA576" s="68">
        <v>4.01</v>
      </c>
    </row>
    <row r="577" spans="1:27" ht="51">
      <c r="A577" s="71">
        <v>2576</v>
      </c>
      <c r="B577" s="73" t="s">
        <v>2050</v>
      </c>
      <c r="C577" s="73" t="s">
        <v>1377</v>
      </c>
      <c r="D577" s="73">
        <v>41</v>
      </c>
      <c r="E577" s="73">
        <v>65</v>
      </c>
      <c r="F577" s="73" t="s">
        <v>2092</v>
      </c>
      <c r="G577" s="73" t="s">
        <v>449</v>
      </c>
      <c r="H577" s="73" t="s">
        <v>458</v>
      </c>
      <c r="I577" s="74" t="s">
        <v>1466</v>
      </c>
      <c r="J577" s="74" t="s">
        <v>2300</v>
      </c>
      <c r="K577" s="73" t="s">
        <v>2092</v>
      </c>
      <c r="L577" s="74" t="s">
        <v>1377</v>
      </c>
      <c r="M577" s="74" t="s">
        <v>472</v>
      </c>
      <c r="N577" s="74" t="s">
        <v>1099</v>
      </c>
      <c r="O577" s="74"/>
      <c r="P577" s="74" t="s">
        <v>2207</v>
      </c>
      <c r="Q577" s="74" t="s">
        <v>67</v>
      </c>
      <c r="R577" s="74" t="s">
        <v>2421</v>
      </c>
      <c r="S577" s="74" t="s">
        <v>2400</v>
      </c>
      <c r="T577" s="73" t="s">
        <v>1378</v>
      </c>
      <c r="U577" s="73" t="s">
        <v>1379</v>
      </c>
      <c r="V577" s="68" t="s">
        <v>1669</v>
      </c>
      <c r="W577" s="68"/>
      <c r="X577" s="68"/>
      <c r="Y577" s="68" t="s">
        <v>2597</v>
      </c>
      <c r="Z577" s="68"/>
      <c r="AA577" s="68">
        <v>4.01</v>
      </c>
    </row>
    <row r="578" spans="1:27" ht="76.5">
      <c r="A578" s="71">
        <v>2577</v>
      </c>
      <c r="B578" s="73" t="s">
        <v>2050</v>
      </c>
      <c r="C578" s="73" t="s">
        <v>1377</v>
      </c>
      <c r="D578" s="73">
        <v>42</v>
      </c>
      <c r="E578" s="73">
        <v>16</v>
      </c>
      <c r="F578" s="73" t="s">
        <v>2092</v>
      </c>
      <c r="G578" s="73" t="s">
        <v>449</v>
      </c>
      <c r="H578" s="73" t="s">
        <v>458</v>
      </c>
      <c r="I578" s="74" t="s">
        <v>1772</v>
      </c>
      <c r="J578" s="74" t="s">
        <v>708</v>
      </c>
      <c r="K578" s="73" t="s">
        <v>2092</v>
      </c>
      <c r="L578" s="74" t="s">
        <v>1377</v>
      </c>
      <c r="M578" s="74" t="s">
        <v>472</v>
      </c>
      <c r="N578" s="74" t="s">
        <v>1099</v>
      </c>
      <c r="O578" s="74"/>
      <c r="P578" s="74" t="s">
        <v>2207</v>
      </c>
      <c r="Q578" s="74" t="s">
        <v>67</v>
      </c>
      <c r="R578" s="74" t="s">
        <v>2421</v>
      </c>
      <c r="S578" s="74" t="s">
        <v>2400</v>
      </c>
      <c r="T578" s="73" t="s">
        <v>1380</v>
      </c>
      <c r="U578" s="73" t="s">
        <v>545</v>
      </c>
      <c r="V578" s="68" t="s">
        <v>1669</v>
      </c>
      <c r="W578" s="68"/>
      <c r="X578" s="68"/>
      <c r="Y578" s="68" t="s">
        <v>2592</v>
      </c>
      <c r="Z578" s="68"/>
      <c r="AA578" s="68">
        <v>4.01</v>
      </c>
    </row>
    <row r="579" spans="1:27" ht="38.25">
      <c r="A579" s="71">
        <v>2578</v>
      </c>
      <c r="B579" s="73" t="s">
        <v>2050</v>
      </c>
      <c r="C579" s="73" t="s">
        <v>1771</v>
      </c>
      <c r="D579" s="73">
        <v>42</v>
      </c>
      <c r="E579" s="73">
        <v>56</v>
      </c>
      <c r="F579" s="73" t="s">
        <v>2092</v>
      </c>
      <c r="G579" s="73" t="s">
        <v>449</v>
      </c>
      <c r="H579" s="73" t="s">
        <v>458</v>
      </c>
      <c r="I579" s="74" t="s">
        <v>1772</v>
      </c>
      <c r="J579" s="74" t="s">
        <v>691</v>
      </c>
      <c r="K579" s="73" t="s">
        <v>2092</v>
      </c>
      <c r="L579" s="74" t="s">
        <v>1771</v>
      </c>
      <c r="M579" s="74" t="s">
        <v>472</v>
      </c>
      <c r="N579" s="74" t="s">
        <v>1099</v>
      </c>
      <c r="O579" s="74"/>
      <c r="P579" s="74" t="s">
        <v>2207</v>
      </c>
      <c r="Q579" s="74" t="s">
        <v>67</v>
      </c>
      <c r="R579" s="74" t="s">
        <v>2421</v>
      </c>
      <c r="S579" s="74" t="s">
        <v>2400</v>
      </c>
      <c r="T579" s="73" t="s">
        <v>1381</v>
      </c>
      <c r="U579" s="73" t="s">
        <v>1382</v>
      </c>
      <c r="V579" s="68" t="s">
        <v>1669</v>
      </c>
      <c r="W579" s="68"/>
      <c r="X579" s="68"/>
      <c r="Y579" s="68" t="s">
        <v>584</v>
      </c>
      <c r="Z579" s="68"/>
      <c r="AA579" s="68">
        <v>4.01</v>
      </c>
    </row>
    <row r="580" spans="1:27" ht="51">
      <c r="A580" s="71">
        <v>2579</v>
      </c>
      <c r="B580" s="73" t="s">
        <v>2050</v>
      </c>
      <c r="C580" s="73" t="s">
        <v>1771</v>
      </c>
      <c r="D580" s="73">
        <v>43</v>
      </c>
      <c r="E580" s="73">
        <v>5</v>
      </c>
      <c r="F580" s="73" t="s">
        <v>2092</v>
      </c>
      <c r="G580" s="73" t="s">
        <v>449</v>
      </c>
      <c r="H580" s="73" t="s">
        <v>1097</v>
      </c>
      <c r="I580" s="74" t="s">
        <v>421</v>
      </c>
      <c r="J580" s="74" t="s">
        <v>1433</v>
      </c>
      <c r="K580" s="73" t="s">
        <v>2092</v>
      </c>
      <c r="L580" s="74" t="s">
        <v>1771</v>
      </c>
      <c r="M580" s="74" t="s">
        <v>472</v>
      </c>
      <c r="N580" s="74" t="s">
        <v>1129</v>
      </c>
      <c r="O580" s="74"/>
      <c r="P580" s="74" t="s">
        <v>2207</v>
      </c>
      <c r="Q580" s="74" t="s">
        <v>1863</v>
      </c>
      <c r="R580" s="74" t="s">
        <v>2413</v>
      </c>
      <c r="S580" s="74" t="s">
        <v>2400</v>
      </c>
      <c r="T580" s="73" t="s">
        <v>1383</v>
      </c>
      <c r="U580" s="73" t="s">
        <v>2210</v>
      </c>
      <c r="V580" s="79" t="s">
        <v>1674</v>
      </c>
      <c r="W580" s="79" t="s">
        <v>1603</v>
      </c>
      <c r="X580" s="68"/>
      <c r="Y580" s="68" t="s">
        <v>585</v>
      </c>
      <c r="Z580" s="68"/>
      <c r="AA580" s="68">
        <v>4.01</v>
      </c>
    </row>
    <row r="581" spans="1:27" ht="38.25">
      <c r="A581" s="71">
        <v>2580</v>
      </c>
      <c r="B581" s="73" t="s">
        <v>2050</v>
      </c>
      <c r="C581" s="73" t="s">
        <v>2211</v>
      </c>
      <c r="D581" s="73">
        <v>43</v>
      </c>
      <c r="E581" s="73">
        <v>32</v>
      </c>
      <c r="F581" s="73" t="s">
        <v>2092</v>
      </c>
      <c r="G581" s="73" t="s">
        <v>449</v>
      </c>
      <c r="H581" s="73" t="s">
        <v>458</v>
      </c>
      <c r="I581" s="74" t="s">
        <v>421</v>
      </c>
      <c r="J581" s="74" t="s">
        <v>969</v>
      </c>
      <c r="K581" s="73" t="s">
        <v>2092</v>
      </c>
      <c r="L581" s="74" t="s">
        <v>2211</v>
      </c>
      <c r="M581" s="74" t="s">
        <v>472</v>
      </c>
      <c r="N581" s="74" t="s">
        <v>1103</v>
      </c>
      <c r="O581" s="74"/>
      <c r="P581" s="74" t="s">
        <v>2207</v>
      </c>
      <c r="Q581" s="74" t="s">
        <v>67</v>
      </c>
      <c r="R581" s="74" t="s">
        <v>2421</v>
      </c>
      <c r="S581" s="74" t="s">
        <v>2400</v>
      </c>
      <c r="T581" s="73" t="s">
        <v>2212</v>
      </c>
      <c r="U581" s="73" t="s">
        <v>46</v>
      </c>
      <c r="V581" s="68" t="s">
        <v>1669</v>
      </c>
      <c r="W581" s="68"/>
      <c r="X581" s="68"/>
      <c r="Y581" s="68" t="s">
        <v>584</v>
      </c>
      <c r="Z581" s="68"/>
      <c r="AA581" s="68">
        <v>4.01</v>
      </c>
    </row>
    <row r="582" spans="1:27" ht="51">
      <c r="A582" s="71">
        <v>2581</v>
      </c>
      <c r="B582" s="73" t="s">
        <v>2050</v>
      </c>
      <c r="C582" s="73" t="s">
        <v>47</v>
      </c>
      <c r="D582" s="73">
        <v>43</v>
      </c>
      <c r="E582" s="73">
        <v>60</v>
      </c>
      <c r="F582" s="73" t="s">
        <v>2092</v>
      </c>
      <c r="G582" s="73" t="s">
        <v>449</v>
      </c>
      <c r="H582" s="73" t="s">
        <v>1102</v>
      </c>
      <c r="I582" s="74" t="s">
        <v>421</v>
      </c>
      <c r="J582" s="74" t="s">
        <v>1490</v>
      </c>
      <c r="K582" s="73" t="s">
        <v>2092</v>
      </c>
      <c r="L582" s="74" t="s">
        <v>47</v>
      </c>
      <c r="M582" s="74" t="s">
        <v>472</v>
      </c>
      <c r="N582" s="74" t="s">
        <v>1114</v>
      </c>
      <c r="O582" s="74"/>
      <c r="P582" s="74" t="s">
        <v>2207</v>
      </c>
      <c r="Q582" s="74" t="s">
        <v>1139</v>
      </c>
      <c r="R582" s="74" t="s">
        <v>2605</v>
      </c>
      <c r="S582" s="74" t="s">
        <v>2419</v>
      </c>
      <c r="T582" s="73" t="s">
        <v>48</v>
      </c>
      <c r="U582" s="73" t="s">
        <v>49</v>
      </c>
      <c r="V582" s="68" t="s">
        <v>2067</v>
      </c>
      <c r="W582" s="68" t="s">
        <v>2528</v>
      </c>
      <c r="X582" s="68"/>
      <c r="Y582" s="68" t="s">
        <v>584</v>
      </c>
      <c r="Z582" s="68"/>
      <c r="AA582" s="68">
        <v>4.01</v>
      </c>
    </row>
    <row r="583" spans="1:27" ht="51">
      <c r="A583" s="71">
        <v>2582</v>
      </c>
      <c r="B583" s="73" t="s">
        <v>2050</v>
      </c>
      <c r="C583" s="73" t="s">
        <v>47</v>
      </c>
      <c r="D583" s="73">
        <v>43</v>
      </c>
      <c r="E583" s="73">
        <v>64</v>
      </c>
      <c r="F583" s="73" t="s">
        <v>2092</v>
      </c>
      <c r="G583" s="73" t="s">
        <v>449</v>
      </c>
      <c r="H583" s="73" t="s">
        <v>458</v>
      </c>
      <c r="I583" s="74" t="s">
        <v>421</v>
      </c>
      <c r="J583" s="74" t="s">
        <v>1506</v>
      </c>
      <c r="K583" s="73" t="s">
        <v>2092</v>
      </c>
      <c r="L583" s="74" t="s">
        <v>47</v>
      </c>
      <c r="M583" s="74" t="s">
        <v>472</v>
      </c>
      <c r="N583" s="74" t="s">
        <v>1099</v>
      </c>
      <c r="O583" s="74"/>
      <c r="P583" s="74" t="s">
        <v>2207</v>
      </c>
      <c r="Q583" s="74" t="s">
        <v>67</v>
      </c>
      <c r="R583" s="74" t="s">
        <v>2421</v>
      </c>
      <c r="S583" s="74" t="s">
        <v>2400</v>
      </c>
      <c r="T583" s="73" t="s">
        <v>50</v>
      </c>
      <c r="U583" s="73" t="s">
        <v>545</v>
      </c>
      <c r="V583" s="68" t="s">
        <v>1669</v>
      </c>
      <c r="W583" s="68"/>
      <c r="X583" s="68"/>
      <c r="Y583" s="68" t="s">
        <v>203</v>
      </c>
      <c r="Z583" s="68"/>
      <c r="AA583" s="68">
        <v>4.01</v>
      </c>
    </row>
    <row r="584" spans="1:27" ht="267.75">
      <c r="A584" s="71">
        <v>2583</v>
      </c>
      <c r="B584" s="73" t="s">
        <v>2050</v>
      </c>
      <c r="C584" s="73" t="s">
        <v>51</v>
      </c>
      <c r="D584" s="73">
        <v>44</v>
      </c>
      <c r="E584" s="73">
        <v>4</v>
      </c>
      <c r="F584" s="73" t="s">
        <v>2092</v>
      </c>
      <c r="G584" s="73" t="s">
        <v>449</v>
      </c>
      <c r="H584" s="73" t="s">
        <v>458</v>
      </c>
      <c r="I584" s="74" t="s">
        <v>2007</v>
      </c>
      <c r="J584" s="74" t="s">
        <v>1496</v>
      </c>
      <c r="K584" s="73" t="s">
        <v>2092</v>
      </c>
      <c r="L584" s="74" t="s">
        <v>51</v>
      </c>
      <c r="M584" s="74" t="s">
        <v>472</v>
      </c>
      <c r="N584" s="74" t="s">
        <v>1099</v>
      </c>
      <c r="O584" s="74"/>
      <c r="P584" s="74" t="s">
        <v>2207</v>
      </c>
      <c r="Q584" s="74" t="s">
        <v>67</v>
      </c>
      <c r="R584" s="74" t="s">
        <v>2421</v>
      </c>
      <c r="S584" s="74" t="s">
        <v>2400</v>
      </c>
      <c r="T584" s="73" t="s">
        <v>52</v>
      </c>
      <c r="U584" s="73" t="s">
        <v>630</v>
      </c>
      <c r="V584" s="68" t="s">
        <v>1669</v>
      </c>
      <c r="W584" s="68"/>
      <c r="X584" s="68"/>
      <c r="Y584" s="68" t="s">
        <v>2597</v>
      </c>
      <c r="Z584" s="68"/>
      <c r="AA584" s="68">
        <v>4.01</v>
      </c>
    </row>
    <row r="585" spans="1:27" ht="102">
      <c r="A585" s="71">
        <v>2584</v>
      </c>
      <c r="B585" s="73" t="s">
        <v>2050</v>
      </c>
      <c r="C585" s="73" t="s">
        <v>631</v>
      </c>
      <c r="D585" s="73">
        <v>44</v>
      </c>
      <c r="E585" s="73">
        <v>37</v>
      </c>
      <c r="F585" s="73" t="s">
        <v>2092</v>
      </c>
      <c r="G585" s="73" t="s">
        <v>449</v>
      </c>
      <c r="H585" s="73" t="s">
        <v>458</v>
      </c>
      <c r="I585" s="74" t="s">
        <v>2007</v>
      </c>
      <c r="J585" s="74" t="s">
        <v>1470</v>
      </c>
      <c r="K585" s="73" t="s">
        <v>2092</v>
      </c>
      <c r="L585" s="74" t="s">
        <v>631</v>
      </c>
      <c r="M585" s="74" t="s">
        <v>472</v>
      </c>
      <c r="N585" s="74" t="s">
        <v>1099</v>
      </c>
      <c r="O585" s="74"/>
      <c r="P585" s="74" t="s">
        <v>2207</v>
      </c>
      <c r="Q585" s="74" t="s">
        <v>67</v>
      </c>
      <c r="R585" s="74" t="s">
        <v>2421</v>
      </c>
      <c r="S585" s="74" t="s">
        <v>2400</v>
      </c>
      <c r="T585" s="73" t="s">
        <v>632</v>
      </c>
      <c r="U585" s="73" t="s">
        <v>633</v>
      </c>
      <c r="V585" s="68" t="s">
        <v>1669</v>
      </c>
      <c r="W585" s="68"/>
      <c r="X585" s="68"/>
      <c r="Y585" s="68" t="s">
        <v>584</v>
      </c>
      <c r="Z585" s="68"/>
      <c r="AA585" s="68">
        <v>4.01</v>
      </c>
    </row>
    <row r="586" spans="1:27" ht="89.25">
      <c r="A586" s="71">
        <v>2585</v>
      </c>
      <c r="B586" s="73" t="s">
        <v>2050</v>
      </c>
      <c r="C586" s="73" t="s">
        <v>631</v>
      </c>
      <c r="D586" s="73">
        <v>44</v>
      </c>
      <c r="E586" s="73">
        <v>60</v>
      </c>
      <c r="F586" s="73" t="s">
        <v>2092</v>
      </c>
      <c r="G586" s="73" t="s">
        <v>449</v>
      </c>
      <c r="H586" s="73" t="s">
        <v>460</v>
      </c>
      <c r="I586" s="74" t="s">
        <v>2007</v>
      </c>
      <c r="J586" s="74" t="s">
        <v>1490</v>
      </c>
      <c r="K586" s="73" t="s">
        <v>2092</v>
      </c>
      <c r="L586" s="74" t="s">
        <v>631</v>
      </c>
      <c r="M586" s="74" t="s">
        <v>472</v>
      </c>
      <c r="N586" s="74" t="s">
        <v>1115</v>
      </c>
      <c r="O586" s="74"/>
      <c r="P586" s="74" t="s">
        <v>2207</v>
      </c>
      <c r="Q586" s="74"/>
      <c r="R586" s="74" t="s">
        <v>2206</v>
      </c>
      <c r="S586" s="74" t="s">
        <v>2193</v>
      </c>
      <c r="T586" s="73" t="s">
        <v>634</v>
      </c>
      <c r="U586" s="73" t="s">
        <v>545</v>
      </c>
      <c r="V586" s="68" t="s">
        <v>1424</v>
      </c>
      <c r="W586" s="68"/>
      <c r="X586" s="68"/>
      <c r="Y586" s="68" t="s">
        <v>584</v>
      </c>
      <c r="Z586" s="68"/>
      <c r="AA586" s="68">
        <v>4.01</v>
      </c>
    </row>
    <row r="587" spans="1:27" ht="191.25">
      <c r="A587" s="71">
        <v>2586</v>
      </c>
      <c r="B587" s="73" t="s">
        <v>2050</v>
      </c>
      <c r="C587" s="73" t="s">
        <v>1775</v>
      </c>
      <c r="D587" s="73">
        <v>48</v>
      </c>
      <c r="E587" s="73">
        <v>20</v>
      </c>
      <c r="F587" s="73" t="s">
        <v>2092</v>
      </c>
      <c r="G587" s="73" t="s">
        <v>449</v>
      </c>
      <c r="H587" s="73" t="s">
        <v>1097</v>
      </c>
      <c r="I587" s="74" t="s">
        <v>1476</v>
      </c>
      <c r="J587" s="74" t="s">
        <v>1759</v>
      </c>
      <c r="K587" s="73" t="s">
        <v>2092</v>
      </c>
      <c r="L587" s="74" t="s">
        <v>1775</v>
      </c>
      <c r="M587" s="74" t="s">
        <v>472</v>
      </c>
      <c r="N587" s="74" t="s">
        <v>1107</v>
      </c>
      <c r="O587" s="74"/>
      <c r="P587" s="74" t="s">
        <v>2207</v>
      </c>
      <c r="Q587" s="74" t="s">
        <v>1151</v>
      </c>
      <c r="R587" s="74" t="s">
        <v>2475</v>
      </c>
      <c r="S587" s="74" t="s">
        <v>2419</v>
      </c>
      <c r="T587" s="73" t="s">
        <v>635</v>
      </c>
      <c r="U587" s="73" t="s">
        <v>636</v>
      </c>
      <c r="V587" s="79" t="s">
        <v>2067</v>
      </c>
      <c r="W587" s="79" t="s">
        <v>2466</v>
      </c>
      <c r="X587" s="68"/>
      <c r="Y587" s="68" t="s">
        <v>584</v>
      </c>
      <c r="Z587" s="68"/>
      <c r="AA587" s="68">
        <v>4.01</v>
      </c>
    </row>
    <row r="588" spans="1:27" ht="127.5">
      <c r="A588" s="71">
        <v>2587</v>
      </c>
      <c r="B588" s="73" t="s">
        <v>2050</v>
      </c>
      <c r="C588" s="73" t="s">
        <v>1775</v>
      </c>
      <c r="D588" s="73">
        <v>48</v>
      </c>
      <c r="E588" s="73">
        <v>41</v>
      </c>
      <c r="F588" s="73" t="s">
        <v>2092</v>
      </c>
      <c r="G588" s="73" t="s">
        <v>449</v>
      </c>
      <c r="H588" s="73" t="s">
        <v>1097</v>
      </c>
      <c r="I588" s="74" t="s">
        <v>1476</v>
      </c>
      <c r="J588" s="74" t="s">
        <v>1466</v>
      </c>
      <c r="K588" s="73" t="s">
        <v>2092</v>
      </c>
      <c r="L588" s="74" t="s">
        <v>1775</v>
      </c>
      <c r="M588" s="74" t="s">
        <v>472</v>
      </c>
      <c r="N588" s="74" t="s">
        <v>1107</v>
      </c>
      <c r="O588" s="74"/>
      <c r="P588" s="74" t="s">
        <v>1137</v>
      </c>
      <c r="Q588" s="74" t="s">
        <v>1151</v>
      </c>
      <c r="R588" s="74"/>
      <c r="S588" s="74"/>
      <c r="T588" s="73" t="s">
        <v>637</v>
      </c>
      <c r="U588" s="73" t="s">
        <v>638</v>
      </c>
      <c r="V588" s="68" t="s">
        <v>2198</v>
      </c>
      <c r="W588" s="79" t="s">
        <v>2467</v>
      </c>
      <c r="X588" s="68" t="s">
        <v>302</v>
      </c>
      <c r="Y588" s="68"/>
      <c r="Z588" s="68"/>
      <c r="AA588" s="68"/>
    </row>
    <row r="589" spans="1:27" ht="127.5">
      <c r="A589" s="71">
        <v>2588</v>
      </c>
      <c r="B589" s="73" t="s">
        <v>2050</v>
      </c>
      <c r="C589" s="73" t="s">
        <v>1778</v>
      </c>
      <c r="D589" s="73">
        <v>49</v>
      </c>
      <c r="E589" s="73">
        <v>12</v>
      </c>
      <c r="F589" s="73" t="s">
        <v>2092</v>
      </c>
      <c r="G589" s="73" t="s">
        <v>449</v>
      </c>
      <c r="H589" s="73" t="s">
        <v>1097</v>
      </c>
      <c r="I589" s="74" t="s">
        <v>1788</v>
      </c>
      <c r="J589" s="74" t="s">
        <v>1930</v>
      </c>
      <c r="K589" s="73" t="s">
        <v>2092</v>
      </c>
      <c r="L589" s="74" t="s">
        <v>1778</v>
      </c>
      <c r="M589" s="74" t="s">
        <v>472</v>
      </c>
      <c r="N589" s="74" t="s">
        <v>1107</v>
      </c>
      <c r="O589" s="74"/>
      <c r="P589" s="74" t="s">
        <v>1137</v>
      </c>
      <c r="Q589" s="74" t="s">
        <v>1151</v>
      </c>
      <c r="R589" s="74"/>
      <c r="S589" s="74"/>
      <c r="T589" s="73" t="s">
        <v>2145</v>
      </c>
      <c r="U589" s="73" t="s">
        <v>638</v>
      </c>
      <c r="V589" s="68" t="s">
        <v>2198</v>
      </c>
      <c r="W589" s="79" t="s">
        <v>2467</v>
      </c>
      <c r="X589" s="68" t="s">
        <v>302</v>
      </c>
      <c r="Y589" s="68"/>
      <c r="Z589" s="68"/>
      <c r="AA589" s="68"/>
    </row>
    <row r="590" spans="1:27" ht="102">
      <c r="A590" s="71">
        <v>2589</v>
      </c>
      <c r="B590" s="73" t="s">
        <v>2050</v>
      </c>
      <c r="C590" s="73" t="s">
        <v>1821</v>
      </c>
      <c r="D590" s="73">
        <v>50</v>
      </c>
      <c r="E590" s="73">
        <v>1</v>
      </c>
      <c r="F590" s="73" t="s">
        <v>2092</v>
      </c>
      <c r="G590" s="73" t="s">
        <v>449</v>
      </c>
      <c r="H590" s="73" t="s">
        <v>1097</v>
      </c>
      <c r="I590" s="74" t="s">
        <v>2295</v>
      </c>
      <c r="J590" s="74" t="s">
        <v>1523</v>
      </c>
      <c r="K590" s="73" t="s">
        <v>2092</v>
      </c>
      <c r="L590" s="74" t="s">
        <v>1821</v>
      </c>
      <c r="M590" s="74" t="s">
        <v>472</v>
      </c>
      <c r="N590" s="74" t="s">
        <v>1107</v>
      </c>
      <c r="O590" s="74"/>
      <c r="P590" s="74" t="s">
        <v>2207</v>
      </c>
      <c r="Q590" s="74" t="s">
        <v>1151</v>
      </c>
      <c r="R590" s="74" t="s">
        <v>2475</v>
      </c>
      <c r="S590" s="74" t="s">
        <v>2419</v>
      </c>
      <c r="T590" s="73" t="s">
        <v>1388</v>
      </c>
      <c r="U590" s="73" t="s">
        <v>1389</v>
      </c>
      <c r="V590" s="79" t="s">
        <v>2065</v>
      </c>
      <c r="W590" s="79" t="s">
        <v>2468</v>
      </c>
      <c r="X590" s="68"/>
      <c r="Y590" s="68" t="s">
        <v>584</v>
      </c>
      <c r="Z590" s="68"/>
      <c r="AA590" s="68">
        <v>4.01</v>
      </c>
    </row>
    <row r="591" spans="1:27" ht="38.25">
      <c r="A591" s="71">
        <v>2590</v>
      </c>
      <c r="B591" s="73" t="s">
        <v>2050</v>
      </c>
      <c r="C591" s="73" t="s">
        <v>1844</v>
      </c>
      <c r="D591" s="73">
        <v>50</v>
      </c>
      <c r="E591" s="73">
        <v>50</v>
      </c>
      <c r="F591" s="73" t="s">
        <v>2092</v>
      </c>
      <c r="G591" s="73" t="s">
        <v>449</v>
      </c>
      <c r="H591" s="73" t="s">
        <v>1097</v>
      </c>
      <c r="I591" s="74" t="s">
        <v>2295</v>
      </c>
      <c r="J591" s="74" t="s">
        <v>2295</v>
      </c>
      <c r="K591" s="73" t="s">
        <v>2092</v>
      </c>
      <c r="L591" s="74" t="s">
        <v>1844</v>
      </c>
      <c r="M591" s="74" t="s">
        <v>472</v>
      </c>
      <c r="N591" s="74" t="s">
        <v>1107</v>
      </c>
      <c r="O591" s="74"/>
      <c r="P591" s="74" t="s">
        <v>2207</v>
      </c>
      <c r="Q591" s="74" t="s">
        <v>1151</v>
      </c>
      <c r="R591" s="74" t="s">
        <v>2475</v>
      </c>
      <c r="S591" s="74" t="s">
        <v>2419</v>
      </c>
      <c r="T591" s="73" t="s">
        <v>1390</v>
      </c>
      <c r="U591" s="73" t="s">
        <v>1391</v>
      </c>
      <c r="V591" s="79" t="s">
        <v>2065</v>
      </c>
      <c r="W591" s="79" t="s">
        <v>2469</v>
      </c>
      <c r="X591" s="68"/>
      <c r="Y591" s="68" t="s">
        <v>584</v>
      </c>
      <c r="Z591" s="68"/>
      <c r="AA591" s="68">
        <v>4.01</v>
      </c>
    </row>
    <row r="592" spans="1:27" ht="38.25">
      <c r="A592" s="71">
        <v>2591</v>
      </c>
      <c r="B592" s="73" t="s">
        <v>2050</v>
      </c>
      <c r="C592" s="73" t="s">
        <v>990</v>
      </c>
      <c r="D592" s="73">
        <v>52</v>
      </c>
      <c r="E592" s="73">
        <v>24</v>
      </c>
      <c r="F592" s="73" t="s">
        <v>2092</v>
      </c>
      <c r="G592" s="73" t="s">
        <v>449</v>
      </c>
      <c r="H592" s="73" t="s">
        <v>458</v>
      </c>
      <c r="I592" s="74" t="s">
        <v>1479</v>
      </c>
      <c r="J592" s="74" t="s">
        <v>2377</v>
      </c>
      <c r="K592" s="73" t="s">
        <v>2092</v>
      </c>
      <c r="L592" s="74" t="s">
        <v>990</v>
      </c>
      <c r="M592" s="74" t="s">
        <v>472</v>
      </c>
      <c r="N592" s="74" t="s">
        <v>1099</v>
      </c>
      <c r="O592" s="74"/>
      <c r="P592" s="74" t="s">
        <v>2207</v>
      </c>
      <c r="Q592" s="74" t="s">
        <v>67</v>
      </c>
      <c r="R592" s="74" t="s">
        <v>2421</v>
      </c>
      <c r="S592" s="74" t="s">
        <v>2400</v>
      </c>
      <c r="T592" s="73" t="s">
        <v>1392</v>
      </c>
      <c r="U592" s="73" t="s">
        <v>1389</v>
      </c>
      <c r="V592" s="68" t="s">
        <v>1669</v>
      </c>
      <c r="W592" s="68"/>
      <c r="X592" s="68"/>
      <c r="Y592" s="68" t="s">
        <v>2597</v>
      </c>
      <c r="Z592" s="68"/>
      <c r="AA592" s="68">
        <v>4.01</v>
      </c>
    </row>
    <row r="593" spans="1:27" ht="102">
      <c r="A593" s="71">
        <v>2592</v>
      </c>
      <c r="B593" s="73" t="s">
        <v>2050</v>
      </c>
      <c r="C593" s="73" t="s">
        <v>990</v>
      </c>
      <c r="D593" s="73">
        <v>52</v>
      </c>
      <c r="E593" s="73">
        <v>30</v>
      </c>
      <c r="F593" s="73" t="s">
        <v>2092</v>
      </c>
      <c r="G593" s="73" t="s">
        <v>449</v>
      </c>
      <c r="H593" s="73" t="s">
        <v>1102</v>
      </c>
      <c r="I593" s="74" t="s">
        <v>1479</v>
      </c>
      <c r="J593" s="74" t="s">
        <v>967</v>
      </c>
      <c r="K593" s="73" t="s">
        <v>2092</v>
      </c>
      <c r="L593" s="74" t="s">
        <v>990</v>
      </c>
      <c r="M593" s="74" t="s">
        <v>472</v>
      </c>
      <c r="N593" s="74" t="s">
        <v>1116</v>
      </c>
      <c r="O593" s="74"/>
      <c r="P593" s="74" t="s">
        <v>1137</v>
      </c>
      <c r="Q593" s="74" t="s">
        <v>1139</v>
      </c>
      <c r="R593" s="74"/>
      <c r="S593" s="74"/>
      <c r="T593" s="73" t="s">
        <v>1393</v>
      </c>
      <c r="U593" s="73" t="s">
        <v>1394</v>
      </c>
      <c r="V593" s="68"/>
      <c r="W593" s="68"/>
      <c r="X593" s="68"/>
      <c r="Y593" s="68"/>
      <c r="Z593" s="68"/>
      <c r="AA593" s="68"/>
    </row>
    <row r="594" spans="1:27" ht="63.75">
      <c r="A594" s="71">
        <v>2593</v>
      </c>
      <c r="B594" s="73" t="s">
        <v>2050</v>
      </c>
      <c r="C594" s="73" t="s">
        <v>990</v>
      </c>
      <c r="D594" s="73">
        <v>52</v>
      </c>
      <c r="E594" s="73">
        <v>33</v>
      </c>
      <c r="F594" s="73" t="s">
        <v>2092</v>
      </c>
      <c r="G594" s="73" t="s">
        <v>449</v>
      </c>
      <c r="H594" s="73" t="s">
        <v>458</v>
      </c>
      <c r="I594" s="74" t="s">
        <v>1479</v>
      </c>
      <c r="J594" s="74" t="s">
        <v>1861</v>
      </c>
      <c r="K594" s="73" t="s">
        <v>2092</v>
      </c>
      <c r="L594" s="74" t="s">
        <v>990</v>
      </c>
      <c r="M594" s="74" t="s">
        <v>472</v>
      </c>
      <c r="N594" s="74" t="s">
        <v>1099</v>
      </c>
      <c r="O594" s="74"/>
      <c r="P594" s="74" t="s">
        <v>2207</v>
      </c>
      <c r="Q594" s="74" t="s">
        <v>67</v>
      </c>
      <c r="R594" s="74" t="s">
        <v>2421</v>
      </c>
      <c r="S594" s="74" t="s">
        <v>2400</v>
      </c>
      <c r="T594" s="73" t="s">
        <v>1395</v>
      </c>
      <c r="U594" s="73" t="s">
        <v>1396</v>
      </c>
      <c r="V594" s="68" t="s">
        <v>1669</v>
      </c>
      <c r="W594" s="68"/>
      <c r="X594" s="68"/>
      <c r="Y594" s="68" t="s">
        <v>2592</v>
      </c>
      <c r="Z594" s="68"/>
      <c r="AA594" s="68">
        <v>4.01</v>
      </c>
    </row>
    <row r="595" spans="1:27" ht="38.25">
      <c r="A595" s="71">
        <v>2594</v>
      </c>
      <c r="B595" s="73" t="s">
        <v>2050</v>
      </c>
      <c r="C595" s="73" t="s">
        <v>994</v>
      </c>
      <c r="D595" s="73">
        <v>52</v>
      </c>
      <c r="E595" s="73">
        <v>62</v>
      </c>
      <c r="F595" s="73" t="s">
        <v>2092</v>
      </c>
      <c r="G595" s="73" t="s">
        <v>449</v>
      </c>
      <c r="H595" s="73" t="s">
        <v>458</v>
      </c>
      <c r="I595" s="74" t="s">
        <v>1479</v>
      </c>
      <c r="J595" s="74" t="s">
        <v>1428</v>
      </c>
      <c r="K595" s="73" t="s">
        <v>2092</v>
      </c>
      <c r="L595" s="74" t="s">
        <v>994</v>
      </c>
      <c r="M595" s="74" t="s">
        <v>472</v>
      </c>
      <c r="N595" s="74" t="s">
        <v>1099</v>
      </c>
      <c r="O595" s="74"/>
      <c r="P595" s="74" t="s">
        <v>2207</v>
      </c>
      <c r="Q595" s="74" t="s">
        <v>67</v>
      </c>
      <c r="R595" s="74" t="s">
        <v>2421</v>
      </c>
      <c r="S595" s="74" t="s">
        <v>2400</v>
      </c>
      <c r="T595" s="73" t="s">
        <v>1397</v>
      </c>
      <c r="U595" s="73" t="s">
        <v>1389</v>
      </c>
      <c r="V595" s="68" t="s">
        <v>1669</v>
      </c>
      <c r="W595" s="68"/>
      <c r="X595" s="68"/>
      <c r="Y595" s="68" t="s">
        <v>584</v>
      </c>
      <c r="Z595" s="68"/>
      <c r="AA595" s="68">
        <v>4.01</v>
      </c>
    </row>
    <row r="596" spans="1:27" ht="38.25">
      <c r="A596" s="71">
        <v>2595</v>
      </c>
      <c r="B596" s="73" t="s">
        <v>2050</v>
      </c>
      <c r="C596" s="73" t="s">
        <v>1793</v>
      </c>
      <c r="D596" s="73">
        <v>54</v>
      </c>
      <c r="E596" s="73">
        <v>41</v>
      </c>
      <c r="F596" s="73" t="s">
        <v>2092</v>
      </c>
      <c r="G596" s="73" t="s">
        <v>449</v>
      </c>
      <c r="H596" s="73" t="s">
        <v>1102</v>
      </c>
      <c r="I596" s="74" t="s">
        <v>1482</v>
      </c>
      <c r="J596" s="74" t="s">
        <v>1466</v>
      </c>
      <c r="K596" s="73" t="s">
        <v>2092</v>
      </c>
      <c r="L596" s="74" t="s">
        <v>1793</v>
      </c>
      <c r="M596" s="74" t="s">
        <v>472</v>
      </c>
      <c r="N596" s="74" t="s">
        <v>1117</v>
      </c>
      <c r="O596" s="74"/>
      <c r="P596" s="74" t="s">
        <v>1137</v>
      </c>
      <c r="Q596" s="74" t="s">
        <v>2610</v>
      </c>
      <c r="R596" s="74"/>
      <c r="S596" s="74"/>
      <c r="T596" s="73" t="s">
        <v>1398</v>
      </c>
      <c r="U596" s="73" t="s">
        <v>1389</v>
      </c>
      <c r="V596" s="68" t="s">
        <v>2109</v>
      </c>
      <c r="W596" s="68" t="s">
        <v>2529</v>
      </c>
      <c r="X596" s="68"/>
      <c r="Y596" s="68"/>
      <c r="Z596" s="68"/>
      <c r="AA596" s="68"/>
    </row>
    <row r="597" spans="1:27" ht="38.25">
      <c r="A597" s="71">
        <v>2596</v>
      </c>
      <c r="B597" s="73" t="s">
        <v>2050</v>
      </c>
      <c r="C597" s="73" t="s">
        <v>1793</v>
      </c>
      <c r="D597" s="73">
        <v>55</v>
      </c>
      <c r="E597" s="73">
        <v>44</v>
      </c>
      <c r="F597" s="73" t="s">
        <v>2092</v>
      </c>
      <c r="G597" s="73" t="s">
        <v>449</v>
      </c>
      <c r="H597" s="73" t="s">
        <v>1102</v>
      </c>
      <c r="I597" s="74" t="s">
        <v>1794</v>
      </c>
      <c r="J597" s="74" t="s">
        <v>2007</v>
      </c>
      <c r="K597" s="73" t="s">
        <v>2092</v>
      </c>
      <c r="L597" s="74" t="s">
        <v>1793</v>
      </c>
      <c r="M597" s="74" t="s">
        <v>472</v>
      </c>
      <c r="N597" s="74" t="s">
        <v>1117</v>
      </c>
      <c r="O597" s="74"/>
      <c r="P597" s="74" t="s">
        <v>2207</v>
      </c>
      <c r="Q597" s="74" t="s">
        <v>1139</v>
      </c>
      <c r="R597" s="74" t="s">
        <v>2605</v>
      </c>
      <c r="S597" s="74" t="s">
        <v>2419</v>
      </c>
      <c r="T597" s="73" t="s">
        <v>1399</v>
      </c>
      <c r="U597" s="73" t="s">
        <v>1389</v>
      </c>
      <c r="V597" s="68" t="s">
        <v>2065</v>
      </c>
      <c r="W597" s="68" t="s">
        <v>2530</v>
      </c>
      <c r="X597" s="68"/>
      <c r="Y597" s="68" t="s">
        <v>584</v>
      </c>
      <c r="Z597" s="68"/>
      <c r="AA597" s="68">
        <v>4.01</v>
      </c>
    </row>
    <row r="598" spans="1:27" ht="51">
      <c r="A598" s="71">
        <v>2597</v>
      </c>
      <c r="B598" s="73" t="s">
        <v>2050</v>
      </c>
      <c r="C598" s="73" t="s">
        <v>1793</v>
      </c>
      <c r="D598" s="73">
        <v>55</v>
      </c>
      <c r="E598" s="73">
        <v>59</v>
      </c>
      <c r="F598" s="73" t="s">
        <v>2092</v>
      </c>
      <c r="G598" s="73" t="s">
        <v>449</v>
      </c>
      <c r="H598" s="73" t="s">
        <v>1102</v>
      </c>
      <c r="I598" s="74" t="s">
        <v>1794</v>
      </c>
      <c r="J598" s="74" t="s">
        <v>1441</v>
      </c>
      <c r="K598" s="73" t="s">
        <v>2092</v>
      </c>
      <c r="L598" s="74" t="s">
        <v>1793</v>
      </c>
      <c r="M598" s="74" t="s">
        <v>472</v>
      </c>
      <c r="N598" s="74" t="s">
        <v>1117</v>
      </c>
      <c r="O598" s="74"/>
      <c r="P598" s="74" t="s">
        <v>2207</v>
      </c>
      <c r="Q598" s="74" t="s">
        <v>1139</v>
      </c>
      <c r="R598" s="74" t="s">
        <v>2605</v>
      </c>
      <c r="S598" s="74" t="s">
        <v>2419</v>
      </c>
      <c r="T598" s="73" t="s">
        <v>1400</v>
      </c>
      <c r="U598" s="73" t="s">
        <v>1389</v>
      </c>
      <c r="V598" s="68" t="s">
        <v>2065</v>
      </c>
      <c r="W598" s="68"/>
      <c r="X598" s="68"/>
      <c r="Y598" s="68" t="s">
        <v>203</v>
      </c>
      <c r="Z598" s="68"/>
      <c r="AA598" s="68">
        <v>4.01</v>
      </c>
    </row>
    <row r="599" spans="1:27" ht="38.25">
      <c r="A599" s="71">
        <v>2598</v>
      </c>
      <c r="B599" s="73" t="s">
        <v>2050</v>
      </c>
      <c r="C599" s="73" t="s">
        <v>1793</v>
      </c>
      <c r="D599" s="73">
        <v>55</v>
      </c>
      <c r="E599" s="73">
        <v>64</v>
      </c>
      <c r="F599" s="73" t="s">
        <v>2092</v>
      </c>
      <c r="G599" s="73" t="s">
        <v>449</v>
      </c>
      <c r="H599" s="73" t="s">
        <v>1102</v>
      </c>
      <c r="I599" s="74" t="s">
        <v>1794</v>
      </c>
      <c r="J599" s="74" t="s">
        <v>1506</v>
      </c>
      <c r="K599" s="73" t="s">
        <v>2092</v>
      </c>
      <c r="L599" s="74" t="s">
        <v>1793</v>
      </c>
      <c r="M599" s="74" t="s">
        <v>472</v>
      </c>
      <c r="N599" s="74" t="s">
        <v>1117</v>
      </c>
      <c r="O599" s="74"/>
      <c r="P599" s="74" t="s">
        <v>1137</v>
      </c>
      <c r="Q599" s="74" t="s">
        <v>2610</v>
      </c>
      <c r="R599" s="74"/>
      <c r="S599" s="74"/>
      <c r="T599" s="73" t="s">
        <v>1401</v>
      </c>
      <c r="U599" s="73" t="s">
        <v>1402</v>
      </c>
      <c r="V599" s="68" t="s">
        <v>2109</v>
      </c>
      <c r="W599" s="68" t="s">
        <v>2531</v>
      </c>
      <c r="X599" s="68"/>
      <c r="Y599" s="68"/>
      <c r="Z599" s="68"/>
      <c r="AA599" s="68"/>
    </row>
    <row r="600" spans="1:27" ht="38.25">
      <c r="A600" s="71">
        <v>2599</v>
      </c>
      <c r="B600" s="73" t="s">
        <v>2050</v>
      </c>
      <c r="C600" s="73" t="s">
        <v>1797</v>
      </c>
      <c r="D600" s="73">
        <v>56</v>
      </c>
      <c r="E600" s="73">
        <v>59</v>
      </c>
      <c r="F600" s="73" t="s">
        <v>2092</v>
      </c>
      <c r="G600" s="73" t="s">
        <v>449</v>
      </c>
      <c r="H600" s="73" t="s">
        <v>1102</v>
      </c>
      <c r="I600" s="74" t="s">
        <v>691</v>
      </c>
      <c r="J600" s="74" t="s">
        <v>1441</v>
      </c>
      <c r="K600" s="73" t="s">
        <v>2092</v>
      </c>
      <c r="L600" s="74" t="s">
        <v>1797</v>
      </c>
      <c r="M600" s="74" t="s">
        <v>472</v>
      </c>
      <c r="N600" s="74" t="s">
        <v>1117</v>
      </c>
      <c r="O600" s="74"/>
      <c r="P600" s="74" t="s">
        <v>1137</v>
      </c>
      <c r="Q600" s="74" t="s">
        <v>2610</v>
      </c>
      <c r="R600" s="74"/>
      <c r="S600" s="74"/>
      <c r="T600" s="73" t="s">
        <v>1398</v>
      </c>
      <c r="U600" s="73" t="s">
        <v>1389</v>
      </c>
      <c r="V600" s="68" t="s">
        <v>2109</v>
      </c>
      <c r="W600" s="68" t="s">
        <v>2532</v>
      </c>
      <c r="X600" s="68"/>
      <c r="Y600" s="68"/>
      <c r="Z600" s="68"/>
      <c r="AA600" s="68"/>
    </row>
    <row r="601" spans="1:27" ht="38.25">
      <c r="A601" s="71">
        <v>2600</v>
      </c>
      <c r="B601" s="73" t="s">
        <v>2050</v>
      </c>
      <c r="C601" s="73" t="s">
        <v>1797</v>
      </c>
      <c r="D601" s="73">
        <v>56</v>
      </c>
      <c r="E601" s="73">
        <v>65</v>
      </c>
      <c r="F601" s="73" t="s">
        <v>2092</v>
      </c>
      <c r="G601" s="73" t="s">
        <v>449</v>
      </c>
      <c r="H601" s="73" t="s">
        <v>458</v>
      </c>
      <c r="I601" s="74" t="s">
        <v>691</v>
      </c>
      <c r="J601" s="74" t="s">
        <v>2300</v>
      </c>
      <c r="K601" s="73" t="s">
        <v>2092</v>
      </c>
      <c r="L601" s="74" t="s">
        <v>1797</v>
      </c>
      <c r="M601" s="74" t="s">
        <v>472</v>
      </c>
      <c r="N601" s="74" t="s">
        <v>1099</v>
      </c>
      <c r="O601" s="74"/>
      <c r="P601" s="74" t="s">
        <v>2207</v>
      </c>
      <c r="Q601" s="74" t="s">
        <v>67</v>
      </c>
      <c r="R601" s="74" t="s">
        <v>2421</v>
      </c>
      <c r="S601" s="74" t="s">
        <v>2400</v>
      </c>
      <c r="T601" s="73" t="s">
        <v>1403</v>
      </c>
      <c r="U601" s="73" t="s">
        <v>1389</v>
      </c>
      <c r="V601" s="68" t="s">
        <v>1669</v>
      </c>
      <c r="W601" s="68"/>
      <c r="X601" s="68"/>
      <c r="Y601" s="68" t="s">
        <v>2592</v>
      </c>
      <c r="Z601" s="68"/>
      <c r="AA601" s="68">
        <v>4.01</v>
      </c>
    </row>
    <row r="602" spans="1:27" ht="38.25">
      <c r="A602" s="71">
        <v>2601</v>
      </c>
      <c r="B602" s="73" t="s">
        <v>2050</v>
      </c>
      <c r="C602" s="73" t="s">
        <v>1797</v>
      </c>
      <c r="D602" s="73">
        <v>57</v>
      </c>
      <c r="E602" s="73">
        <v>21</v>
      </c>
      <c r="F602" s="73" t="s">
        <v>2092</v>
      </c>
      <c r="G602" s="73" t="s">
        <v>449</v>
      </c>
      <c r="H602" s="73" t="s">
        <v>458</v>
      </c>
      <c r="I602" s="74" t="s">
        <v>1485</v>
      </c>
      <c r="J602" s="74" t="s">
        <v>696</v>
      </c>
      <c r="K602" s="73" t="s">
        <v>2092</v>
      </c>
      <c r="L602" s="74" t="s">
        <v>1797</v>
      </c>
      <c r="M602" s="74" t="s">
        <v>472</v>
      </c>
      <c r="N602" s="74" t="s">
        <v>1099</v>
      </c>
      <c r="O602" s="74"/>
      <c r="P602" s="74" t="s">
        <v>2207</v>
      </c>
      <c r="Q602" s="74" t="s">
        <v>67</v>
      </c>
      <c r="R602" s="74" t="s">
        <v>2421</v>
      </c>
      <c r="S602" s="74" t="s">
        <v>2400</v>
      </c>
      <c r="T602" s="73" t="s">
        <v>1403</v>
      </c>
      <c r="U602" s="73" t="s">
        <v>1389</v>
      </c>
      <c r="V602" s="68" t="s">
        <v>1669</v>
      </c>
      <c r="W602" s="68"/>
      <c r="X602" s="68"/>
      <c r="Y602" s="68" t="s">
        <v>2592</v>
      </c>
      <c r="Z602" s="68"/>
      <c r="AA602" s="68">
        <v>4.01</v>
      </c>
    </row>
    <row r="603" spans="1:27" ht="114.75">
      <c r="A603" s="71">
        <v>2602</v>
      </c>
      <c r="B603" s="73" t="s">
        <v>2050</v>
      </c>
      <c r="C603" s="73" t="s">
        <v>1404</v>
      </c>
      <c r="D603" s="73">
        <v>58</v>
      </c>
      <c r="E603" s="73">
        <v>40</v>
      </c>
      <c r="F603" s="73" t="s">
        <v>2092</v>
      </c>
      <c r="G603" s="73" t="s">
        <v>449</v>
      </c>
      <c r="H603" s="73" t="s">
        <v>458</v>
      </c>
      <c r="I603" s="74" t="s">
        <v>1487</v>
      </c>
      <c r="J603" s="74" t="s">
        <v>1474</v>
      </c>
      <c r="K603" s="73" t="s">
        <v>2092</v>
      </c>
      <c r="L603" s="74" t="s">
        <v>1404</v>
      </c>
      <c r="M603" s="74" t="s">
        <v>472</v>
      </c>
      <c r="N603" s="74" t="s">
        <v>1099</v>
      </c>
      <c r="O603" s="74"/>
      <c r="P603" s="74" t="s">
        <v>2207</v>
      </c>
      <c r="Q603" s="74" t="s">
        <v>67</v>
      </c>
      <c r="R603" s="74" t="s">
        <v>2421</v>
      </c>
      <c r="S603" s="74" t="s">
        <v>2400</v>
      </c>
      <c r="T603" s="73" t="s">
        <v>1405</v>
      </c>
      <c r="U603" s="73" t="s">
        <v>1406</v>
      </c>
      <c r="V603" s="68" t="s">
        <v>1669</v>
      </c>
      <c r="W603" s="68"/>
      <c r="X603" s="68"/>
      <c r="Y603" s="68" t="s">
        <v>584</v>
      </c>
      <c r="Z603" s="68"/>
      <c r="AA603" s="68">
        <v>4.01</v>
      </c>
    </row>
    <row r="604" spans="1:27" ht="76.5">
      <c r="A604" s="71">
        <v>2603</v>
      </c>
      <c r="B604" s="73" t="s">
        <v>2050</v>
      </c>
      <c r="C604" s="73" t="s">
        <v>1404</v>
      </c>
      <c r="D604" s="73">
        <v>59</v>
      </c>
      <c r="E604" s="73">
        <v>16</v>
      </c>
      <c r="F604" s="73" t="s">
        <v>2091</v>
      </c>
      <c r="G604" s="73" t="s">
        <v>449</v>
      </c>
      <c r="H604" s="73" t="s">
        <v>1102</v>
      </c>
      <c r="I604" s="74" t="s">
        <v>1441</v>
      </c>
      <c r="J604" s="74" t="s">
        <v>708</v>
      </c>
      <c r="K604" s="73" t="s">
        <v>2091</v>
      </c>
      <c r="L604" s="74" t="s">
        <v>1404</v>
      </c>
      <c r="M604" s="74" t="s">
        <v>472</v>
      </c>
      <c r="N604" s="74" t="s">
        <v>1117</v>
      </c>
      <c r="O604" s="74"/>
      <c r="P604" s="74" t="s">
        <v>1137</v>
      </c>
      <c r="Q604" s="74" t="s">
        <v>2609</v>
      </c>
      <c r="R604" s="74"/>
      <c r="S604" s="74"/>
      <c r="T604" s="73" t="s">
        <v>1407</v>
      </c>
      <c r="U604" s="73" t="s">
        <v>1408</v>
      </c>
      <c r="V604" s="68" t="s">
        <v>2109</v>
      </c>
      <c r="W604" s="68" t="s">
        <v>2533</v>
      </c>
      <c r="X604" s="68"/>
      <c r="Y604" s="68"/>
      <c r="Z604" s="68"/>
      <c r="AA604" s="68"/>
    </row>
    <row r="605" spans="1:27" ht="38.25">
      <c r="A605" s="71">
        <v>2604</v>
      </c>
      <c r="B605" s="73" t="s">
        <v>2050</v>
      </c>
      <c r="C605" s="73" t="s">
        <v>1409</v>
      </c>
      <c r="D605" s="73">
        <v>61</v>
      </c>
      <c r="E605" s="73">
        <v>16</v>
      </c>
      <c r="F605" s="73" t="s">
        <v>2092</v>
      </c>
      <c r="G605" s="73" t="s">
        <v>449</v>
      </c>
      <c r="H605" s="73" t="s">
        <v>460</v>
      </c>
      <c r="I605" s="74" t="s">
        <v>2398</v>
      </c>
      <c r="J605" s="74" t="s">
        <v>708</v>
      </c>
      <c r="K605" s="73" t="s">
        <v>2092</v>
      </c>
      <c r="L605" s="74" t="s">
        <v>1409</v>
      </c>
      <c r="M605" s="74" t="s">
        <v>472</v>
      </c>
      <c r="N605" s="74" t="s">
        <v>1115</v>
      </c>
      <c r="O605" s="74"/>
      <c r="P605" s="74" t="s">
        <v>1137</v>
      </c>
      <c r="Q605" s="74" t="s">
        <v>1139</v>
      </c>
      <c r="R605" s="74"/>
      <c r="S605" s="74"/>
      <c r="T605" s="73" t="s">
        <v>1410</v>
      </c>
      <c r="U605" s="73" t="s">
        <v>1411</v>
      </c>
      <c r="V605" s="68" t="s">
        <v>1674</v>
      </c>
      <c r="W605" s="68" t="s">
        <v>2534</v>
      </c>
      <c r="X605" s="68" t="s">
        <v>89</v>
      </c>
      <c r="Y605" s="68"/>
      <c r="Z605" s="68"/>
      <c r="AA605" s="68"/>
    </row>
    <row r="606" spans="1:27" ht="51">
      <c r="A606" s="71">
        <v>2605</v>
      </c>
      <c r="B606" s="73" t="s">
        <v>2050</v>
      </c>
      <c r="C606" s="73" t="s">
        <v>868</v>
      </c>
      <c r="D606" s="73">
        <v>64</v>
      </c>
      <c r="E606" s="73">
        <v>7</v>
      </c>
      <c r="F606" s="73" t="s">
        <v>2092</v>
      </c>
      <c r="G606" s="73" t="s">
        <v>449</v>
      </c>
      <c r="H606" s="73" t="s">
        <v>460</v>
      </c>
      <c r="I606" s="74" t="s">
        <v>1506</v>
      </c>
      <c r="J606" s="74" t="s">
        <v>1753</v>
      </c>
      <c r="K606" s="73" t="s">
        <v>2092</v>
      </c>
      <c r="L606" s="74" t="s">
        <v>868</v>
      </c>
      <c r="M606" s="74" t="s">
        <v>475</v>
      </c>
      <c r="N606" s="74" t="s">
        <v>1120</v>
      </c>
      <c r="O606" s="74"/>
      <c r="P606" s="74" t="s">
        <v>2207</v>
      </c>
      <c r="Q606" s="74" t="s">
        <v>1149</v>
      </c>
      <c r="R606" s="74" t="s">
        <v>2485</v>
      </c>
      <c r="S606" s="74" t="s">
        <v>2486</v>
      </c>
      <c r="T606" s="73" t="s">
        <v>1412</v>
      </c>
      <c r="U606" s="73" t="s">
        <v>1413</v>
      </c>
      <c r="V606" s="68" t="s">
        <v>2198</v>
      </c>
      <c r="W606" s="79" t="s">
        <v>2483</v>
      </c>
      <c r="X606" s="68"/>
      <c r="Y606" s="68"/>
      <c r="Z606" s="68"/>
      <c r="AA606" s="68"/>
    </row>
    <row r="607" spans="1:27" ht="51">
      <c r="A607" s="71">
        <v>2606</v>
      </c>
      <c r="B607" s="73" t="s">
        <v>2050</v>
      </c>
      <c r="C607" s="73" t="s">
        <v>356</v>
      </c>
      <c r="D607" s="73">
        <v>65</v>
      </c>
      <c r="E607" s="73">
        <v>40</v>
      </c>
      <c r="F607" s="73" t="s">
        <v>2092</v>
      </c>
      <c r="G607" s="73" t="s">
        <v>449</v>
      </c>
      <c r="H607" s="73" t="s">
        <v>460</v>
      </c>
      <c r="I607" s="74" t="s">
        <v>2300</v>
      </c>
      <c r="J607" s="74" t="s">
        <v>1474</v>
      </c>
      <c r="K607" s="73" t="s">
        <v>2092</v>
      </c>
      <c r="L607" s="74" t="s">
        <v>356</v>
      </c>
      <c r="M607" s="74" t="s">
        <v>475</v>
      </c>
      <c r="N607" s="74" t="s">
        <v>1120</v>
      </c>
      <c r="O607" s="74"/>
      <c r="P607" s="74" t="s">
        <v>2207</v>
      </c>
      <c r="Q607" s="74" t="s">
        <v>1149</v>
      </c>
      <c r="R607" s="74" t="s">
        <v>2485</v>
      </c>
      <c r="S607" s="74" t="s">
        <v>2486</v>
      </c>
      <c r="T607" s="73" t="s">
        <v>1414</v>
      </c>
      <c r="U607" s="73" t="s">
        <v>1413</v>
      </c>
      <c r="V607" s="68" t="s">
        <v>2198</v>
      </c>
      <c r="W607" s="79" t="s">
        <v>2482</v>
      </c>
      <c r="X607" s="68"/>
      <c r="Y607" s="68"/>
      <c r="Z607" s="68"/>
      <c r="AA607" s="68"/>
    </row>
    <row r="608" spans="1:27" ht="51">
      <c r="A608" s="71">
        <v>2607</v>
      </c>
      <c r="B608" s="73" t="s">
        <v>2050</v>
      </c>
      <c r="C608" s="73" t="s">
        <v>1415</v>
      </c>
      <c r="D608" s="73">
        <v>66</v>
      </c>
      <c r="E608" s="73">
        <v>29</v>
      </c>
      <c r="F608" s="73" t="s">
        <v>2092</v>
      </c>
      <c r="G608" s="73" t="s">
        <v>449</v>
      </c>
      <c r="H608" s="73" t="s">
        <v>460</v>
      </c>
      <c r="I608" s="74" t="s">
        <v>872</v>
      </c>
      <c r="J608" s="74" t="s">
        <v>965</v>
      </c>
      <c r="K608" s="73" t="s">
        <v>2092</v>
      </c>
      <c r="L608" s="74" t="s">
        <v>1415</v>
      </c>
      <c r="M608" s="74" t="s">
        <v>475</v>
      </c>
      <c r="N608" s="74" t="s">
        <v>1120</v>
      </c>
      <c r="O608" s="74"/>
      <c r="P608" s="74" t="s">
        <v>2207</v>
      </c>
      <c r="Q608" s="74" t="s">
        <v>1149</v>
      </c>
      <c r="R608" s="74" t="s">
        <v>2485</v>
      </c>
      <c r="S608" s="74" t="s">
        <v>2486</v>
      </c>
      <c r="T608" s="73" t="s">
        <v>1416</v>
      </c>
      <c r="U608" s="73" t="s">
        <v>1413</v>
      </c>
      <c r="V608" s="68" t="s">
        <v>2198</v>
      </c>
      <c r="W608" s="79" t="s">
        <v>2484</v>
      </c>
      <c r="X608" s="68"/>
      <c r="Y608" s="68"/>
      <c r="Z608" s="68"/>
      <c r="AA608" s="68"/>
    </row>
    <row r="609" spans="1:27" ht="153">
      <c r="A609" s="71">
        <v>2608</v>
      </c>
      <c r="B609" s="73" t="s">
        <v>2050</v>
      </c>
      <c r="C609" s="73" t="s">
        <v>1417</v>
      </c>
      <c r="D609" s="73">
        <v>71</v>
      </c>
      <c r="E609" s="73">
        <v>62</v>
      </c>
      <c r="F609" s="73" t="s">
        <v>2092</v>
      </c>
      <c r="G609" s="73" t="s">
        <v>449</v>
      </c>
      <c r="H609" s="73" t="s">
        <v>458</v>
      </c>
      <c r="I609" s="74" t="s">
        <v>1418</v>
      </c>
      <c r="J609" s="74" t="s">
        <v>1428</v>
      </c>
      <c r="K609" s="73" t="s">
        <v>2092</v>
      </c>
      <c r="L609" s="74" t="s">
        <v>1417</v>
      </c>
      <c r="M609" s="74" t="s">
        <v>475</v>
      </c>
      <c r="N609" s="74" t="s">
        <v>1099</v>
      </c>
      <c r="O609" s="74"/>
      <c r="P609" s="74" t="s">
        <v>2207</v>
      </c>
      <c r="Q609" s="74" t="s">
        <v>67</v>
      </c>
      <c r="R609" s="74" t="s">
        <v>2421</v>
      </c>
      <c r="S609" s="74" t="s">
        <v>2400</v>
      </c>
      <c r="T609" s="73" t="s">
        <v>1419</v>
      </c>
      <c r="U609" s="73" t="s">
        <v>103</v>
      </c>
      <c r="V609" s="68" t="s">
        <v>1669</v>
      </c>
      <c r="W609" s="68"/>
      <c r="X609" s="68"/>
      <c r="Y609" s="68" t="s">
        <v>2597</v>
      </c>
      <c r="Z609" s="68"/>
      <c r="AA609" s="68">
        <v>4.01</v>
      </c>
    </row>
    <row r="610" spans="1:27" ht="38.25">
      <c r="A610" s="71">
        <v>2609</v>
      </c>
      <c r="B610" s="73" t="s">
        <v>2050</v>
      </c>
      <c r="C610" s="73" t="s">
        <v>2304</v>
      </c>
      <c r="D610" s="73">
        <v>75</v>
      </c>
      <c r="E610" s="73">
        <v>11</v>
      </c>
      <c r="F610" s="73" t="s">
        <v>2092</v>
      </c>
      <c r="G610" s="73" t="s">
        <v>449</v>
      </c>
      <c r="H610" s="73" t="s">
        <v>1097</v>
      </c>
      <c r="I610" s="74" t="s">
        <v>2306</v>
      </c>
      <c r="J610" s="74" t="s">
        <v>1789</v>
      </c>
      <c r="K610" s="73" t="s">
        <v>2092</v>
      </c>
      <c r="L610" s="74" t="s">
        <v>2304</v>
      </c>
      <c r="M610" s="74" t="s">
        <v>475</v>
      </c>
      <c r="N610" s="74" t="s">
        <v>1098</v>
      </c>
      <c r="O610" s="74"/>
      <c r="P610" s="74" t="s">
        <v>2207</v>
      </c>
      <c r="Q610" s="74" t="s">
        <v>67</v>
      </c>
      <c r="R610" s="74" t="s">
        <v>1939</v>
      </c>
      <c r="S610" s="74" t="s">
        <v>2419</v>
      </c>
      <c r="T610" s="73" t="s">
        <v>104</v>
      </c>
      <c r="U610" s="73" t="s">
        <v>1389</v>
      </c>
      <c r="V610" s="68" t="s">
        <v>1669</v>
      </c>
      <c r="W610" s="68" t="s">
        <v>2617</v>
      </c>
      <c r="X610" s="68"/>
      <c r="Y610" s="68" t="s">
        <v>585</v>
      </c>
      <c r="Z610" s="68"/>
      <c r="AA610" s="68">
        <v>4.01</v>
      </c>
    </row>
    <row r="611" spans="1:27" ht="51">
      <c r="A611" s="71">
        <v>2610</v>
      </c>
      <c r="B611" s="73" t="s">
        <v>2050</v>
      </c>
      <c r="C611" s="73" t="s">
        <v>105</v>
      </c>
      <c r="D611" s="73">
        <v>80</v>
      </c>
      <c r="E611" s="73">
        <v>35</v>
      </c>
      <c r="F611" s="73" t="s">
        <v>2091</v>
      </c>
      <c r="G611" s="73" t="s">
        <v>449</v>
      </c>
      <c r="H611" s="73" t="s">
        <v>460</v>
      </c>
      <c r="I611" s="74" t="s">
        <v>1895</v>
      </c>
      <c r="J611" s="74" t="s">
        <v>734</v>
      </c>
      <c r="K611" s="73" t="s">
        <v>2091</v>
      </c>
      <c r="L611" s="74" t="s">
        <v>105</v>
      </c>
      <c r="M611" s="74" t="s">
        <v>477</v>
      </c>
      <c r="N611" s="74" t="s">
        <v>1113</v>
      </c>
      <c r="O611" s="74"/>
      <c r="P611" s="74" t="s">
        <v>1137</v>
      </c>
      <c r="Q611" s="74" t="s">
        <v>66</v>
      </c>
      <c r="R611" s="74"/>
      <c r="S611" s="74"/>
      <c r="T611" s="73" t="s">
        <v>106</v>
      </c>
      <c r="U611" s="73" t="s">
        <v>107</v>
      </c>
      <c r="V611" s="68" t="s">
        <v>1674</v>
      </c>
      <c r="W611" s="68"/>
      <c r="X611" s="68" t="s">
        <v>299</v>
      </c>
      <c r="Y611" s="68"/>
      <c r="Z611" s="68"/>
      <c r="AA611" s="68"/>
    </row>
    <row r="612" spans="1:27" ht="51">
      <c r="A612" s="71">
        <v>2611</v>
      </c>
      <c r="B612" s="73" t="s">
        <v>2050</v>
      </c>
      <c r="C612" s="73" t="s">
        <v>108</v>
      </c>
      <c r="D612" s="73">
        <v>81</v>
      </c>
      <c r="E612" s="73">
        <v>19</v>
      </c>
      <c r="F612" s="73" t="s">
        <v>2092</v>
      </c>
      <c r="G612" s="73" t="s">
        <v>449</v>
      </c>
      <c r="H612" s="73" t="s">
        <v>460</v>
      </c>
      <c r="I612" s="74" t="s">
        <v>563</v>
      </c>
      <c r="J612" s="74" t="s">
        <v>2256</v>
      </c>
      <c r="K612" s="73" t="s">
        <v>2092</v>
      </c>
      <c r="L612" s="74" t="s">
        <v>108</v>
      </c>
      <c r="M612" s="74" t="s">
        <v>477</v>
      </c>
      <c r="N612" s="74" t="s">
        <v>1121</v>
      </c>
      <c r="O612" s="74"/>
      <c r="P612" s="74" t="s">
        <v>2207</v>
      </c>
      <c r="Q612" s="74" t="s">
        <v>1149</v>
      </c>
      <c r="R612" s="74" t="s">
        <v>2206</v>
      </c>
      <c r="S612" s="74" t="s">
        <v>2193</v>
      </c>
      <c r="T612" s="73" t="s">
        <v>109</v>
      </c>
      <c r="U612" s="73" t="s">
        <v>110</v>
      </c>
      <c r="V612" s="68" t="s">
        <v>1424</v>
      </c>
      <c r="W612" s="68"/>
      <c r="X612" s="68"/>
      <c r="Y612" s="68" t="s">
        <v>584</v>
      </c>
      <c r="Z612" s="79"/>
      <c r="AA612" s="68">
        <v>4.01</v>
      </c>
    </row>
    <row r="613" spans="1:27" ht="51">
      <c r="A613" s="71">
        <v>2612</v>
      </c>
      <c r="B613" s="73" t="s">
        <v>2050</v>
      </c>
      <c r="C613" s="73" t="s">
        <v>111</v>
      </c>
      <c r="D613" s="73">
        <v>85</v>
      </c>
      <c r="E613" s="73">
        <v>52</v>
      </c>
      <c r="F613" s="73" t="s">
        <v>2092</v>
      </c>
      <c r="G613" s="73" t="s">
        <v>449</v>
      </c>
      <c r="H613" s="73" t="s">
        <v>460</v>
      </c>
      <c r="I613" s="74" t="s">
        <v>112</v>
      </c>
      <c r="J613" s="74" t="s">
        <v>1479</v>
      </c>
      <c r="K613" s="73" t="s">
        <v>2092</v>
      </c>
      <c r="L613" s="74" t="s">
        <v>111</v>
      </c>
      <c r="M613" s="74" t="s">
        <v>477</v>
      </c>
      <c r="N613" s="74" t="s">
        <v>1121</v>
      </c>
      <c r="O613" s="74"/>
      <c r="P613" s="74" t="s">
        <v>2207</v>
      </c>
      <c r="Q613" s="74" t="s">
        <v>1149</v>
      </c>
      <c r="R613" s="74" t="s">
        <v>2206</v>
      </c>
      <c r="S613" s="74" t="s">
        <v>2193</v>
      </c>
      <c r="T613" s="73" t="s">
        <v>113</v>
      </c>
      <c r="U613" s="73" t="s">
        <v>110</v>
      </c>
      <c r="V613" s="68" t="s">
        <v>1424</v>
      </c>
      <c r="W613" s="68"/>
      <c r="X613" s="68"/>
      <c r="Y613" s="68" t="s">
        <v>584</v>
      </c>
      <c r="Z613" s="68"/>
      <c r="AA613" s="68">
        <v>4.01</v>
      </c>
    </row>
    <row r="614" spans="1:27" ht="51">
      <c r="A614" s="71">
        <v>2613</v>
      </c>
      <c r="B614" s="73" t="s">
        <v>2050</v>
      </c>
      <c r="C614" s="73" t="s">
        <v>114</v>
      </c>
      <c r="D614" s="73">
        <v>86</v>
      </c>
      <c r="E614" s="73">
        <v>19</v>
      </c>
      <c r="F614" s="73" t="s">
        <v>2092</v>
      </c>
      <c r="G614" s="73" t="s">
        <v>449</v>
      </c>
      <c r="H614" s="73" t="s">
        <v>460</v>
      </c>
      <c r="I614" s="74" t="s">
        <v>1899</v>
      </c>
      <c r="J614" s="74" t="s">
        <v>2256</v>
      </c>
      <c r="K614" s="73" t="s">
        <v>2092</v>
      </c>
      <c r="L614" s="74" t="s">
        <v>114</v>
      </c>
      <c r="M614" s="74" t="s">
        <v>477</v>
      </c>
      <c r="N614" s="74" t="s">
        <v>1121</v>
      </c>
      <c r="O614" s="74"/>
      <c r="P614" s="74" t="s">
        <v>2207</v>
      </c>
      <c r="Q614" s="74" t="s">
        <v>1149</v>
      </c>
      <c r="R614" s="74" t="s">
        <v>2206</v>
      </c>
      <c r="S614" s="74" t="s">
        <v>2193</v>
      </c>
      <c r="T614" s="73" t="s">
        <v>115</v>
      </c>
      <c r="U614" s="73" t="s">
        <v>545</v>
      </c>
      <c r="V614" s="68" t="s">
        <v>1424</v>
      </c>
      <c r="W614" s="68"/>
      <c r="X614" s="68"/>
      <c r="Y614" s="68" t="s">
        <v>203</v>
      </c>
      <c r="Z614" s="68"/>
      <c r="AA614" s="68">
        <v>4.01</v>
      </c>
    </row>
    <row r="615" spans="1:27" ht="51">
      <c r="A615" s="71">
        <v>2614</v>
      </c>
      <c r="B615" s="73" t="s">
        <v>2050</v>
      </c>
      <c r="C615" s="73" t="s">
        <v>116</v>
      </c>
      <c r="D615" s="73">
        <v>88</v>
      </c>
      <c r="E615" s="73">
        <v>55</v>
      </c>
      <c r="F615" s="73" t="s">
        <v>2092</v>
      </c>
      <c r="G615" s="73" t="s">
        <v>449</v>
      </c>
      <c r="H615" s="73" t="s">
        <v>458</v>
      </c>
      <c r="I615" s="74" t="s">
        <v>1269</v>
      </c>
      <c r="J615" s="74" t="s">
        <v>1794</v>
      </c>
      <c r="K615" s="73" t="s">
        <v>2092</v>
      </c>
      <c r="L615" s="74" t="s">
        <v>116</v>
      </c>
      <c r="M615" s="74" t="s">
        <v>477</v>
      </c>
      <c r="N615" s="74" t="s">
        <v>1099</v>
      </c>
      <c r="O615" s="74"/>
      <c r="P615" s="74" t="s">
        <v>2207</v>
      </c>
      <c r="Q615" s="74" t="s">
        <v>67</v>
      </c>
      <c r="R615" s="74" t="s">
        <v>2421</v>
      </c>
      <c r="S615" s="74" t="s">
        <v>2400</v>
      </c>
      <c r="T615" s="73" t="s">
        <v>117</v>
      </c>
      <c r="U615" s="73" t="s">
        <v>118</v>
      </c>
      <c r="V615" s="68" t="s">
        <v>1669</v>
      </c>
      <c r="W615" s="68"/>
      <c r="X615" s="68"/>
      <c r="Y615" s="68" t="s">
        <v>2592</v>
      </c>
      <c r="Z615" s="68"/>
      <c r="AA615" s="68">
        <v>4.01</v>
      </c>
    </row>
    <row r="616" spans="1:27" ht="114.75">
      <c r="A616" s="71">
        <v>2615</v>
      </c>
      <c r="B616" s="73" t="s">
        <v>2050</v>
      </c>
      <c r="C616" s="73" t="s">
        <v>119</v>
      </c>
      <c r="D616" s="73">
        <v>88</v>
      </c>
      <c r="E616" s="73">
        <v>61</v>
      </c>
      <c r="F616" s="73" t="s">
        <v>2092</v>
      </c>
      <c r="G616" s="73" t="s">
        <v>449</v>
      </c>
      <c r="H616" s="73" t="s">
        <v>460</v>
      </c>
      <c r="I616" s="74" t="s">
        <v>1269</v>
      </c>
      <c r="J616" s="74" t="s">
        <v>2398</v>
      </c>
      <c r="K616" s="73" t="s">
        <v>2092</v>
      </c>
      <c r="L616" s="74" t="s">
        <v>119</v>
      </c>
      <c r="M616" s="74" t="s">
        <v>477</v>
      </c>
      <c r="N616" s="74" t="s">
        <v>1113</v>
      </c>
      <c r="O616" s="74"/>
      <c r="P616" s="74" t="s">
        <v>2207</v>
      </c>
      <c r="Q616" s="74" t="s">
        <v>66</v>
      </c>
      <c r="R616" s="74" t="s">
        <v>2192</v>
      </c>
      <c r="S616" s="74" t="s">
        <v>2193</v>
      </c>
      <c r="T616" s="73" t="s">
        <v>583</v>
      </c>
      <c r="U616" s="73" t="s">
        <v>909</v>
      </c>
      <c r="V616" s="68" t="s">
        <v>1670</v>
      </c>
      <c r="W616" s="68" t="s">
        <v>2191</v>
      </c>
      <c r="X616" s="68"/>
      <c r="Y616" s="68" t="s">
        <v>2592</v>
      </c>
      <c r="Z616" s="68"/>
      <c r="AA616" s="68">
        <v>4.01</v>
      </c>
    </row>
    <row r="617" spans="1:27" ht="114.75">
      <c r="A617" s="71">
        <v>2616</v>
      </c>
      <c r="B617" s="73" t="s">
        <v>2050</v>
      </c>
      <c r="C617" s="73" t="s">
        <v>910</v>
      </c>
      <c r="D617" s="73">
        <v>89</v>
      </c>
      <c r="E617" s="73">
        <v>5</v>
      </c>
      <c r="F617" s="73" t="s">
        <v>2092</v>
      </c>
      <c r="G617" s="73" t="s">
        <v>449</v>
      </c>
      <c r="H617" s="73" t="s">
        <v>460</v>
      </c>
      <c r="I617" s="74" t="s">
        <v>1275</v>
      </c>
      <c r="J617" s="74" t="s">
        <v>1433</v>
      </c>
      <c r="K617" s="73" t="s">
        <v>2092</v>
      </c>
      <c r="L617" s="74" t="s">
        <v>910</v>
      </c>
      <c r="M617" s="74" t="s">
        <v>477</v>
      </c>
      <c r="N617" s="74" t="s">
        <v>1121</v>
      </c>
      <c r="O617" s="74"/>
      <c r="P617" s="74" t="s">
        <v>2207</v>
      </c>
      <c r="Q617" s="74" t="s">
        <v>1149</v>
      </c>
      <c r="R617" s="74" t="s">
        <v>2206</v>
      </c>
      <c r="S617" s="74" t="s">
        <v>2193</v>
      </c>
      <c r="T617" s="73" t="s">
        <v>911</v>
      </c>
      <c r="U617" s="73" t="s">
        <v>110</v>
      </c>
      <c r="V617" s="68" t="s">
        <v>1424</v>
      </c>
      <c r="W617" s="68"/>
      <c r="X617" s="68"/>
      <c r="Y617" s="68" t="s">
        <v>2592</v>
      </c>
      <c r="Z617" s="79"/>
      <c r="AA617" s="68">
        <v>4.01</v>
      </c>
    </row>
    <row r="618" spans="1:27" ht="51">
      <c r="A618" s="71">
        <v>2617</v>
      </c>
      <c r="B618" s="73" t="s">
        <v>2050</v>
      </c>
      <c r="C618" s="73" t="s">
        <v>1274</v>
      </c>
      <c r="D618" s="73">
        <v>89</v>
      </c>
      <c r="E618" s="73">
        <v>18</v>
      </c>
      <c r="F618" s="73" t="s">
        <v>2092</v>
      </c>
      <c r="G618" s="73" t="s">
        <v>449</v>
      </c>
      <c r="H618" s="73" t="s">
        <v>460</v>
      </c>
      <c r="I618" s="74" t="s">
        <v>1275</v>
      </c>
      <c r="J618" s="74" t="s">
        <v>1782</v>
      </c>
      <c r="K618" s="73" t="s">
        <v>2092</v>
      </c>
      <c r="L618" s="74" t="s">
        <v>1274</v>
      </c>
      <c r="M618" s="74" t="s">
        <v>477</v>
      </c>
      <c r="N618" s="74" t="s">
        <v>1113</v>
      </c>
      <c r="O618" s="74"/>
      <c r="P618" s="74" t="s">
        <v>1137</v>
      </c>
      <c r="Q618" s="74" t="s">
        <v>66</v>
      </c>
      <c r="R618" s="74"/>
      <c r="S618" s="74"/>
      <c r="T618" s="73" t="s">
        <v>912</v>
      </c>
      <c r="U618" s="73" t="s">
        <v>1720</v>
      </c>
      <c r="V618" s="68" t="s">
        <v>1674</v>
      </c>
      <c r="W618" s="68" t="s">
        <v>293</v>
      </c>
      <c r="X618" s="68" t="s">
        <v>291</v>
      </c>
      <c r="Y618" s="68"/>
      <c r="Z618" s="68"/>
      <c r="AA618" s="68"/>
    </row>
    <row r="619" spans="1:27" ht="51">
      <c r="A619" s="71">
        <v>2618</v>
      </c>
      <c r="B619" s="73" t="s">
        <v>2050</v>
      </c>
      <c r="C619" s="73" t="s">
        <v>913</v>
      </c>
      <c r="D619" s="73">
        <v>90</v>
      </c>
      <c r="E619" s="73">
        <v>11</v>
      </c>
      <c r="F619" s="73" t="s">
        <v>2092</v>
      </c>
      <c r="G619" s="73" t="s">
        <v>449</v>
      </c>
      <c r="H619" s="73" t="s">
        <v>460</v>
      </c>
      <c r="I619" s="74" t="s">
        <v>914</v>
      </c>
      <c r="J619" s="74" t="s">
        <v>1789</v>
      </c>
      <c r="K619" s="73" t="s">
        <v>2092</v>
      </c>
      <c r="L619" s="74" t="s">
        <v>913</v>
      </c>
      <c r="M619" s="74" t="s">
        <v>477</v>
      </c>
      <c r="N619" s="74" t="s">
        <v>1113</v>
      </c>
      <c r="O619" s="74"/>
      <c r="P619" s="74" t="s">
        <v>2207</v>
      </c>
      <c r="Q619" s="74" t="s">
        <v>66</v>
      </c>
      <c r="R619" s="74" t="s">
        <v>2192</v>
      </c>
      <c r="S619" s="74" t="s">
        <v>2193</v>
      </c>
      <c r="T619" s="73" t="s">
        <v>915</v>
      </c>
      <c r="U619" s="73" t="s">
        <v>545</v>
      </c>
      <c r="V619" s="68" t="s">
        <v>1670</v>
      </c>
      <c r="W619" s="68" t="s">
        <v>2191</v>
      </c>
      <c r="X619" s="68"/>
      <c r="Y619" s="68" t="s">
        <v>2592</v>
      </c>
      <c r="Z619" s="68"/>
      <c r="AA619" s="68">
        <v>4.01</v>
      </c>
    </row>
    <row r="620" spans="1:27" ht="51">
      <c r="A620" s="71">
        <v>2619</v>
      </c>
      <c r="B620" s="73" t="s">
        <v>2050</v>
      </c>
      <c r="C620" s="73" t="s">
        <v>1276</v>
      </c>
      <c r="D620" s="73">
        <v>91</v>
      </c>
      <c r="E620" s="73">
        <v>64</v>
      </c>
      <c r="F620" s="73" t="s">
        <v>2092</v>
      </c>
      <c r="G620" s="73" t="s">
        <v>449</v>
      </c>
      <c r="H620" s="73" t="s">
        <v>460</v>
      </c>
      <c r="I620" s="74" t="s">
        <v>1277</v>
      </c>
      <c r="J620" s="74" t="s">
        <v>1506</v>
      </c>
      <c r="K620" s="73" t="s">
        <v>2092</v>
      </c>
      <c r="L620" s="74" t="s">
        <v>1276</v>
      </c>
      <c r="M620" s="74" t="s">
        <v>477</v>
      </c>
      <c r="N620" s="74" t="s">
        <v>1113</v>
      </c>
      <c r="O620" s="74"/>
      <c r="P620" s="74" t="s">
        <v>2207</v>
      </c>
      <c r="Q620" s="74" t="s">
        <v>66</v>
      </c>
      <c r="R620" s="74" t="s">
        <v>2192</v>
      </c>
      <c r="S620" s="74" t="s">
        <v>2193</v>
      </c>
      <c r="T620" s="73" t="s">
        <v>916</v>
      </c>
      <c r="U620" s="73" t="s">
        <v>1720</v>
      </c>
      <c r="V620" s="68" t="s">
        <v>1670</v>
      </c>
      <c r="W620" s="68" t="s">
        <v>2191</v>
      </c>
      <c r="X620" s="68"/>
      <c r="Y620" s="68" t="s">
        <v>2592</v>
      </c>
      <c r="Z620" s="68"/>
      <c r="AA620" s="68">
        <v>4.01</v>
      </c>
    </row>
    <row r="621" spans="1:27" ht="51">
      <c r="A621" s="71">
        <v>2620</v>
      </c>
      <c r="B621" s="73" t="s">
        <v>2050</v>
      </c>
      <c r="C621" s="73" t="s">
        <v>595</v>
      </c>
      <c r="D621" s="73">
        <v>93</v>
      </c>
      <c r="E621" s="73">
        <v>7</v>
      </c>
      <c r="F621" s="73" t="s">
        <v>2092</v>
      </c>
      <c r="G621" s="73" t="s">
        <v>449</v>
      </c>
      <c r="H621" s="73" t="s">
        <v>460</v>
      </c>
      <c r="I621" s="74" t="s">
        <v>1290</v>
      </c>
      <c r="J621" s="74" t="s">
        <v>1753</v>
      </c>
      <c r="K621" s="73" t="s">
        <v>2092</v>
      </c>
      <c r="L621" s="74" t="s">
        <v>595</v>
      </c>
      <c r="M621" s="74" t="s">
        <v>477</v>
      </c>
      <c r="N621" s="74" t="s">
        <v>1113</v>
      </c>
      <c r="O621" s="74"/>
      <c r="P621" s="74" t="s">
        <v>2207</v>
      </c>
      <c r="Q621" s="74" t="s">
        <v>66</v>
      </c>
      <c r="R621" s="74" t="s">
        <v>2192</v>
      </c>
      <c r="S621" s="74" t="s">
        <v>2193</v>
      </c>
      <c r="T621" s="73" t="s">
        <v>917</v>
      </c>
      <c r="U621" s="73" t="s">
        <v>918</v>
      </c>
      <c r="V621" s="68" t="s">
        <v>1670</v>
      </c>
      <c r="W621" s="68" t="s">
        <v>2191</v>
      </c>
      <c r="X621" s="68"/>
      <c r="Y621" s="68" t="s">
        <v>2592</v>
      </c>
      <c r="Z621" s="68"/>
      <c r="AA621" s="68">
        <v>4.01</v>
      </c>
    </row>
    <row r="622" spans="1:27" ht="51">
      <c r="A622" s="71">
        <v>2621</v>
      </c>
      <c r="B622" s="73" t="s">
        <v>2050</v>
      </c>
      <c r="C622" s="73" t="s">
        <v>1336</v>
      </c>
      <c r="D622" s="73">
        <v>94</v>
      </c>
      <c r="E622" s="73">
        <v>35</v>
      </c>
      <c r="F622" s="73" t="s">
        <v>2092</v>
      </c>
      <c r="G622" s="73" t="s">
        <v>449</v>
      </c>
      <c r="H622" s="73" t="s">
        <v>460</v>
      </c>
      <c r="I622" s="74" t="s">
        <v>1338</v>
      </c>
      <c r="J622" s="74" t="s">
        <v>734</v>
      </c>
      <c r="K622" s="73" t="s">
        <v>2092</v>
      </c>
      <c r="L622" s="74" t="s">
        <v>1336</v>
      </c>
      <c r="M622" s="74" t="s">
        <v>477</v>
      </c>
      <c r="N622" s="74" t="s">
        <v>1113</v>
      </c>
      <c r="O622" s="74"/>
      <c r="P622" s="74" t="s">
        <v>2207</v>
      </c>
      <c r="Q622" s="74" t="s">
        <v>66</v>
      </c>
      <c r="R622" s="74" t="s">
        <v>2192</v>
      </c>
      <c r="S622" s="74" t="s">
        <v>2193</v>
      </c>
      <c r="T622" s="73" t="s">
        <v>919</v>
      </c>
      <c r="U622" s="73" t="s">
        <v>545</v>
      </c>
      <c r="V622" s="68" t="s">
        <v>1670</v>
      </c>
      <c r="W622" s="68" t="s">
        <v>2191</v>
      </c>
      <c r="X622" s="68"/>
      <c r="Y622" s="68" t="s">
        <v>2592</v>
      </c>
      <c r="Z622" s="68"/>
      <c r="AA622" s="68">
        <v>4.01</v>
      </c>
    </row>
    <row r="623" spans="1:27" ht="76.5">
      <c r="A623" s="71">
        <v>2622</v>
      </c>
      <c r="B623" s="73" t="s">
        <v>2050</v>
      </c>
      <c r="C623" s="73" t="s">
        <v>920</v>
      </c>
      <c r="D623" s="73">
        <v>106</v>
      </c>
      <c r="E623" s="73">
        <v>28</v>
      </c>
      <c r="F623" s="73" t="s">
        <v>2091</v>
      </c>
      <c r="G623" s="73" t="s">
        <v>449</v>
      </c>
      <c r="H623" s="73" t="s">
        <v>1097</v>
      </c>
      <c r="I623" s="74" t="s">
        <v>2278</v>
      </c>
      <c r="J623" s="74" t="s">
        <v>550</v>
      </c>
      <c r="K623" s="73" t="s">
        <v>2091</v>
      </c>
      <c r="L623" s="74" t="s">
        <v>920</v>
      </c>
      <c r="M623" s="74" t="s">
        <v>481</v>
      </c>
      <c r="N623" s="74" t="s">
        <v>1112</v>
      </c>
      <c r="O623" s="74"/>
      <c r="P623" s="74" t="s">
        <v>2207</v>
      </c>
      <c r="Q623" s="74"/>
      <c r="R623" s="74" t="s">
        <v>2632</v>
      </c>
      <c r="S623" s="74" t="s">
        <v>2419</v>
      </c>
      <c r="T623" s="73" t="s">
        <v>921</v>
      </c>
      <c r="U623" s="73" t="s">
        <v>922</v>
      </c>
      <c r="V623" s="68" t="s">
        <v>1669</v>
      </c>
      <c r="W623" s="68"/>
      <c r="X623" s="68"/>
      <c r="Y623" s="68" t="s">
        <v>584</v>
      </c>
      <c r="Z623" s="68"/>
      <c r="AA623" s="68">
        <v>4.01</v>
      </c>
    </row>
    <row r="624" spans="1:27" ht="76.5">
      <c r="A624" s="71">
        <v>2623</v>
      </c>
      <c r="B624" s="73" t="s">
        <v>2050</v>
      </c>
      <c r="C624" s="73" t="s">
        <v>124</v>
      </c>
      <c r="D624" s="73">
        <v>106</v>
      </c>
      <c r="E624" s="73">
        <v>56</v>
      </c>
      <c r="F624" s="73" t="s">
        <v>2092</v>
      </c>
      <c r="G624" s="73" t="s">
        <v>449</v>
      </c>
      <c r="H624" s="73" t="s">
        <v>1097</v>
      </c>
      <c r="I624" s="74" t="s">
        <v>2278</v>
      </c>
      <c r="J624" s="74" t="s">
        <v>691</v>
      </c>
      <c r="K624" s="73" t="s">
        <v>2092</v>
      </c>
      <c r="L624" s="74" t="s">
        <v>124</v>
      </c>
      <c r="M624" s="74" t="s">
        <v>482</v>
      </c>
      <c r="N624" s="74" t="s">
        <v>1107</v>
      </c>
      <c r="O624" s="74"/>
      <c r="P624" s="74" t="s">
        <v>2207</v>
      </c>
      <c r="Q624" s="74" t="s">
        <v>1151</v>
      </c>
      <c r="R624" s="74" t="s">
        <v>2475</v>
      </c>
      <c r="S624" s="74" t="s">
        <v>2419</v>
      </c>
      <c r="T624" s="73" t="s">
        <v>923</v>
      </c>
      <c r="U624" s="73" t="s">
        <v>924</v>
      </c>
      <c r="V624" s="79" t="s">
        <v>2067</v>
      </c>
      <c r="W624" s="79" t="s">
        <v>2470</v>
      </c>
      <c r="X624" s="68"/>
      <c r="Y624" s="68" t="s">
        <v>584</v>
      </c>
      <c r="Z624" s="68"/>
      <c r="AA624" s="68">
        <v>4.01</v>
      </c>
    </row>
    <row r="625" spans="1:27" ht="51">
      <c r="A625" s="71">
        <v>2624</v>
      </c>
      <c r="B625" s="73" t="s">
        <v>2050</v>
      </c>
      <c r="C625" s="73" t="s">
        <v>812</v>
      </c>
      <c r="D625" s="73">
        <v>106</v>
      </c>
      <c r="E625" s="73">
        <v>59</v>
      </c>
      <c r="F625" s="73" t="s">
        <v>2092</v>
      </c>
      <c r="G625" s="73" t="s">
        <v>449</v>
      </c>
      <c r="H625" s="73" t="s">
        <v>1097</v>
      </c>
      <c r="I625" s="74" t="s">
        <v>2278</v>
      </c>
      <c r="J625" s="74" t="s">
        <v>1441</v>
      </c>
      <c r="K625" s="73" t="s">
        <v>2092</v>
      </c>
      <c r="L625" s="74" t="s">
        <v>812</v>
      </c>
      <c r="M625" s="74" t="s">
        <v>482</v>
      </c>
      <c r="N625" s="74" t="s">
        <v>1107</v>
      </c>
      <c r="O625" s="74"/>
      <c r="P625" s="74" t="s">
        <v>1137</v>
      </c>
      <c r="Q625" s="74" t="s">
        <v>1151</v>
      </c>
      <c r="R625" s="74"/>
      <c r="S625" s="74"/>
      <c r="T625" s="73" t="s">
        <v>925</v>
      </c>
      <c r="U625" s="73" t="s">
        <v>926</v>
      </c>
      <c r="V625" s="68" t="s">
        <v>2198</v>
      </c>
      <c r="W625" s="79" t="s">
        <v>2471</v>
      </c>
      <c r="X625" s="68" t="s">
        <v>302</v>
      </c>
      <c r="Y625" s="68"/>
      <c r="Z625" s="68"/>
      <c r="AA625" s="68"/>
    </row>
    <row r="626" spans="1:27" ht="153">
      <c r="A626" s="71">
        <v>2625</v>
      </c>
      <c r="B626" s="73" t="s">
        <v>2050</v>
      </c>
      <c r="C626" s="73" t="s">
        <v>812</v>
      </c>
      <c r="D626" s="73">
        <v>107</v>
      </c>
      <c r="E626" s="73">
        <v>17</v>
      </c>
      <c r="F626" s="73" t="s">
        <v>2091</v>
      </c>
      <c r="G626" s="73" t="s">
        <v>449</v>
      </c>
      <c r="H626" s="73" t="s">
        <v>1097</v>
      </c>
      <c r="I626" s="74" t="s">
        <v>813</v>
      </c>
      <c r="J626" s="74" t="s">
        <v>2679</v>
      </c>
      <c r="K626" s="73" t="s">
        <v>2091</v>
      </c>
      <c r="L626" s="74" t="s">
        <v>812</v>
      </c>
      <c r="M626" s="74" t="s">
        <v>482</v>
      </c>
      <c r="N626" s="74" t="s">
        <v>1107</v>
      </c>
      <c r="O626" s="74"/>
      <c r="P626" s="74" t="s">
        <v>1137</v>
      </c>
      <c r="Q626" s="74" t="s">
        <v>1151</v>
      </c>
      <c r="R626" s="74"/>
      <c r="S626" s="74"/>
      <c r="T626" s="73" t="s">
        <v>927</v>
      </c>
      <c r="U626" s="73" t="s">
        <v>928</v>
      </c>
      <c r="V626" s="68"/>
      <c r="W626" s="79" t="s">
        <v>2452</v>
      </c>
      <c r="X626" s="68"/>
      <c r="Y626" s="68"/>
      <c r="Z626" s="68"/>
      <c r="AA626" s="68"/>
    </row>
    <row r="627" spans="1:27" ht="38.25">
      <c r="A627" s="71">
        <v>2626</v>
      </c>
      <c r="B627" s="73" t="s">
        <v>2050</v>
      </c>
      <c r="C627" s="73" t="s">
        <v>1967</v>
      </c>
      <c r="D627" s="73">
        <v>107</v>
      </c>
      <c r="E627" s="73">
        <v>17</v>
      </c>
      <c r="F627" s="73" t="s">
        <v>2092</v>
      </c>
      <c r="G627" s="73" t="s">
        <v>449</v>
      </c>
      <c r="H627" s="73" t="s">
        <v>1097</v>
      </c>
      <c r="I627" s="74" t="s">
        <v>813</v>
      </c>
      <c r="J627" s="74" t="s">
        <v>2679</v>
      </c>
      <c r="K627" s="73" t="s">
        <v>2092</v>
      </c>
      <c r="L627" s="74" t="s">
        <v>1967</v>
      </c>
      <c r="M627" s="74" t="s">
        <v>482</v>
      </c>
      <c r="N627" s="74" t="s">
        <v>1107</v>
      </c>
      <c r="O627" s="74"/>
      <c r="P627" s="74" t="s">
        <v>1137</v>
      </c>
      <c r="Q627" s="74" t="s">
        <v>1151</v>
      </c>
      <c r="R627" s="74"/>
      <c r="S627" s="74"/>
      <c r="T627" s="73" t="s">
        <v>929</v>
      </c>
      <c r="U627" s="73" t="s">
        <v>930</v>
      </c>
      <c r="V627" s="68" t="s">
        <v>2198</v>
      </c>
      <c r="W627" s="79" t="s">
        <v>2472</v>
      </c>
      <c r="X627" s="68" t="s">
        <v>302</v>
      </c>
      <c r="Y627" s="68"/>
      <c r="Z627" s="68"/>
      <c r="AA627" s="68"/>
    </row>
    <row r="628" spans="1:27" ht="38.25">
      <c r="A628" s="71">
        <v>2627</v>
      </c>
      <c r="B628" s="73" t="s">
        <v>2050</v>
      </c>
      <c r="C628" s="73" t="s">
        <v>1967</v>
      </c>
      <c r="D628" s="73">
        <v>108</v>
      </c>
      <c r="E628" s="73">
        <v>1</v>
      </c>
      <c r="F628" s="73" t="s">
        <v>2092</v>
      </c>
      <c r="G628" s="73" t="s">
        <v>449</v>
      </c>
      <c r="H628" s="73" t="s">
        <v>1097</v>
      </c>
      <c r="I628" s="74" t="s">
        <v>1981</v>
      </c>
      <c r="J628" s="74" t="s">
        <v>1523</v>
      </c>
      <c r="K628" s="73" t="s">
        <v>2092</v>
      </c>
      <c r="L628" s="74" t="s">
        <v>1967</v>
      </c>
      <c r="M628" s="74" t="s">
        <v>482</v>
      </c>
      <c r="N628" s="74" t="s">
        <v>1107</v>
      </c>
      <c r="O628" s="74"/>
      <c r="P628" s="74" t="s">
        <v>1137</v>
      </c>
      <c r="Q628" s="74" t="s">
        <v>1151</v>
      </c>
      <c r="R628" s="74"/>
      <c r="S628" s="74"/>
      <c r="T628" s="73" t="s">
        <v>931</v>
      </c>
      <c r="U628" s="73" t="s">
        <v>930</v>
      </c>
      <c r="V628" s="68" t="s">
        <v>2198</v>
      </c>
      <c r="W628" s="79" t="s">
        <v>2426</v>
      </c>
      <c r="X628" s="68" t="s">
        <v>302</v>
      </c>
      <c r="Y628" s="68"/>
      <c r="Z628" s="68"/>
      <c r="AA628" s="68"/>
    </row>
    <row r="629" spans="1:27" ht="38.25">
      <c r="A629" s="71">
        <v>2628</v>
      </c>
      <c r="B629" s="73" t="s">
        <v>2050</v>
      </c>
      <c r="C629" s="73" t="s">
        <v>1757</v>
      </c>
      <c r="D629" s="73">
        <v>109</v>
      </c>
      <c r="E629" s="73">
        <v>38</v>
      </c>
      <c r="F629" s="73" t="s">
        <v>2092</v>
      </c>
      <c r="G629" s="73" t="s">
        <v>449</v>
      </c>
      <c r="H629" s="73" t="s">
        <v>1097</v>
      </c>
      <c r="I629" s="74" t="s">
        <v>1747</v>
      </c>
      <c r="J629" s="74" t="s">
        <v>1444</v>
      </c>
      <c r="K629" s="73" t="s">
        <v>2092</v>
      </c>
      <c r="L629" s="74" t="s">
        <v>1757</v>
      </c>
      <c r="M629" s="74" t="s">
        <v>482</v>
      </c>
      <c r="N629" s="74" t="s">
        <v>1107</v>
      </c>
      <c r="O629" s="74"/>
      <c r="P629" s="74" t="s">
        <v>2207</v>
      </c>
      <c r="Q629" s="74" t="s">
        <v>1151</v>
      </c>
      <c r="R629" s="74" t="s">
        <v>2475</v>
      </c>
      <c r="S629" s="74" t="s">
        <v>2419</v>
      </c>
      <c r="T629" s="73" t="s">
        <v>932</v>
      </c>
      <c r="U629" s="73" t="s">
        <v>933</v>
      </c>
      <c r="V629" s="79" t="s">
        <v>2067</v>
      </c>
      <c r="W629" s="79" t="s">
        <v>2473</v>
      </c>
      <c r="X629" s="68"/>
      <c r="Y629" s="68" t="s">
        <v>584</v>
      </c>
      <c r="Z629" s="68"/>
      <c r="AA629" s="68">
        <v>4.01</v>
      </c>
    </row>
    <row r="630" spans="1:27" ht="25.5">
      <c r="A630" s="71">
        <v>2629</v>
      </c>
      <c r="B630" s="73" t="s">
        <v>2050</v>
      </c>
      <c r="C630" s="73" t="s">
        <v>384</v>
      </c>
      <c r="D630" s="73">
        <v>110</v>
      </c>
      <c r="E630" s="73">
        <v>40</v>
      </c>
      <c r="F630" s="73" t="s">
        <v>2091</v>
      </c>
      <c r="G630" s="73" t="s">
        <v>449</v>
      </c>
      <c r="H630" s="73" t="s">
        <v>1097</v>
      </c>
      <c r="I630" s="74" t="s">
        <v>374</v>
      </c>
      <c r="J630" s="74" t="s">
        <v>1474</v>
      </c>
      <c r="K630" s="73" t="s">
        <v>2091</v>
      </c>
      <c r="L630" s="74" t="s">
        <v>384</v>
      </c>
      <c r="M630" s="74" t="s">
        <v>482</v>
      </c>
      <c r="N630" s="74" t="s">
        <v>1107</v>
      </c>
      <c r="O630" s="74"/>
      <c r="P630" s="74" t="s">
        <v>2207</v>
      </c>
      <c r="Q630" s="74" t="s">
        <v>1151</v>
      </c>
      <c r="R630" s="74" t="s">
        <v>2475</v>
      </c>
      <c r="S630" s="74" t="s">
        <v>2419</v>
      </c>
      <c r="T630" s="73" t="s">
        <v>934</v>
      </c>
      <c r="U630" s="73" t="s">
        <v>935</v>
      </c>
      <c r="V630" s="79" t="s">
        <v>2065</v>
      </c>
      <c r="W630" s="79" t="s">
        <v>2655</v>
      </c>
      <c r="X630" s="68"/>
      <c r="Y630" s="68" t="s">
        <v>584</v>
      </c>
      <c r="Z630" s="68"/>
      <c r="AA630" s="68">
        <v>4.01</v>
      </c>
    </row>
    <row r="631" spans="1:27" ht="38.25">
      <c r="A631" s="71">
        <v>2630</v>
      </c>
      <c r="B631" s="73" t="s">
        <v>2050</v>
      </c>
      <c r="C631" s="73" t="s">
        <v>384</v>
      </c>
      <c r="D631" s="73">
        <v>110</v>
      </c>
      <c r="E631" s="73">
        <v>47</v>
      </c>
      <c r="F631" s="73" t="s">
        <v>2091</v>
      </c>
      <c r="G631" s="73" t="s">
        <v>449</v>
      </c>
      <c r="H631" s="73" t="s">
        <v>1097</v>
      </c>
      <c r="I631" s="74" t="s">
        <v>374</v>
      </c>
      <c r="J631" s="74" t="s">
        <v>2291</v>
      </c>
      <c r="K631" s="73" t="s">
        <v>2091</v>
      </c>
      <c r="L631" s="74" t="s">
        <v>384</v>
      </c>
      <c r="M631" s="74" t="s">
        <v>482</v>
      </c>
      <c r="N631" s="74" t="s">
        <v>1107</v>
      </c>
      <c r="O631" s="74"/>
      <c r="P631" s="74" t="s">
        <v>1137</v>
      </c>
      <c r="Q631" s="74" t="s">
        <v>1151</v>
      </c>
      <c r="R631" s="74"/>
      <c r="S631" s="74"/>
      <c r="T631" s="73" t="s">
        <v>936</v>
      </c>
      <c r="U631" s="73" t="s">
        <v>937</v>
      </c>
      <c r="V631" s="68" t="s">
        <v>2198</v>
      </c>
      <c r="W631" s="79" t="s">
        <v>1619</v>
      </c>
      <c r="X631" s="68" t="s">
        <v>302</v>
      </c>
      <c r="Y631" s="68"/>
      <c r="Z631" s="68"/>
      <c r="AA631" s="68"/>
    </row>
    <row r="632" spans="1:27" ht="51">
      <c r="A632" s="71">
        <v>2631</v>
      </c>
      <c r="B632" s="73" t="s">
        <v>2050</v>
      </c>
      <c r="C632" s="73" t="s">
        <v>2353</v>
      </c>
      <c r="D632" s="73">
        <v>111</v>
      </c>
      <c r="E632" s="73">
        <v>7</v>
      </c>
      <c r="F632" s="73" t="s">
        <v>2092</v>
      </c>
      <c r="G632" s="73" t="s">
        <v>449</v>
      </c>
      <c r="H632" s="73" t="s">
        <v>1097</v>
      </c>
      <c r="I632" s="74" t="s">
        <v>2354</v>
      </c>
      <c r="J632" s="74" t="s">
        <v>1753</v>
      </c>
      <c r="K632" s="73" t="s">
        <v>2092</v>
      </c>
      <c r="L632" s="74" t="s">
        <v>2353</v>
      </c>
      <c r="M632" s="74" t="s">
        <v>482</v>
      </c>
      <c r="N632" s="74" t="s">
        <v>1107</v>
      </c>
      <c r="O632" s="74"/>
      <c r="P632" s="74" t="s">
        <v>1137</v>
      </c>
      <c r="Q632" s="74" t="s">
        <v>1151</v>
      </c>
      <c r="R632" s="74"/>
      <c r="S632" s="74"/>
      <c r="T632" s="73" t="s">
        <v>938</v>
      </c>
      <c r="U632" s="73" t="s">
        <v>545</v>
      </c>
      <c r="V632" s="68" t="s">
        <v>2198</v>
      </c>
      <c r="W632" s="68"/>
      <c r="X632" s="68" t="s">
        <v>302</v>
      </c>
      <c r="Y632" s="68"/>
      <c r="Z632" s="68"/>
      <c r="AA632" s="68"/>
    </row>
    <row r="633" spans="1:27" ht="89.25">
      <c r="A633" s="71">
        <v>2632</v>
      </c>
      <c r="B633" s="73" t="s">
        <v>2050</v>
      </c>
      <c r="C633" s="73" t="s">
        <v>2389</v>
      </c>
      <c r="D633" s="73">
        <v>111</v>
      </c>
      <c r="E633" s="73">
        <v>44</v>
      </c>
      <c r="F633" s="73" t="s">
        <v>2091</v>
      </c>
      <c r="G633" s="73" t="s">
        <v>449</v>
      </c>
      <c r="H633" s="73" t="s">
        <v>1097</v>
      </c>
      <c r="I633" s="74" t="s">
        <v>2354</v>
      </c>
      <c r="J633" s="74" t="s">
        <v>2007</v>
      </c>
      <c r="K633" s="73" t="s">
        <v>2091</v>
      </c>
      <c r="L633" s="74" t="s">
        <v>2389</v>
      </c>
      <c r="M633" s="74" t="s">
        <v>482</v>
      </c>
      <c r="N633" s="74" t="s">
        <v>1107</v>
      </c>
      <c r="O633" s="74"/>
      <c r="P633" s="74" t="s">
        <v>1137</v>
      </c>
      <c r="Q633" s="74" t="s">
        <v>1151</v>
      </c>
      <c r="R633" s="74"/>
      <c r="S633" s="74"/>
      <c r="T633" s="73" t="s">
        <v>335</v>
      </c>
      <c r="U633" s="73" t="s">
        <v>926</v>
      </c>
      <c r="V633" s="68" t="s">
        <v>2198</v>
      </c>
      <c r="W633" s="79" t="s">
        <v>2452</v>
      </c>
      <c r="X633" s="68" t="s">
        <v>302</v>
      </c>
      <c r="Y633" s="68"/>
      <c r="Z633" s="68"/>
      <c r="AA633" s="68"/>
    </row>
    <row r="634" spans="1:27" ht="114.75">
      <c r="A634" s="71">
        <v>2633</v>
      </c>
      <c r="B634" s="73" t="s">
        <v>2050</v>
      </c>
      <c r="C634" s="73" t="s">
        <v>2397</v>
      </c>
      <c r="D634" s="73">
        <v>111</v>
      </c>
      <c r="E634" s="73">
        <v>62</v>
      </c>
      <c r="F634" s="73" t="s">
        <v>2092</v>
      </c>
      <c r="G634" s="73" t="s">
        <v>449</v>
      </c>
      <c r="H634" s="73" t="s">
        <v>1097</v>
      </c>
      <c r="I634" s="74" t="s">
        <v>2354</v>
      </c>
      <c r="J634" s="74" t="s">
        <v>1428</v>
      </c>
      <c r="K634" s="73" t="s">
        <v>2092</v>
      </c>
      <c r="L634" s="74" t="s">
        <v>2397</v>
      </c>
      <c r="M634" s="74" t="s">
        <v>482</v>
      </c>
      <c r="N634" s="74" t="s">
        <v>1107</v>
      </c>
      <c r="O634" s="74"/>
      <c r="P634" s="74" t="s">
        <v>1137</v>
      </c>
      <c r="Q634" s="74" t="s">
        <v>1151</v>
      </c>
      <c r="R634" s="74"/>
      <c r="S634" s="74"/>
      <c r="T634" s="73" t="s">
        <v>336</v>
      </c>
      <c r="U634" s="73" t="s">
        <v>545</v>
      </c>
      <c r="V634" s="68" t="s">
        <v>2198</v>
      </c>
      <c r="W634" s="68"/>
      <c r="X634" s="68" t="s">
        <v>302</v>
      </c>
      <c r="Y634" s="68"/>
      <c r="Z634" s="68"/>
      <c r="AA634" s="68"/>
    </row>
    <row r="635" spans="1:27" ht="25.5">
      <c r="A635" s="71">
        <v>2634</v>
      </c>
      <c r="B635" s="73" t="s">
        <v>2050</v>
      </c>
      <c r="C635" s="73" t="s">
        <v>2397</v>
      </c>
      <c r="D635" s="73">
        <v>112</v>
      </c>
      <c r="E635" s="73">
        <v>7</v>
      </c>
      <c r="F635" s="73" t="s">
        <v>2092</v>
      </c>
      <c r="G635" s="73" t="s">
        <v>449</v>
      </c>
      <c r="H635" s="73" t="s">
        <v>1097</v>
      </c>
      <c r="I635" s="74" t="s">
        <v>742</v>
      </c>
      <c r="J635" s="74" t="s">
        <v>1753</v>
      </c>
      <c r="K635" s="73" t="s">
        <v>2092</v>
      </c>
      <c r="L635" s="74" t="s">
        <v>2397</v>
      </c>
      <c r="M635" s="74" t="s">
        <v>482</v>
      </c>
      <c r="N635" s="74" t="s">
        <v>1107</v>
      </c>
      <c r="O635" s="74"/>
      <c r="P635" s="74" t="s">
        <v>2207</v>
      </c>
      <c r="Q635" s="74" t="s">
        <v>1151</v>
      </c>
      <c r="R635" s="74" t="s">
        <v>2475</v>
      </c>
      <c r="S635" s="74" t="s">
        <v>2419</v>
      </c>
      <c r="T635" s="73" t="s">
        <v>337</v>
      </c>
      <c r="U635" s="73" t="s">
        <v>545</v>
      </c>
      <c r="V635" s="79" t="s">
        <v>2065</v>
      </c>
      <c r="W635" s="79" t="s">
        <v>2655</v>
      </c>
      <c r="X635" s="68"/>
      <c r="Y635" s="68" t="s">
        <v>584</v>
      </c>
      <c r="Z635" s="68"/>
      <c r="AA635" s="68">
        <v>4.01</v>
      </c>
    </row>
    <row r="636" spans="1:27" ht="89.25">
      <c r="A636" s="71">
        <v>2635</v>
      </c>
      <c r="B636" s="73" t="s">
        <v>2050</v>
      </c>
      <c r="C636" s="73">
        <v>10.3</v>
      </c>
      <c r="D636" s="73">
        <v>114</v>
      </c>
      <c r="E636" s="73">
        <v>5</v>
      </c>
      <c r="F636" s="73" t="s">
        <v>2091</v>
      </c>
      <c r="G636" s="73" t="s">
        <v>449</v>
      </c>
      <c r="H636" s="73" t="s">
        <v>1102</v>
      </c>
      <c r="I636" s="74" t="s">
        <v>338</v>
      </c>
      <c r="J636" s="74" t="s">
        <v>1433</v>
      </c>
      <c r="K636" s="73" t="s">
        <v>2091</v>
      </c>
      <c r="L636" s="74" t="s">
        <v>339</v>
      </c>
      <c r="M636" s="74" t="s">
        <v>483</v>
      </c>
      <c r="N636" s="74" t="s">
        <v>1126</v>
      </c>
      <c r="O636" s="74"/>
      <c r="P636" s="74" t="s">
        <v>1137</v>
      </c>
      <c r="Q636" s="74" t="s">
        <v>1139</v>
      </c>
      <c r="R636" s="74"/>
      <c r="S636" s="74"/>
      <c r="T636" s="73" t="s">
        <v>340</v>
      </c>
      <c r="U636" s="73" t="s">
        <v>142</v>
      </c>
      <c r="V636" s="68"/>
      <c r="W636" s="68"/>
      <c r="X636" s="68"/>
      <c r="Y636" s="68"/>
      <c r="Z636" s="68"/>
      <c r="AA636" s="68"/>
    </row>
    <row r="637" spans="1:27" ht="76.5">
      <c r="A637" s="71">
        <v>2636</v>
      </c>
      <c r="B637" s="73" t="s">
        <v>2050</v>
      </c>
      <c r="C637" s="73">
        <v>10.3</v>
      </c>
      <c r="D637" s="73">
        <v>114</v>
      </c>
      <c r="E637" s="73">
        <v>5</v>
      </c>
      <c r="F637" s="73" t="s">
        <v>2091</v>
      </c>
      <c r="G637" s="73" t="s">
        <v>449</v>
      </c>
      <c r="H637" s="73" t="s">
        <v>1102</v>
      </c>
      <c r="I637" s="74" t="s">
        <v>338</v>
      </c>
      <c r="J637" s="74" t="s">
        <v>1433</v>
      </c>
      <c r="K637" s="73" t="s">
        <v>2091</v>
      </c>
      <c r="L637" s="74" t="s">
        <v>339</v>
      </c>
      <c r="M637" s="74" t="s">
        <v>483</v>
      </c>
      <c r="N637" s="74" t="s">
        <v>1116</v>
      </c>
      <c r="O637" s="74"/>
      <c r="P637" s="74" t="s">
        <v>1137</v>
      </c>
      <c r="Q637" s="74" t="s">
        <v>1139</v>
      </c>
      <c r="R637" s="74"/>
      <c r="S637" s="74"/>
      <c r="T637" s="73" t="s">
        <v>143</v>
      </c>
      <c r="U637" s="73" t="s">
        <v>144</v>
      </c>
      <c r="V637" s="68"/>
      <c r="W637" s="68"/>
      <c r="X637" s="68"/>
      <c r="Y637" s="68"/>
      <c r="Z637" s="68"/>
      <c r="AA637" s="68"/>
    </row>
    <row r="638" spans="1:27" ht="51">
      <c r="A638" s="71">
        <v>2637</v>
      </c>
      <c r="B638" s="73" t="s">
        <v>2050</v>
      </c>
      <c r="C638" s="73">
        <v>10.3</v>
      </c>
      <c r="D638" s="73">
        <v>114</v>
      </c>
      <c r="E638" s="73">
        <v>5</v>
      </c>
      <c r="F638" s="73" t="s">
        <v>2092</v>
      </c>
      <c r="G638" s="73" t="s">
        <v>449</v>
      </c>
      <c r="H638" s="73" t="s">
        <v>458</v>
      </c>
      <c r="I638" s="74" t="s">
        <v>338</v>
      </c>
      <c r="J638" s="74" t="s">
        <v>1433</v>
      </c>
      <c r="K638" s="73" t="s">
        <v>2092</v>
      </c>
      <c r="L638" s="74" t="s">
        <v>339</v>
      </c>
      <c r="M638" s="74" t="s">
        <v>483</v>
      </c>
      <c r="N638" s="74" t="s">
        <v>1099</v>
      </c>
      <c r="O638" s="74"/>
      <c r="P638" s="74" t="s">
        <v>2207</v>
      </c>
      <c r="Q638" s="74" t="s">
        <v>67</v>
      </c>
      <c r="R638" s="74" t="s">
        <v>2421</v>
      </c>
      <c r="S638" s="74" t="s">
        <v>2400</v>
      </c>
      <c r="T638" s="73" t="s">
        <v>145</v>
      </c>
      <c r="U638" s="73" t="s">
        <v>146</v>
      </c>
      <c r="V638" s="68" t="s">
        <v>1669</v>
      </c>
      <c r="W638" s="68"/>
      <c r="X638" s="68"/>
      <c r="Y638" s="68" t="s">
        <v>2597</v>
      </c>
      <c r="Z638" s="68"/>
      <c r="AA638" s="68">
        <v>4.01</v>
      </c>
    </row>
    <row r="639" spans="1:27" ht="51">
      <c r="A639" s="71">
        <v>2638</v>
      </c>
      <c r="B639" s="73" t="s">
        <v>2050</v>
      </c>
      <c r="C639" s="73" t="s">
        <v>147</v>
      </c>
      <c r="D639" s="73">
        <v>126</v>
      </c>
      <c r="E639" s="73">
        <v>1</v>
      </c>
      <c r="F639" s="73" t="s">
        <v>2092</v>
      </c>
      <c r="G639" s="73" t="s">
        <v>449</v>
      </c>
      <c r="H639" s="73" t="s">
        <v>1097</v>
      </c>
      <c r="I639" s="74" t="s">
        <v>660</v>
      </c>
      <c r="J639" s="74" t="s">
        <v>1523</v>
      </c>
      <c r="K639" s="73" t="s">
        <v>2092</v>
      </c>
      <c r="L639" s="74" t="s">
        <v>147</v>
      </c>
      <c r="M639" s="74" t="s">
        <v>483</v>
      </c>
      <c r="N639" s="74" t="s">
        <v>1098</v>
      </c>
      <c r="O639" s="74"/>
      <c r="P639" s="74" t="s">
        <v>1137</v>
      </c>
      <c r="Q639" s="74" t="s">
        <v>67</v>
      </c>
      <c r="R639" s="74"/>
      <c r="S639" s="74"/>
      <c r="T639" s="73" t="s">
        <v>148</v>
      </c>
      <c r="U639" s="73" t="s">
        <v>769</v>
      </c>
      <c r="V639" s="68" t="s">
        <v>1674</v>
      </c>
      <c r="W639" s="68" t="s">
        <v>2584</v>
      </c>
      <c r="X639" s="68" t="s">
        <v>2417</v>
      </c>
      <c r="Y639" s="68"/>
      <c r="Z639" s="68"/>
      <c r="AA639" s="68"/>
    </row>
    <row r="640" spans="1:27" ht="242.25">
      <c r="A640" s="71">
        <v>2639</v>
      </c>
      <c r="B640" s="73" t="s">
        <v>2050</v>
      </c>
      <c r="C640" s="73" t="s">
        <v>837</v>
      </c>
      <c r="D640" s="73">
        <v>132</v>
      </c>
      <c r="E640" s="73">
        <v>29</v>
      </c>
      <c r="F640" s="73" t="s">
        <v>2092</v>
      </c>
      <c r="G640" s="73" t="s">
        <v>449</v>
      </c>
      <c r="H640" s="73" t="s">
        <v>1097</v>
      </c>
      <c r="I640" s="74" t="s">
        <v>839</v>
      </c>
      <c r="J640" s="74" t="s">
        <v>965</v>
      </c>
      <c r="K640" s="73" t="s">
        <v>2092</v>
      </c>
      <c r="L640" s="74" t="s">
        <v>837</v>
      </c>
      <c r="M640" s="74" t="s">
        <v>486</v>
      </c>
      <c r="N640" s="74" t="s">
        <v>1104</v>
      </c>
      <c r="O640" s="74"/>
      <c r="P640" s="74" t="s">
        <v>1137</v>
      </c>
      <c r="Q640" s="74" t="s">
        <v>2190</v>
      </c>
      <c r="R640" s="74"/>
      <c r="S640" s="74"/>
      <c r="T640" s="73" t="s">
        <v>627</v>
      </c>
      <c r="U640" s="73" t="s">
        <v>770</v>
      </c>
      <c r="V640" s="68" t="s">
        <v>2198</v>
      </c>
      <c r="W640" s="68"/>
      <c r="X640" s="68" t="s">
        <v>2666</v>
      </c>
      <c r="Y640" s="68"/>
      <c r="Z640" s="68"/>
      <c r="AA640" s="68"/>
    </row>
    <row r="641" spans="1:27" ht="38.25">
      <c r="A641" s="71">
        <v>2640</v>
      </c>
      <c r="B641" s="73" t="s">
        <v>2050</v>
      </c>
      <c r="C641" s="73" t="s">
        <v>771</v>
      </c>
      <c r="D641" s="73">
        <v>134</v>
      </c>
      <c r="E641" s="73">
        <v>42</v>
      </c>
      <c r="F641" s="73" t="s">
        <v>2091</v>
      </c>
      <c r="G641" s="73" t="s">
        <v>449</v>
      </c>
      <c r="H641" s="73" t="s">
        <v>460</v>
      </c>
      <c r="I641" s="74" t="s">
        <v>86</v>
      </c>
      <c r="J641" s="74" t="s">
        <v>1772</v>
      </c>
      <c r="K641" s="73" t="s">
        <v>2091</v>
      </c>
      <c r="L641" s="74" t="s">
        <v>771</v>
      </c>
      <c r="M641" s="74" t="s">
        <v>487</v>
      </c>
      <c r="N641" s="74" t="s">
        <v>1121</v>
      </c>
      <c r="O641" s="74"/>
      <c r="P641" s="74" t="s">
        <v>2207</v>
      </c>
      <c r="Q641" s="74" t="s">
        <v>1149</v>
      </c>
      <c r="R641" s="74" t="s">
        <v>2206</v>
      </c>
      <c r="S641" s="74" t="s">
        <v>2193</v>
      </c>
      <c r="T641" s="73" t="s">
        <v>772</v>
      </c>
      <c r="U641" s="73" t="s">
        <v>773</v>
      </c>
      <c r="V641" s="68" t="s">
        <v>1424</v>
      </c>
      <c r="W641" s="68"/>
      <c r="X641" s="68"/>
      <c r="Y641" s="68" t="s">
        <v>584</v>
      </c>
      <c r="Z641" s="68"/>
      <c r="AA641" s="68">
        <v>4.01</v>
      </c>
    </row>
    <row r="642" spans="1:27" ht="204">
      <c r="A642" s="71">
        <v>2641</v>
      </c>
      <c r="B642" s="73" t="s">
        <v>2050</v>
      </c>
      <c r="C642" s="73" t="s">
        <v>774</v>
      </c>
      <c r="D642" s="73">
        <v>135</v>
      </c>
      <c r="E642" s="73">
        <v>17</v>
      </c>
      <c r="F642" s="73" t="s">
        <v>2092</v>
      </c>
      <c r="G642" s="73" t="s">
        <v>449</v>
      </c>
      <c r="H642" s="73" t="s">
        <v>458</v>
      </c>
      <c r="I642" s="74" t="s">
        <v>1053</v>
      </c>
      <c r="J642" s="74" t="s">
        <v>2679</v>
      </c>
      <c r="K642" s="73" t="s">
        <v>2092</v>
      </c>
      <c r="L642" s="74" t="s">
        <v>774</v>
      </c>
      <c r="M642" s="74" t="s">
        <v>488</v>
      </c>
      <c r="N642" s="74" t="s">
        <v>1103</v>
      </c>
      <c r="O642" s="74"/>
      <c r="P642" s="74" t="s">
        <v>1137</v>
      </c>
      <c r="Q642" s="74"/>
      <c r="R642" s="74"/>
      <c r="S642" s="74"/>
      <c r="T642" s="73" t="s">
        <v>775</v>
      </c>
      <c r="U642" s="73" t="s">
        <v>101</v>
      </c>
      <c r="V642" s="68" t="s">
        <v>2198</v>
      </c>
      <c r="W642" s="68"/>
      <c r="X642" s="68" t="s">
        <v>2665</v>
      </c>
      <c r="Y642" s="68"/>
      <c r="Z642" s="68"/>
      <c r="AA642" s="68"/>
    </row>
    <row r="643" spans="1:27" ht="102">
      <c r="A643" s="71">
        <v>2642</v>
      </c>
      <c r="B643" s="73" t="s">
        <v>2050</v>
      </c>
      <c r="C643" s="73" t="s">
        <v>1065</v>
      </c>
      <c r="D643" s="73">
        <v>135</v>
      </c>
      <c r="E643" s="73">
        <v>36</v>
      </c>
      <c r="F643" s="73" t="s">
        <v>2092</v>
      </c>
      <c r="G643" s="73" t="s">
        <v>449</v>
      </c>
      <c r="H643" s="73" t="s">
        <v>458</v>
      </c>
      <c r="I643" s="74" t="s">
        <v>1053</v>
      </c>
      <c r="J643" s="74" t="s">
        <v>974</v>
      </c>
      <c r="K643" s="73" t="s">
        <v>2092</v>
      </c>
      <c r="L643" s="74" t="s">
        <v>1065</v>
      </c>
      <c r="M643" s="74" t="s">
        <v>488</v>
      </c>
      <c r="N643" s="74" t="s">
        <v>1103</v>
      </c>
      <c r="O643" s="74"/>
      <c r="P643" s="74" t="s">
        <v>1137</v>
      </c>
      <c r="Q643" s="74"/>
      <c r="R643" s="74"/>
      <c r="S643" s="74"/>
      <c r="T643" s="73" t="s">
        <v>776</v>
      </c>
      <c r="U643" s="73" t="s">
        <v>777</v>
      </c>
      <c r="V643" s="68" t="s">
        <v>2198</v>
      </c>
      <c r="W643" s="68"/>
      <c r="X643" s="68" t="s">
        <v>2665</v>
      </c>
      <c r="Y643" s="68"/>
      <c r="Z643" s="68"/>
      <c r="AA643" s="68"/>
    </row>
    <row r="644" spans="1:27" ht="89.25">
      <c r="A644" s="71">
        <v>2643</v>
      </c>
      <c r="B644" s="73" t="s">
        <v>2050</v>
      </c>
      <c r="C644" s="73" t="s">
        <v>1065</v>
      </c>
      <c r="D644" s="73">
        <v>135</v>
      </c>
      <c r="E644" s="73">
        <v>41</v>
      </c>
      <c r="F644" s="73" t="s">
        <v>2092</v>
      </c>
      <c r="G644" s="73" t="s">
        <v>449</v>
      </c>
      <c r="H644" s="73" t="s">
        <v>458</v>
      </c>
      <c r="I644" s="74" t="s">
        <v>1053</v>
      </c>
      <c r="J644" s="74" t="s">
        <v>1466</v>
      </c>
      <c r="K644" s="73" t="s">
        <v>2092</v>
      </c>
      <c r="L644" s="74" t="s">
        <v>1065</v>
      </c>
      <c r="M644" s="74" t="s">
        <v>488</v>
      </c>
      <c r="N644" s="74" t="s">
        <v>1099</v>
      </c>
      <c r="O644" s="74"/>
      <c r="P644" s="74" t="s">
        <v>2207</v>
      </c>
      <c r="Q644" s="74" t="s">
        <v>67</v>
      </c>
      <c r="R644" s="74" t="s">
        <v>2421</v>
      </c>
      <c r="S644" s="74" t="s">
        <v>2400</v>
      </c>
      <c r="T644" s="73" t="s">
        <v>778</v>
      </c>
      <c r="U644" s="73" t="s">
        <v>779</v>
      </c>
      <c r="V644" s="68" t="s">
        <v>1669</v>
      </c>
      <c r="W644" s="68"/>
      <c r="X644" s="68"/>
      <c r="Y644" s="68" t="s">
        <v>2592</v>
      </c>
      <c r="Z644" s="68"/>
      <c r="AA644" s="68">
        <v>4.01</v>
      </c>
    </row>
    <row r="645" spans="1:27" ht="102">
      <c r="A645" s="71">
        <v>2644</v>
      </c>
      <c r="B645" s="73" t="s">
        <v>2050</v>
      </c>
      <c r="C645" s="73" t="s">
        <v>1055</v>
      </c>
      <c r="D645" s="73">
        <v>135</v>
      </c>
      <c r="E645" s="73">
        <v>62</v>
      </c>
      <c r="F645" s="73" t="s">
        <v>2092</v>
      </c>
      <c r="G645" s="73" t="s">
        <v>449</v>
      </c>
      <c r="H645" s="73" t="s">
        <v>458</v>
      </c>
      <c r="I645" s="74" t="s">
        <v>1053</v>
      </c>
      <c r="J645" s="74" t="s">
        <v>1428</v>
      </c>
      <c r="K645" s="73" t="s">
        <v>2092</v>
      </c>
      <c r="L645" s="74" t="s">
        <v>1055</v>
      </c>
      <c r="M645" s="74" t="s">
        <v>488</v>
      </c>
      <c r="N645" s="74" t="s">
        <v>1103</v>
      </c>
      <c r="O645" s="74"/>
      <c r="P645" s="74" t="s">
        <v>1137</v>
      </c>
      <c r="Q645" s="74"/>
      <c r="R645" s="74"/>
      <c r="S645" s="74"/>
      <c r="T645" s="73" t="s">
        <v>184</v>
      </c>
      <c r="U645" s="73" t="s">
        <v>185</v>
      </c>
      <c r="V645" s="68" t="s">
        <v>2198</v>
      </c>
      <c r="W645" s="68"/>
      <c r="X645" s="68" t="s">
        <v>2665</v>
      </c>
      <c r="Y645" s="68"/>
      <c r="Z645" s="68"/>
      <c r="AA645" s="68"/>
    </row>
    <row r="646" spans="1:27" ht="255">
      <c r="A646" s="71">
        <v>2645</v>
      </c>
      <c r="B646" s="73" t="s">
        <v>2050</v>
      </c>
      <c r="C646" s="73" t="s">
        <v>1055</v>
      </c>
      <c r="D646" s="73">
        <v>136</v>
      </c>
      <c r="E646" s="73">
        <v>6</v>
      </c>
      <c r="F646" s="73" t="s">
        <v>2092</v>
      </c>
      <c r="G646" s="73" t="s">
        <v>449</v>
      </c>
      <c r="H646" s="73" t="s">
        <v>458</v>
      </c>
      <c r="I646" s="74" t="s">
        <v>675</v>
      </c>
      <c r="J646" s="74" t="s">
        <v>1982</v>
      </c>
      <c r="K646" s="73" t="s">
        <v>2092</v>
      </c>
      <c r="L646" s="74" t="s">
        <v>1055</v>
      </c>
      <c r="M646" s="74" t="s">
        <v>488</v>
      </c>
      <c r="N646" s="74" t="s">
        <v>1103</v>
      </c>
      <c r="O646" s="74"/>
      <c r="P646" s="74" t="s">
        <v>1137</v>
      </c>
      <c r="Q646" s="74"/>
      <c r="R646" s="74"/>
      <c r="S646" s="74"/>
      <c r="T646" s="73" t="s">
        <v>186</v>
      </c>
      <c r="U646" s="73" t="s">
        <v>303</v>
      </c>
      <c r="V646" s="68" t="s">
        <v>2198</v>
      </c>
      <c r="W646" s="68"/>
      <c r="X646" s="68" t="s">
        <v>2665</v>
      </c>
      <c r="Y646" s="68"/>
      <c r="Z646" s="68"/>
      <c r="AA646" s="68"/>
    </row>
    <row r="647" spans="1:27" ht="395.25">
      <c r="A647" s="71">
        <v>2646</v>
      </c>
      <c r="B647" s="73" t="s">
        <v>2050</v>
      </c>
      <c r="C647" s="73" t="s">
        <v>1055</v>
      </c>
      <c r="D647" s="73">
        <v>136</v>
      </c>
      <c r="E647" s="73">
        <v>53</v>
      </c>
      <c r="F647" s="73" t="s">
        <v>2092</v>
      </c>
      <c r="G647" s="73" t="s">
        <v>449</v>
      </c>
      <c r="H647" s="73" t="s">
        <v>458</v>
      </c>
      <c r="I647" s="74" t="s">
        <v>675</v>
      </c>
      <c r="J647" s="74" t="s">
        <v>1450</v>
      </c>
      <c r="K647" s="73" t="s">
        <v>2092</v>
      </c>
      <c r="L647" s="74" t="s">
        <v>1055</v>
      </c>
      <c r="M647" s="74" t="s">
        <v>488</v>
      </c>
      <c r="N647" s="74" t="s">
        <v>1103</v>
      </c>
      <c r="O647" s="74"/>
      <c r="P647" s="74" t="s">
        <v>1137</v>
      </c>
      <c r="Q647" s="74"/>
      <c r="R647" s="74"/>
      <c r="S647" s="74"/>
      <c r="T647" s="73" t="s">
        <v>304</v>
      </c>
      <c r="U647" s="73" t="s">
        <v>0</v>
      </c>
      <c r="V647" s="68" t="s">
        <v>2198</v>
      </c>
      <c r="W647" s="68"/>
      <c r="X647" s="68" t="s">
        <v>2665</v>
      </c>
      <c r="Y647" s="68"/>
      <c r="Z647" s="68"/>
      <c r="AA647" s="68"/>
    </row>
    <row r="648" spans="1:27" ht="280.5">
      <c r="A648" s="71">
        <v>2647</v>
      </c>
      <c r="B648" s="73" t="s">
        <v>2050</v>
      </c>
      <c r="C648" s="73" t="s">
        <v>1055</v>
      </c>
      <c r="D648" s="73">
        <v>136</v>
      </c>
      <c r="E648" s="73">
        <v>59</v>
      </c>
      <c r="F648" s="73" t="s">
        <v>2092</v>
      </c>
      <c r="G648" s="73" t="s">
        <v>449</v>
      </c>
      <c r="H648" s="73" t="s">
        <v>458</v>
      </c>
      <c r="I648" s="74" t="s">
        <v>675</v>
      </c>
      <c r="J648" s="74" t="s">
        <v>1441</v>
      </c>
      <c r="K648" s="73" t="s">
        <v>2092</v>
      </c>
      <c r="L648" s="74" t="s">
        <v>1055</v>
      </c>
      <c r="M648" s="74" t="s">
        <v>488</v>
      </c>
      <c r="N648" s="74" t="s">
        <v>1103</v>
      </c>
      <c r="O648" s="74"/>
      <c r="P648" s="74" t="s">
        <v>1137</v>
      </c>
      <c r="Q648" s="74"/>
      <c r="R648" s="74"/>
      <c r="S648" s="74"/>
      <c r="T648" s="73" t="s">
        <v>1</v>
      </c>
      <c r="U648" s="73" t="s">
        <v>545</v>
      </c>
      <c r="V648" s="68" t="s">
        <v>2198</v>
      </c>
      <c r="W648" s="68"/>
      <c r="X648" s="68" t="s">
        <v>2665</v>
      </c>
      <c r="Y648" s="68"/>
      <c r="Z648" s="68"/>
      <c r="AA648" s="68"/>
    </row>
    <row r="649" spans="1:27" ht="51">
      <c r="A649" s="71">
        <v>2648</v>
      </c>
      <c r="B649" s="73" t="s">
        <v>2050</v>
      </c>
      <c r="C649" s="73" t="s">
        <v>2</v>
      </c>
      <c r="D649" s="73">
        <v>137</v>
      </c>
      <c r="E649" s="73">
        <v>6</v>
      </c>
      <c r="F649" s="73" t="s">
        <v>2092</v>
      </c>
      <c r="G649" s="73" t="s">
        <v>449</v>
      </c>
      <c r="H649" s="73" t="s">
        <v>458</v>
      </c>
      <c r="I649" s="74" t="s">
        <v>3</v>
      </c>
      <c r="J649" s="74" t="s">
        <v>1982</v>
      </c>
      <c r="K649" s="73" t="s">
        <v>2092</v>
      </c>
      <c r="L649" s="74" t="s">
        <v>2</v>
      </c>
      <c r="M649" s="74" t="s">
        <v>489</v>
      </c>
      <c r="N649" s="74" t="s">
        <v>1099</v>
      </c>
      <c r="O649" s="74"/>
      <c r="P649" s="74" t="s">
        <v>2207</v>
      </c>
      <c r="Q649" s="74" t="s">
        <v>67</v>
      </c>
      <c r="R649" s="74" t="s">
        <v>2421</v>
      </c>
      <c r="S649" s="74" t="s">
        <v>2400</v>
      </c>
      <c r="T649" s="73" t="s">
        <v>4</v>
      </c>
      <c r="U649" s="73" t="s">
        <v>545</v>
      </c>
      <c r="V649" s="68" t="s">
        <v>1669</v>
      </c>
      <c r="W649" s="68"/>
      <c r="X649" s="68"/>
      <c r="Y649" s="68" t="s">
        <v>584</v>
      </c>
      <c r="Z649" s="68"/>
      <c r="AA649" s="68">
        <v>4.01</v>
      </c>
    </row>
    <row r="650" spans="1:27" ht="140.25">
      <c r="A650" s="71">
        <v>2649</v>
      </c>
      <c r="B650" s="73" t="s">
        <v>2050</v>
      </c>
      <c r="C650" s="73" t="s">
        <v>2</v>
      </c>
      <c r="D650" s="73">
        <v>137</v>
      </c>
      <c r="E650" s="73">
        <v>7</v>
      </c>
      <c r="F650" s="73" t="s">
        <v>2092</v>
      </c>
      <c r="G650" s="73" t="s">
        <v>449</v>
      </c>
      <c r="H650" s="73" t="s">
        <v>460</v>
      </c>
      <c r="I650" s="74" t="s">
        <v>3</v>
      </c>
      <c r="J650" s="74" t="s">
        <v>1753</v>
      </c>
      <c r="K650" s="73" t="s">
        <v>2092</v>
      </c>
      <c r="L650" s="74" t="s">
        <v>2</v>
      </c>
      <c r="M650" s="74" t="s">
        <v>489</v>
      </c>
      <c r="N650" s="74" t="s">
        <v>1106</v>
      </c>
      <c r="O650" s="74"/>
      <c r="P650" s="74" t="s">
        <v>2207</v>
      </c>
      <c r="Q650" s="74" t="s">
        <v>66</v>
      </c>
      <c r="R650" s="79" t="s">
        <v>2420</v>
      </c>
      <c r="S650" s="74" t="s">
        <v>2419</v>
      </c>
      <c r="T650" s="73" t="s">
        <v>639</v>
      </c>
      <c r="U650" s="73" t="s">
        <v>640</v>
      </c>
      <c r="V650" s="68" t="s">
        <v>1674</v>
      </c>
      <c r="W650" s="68" t="s">
        <v>2416</v>
      </c>
      <c r="X650" s="68"/>
      <c r="Y650" s="68" t="s">
        <v>585</v>
      </c>
      <c r="Z650" s="68"/>
      <c r="AA650" s="68">
        <v>4.01</v>
      </c>
    </row>
    <row r="651" spans="1:27" ht="89.25">
      <c r="A651" s="71">
        <v>2650</v>
      </c>
      <c r="B651" s="73" t="s">
        <v>2050</v>
      </c>
      <c r="C651" s="73" t="s">
        <v>2</v>
      </c>
      <c r="D651" s="73">
        <v>137</v>
      </c>
      <c r="E651" s="73">
        <v>19</v>
      </c>
      <c r="F651" s="73" t="s">
        <v>2092</v>
      </c>
      <c r="G651" s="73" t="s">
        <v>449</v>
      </c>
      <c r="H651" s="73" t="s">
        <v>460</v>
      </c>
      <c r="I651" s="74" t="s">
        <v>3</v>
      </c>
      <c r="J651" s="74" t="s">
        <v>2256</v>
      </c>
      <c r="K651" s="73" t="s">
        <v>2092</v>
      </c>
      <c r="L651" s="74" t="s">
        <v>2</v>
      </c>
      <c r="M651" s="74" t="s">
        <v>489</v>
      </c>
      <c r="N651" s="74" t="s">
        <v>1106</v>
      </c>
      <c r="O651" s="74"/>
      <c r="P651" s="74" t="s">
        <v>2207</v>
      </c>
      <c r="Q651" s="74" t="s">
        <v>66</v>
      </c>
      <c r="R651" s="79" t="s">
        <v>2420</v>
      </c>
      <c r="S651" s="74" t="s">
        <v>2419</v>
      </c>
      <c r="T651" s="73" t="s">
        <v>641</v>
      </c>
      <c r="U651" s="73" t="s">
        <v>642</v>
      </c>
      <c r="V651" s="68" t="s">
        <v>1674</v>
      </c>
      <c r="W651" s="68" t="s">
        <v>2416</v>
      </c>
      <c r="X651" s="68"/>
      <c r="Y651" s="68" t="s">
        <v>585</v>
      </c>
      <c r="Z651" s="68"/>
      <c r="AA651" s="68">
        <v>4.01</v>
      </c>
    </row>
    <row r="652" spans="1:27" ht="89.25">
      <c r="A652" s="71">
        <v>2651</v>
      </c>
      <c r="B652" s="73" t="s">
        <v>2050</v>
      </c>
      <c r="C652" s="73" t="s">
        <v>2</v>
      </c>
      <c r="D652" s="73">
        <v>137</v>
      </c>
      <c r="E652" s="73">
        <v>25</v>
      </c>
      <c r="F652" s="73" t="s">
        <v>2092</v>
      </c>
      <c r="G652" s="73" t="s">
        <v>449</v>
      </c>
      <c r="H652" s="73" t="s">
        <v>460</v>
      </c>
      <c r="I652" s="74" t="s">
        <v>3</v>
      </c>
      <c r="J652" s="74" t="s">
        <v>2292</v>
      </c>
      <c r="K652" s="73" t="s">
        <v>2092</v>
      </c>
      <c r="L652" s="74" t="s">
        <v>2</v>
      </c>
      <c r="M652" s="74" t="s">
        <v>489</v>
      </c>
      <c r="N652" s="74" t="s">
        <v>1106</v>
      </c>
      <c r="O652" s="74"/>
      <c r="P652" s="74" t="s">
        <v>2207</v>
      </c>
      <c r="Q652" s="74" t="s">
        <v>66</v>
      </c>
      <c r="R652" s="79" t="s">
        <v>2420</v>
      </c>
      <c r="S652" s="74" t="s">
        <v>2419</v>
      </c>
      <c r="T652" s="73" t="s">
        <v>641</v>
      </c>
      <c r="U652" s="73" t="s">
        <v>643</v>
      </c>
      <c r="V652" s="68" t="s">
        <v>1674</v>
      </c>
      <c r="W652" s="68" t="s">
        <v>2416</v>
      </c>
      <c r="X652" s="68"/>
      <c r="Y652" s="68" t="s">
        <v>585</v>
      </c>
      <c r="Z652" s="68"/>
      <c r="AA652" s="68">
        <v>4.01</v>
      </c>
    </row>
    <row r="653" spans="1:27" ht="165.75">
      <c r="A653" s="71">
        <v>2652</v>
      </c>
      <c r="B653" s="73" t="s">
        <v>2050</v>
      </c>
      <c r="C653" s="73" t="s">
        <v>2</v>
      </c>
      <c r="D653" s="73">
        <v>137</v>
      </c>
      <c r="E653" s="73">
        <v>55</v>
      </c>
      <c r="F653" s="73" t="s">
        <v>2091</v>
      </c>
      <c r="G653" s="73" t="s">
        <v>449</v>
      </c>
      <c r="H653" s="73" t="s">
        <v>460</v>
      </c>
      <c r="I653" s="74" t="s">
        <v>3</v>
      </c>
      <c r="J653" s="74" t="s">
        <v>1794</v>
      </c>
      <c r="K653" s="73" t="s">
        <v>2091</v>
      </c>
      <c r="L653" s="74" t="s">
        <v>2</v>
      </c>
      <c r="M653" s="74" t="s">
        <v>489</v>
      </c>
      <c r="N653" s="74" t="s">
        <v>1106</v>
      </c>
      <c r="O653" s="74"/>
      <c r="P653" s="74" t="s">
        <v>2207</v>
      </c>
      <c r="Q653" s="74" t="s">
        <v>66</v>
      </c>
      <c r="R653" s="79" t="s">
        <v>2420</v>
      </c>
      <c r="S653" s="74" t="s">
        <v>2419</v>
      </c>
      <c r="T653" s="73" t="s">
        <v>644</v>
      </c>
      <c r="U653" s="73" t="s">
        <v>645</v>
      </c>
      <c r="V653" s="68" t="s">
        <v>1674</v>
      </c>
      <c r="W653" s="68" t="s">
        <v>2416</v>
      </c>
      <c r="X653" s="68"/>
      <c r="Y653" s="68" t="s">
        <v>585</v>
      </c>
      <c r="Z653" s="68"/>
      <c r="AA653" s="68">
        <v>4.01</v>
      </c>
    </row>
    <row r="654" spans="1:27" ht="51">
      <c r="A654" s="71">
        <v>2653</v>
      </c>
      <c r="B654" s="73" t="s">
        <v>2050</v>
      </c>
      <c r="C654" s="73" t="s">
        <v>2</v>
      </c>
      <c r="D654" s="73">
        <v>137</v>
      </c>
      <c r="E654" s="73">
        <v>64</v>
      </c>
      <c r="F654" s="73" t="s">
        <v>2092</v>
      </c>
      <c r="G654" s="73" t="s">
        <v>449</v>
      </c>
      <c r="H654" s="73" t="s">
        <v>460</v>
      </c>
      <c r="I654" s="74" t="s">
        <v>3</v>
      </c>
      <c r="J654" s="74" t="s">
        <v>1506</v>
      </c>
      <c r="K654" s="73" t="s">
        <v>2092</v>
      </c>
      <c r="L654" s="74" t="s">
        <v>2</v>
      </c>
      <c r="M654" s="74" t="s">
        <v>489</v>
      </c>
      <c r="N654" s="74" t="s">
        <v>1121</v>
      </c>
      <c r="O654" s="74"/>
      <c r="P654" s="74" t="s">
        <v>2207</v>
      </c>
      <c r="Q654" s="74" t="s">
        <v>1149</v>
      </c>
      <c r="R654" s="74" t="s">
        <v>2206</v>
      </c>
      <c r="S654" s="74" t="s">
        <v>2193</v>
      </c>
      <c r="T654" s="73" t="s">
        <v>646</v>
      </c>
      <c r="U654" s="73" t="s">
        <v>647</v>
      </c>
      <c r="V654" s="68" t="s">
        <v>1424</v>
      </c>
      <c r="W654" s="68"/>
      <c r="X654" s="68"/>
      <c r="Y654" s="68" t="s">
        <v>203</v>
      </c>
      <c r="Z654" s="68"/>
      <c r="AA654" s="68">
        <v>4.01</v>
      </c>
    </row>
    <row r="655" spans="1:27" ht="63.75">
      <c r="A655" s="71">
        <v>2654</v>
      </c>
      <c r="B655" s="73" t="s">
        <v>2050</v>
      </c>
      <c r="C655" s="73" t="s">
        <v>2</v>
      </c>
      <c r="D655" s="73">
        <v>138</v>
      </c>
      <c r="E655" s="73">
        <v>34</v>
      </c>
      <c r="F655" s="73" t="s">
        <v>2092</v>
      </c>
      <c r="G655" s="73" t="s">
        <v>449</v>
      </c>
      <c r="H655" s="73" t="s">
        <v>460</v>
      </c>
      <c r="I655" s="74" t="s">
        <v>1358</v>
      </c>
      <c r="J655" s="74" t="s">
        <v>1252</v>
      </c>
      <c r="K655" s="73" t="s">
        <v>2092</v>
      </c>
      <c r="L655" s="74" t="s">
        <v>2</v>
      </c>
      <c r="M655" s="74" t="s">
        <v>489</v>
      </c>
      <c r="N655" s="74" t="s">
        <v>1106</v>
      </c>
      <c r="O655" s="74"/>
      <c r="P655" s="74" t="s">
        <v>2207</v>
      </c>
      <c r="Q655" s="74" t="s">
        <v>66</v>
      </c>
      <c r="R655" s="79" t="s">
        <v>2420</v>
      </c>
      <c r="S655" s="74" t="s">
        <v>2419</v>
      </c>
      <c r="T655" s="73" t="s">
        <v>648</v>
      </c>
      <c r="U655" s="73" t="s">
        <v>649</v>
      </c>
      <c r="V655" s="68" t="s">
        <v>1674</v>
      </c>
      <c r="W655" s="68" t="s">
        <v>2416</v>
      </c>
      <c r="X655" s="68"/>
      <c r="Y655" s="68" t="s">
        <v>585</v>
      </c>
      <c r="Z655" s="68"/>
      <c r="AA655" s="68">
        <v>4.01</v>
      </c>
    </row>
    <row r="656" spans="1:27" ht="51">
      <c r="A656" s="71">
        <v>2655</v>
      </c>
      <c r="B656" s="73" t="s">
        <v>2050</v>
      </c>
      <c r="C656" s="73" t="s">
        <v>2</v>
      </c>
      <c r="D656" s="73">
        <v>138</v>
      </c>
      <c r="E656" s="73">
        <v>40</v>
      </c>
      <c r="F656" s="73" t="s">
        <v>2092</v>
      </c>
      <c r="G656" s="73" t="s">
        <v>449</v>
      </c>
      <c r="H656" s="73" t="s">
        <v>460</v>
      </c>
      <c r="I656" s="74" t="s">
        <v>1358</v>
      </c>
      <c r="J656" s="74" t="s">
        <v>1474</v>
      </c>
      <c r="K656" s="73" t="s">
        <v>2092</v>
      </c>
      <c r="L656" s="74" t="s">
        <v>2</v>
      </c>
      <c r="M656" s="74" t="s">
        <v>489</v>
      </c>
      <c r="N656" s="74" t="s">
        <v>1121</v>
      </c>
      <c r="O656" s="74"/>
      <c r="P656" s="74" t="s">
        <v>2207</v>
      </c>
      <c r="Q656" s="74" t="s">
        <v>1149</v>
      </c>
      <c r="R656" s="74" t="s">
        <v>2206</v>
      </c>
      <c r="S656" s="74" t="s">
        <v>2193</v>
      </c>
      <c r="T656" s="73" t="s">
        <v>650</v>
      </c>
      <c r="U656" s="73" t="s">
        <v>651</v>
      </c>
      <c r="V656" s="68" t="s">
        <v>1674</v>
      </c>
      <c r="W656" s="68" t="s">
        <v>2202</v>
      </c>
      <c r="X656" s="68"/>
      <c r="Y656" s="68" t="s">
        <v>584</v>
      </c>
      <c r="Z656" s="68"/>
      <c r="AA656" s="68">
        <v>4.01</v>
      </c>
    </row>
    <row r="657" spans="1:27" ht="51">
      <c r="A657" s="71">
        <v>2656</v>
      </c>
      <c r="B657" s="73" t="s">
        <v>2050</v>
      </c>
      <c r="C657" s="73" t="s">
        <v>2</v>
      </c>
      <c r="D657" s="73">
        <v>138</v>
      </c>
      <c r="E657" s="73">
        <v>47</v>
      </c>
      <c r="F657" s="73" t="s">
        <v>2092</v>
      </c>
      <c r="G657" s="73" t="s">
        <v>449</v>
      </c>
      <c r="H657" s="73" t="s">
        <v>460</v>
      </c>
      <c r="I657" s="74" t="s">
        <v>1358</v>
      </c>
      <c r="J657" s="74" t="s">
        <v>2291</v>
      </c>
      <c r="K657" s="73" t="s">
        <v>2092</v>
      </c>
      <c r="L657" s="74" t="s">
        <v>2</v>
      </c>
      <c r="M657" s="74" t="s">
        <v>489</v>
      </c>
      <c r="N657" s="74" t="s">
        <v>1121</v>
      </c>
      <c r="O657" s="74"/>
      <c r="P657" s="74" t="s">
        <v>2207</v>
      </c>
      <c r="Q657" s="74" t="s">
        <v>1149</v>
      </c>
      <c r="R657" s="74" t="s">
        <v>2206</v>
      </c>
      <c r="S657" s="74" t="s">
        <v>2193</v>
      </c>
      <c r="T657" s="73" t="s">
        <v>90</v>
      </c>
      <c r="U657" s="73" t="s">
        <v>545</v>
      </c>
      <c r="V657" s="68" t="s">
        <v>1424</v>
      </c>
      <c r="W657" s="68"/>
      <c r="X657" s="68"/>
      <c r="Y657" s="68" t="s">
        <v>584</v>
      </c>
      <c r="Z657" s="68"/>
      <c r="AA657" s="68">
        <v>4.01</v>
      </c>
    </row>
    <row r="658" spans="1:27" ht="51">
      <c r="A658" s="71">
        <v>2657</v>
      </c>
      <c r="B658" s="73" t="s">
        <v>2050</v>
      </c>
      <c r="C658" s="73" t="s">
        <v>2</v>
      </c>
      <c r="D658" s="73">
        <v>138</v>
      </c>
      <c r="E658" s="73">
        <v>58</v>
      </c>
      <c r="F658" s="73" t="s">
        <v>2092</v>
      </c>
      <c r="G658" s="73" t="s">
        <v>449</v>
      </c>
      <c r="H658" s="73" t="s">
        <v>460</v>
      </c>
      <c r="I658" s="74" t="s">
        <v>1358</v>
      </c>
      <c r="J658" s="74" t="s">
        <v>1487</v>
      </c>
      <c r="K658" s="73" t="s">
        <v>2092</v>
      </c>
      <c r="L658" s="74" t="s">
        <v>2</v>
      </c>
      <c r="M658" s="74" t="s">
        <v>489</v>
      </c>
      <c r="N658" s="74" t="s">
        <v>1121</v>
      </c>
      <c r="O658" s="74"/>
      <c r="P658" s="74" t="s">
        <v>2207</v>
      </c>
      <c r="Q658" s="74" t="s">
        <v>1149</v>
      </c>
      <c r="R658" s="74" t="s">
        <v>2206</v>
      </c>
      <c r="S658" s="74" t="s">
        <v>2193</v>
      </c>
      <c r="T658" s="73" t="s">
        <v>91</v>
      </c>
      <c r="U658" s="73" t="s">
        <v>92</v>
      </c>
      <c r="V658" s="68" t="s">
        <v>2198</v>
      </c>
      <c r="W658" s="68" t="s">
        <v>2202</v>
      </c>
      <c r="X658" s="68"/>
      <c r="Y658" s="68" t="s">
        <v>584</v>
      </c>
      <c r="Z658" s="68"/>
      <c r="AA658" s="68">
        <v>4.01</v>
      </c>
    </row>
    <row r="659" spans="1:27" ht="140.25">
      <c r="A659" s="71">
        <v>2658</v>
      </c>
      <c r="B659" s="73" t="s">
        <v>2050</v>
      </c>
      <c r="C659" s="73" t="s">
        <v>93</v>
      </c>
      <c r="D659" s="73">
        <v>139</v>
      </c>
      <c r="E659" s="73">
        <v>64</v>
      </c>
      <c r="F659" s="73" t="s">
        <v>2092</v>
      </c>
      <c r="G659" s="73" t="s">
        <v>449</v>
      </c>
      <c r="H659" s="73" t="s">
        <v>460</v>
      </c>
      <c r="I659" s="74" t="s">
        <v>94</v>
      </c>
      <c r="J659" s="74" t="s">
        <v>1506</v>
      </c>
      <c r="K659" s="73" t="s">
        <v>2092</v>
      </c>
      <c r="L659" s="74" t="s">
        <v>93</v>
      </c>
      <c r="M659" s="74" t="s">
        <v>489</v>
      </c>
      <c r="N659" s="74" t="s">
        <v>1115</v>
      </c>
      <c r="O659" s="74"/>
      <c r="P659" s="74" t="s">
        <v>2207</v>
      </c>
      <c r="Q659" s="74"/>
      <c r="R659" s="74" t="s">
        <v>2206</v>
      </c>
      <c r="S659" s="74" t="s">
        <v>2193</v>
      </c>
      <c r="T659" s="73" t="s">
        <v>95</v>
      </c>
      <c r="U659" s="73" t="s">
        <v>96</v>
      </c>
      <c r="V659" s="68" t="s">
        <v>2198</v>
      </c>
      <c r="W659" s="68" t="s">
        <v>2203</v>
      </c>
      <c r="X659" s="68"/>
      <c r="Y659" s="68" t="s">
        <v>584</v>
      </c>
      <c r="Z659" s="68"/>
      <c r="AA659" s="68">
        <v>4.01</v>
      </c>
    </row>
    <row r="660" spans="1:27" ht="102">
      <c r="A660" s="71">
        <v>2659</v>
      </c>
      <c r="B660" s="73" t="s">
        <v>2050</v>
      </c>
      <c r="C660" s="73" t="s">
        <v>93</v>
      </c>
      <c r="D660" s="73">
        <v>140</v>
      </c>
      <c r="E660" s="73">
        <v>6</v>
      </c>
      <c r="F660" s="73" t="s">
        <v>2091</v>
      </c>
      <c r="G660" s="73" t="s">
        <v>449</v>
      </c>
      <c r="H660" s="73" t="s">
        <v>460</v>
      </c>
      <c r="I660" s="74" t="s">
        <v>97</v>
      </c>
      <c r="J660" s="74" t="s">
        <v>1982</v>
      </c>
      <c r="K660" s="73" t="s">
        <v>2091</v>
      </c>
      <c r="L660" s="74" t="s">
        <v>93</v>
      </c>
      <c r="M660" s="74" t="s">
        <v>489</v>
      </c>
      <c r="N660" s="74" t="s">
        <v>1115</v>
      </c>
      <c r="O660" s="74"/>
      <c r="P660" s="74" t="s">
        <v>2207</v>
      </c>
      <c r="Q660" s="74"/>
      <c r="R660" s="74" t="s">
        <v>2206</v>
      </c>
      <c r="S660" s="74" t="s">
        <v>2193</v>
      </c>
      <c r="T660" s="73" t="s">
        <v>98</v>
      </c>
      <c r="U660" s="73" t="s">
        <v>99</v>
      </c>
      <c r="V660" s="68" t="s">
        <v>2198</v>
      </c>
      <c r="W660" s="68" t="s">
        <v>2204</v>
      </c>
      <c r="X660" s="68"/>
      <c r="Y660" s="68" t="s">
        <v>203</v>
      </c>
      <c r="Z660" s="68"/>
      <c r="AA660" s="68">
        <v>4.01</v>
      </c>
    </row>
    <row r="661" spans="1:27" ht="229.5">
      <c r="A661" s="71">
        <v>2660</v>
      </c>
      <c r="B661" s="73" t="s">
        <v>2050</v>
      </c>
      <c r="C661" s="73" t="s">
        <v>618</v>
      </c>
      <c r="D661" s="73">
        <v>140</v>
      </c>
      <c r="E661" s="73">
        <v>41</v>
      </c>
      <c r="F661" s="73" t="s">
        <v>2092</v>
      </c>
      <c r="G661" s="73" t="s">
        <v>449</v>
      </c>
      <c r="H661" s="73" t="s">
        <v>460</v>
      </c>
      <c r="I661" s="74" t="s">
        <v>97</v>
      </c>
      <c r="J661" s="74" t="s">
        <v>1466</v>
      </c>
      <c r="K661" s="73" t="s">
        <v>2092</v>
      </c>
      <c r="L661" s="74" t="s">
        <v>618</v>
      </c>
      <c r="M661" s="74" t="s">
        <v>489</v>
      </c>
      <c r="N661" s="74" t="s">
        <v>1115</v>
      </c>
      <c r="O661" s="74"/>
      <c r="P661" s="74" t="s">
        <v>2207</v>
      </c>
      <c r="Q661" s="74"/>
      <c r="R661" s="74" t="s">
        <v>2206</v>
      </c>
      <c r="S661" s="74" t="s">
        <v>2193</v>
      </c>
      <c r="T661" s="73" t="s">
        <v>100</v>
      </c>
      <c r="U661" s="73" t="s">
        <v>204</v>
      </c>
      <c r="V661" s="68" t="s">
        <v>1424</v>
      </c>
      <c r="W661" s="68"/>
      <c r="X661" s="68"/>
      <c r="Y661" s="68" t="s">
        <v>203</v>
      </c>
      <c r="Z661" s="68"/>
      <c r="AA661" s="68">
        <v>4.01</v>
      </c>
    </row>
    <row r="662" spans="1:27" ht="191.25">
      <c r="A662" s="71">
        <v>2661</v>
      </c>
      <c r="B662" s="73" t="s">
        <v>2050</v>
      </c>
      <c r="C662" s="73" t="s">
        <v>618</v>
      </c>
      <c r="D662" s="73">
        <v>140</v>
      </c>
      <c r="E662" s="73">
        <v>47</v>
      </c>
      <c r="F662" s="73" t="s">
        <v>2092</v>
      </c>
      <c r="G662" s="73" t="s">
        <v>449</v>
      </c>
      <c r="H662" s="73" t="s">
        <v>460</v>
      </c>
      <c r="I662" s="74" t="s">
        <v>97</v>
      </c>
      <c r="J662" s="74" t="s">
        <v>2291</v>
      </c>
      <c r="K662" s="73" t="s">
        <v>2092</v>
      </c>
      <c r="L662" s="74" t="s">
        <v>618</v>
      </c>
      <c r="M662" s="74" t="s">
        <v>489</v>
      </c>
      <c r="N662" s="74" t="s">
        <v>1115</v>
      </c>
      <c r="O662" s="74"/>
      <c r="P662" s="74" t="s">
        <v>1137</v>
      </c>
      <c r="Q662" s="74"/>
      <c r="R662" s="74"/>
      <c r="S662" s="74"/>
      <c r="T662" s="73" t="s">
        <v>100</v>
      </c>
      <c r="U662" s="73" t="s">
        <v>439</v>
      </c>
      <c r="V662" s="68" t="s">
        <v>2198</v>
      </c>
      <c r="W662" s="68" t="s">
        <v>2636</v>
      </c>
      <c r="X662" s="68" t="s">
        <v>89</v>
      </c>
      <c r="Y662" s="68"/>
      <c r="Z662" s="68"/>
      <c r="AA662" s="68"/>
    </row>
    <row r="663" spans="1:27" ht="51">
      <c r="A663" s="71">
        <v>2662</v>
      </c>
      <c r="B663" s="73" t="s">
        <v>2050</v>
      </c>
      <c r="C663" s="73" t="s">
        <v>618</v>
      </c>
      <c r="D663" s="73">
        <v>140</v>
      </c>
      <c r="E663" s="73">
        <v>53</v>
      </c>
      <c r="F663" s="73" t="s">
        <v>2092</v>
      </c>
      <c r="G663" s="73" t="s">
        <v>449</v>
      </c>
      <c r="H663" s="73" t="s">
        <v>458</v>
      </c>
      <c r="I663" s="74" t="s">
        <v>97</v>
      </c>
      <c r="J663" s="74" t="s">
        <v>1450</v>
      </c>
      <c r="K663" s="73" t="s">
        <v>2092</v>
      </c>
      <c r="L663" s="74" t="s">
        <v>618</v>
      </c>
      <c r="M663" s="74" t="s">
        <v>489</v>
      </c>
      <c r="N663" s="74" t="s">
        <v>1099</v>
      </c>
      <c r="O663" s="74"/>
      <c r="P663" s="74" t="s">
        <v>2207</v>
      </c>
      <c r="Q663" s="74" t="s">
        <v>67</v>
      </c>
      <c r="R663" s="74" t="s">
        <v>2421</v>
      </c>
      <c r="S663" s="74" t="s">
        <v>2400</v>
      </c>
      <c r="T663" s="73" t="s">
        <v>440</v>
      </c>
      <c r="U663" s="73" t="s">
        <v>441</v>
      </c>
      <c r="V663" s="68" t="s">
        <v>1669</v>
      </c>
      <c r="W663" s="68"/>
      <c r="X663" s="68"/>
      <c r="Y663" s="68" t="s">
        <v>2592</v>
      </c>
      <c r="Z663" s="68"/>
      <c r="AA663" s="68">
        <v>4.01</v>
      </c>
    </row>
    <row r="664" spans="1:27" ht="51">
      <c r="A664" s="71">
        <v>2663</v>
      </c>
      <c r="B664" s="73" t="s">
        <v>2050</v>
      </c>
      <c r="C664" s="73" t="s">
        <v>618</v>
      </c>
      <c r="D664" s="73">
        <v>140</v>
      </c>
      <c r="E664" s="73">
        <v>53</v>
      </c>
      <c r="F664" s="73" t="s">
        <v>2092</v>
      </c>
      <c r="G664" s="73" t="s">
        <v>449</v>
      </c>
      <c r="H664" s="73" t="s">
        <v>460</v>
      </c>
      <c r="I664" s="74" t="s">
        <v>97</v>
      </c>
      <c r="J664" s="74" t="s">
        <v>1450</v>
      </c>
      <c r="K664" s="73" t="s">
        <v>2092</v>
      </c>
      <c r="L664" s="74" t="s">
        <v>618</v>
      </c>
      <c r="M664" s="74" t="s">
        <v>489</v>
      </c>
      <c r="N664" s="74" t="s">
        <v>1106</v>
      </c>
      <c r="O664" s="74"/>
      <c r="P664" s="74" t="s">
        <v>1137</v>
      </c>
      <c r="Q664" s="74" t="s">
        <v>66</v>
      </c>
      <c r="R664" s="74"/>
      <c r="S664" s="74"/>
      <c r="T664" s="73" t="s">
        <v>442</v>
      </c>
      <c r="U664" s="73" t="s">
        <v>1720</v>
      </c>
      <c r="V664" s="68"/>
      <c r="W664" s="68"/>
      <c r="X664" s="68"/>
      <c r="Y664" s="68"/>
      <c r="Z664" s="68"/>
      <c r="AA664" s="68"/>
    </row>
    <row r="665" spans="1:27" ht="51">
      <c r="A665" s="71">
        <v>2664</v>
      </c>
      <c r="B665" s="73" t="s">
        <v>2050</v>
      </c>
      <c r="C665" s="73" t="s">
        <v>618</v>
      </c>
      <c r="D665" s="73">
        <v>141</v>
      </c>
      <c r="E665" s="73">
        <v>10</v>
      </c>
      <c r="F665" s="73" t="s">
        <v>2091</v>
      </c>
      <c r="G665" s="73" t="s">
        <v>449</v>
      </c>
      <c r="H665" s="73" t="s">
        <v>460</v>
      </c>
      <c r="I665" s="74" t="s">
        <v>443</v>
      </c>
      <c r="J665" s="74" t="s">
        <v>2358</v>
      </c>
      <c r="K665" s="73" t="s">
        <v>2091</v>
      </c>
      <c r="L665" s="74" t="s">
        <v>618</v>
      </c>
      <c r="M665" s="74" t="s">
        <v>489</v>
      </c>
      <c r="N665" s="74" t="s">
        <v>1115</v>
      </c>
      <c r="O665" s="74"/>
      <c r="P665" s="74" t="s">
        <v>1137</v>
      </c>
      <c r="Q665" s="74"/>
      <c r="R665" s="74"/>
      <c r="S665" s="74"/>
      <c r="T665" s="73" t="s">
        <v>444</v>
      </c>
      <c r="U665" s="73" t="s">
        <v>1720</v>
      </c>
      <c r="V665" s="68" t="s">
        <v>2198</v>
      </c>
      <c r="W665" s="68" t="s">
        <v>2637</v>
      </c>
      <c r="X665" s="68" t="s">
        <v>89</v>
      </c>
      <c r="Y665" s="68"/>
      <c r="Z665" s="68"/>
      <c r="AA665" s="68"/>
    </row>
    <row r="666" spans="1:27" ht="89.25">
      <c r="A666" s="71">
        <v>2665</v>
      </c>
      <c r="B666" s="73" t="s">
        <v>2050</v>
      </c>
      <c r="C666" s="73" t="s">
        <v>618</v>
      </c>
      <c r="D666" s="73">
        <v>141</v>
      </c>
      <c r="E666" s="73">
        <v>20</v>
      </c>
      <c r="F666" s="73" t="s">
        <v>2092</v>
      </c>
      <c r="G666" s="73" t="s">
        <v>449</v>
      </c>
      <c r="H666" s="73" t="s">
        <v>460</v>
      </c>
      <c r="I666" s="74" t="s">
        <v>443</v>
      </c>
      <c r="J666" s="74" t="s">
        <v>1759</v>
      </c>
      <c r="K666" s="73" t="s">
        <v>2092</v>
      </c>
      <c r="L666" s="74" t="s">
        <v>618</v>
      </c>
      <c r="M666" s="74" t="s">
        <v>489</v>
      </c>
      <c r="N666" s="74" t="s">
        <v>1121</v>
      </c>
      <c r="O666" s="74"/>
      <c r="P666" s="74" t="s">
        <v>2207</v>
      </c>
      <c r="Q666" s="74" t="s">
        <v>1149</v>
      </c>
      <c r="R666" s="74" t="s">
        <v>2206</v>
      </c>
      <c r="S666" s="74" t="s">
        <v>2193</v>
      </c>
      <c r="T666" s="73" t="s">
        <v>1078</v>
      </c>
      <c r="U666" s="73" t="s">
        <v>545</v>
      </c>
      <c r="V666" s="68" t="s">
        <v>1424</v>
      </c>
      <c r="W666" s="68"/>
      <c r="X666" s="68"/>
      <c r="Y666" s="68" t="s">
        <v>584</v>
      </c>
      <c r="Z666" s="68"/>
      <c r="AA666" s="68">
        <v>4.01</v>
      </c>
    </row>
    <row r="667" spans="1:27" ht="51">
      <c r="A667" s="71">
        <v>2666</v>
      </c>
      <c r="B667" s="73" t="s">
        <v>2050</v>
      </c>
      <c r="C667" s="73" t="s">
        <v>618</v>
      </c>
      <c r="D667" s="73">
        <v>141</v>
      </c>
      <c r="E667" s="73">
        <v>40</v>
      </c>
      <c r="F667" s="73" t="s">
        <v>2091</v>
      </c>
      <c r="G667" s="73" t="s">
        <v>449</v>
      </c>
      <c r="H667" s="73" t="s">
        <v>460</v>
      </c>
      <c r="I667" s="74" t="s">
        <v>443</v>
      </c>
      <c r="J667" s="74" t="s">
        <v>1474</v>
      </c>
      <c r="K667" s="73" t="s">
        <v>2091</v>
      </c>
      <c r="L667" s="74" t="s">
        <v>618</v>
      </c>
      <c r="M667" s="74" t="s">
        <v>489</v>
      </c>
      <c r="N667" s="74" t="s">
        <v>1106</v>
      </c>
      <c r="O667" s="74"/>
      <c r="P667" s="74" t="s">
        <v>1137</v>
      </c>
      <c r="Q667" s="74" t="s">
        <v>66</v>
      </c>
      <c r="R667" s="74"/>
      <c r="S667" s="74"/>
      <c r="T667" s="73" t="s">
        <v>1079</v>
      </c>
      <c r="U667" s="73" t="s">
        <v>1080</v>
      </c>
      <c r="V667" s="68"/>
      <c r="W667" s="68"/>
      <c r="X667" s="68"/>
      <c r="Y667" s="68"/>
      <c r="Z667" s="68"/>
      <c r="AA667" s="68"/>
    </row>
    <row r="668" spans="1:27" ht="89.25">
      <c r="A668" s="71">
        <v>2667</v>
      </c>
      <c r="B668" s="73" t="s">
        <v>2050</v>
      </c>
      <c r="C668" s="73" t="s">
        <v>618</v>
      </c>
      <c r="D668" s="73">
        <v>141</v>
      </c>
      <c r="E668" s="73">
        <v>47</v>
      </c>
      <c r="F668" s="73" t="s">
        <v>2091</v>
      </c>
      <c r="G668" s="73" t="s">
        <v>449</v>
      </c>
      <c r="H668" s="73" t="s">
        <v>460</v>
      </c>
      <c r="I668" s="74" t="s">
        <v>443</v>
      </c>
      <c r="J668" s="74" t="s">
        <v>2291</v>
      </c>
      <c r="K668" s="73" t="s">
        <v>2091</v>
      </c>
      <c r="L668" s="74" t="s">
        <v>618</v>
      </c>
      <c r="M668" s="74" t="s">
        <v>489</v>
      </c>
      <c r="N668" s="74" t="s">
        <v>1106</v>
      </c>
      <c r="O668" s="74"/>
      <c r="P668" s="74" t="s">
        <v>1137</v>
      </c>
      <c r="Q668" s="74" t="s">
        <v>66</v>
      </c>
      <c r="R668" s="74"/>
      <c r="S668" s="74"/>
      <c r="T668" s="73" t="s">
        <v>1081</v>
      </c>
      <c r="U668" s="73" t="s">
        <v>545</v>
      </c>
      <c r="V668" s="68"/>
      <c r="W668" s="68"/>
      <c r="X668" s="68"/>
      <c r="Y668" s="68"/>
      <c r="Z668" s="68"/>
      <c r="AA668" s="68"/>
    </row>
    <row r="669" spans="1:27" ht="51">
      <c r="A669" s="71">
        <v>2668</v>
      </c>
      <c r="B669" s="73" t="s">
        <v>2050</v>
      </c>
      <c r="C669" s="73" t="s">
        <v>1082</v>
      </c>
      <c r="D669" s="73">
        <v>142</v>
      </c>
      <c r="E669" s="73">
        <v>39</v>
      </c>
      <c r="F669" s="73" t="s">
        <v>2092</v>
      </c>
      <c r="G669" s="73" t="s">
        <v>449</v>
      </c>
      <c r="H669" s="73" t="s">
        <v>1097</v>
      </c>
      <c r="I669" s="74" t="s">
        <v>1532</v>
      </c>
      <c r="J669" s="74" t="s">
        <v>2001</v>
      </c>
      <c r="K669" s="73" t="s">
        <v>2092</v>
      </c>
      <c r="L669" s="74" t="s">
        <v>1082</v>
      </c>
      <c r="M669" s="74" t="s">
        <v>490</v>
      </c>
      <c r="N669" s="74" t="s">
        <v>1129</v>
      </c>
      <c r="O669" s="74"/>
      <c r="P669" s="74" t="s">
        <v>2207</v>
      </c>
      <c r="Q669" s="74" t="s">
        <v>1863</v>
      </c>
      <c r="R669" s="74" t="s">
        <v>2413</v>
      </c>
      <c r="S669" s="74" t="s">
        <v>2400</v>
      </c>
      <c r="T669" s="73" t="s">
        <v>1083</v>
      </c>
      <c r="U669" s="73" t="s">
        <v>1084</v>
      </c>
      <c r="V669" s="79" t="s">
        <v>1669</v>
      </c>
      <c r="W669" s="68"/>
      <c r="X669" s="68"/>
      <c r="Y669" s="68" t="s">
        <v>585</v>
      </c>
      <c r="Z669" s="68"/>
      <c r="AA669" s="68">
        <v>4.01</v>
      </c>
    </row>
    <row r="670" spans="1:27" ht="38.25">
      <c r="A670" s="71">
        <v>2669</v>
      </c>
      <c r="B670" s="73" t="s">
        <v>2050</v>
      </c>
      <c r="C670" s="73" t="s">
        <v>2324</v>
      </c>
      <c r="D670" s="73">
        <v>143</v>
      </c>
      <c r="E670" s="73">
        <v>1</v>
      </c>
      <c r="F670" s="73" t="s">
        <v>2092</v>
      </c>
      <c r="G670" s="73" t="s">
        <v>449</v>
      </c>
      <c r="H670" s="73" t="s">
        <v>460</v>
      </c>
      <c r="I670" s="74" t="s">
        <v>1085</v>
      </c>
      <c r="J670" s="74" t="s">
        <v>1523</v>
      </c>
      <c r="K670" s="73" t="s">
        <v>2092</v>
      </c>
      <c r="L670" s="74" t="s">
        <v>2324</v>
      </c>
      <c r="M670" s="74" t="s">
        <v>490</v>
      </c>
      <c r="N670" s="74" t="s">
        <v>1115</v>
      </c>
      <c r="O670" s="74"/>
      <c r="P670" s="74" t="s">
        <v>1137</v>
      </c>
      <c r="Q670" s="74"/>
      <c r="R670" s="74"/>
      <c r="S670" s="74"/>
      <c r="T670" s="73" t="s">
        <v>1086</v>
      </c>
      <c r="U670" s="73" t="s">
        <v>1372</v>
      </c>
      <c r="V670" s="68"/>
      <c r="W670" s="68" t="s">
        <v>2638</v>
      </c>
      <c r="X670" s="68"/>
      <c r="Y670" s="68"/>
      <c r="Z670" s="68"/>
      <c r="AA670" s="68"/>
    </row>
    <row r="671" spans="1:27" ht="38.25">
      <c r="A671" s="71">
        <v>2670</v>
      </c>
      <c r="B671" s="73" t="s">
        <v>2050</v>
      </c>
      <c r="C671" s="73" t="s">
        <v>1087</v>
      </c>
      <c r="D671" s="73">
        <v>145</v>
      </c>
      <c r="E671" s="73">
        <v>34</v>
      </c>
      <c r="F671" s="73" t="s">
        <v>2091</v>
      </c>
      <c r="G671" s="73" t="s">
        <v>449</v>
      </c>
      <c r="H671" s="73" t="s">
        <v>460</v>
      </c>
      <c r="I671" s="74" t="s">
        <v>1088</v>
      </c>
      <c r="J671" s="74" t="s">
        <v>1252</v>
      </c>
      <c r="K671" s="73" t="s">
        <v>2091</v>
      </c>
      <c r="L671" s="74" t="s">
        <v>1087</v>
      </c>
      <c r="M671" s="74" t="s">
        <v>490</v>
      </c>
      <c r="N671" s="74" t="s">
        <v>1115</v>
      </c>
      <c r="O671" s="74"/>
      <c r="P671" s="74" t="s">
        <v>2207</v>
      </c>
      <c r="Q671" s="74"/>
      <c r="R671" s="74" t="s">
        <v>2206</v>
      </c>
      <c r="S671" s="74" t="s">
        <v>2193</v>
      </c>
      <c r="T671" s="73" t="s">
        <v>1089</v>
      </c>
      <c r="U671" s="73" t="s">
        <v>1901</v>
      </c>
      <c r="V671" s="68" t="s">
        <v>1424</v>
      </c>
      <c r="W671" s="68"/>
      <c r="X671" s="68"/>
      <c r="Y671" s="68" t="s">
        <v>584</v>
      </c>
      <c r="Z671" s="68"/>
      <c r="AA671" s="68">
        <v>4.01</v>
      </c>
    </row>
    <row r="672" spans="1:27" ht="38.25">
      <c r="A672" s="71">
        <v>2671</v>
      </c>
      <c r="B672" s="73" t="s">
        <v>2050</v>
      </c>
      <c r="C672" s="73" t="s">
        <v>1087</v>
      </c>
      <c r="D672" s="73">
        <v>145</v>
      </c>
      <c r="E672" s="73">
        <v>36</v>
      </c>
      <c r="F672" s="73" t="s">
        <v>2092</v>
      </c>
      <c r="G672" s="73" t="s">
        <v>449</v>
      </c>
      <c r="H672" s="73" t="s">
        <v>460</v>
      </c>
      <c r="I672" s="74" t="s">
        <v>1088</v>
      </c>
      <c r="J672" s="74" t="s">
        <v>974</v>
      </c>
      <c r="K672" s="73" t="s">
        <v>2092</v>
      </c>
      <c r="L672" s="74" t="s">
        <v>1087</v>
      </c>
      <c r="M672" s="74" t="s">
        <v>490</v>
      </c>
      <c r="N672" s="74" t="s">
        <v>1115</v>
      </c>
      <c r="O672" s="74"/>
      <c r="P672" s="74" t="s">
        <v>1137</v>
      </c>
      <c r="Q672" s="74"/>
      <c r="R672" s="74"/>
      <c r="S672" s="74"/>
      <c r="T672" s="73" t="s">
        <v>1902</v>
      </c>
      <c r="U672" s="73" t="s">
        <v>1903</v>
      </c>
      <c r="V672" s="68"/>
      <c r="W672" s="68" t="s">
        <v>2638</v>
      </c>
      <c r="X672" s="68"/>
      <c r="Y672" s="68"/>
      <c r="Z672" s="68"/>
      <c r="AA672" s="68"/>
    </row>
    <row r="673" spans="1:27" ht="89.25">
      <c r="A673" s="71">
        <v>2672</v>
      </c>
      <c r="B673" s="73" t="s">
        <v>2050</v>
      </c>
      <c r="C673" s="73" t="s">
        <v>2329</v>
      </c>
      <c r="D673" s="73">
        <v>155</v>
      </c>
      <c r="E673" s="73">
        <v>59</v>
      </c>
      <c r="F673" s="73" t="s">
        <v>2092</v>
      </c>
      <c r="G673" s="73" t="s">
        <v>449</v>
      </c>
      <c r="H673" s="73" t="s">
        <v>460</v>
      </c>
      <c r="I673" s="74" t="s">
        <v>1904</v>
      </c>
      <c r="J673" s="74" t="s">
        <v>1441</v>
      </c>
      <c r="K673" s="73" t="s">
        <v>2092</v>
      </c>
      <c r="L673" s="74" t="s">
        <v>2329</v>
      </c>
      <c r="M673" s="74" t="s">
        <v>491</v>
      </c>
      <c r="N673" s="74" t="s">
        <v>1115</v>
      </c>
      <c r="O673" s="74"/>
      <c r="P673" s="74" t="s">
        <v>2207</v>
      </c>
      <c r="Q673" s="74"/>
      <c r="R673" s="74" t="s">
        <v>2206</v>
      </c>
      <c r="S673" s="74" t="s">
        <v>2193</v>
      </c>
      <c r="T673" s="73" t="s">
        <v>778</v>
      </c>
      <c r="U673" s="73" t="s">
        <v>545</v>
      </c>
      <c r="V673" s="68" t="s">
        <v>1424</v>
      </c>
      <c r="W673" s="68"/>
      <c r="X673" s="68"/>
      <c r="Y673" s="68" t="s">
        <v>584</v>
      </c>
      <c r="Z673" s="68"/>
      <c r="AA673" s="68">
        <v>4.01</v>
      </c>
    </row>
    <row r="674" spans="1:27" ht="89.25">
      <c r="A674" s="71">
        <v>2673</v>
      </c>
      <c r="B674" s="73" t="s">
        <v>2050</v>
      </c>
      <c r="C674" s="73" t="s">
        <v>1905</v>
      </c>
      <c r="D674" s="73">
        <v>157</v>
      </c>
      <c r="E674" s="73">
        <v>65</v>
      </c>
      <c r="F674" s="73" t="s">
        <v>2092</v>
      </c>
      <c r="G674" s="73" t="s">
        <v>449</v>
      </c>
      <c r="H674" s="73" t="s">
        <v>460</v>
      </c>
      <c r="I674" s="74" t="s">
        <v>1906</v>
      </c>
      <c r="J674" s="74" t="s">
        <v>2300</v>
      </c>
      <c r="K674" s="73" t="s">
        <v>2092</v>
      </c>
      <c r="L674" s="74" t="s">
        <v>1905</v>
      </c>
      <c r="M674" s="74" t="s">
        <v>491</v>
      </c>
      <c r="N674" s="74" t="s">
        <v>1115</v>
      </c>
      <c r="O674" s="74"/>
      <c r="P674" s="74" t="s">
        <v>1137</v>
      </c>
      <c r="Q674" s="74"/>
      <c r="R674" s="74"/>
      <c r="S674" s="74"/>
      <c r="T674" s="73" t="s">
        <v>1907</v>
      </c>
      <c r="U674" s="73" t="s">
        <v>1199</v>
      </c>
      <c r="V674" s="68" t="s">
        <v>2198</v>
      </c>
      <c r="W674" s="68" t="s">
        <v>2634</v>
      </c>
      <c r="X674" s="68" t="s">
        <v>89</v>
      </c>
      <c r="Y674" s="68"/>
      <c r="Z674" s="68"/>
      <c r="AA674" s="68"/>
    </row>
    <row r="675" spans="1:27" ht="178.5">
      <c r="A675" s="71">
        <v>2674</v>
      </c>
      <c r="B675" s="73" t="s">
        <v>2050</v>
      </c>
      <c r="C675" s="73" t="s">
        <v>25</v>
      </c>
      <c r="D675" s="73">
        <v>159</v>
      </c>
      <c r="E675" s="73">
        <v>53</v>
      </c>
      <c r="F675" s="73" t="s">
        <v>2092</v>
      </c>
      <c r="G675" s="73" t="s">
        <v>449</v>
      </c>
      <c r="H675" s="73" t="s">
        <v>460</v>
      </c>
      <c r="I675" s="74" t="s">
        <v>404</v>
      </c>
      <c r="J675" s="74" t="s">
        <v>1450</v>
      </c>
      <c r="K675" s="73" t="s">
        <v>2092</v>
      </c>
      <c r="L675" s="74" t="s">
        <v>25</v>
      </c>
      <c r="M675" s="74" t="s">
        <v>491</v>
      </c>
      <c r="N675" s="74" t="s">
        <v>1115</v>
      </c>
      <c r="O675" s="74"/>
      <c r="P675" s="74" t="s">
        <v>2207</v>
      </c>
      <c r="Q675" s="74"/>
      <c r="R675" s="74" t="s">
        <v>2206</v>
      </c>
      <c r="S675" s="74" t="s">
        <v>2193</v>
      </c>
      <c r="T675" s="73" t="s">
        <v>627</v>
      </c>
      <c r="U675" s="73" t="s">
        <v>1200</v>
      </c>
      <c r="V675" s="68" t="s">
        <v>1424</v>
      </c>
      <c r="W675" s="68"/>
      <c r="X675" s="68"/>
      <c r="Y675" s="68" t="s">
        <v>584</v>
      </c>
      <c r="Z675" s="68"/>
      <c r="AA675" s="68">
        <v>4.01</v>
      </c>
    </row>
    <row r="676" spans="1:27" ht="51">
      <c r="A676" s="71">
        <v>2675</v>
      </c>
      <c r="B676" s="73" t="s">
        <v>2050</v>
      </c>
      <c r="C676" s="73" t="s">
        <v>1201</v>
      </c>
      <c r="D676" s="73">
        <v>160</v>
      </c>
      <c r="E676" s="73">
        <v>49</v>
      </c>
      <c r="F676" s="73" t="s">
        <v>2092</v>
      </c>
      <c r="G676" s="73" t="s">
        <v>449</v>
      </c>
      <c r="H676" s="73" t="s">
        <v>458</v>
      </c>
      <c r="I676" s="74" t="s">
        <v>26</v>
      </c>
      <c r="J676" s="74" t="s">
        <v>1788</v>
      </c>
      <c r="K676" s="73" t="s">
        <v>2092</v>
      </c>
      <c r="L676" s="74" t="s">
        <v>1201</v>
      </c>
      <c r="M676" s="74" t="s">
        <v>491</v>
      </c>
      <c r="N676" s="74" t="s">
        <v>1099</v>
      </c>
      <c r="O676" s="74"/>
      <c r="P676" s="74" t="s">
        <v>2207</v>
      </c>
      <c r="Q676" s="74" t="s">
        <v>67</v>
      </c>
      <c r="R676" s="74" t="s">
        <v>2421</v>
      </c>
      <c r="S676" s="74" t="s">
        <v>2400</v>
      </c>
      <c r="T676" s="73" t="s">
        <v>1202</v>
      </c>
      <c r="U676" s="73" t="s">
        <v>545</v>
      </c>
      <c r="V676" s="68" t="s">
        <v>1669</v>
      </c>
      <c r="W676" s="68"/>
      <c r="X676" s="68"/>
      <c r="Y676" s="68" t="s">
        <v>2592</v>
      </c>
      <c r="Z676" s="68"/>
      <c r="AA676" s="68">
        <v>4.01</v>
      </c>
    </row>
    <row r="677" spans="1:27" ht="51">
      <c r="A677" s="71">
        <v>2676</v>
      </c>
      <c r="B677" s="73" t="s">
        <v>2050</v>
      </c>
      <c r="C677" s="73" t="s">
        <v>192</v>
      </c>
      <c r="D677" s="73">
        <v>168</v>
      </c>
      <c r="E677" s="73">
        <v>51</v>
      </c>
      <c r="F677" s="73" t="s">
        <v>2092</v>
      </c>
      <c r="G677" s="73" t="s">
        <v>449</v>
      </c>
      <c r="H677" s="73" t="s">
        <v>1102</v>
      </c>
      <c r="I677" s="74" t="s">
        <v>1251</v>
      </c>
      <c r="J677" s="74" t="s">
        <v>1822</v>
      </c>
      <c r="K677" s="73" t="s">
        <v>2092</v>
      </c>
      <c r="L677" s="74" t="s">
        <v>192</v>
      </c>
      <c r="M677" s="74" t="s">
        <v>466</v>
      </c>
      <c r="N677" s="74" t="s">
        <v>1117</v>
      </c>
      <c r="O677" s="74"/>
      <c r="P677" s="74" t="s">
        <v>2207</v>
      </c>
      <c r="Q677" s="74" t="s">
        <v>1139</v>
      </c>
      <c r="R677" s="74" t="s">
        <v>2605</v>
      </c>
      <c r="S677" s="74" t="s">
        <v>2419</v>
      </c>
      <c r="T677" s="73" t="s">
        <v>1203</v>
      </c>
      <c r="U677" s="73" t="s">
        <v>1720</v>
      </c>
      <c r="V677" s="68" t="s">
        <v>2067</v>
      </c>
      <c r="W677" s="68" t="s">
        <v>2535</v>
      </c>
      <c r="X677" s="68"/>
      <c r="Y677" s="68" t="s">
        <v>584</v>
      </c>
      <c r="Z677" s="68"/>
      <c r="AA677" s="68">
        <v>4.01</v>
      </c>
    </row>
    <row r="678" spans="1:27" ht="63.75">
      <c r="A678" s="71">
        <v>2677</v>
      </c>
      <c r="B678" s="73" t="s">
        <v>2050</v>
      </c>
      <c r="C678" s="73" t="s">
        <v>192</v>
      </c>
      <c r="D678" s="73">
        <v>168</v>
      </c>
      <c r="E678" s="73">
        <v>56</v>
      </c>
      <c r="F678" s="73" t="s">
        <v>2092</v>
      </c>
      <c r="G678" s="73" t="s">
        <v>449</v>
      </c>
      <c r="H678" s="73" t="s">
        <v>1102</v>
      </c>
      <c r="I678" s="74" t="s">
        <v>1251</v>
      </c>
      <c r="J678" s="74" t="s">
        <v>691</v>
      </c>
      <c r="K678" s="73" t="s">
        <v>2092</v>
      </c>
      <c r="L678" s="74" t="s">
        <v>192</v>
      </c>
      <c r="M678" s="74" t="s">
        <v>466</v>
      </c>
      <c r="N678" s="74" t="s">
        <v>1125</v>
      </c>
      <c r="O678" s="74"/>
      <c r="P678" s="74" t="s">
        <v>2207</v>
      </c>
      <c r="Q678" s="74" t="s">
        <v>1139</v>
      </c>
      <c r="R678" s="74" t="s">
        <v>2605</v>
      </c>
      <c r="S678" s="74" t="s">
        <v>2419</v>
      </c>
      <c r="T678" s="73" t="s">
        <v>1204</v>
      </c>
      <c r="U678" s="73" t="s">
        <v>1205</v>
      </c>
      <c r="V678" s="68" t="s">
        <v>2065</v>
      </c>
      <c r="W678" s="68"/>
      <c r="X678" s="68"/>
      <c r="Y678" s="68" t="s">
        <v>584</v>
      </c>
      <c r="Z678" s="68"/>
      <c r="AA678" s="68">
        <v>4.01</v>
      </c>
    </row>
    <row r="679" spans="1:27" ht="127.5">
      <c r="A679" s="71">
        <v>2678</v>
      </c>
      <c r="B679" s="73" t="s">
        <v>2050</v>
      </c>
      <c r="C679" s="73" t="s">
        <v>1545</v>
      </c>
      <c r="D679" s="73">
        <v>168</v>
      </c>
      <c r="E679" s="73">
        <v>59</v>
      </c>
      <c r="F679" s="73" t="s">
        <v>2092</v>
      </c>
      <c r="G679" s="73" t="s">
        <v>449</v>
      </c>
      <c r="H679" s="73" t="s">
        <v>1102</v>
      </c>
      <c r="I679" s="74" t="s">
        <v>1251</v>
      </c>
      <c r="J679" s="74" t="s">
        <v>1441</v>
      </c>
      <c r="K679" s="73" t="s">
        <v>2092</v>
      </c>
      <c r="L679" s="74" t="s">
        <v>1545</v>
      </c>
      <c r="M679" s="74" t="s">
        <v>466</v>
      </c>
      <c r="N679" s="74" t="s">
        <v>1125</v>
      </c>
      <c r="O679" s="74"/>
      <c r="P679" s="74" t="s">
        <v>1137</v>
      </c>
      <c r="Q679" s="74" t="s">
        <v>2609</v>
      </c>
      <c r="R679" s="74"/>
      <c r="S679" s="74"/>
      <c r="T679" s="73" t="s">
        <v>1206</v>
      </c>
      <c r="U679" s="73" t="s">
        <v>1207</v>
      </c>
      <c r="V679" s="68" t="s">
        <v>2109</v>
      </c>
      <c r="W679" s="68" t="s">
        <v>2536</v>
      </c>
      <c r="X679" s="68"/>
      <c r="Y679" s="68"/>
      <c r="Z679" s="68"/>
      <c r="AA679" s="68"/>
    </row>
    <row r="680" spans="1:27" ht="51">
      <c r="A680" s="71">
        <v>2679</v>
      </c>
      <c r="B680" s="73" t="s">
        <v>2050</v>
      </c>
      <c r="C680" s="73" t="s">
        <v>1208</v>
      </c>
      <c r="D680" s="73">
        <v>169</v>
      </c>
      <c r="E680" s="73">
        <v>50</v>
      </c>
      <c r="F680" s="73" t="s">
        <v>2092</v>
      </c>
      <c r="G680" s="73" t="s">
        <v>449</v>
      </c>
      <c r="H680" s="73" t="s">
        <v>1102</v>
      </c>
      <c r="I680" s="74" t="s">
        <v>1926</v>
      </c>
      <c r="J680" s="74" t="s">
        <v>2295</v>
      </c>
      <c r="K680" s="73" t="s">
        <v>2092</v>
      </c>
      <c r="L680" s="74" t="s">
        <v>1208</v>
      </c>
      <c r="M680" s="74" t="s">
        <v>466</v>
      </c>
      <c r="N680" s="74" t="s">
        <v>1114</v>
      </c>
      <c r="O680" s="74"/>
      <c r="P680" s="74" t="s">
        <v>1137</v>
      </c>
      <c r="Q680" s="74" t="s">
        <v>2610</v>
      </c>
      <c r="R680" s="74"/>
      <c r="S680" s="74"/>
      <c r="T680" s="73" t="s">
        <v>1209</v>
      </c>
      <c r="U680" s="73" t="s">
        <v>1210</v>
      </c>
      <c r="V680" s="68" t="s">
        <v>2109</v>
      </c>
      <c r="W680" s="68" t="s">
        <v>2537</v>
      </c>
      <c r="X680" s="68"/>
      <c r="Y680" s="68"/>
      <c r="Z680" s="68"/>
      <c r="AA680" s="68"/>
    </row>
    <row r="681" spans="1:27" ht="51">
      <c r="A681" s="71">
        <v>2680</v>
      </c>
      <c r="B681" s="73" t="s">
        <v>2050</v>
      </c>
      <c r="C681" s="73" t="s">
        <v>2158</v>
      </c>
      <c r="D681" s="73">
        <v>170</v>
      </c>
      <c r="E681" s="73">
        <v>6</v>
      </c>
      <c r="F681" s="73" t="s">
        <v>2092</v>
      </c>
      <c r="G681" s="73" t="s">
        <v>449</v>
      </c>
      <c r="H681" s="73" t="s">
        <v>1102</v>
      </c>
      <c r="I681" s="74" t="s">
        <v>1211</v>
      </c>
      <c r="J681" s="74" t="s">
        <v>1982</v>
      </c>
      <c r="K681" s="73" t="s">
        <v>2092</v>
      </c>
      <c r="L681" s="74" t="s">
        <v>2158</v>
      </c>
      <c r="M681" s="74" t="s">
        <v>466</v>
      </c>
      <c r="N681" s="74" t="s">
        <v>1108</v>
      </c>
      <c r="O681" s="74"/>
      <c r="P681" s="74" t="s">
        <v>2207</v>
      </c>
      <c r="Q681" s="74" t="s">
        <v>1139</v>
      </c>
      <c r="R681" s="74" t="s">
        <v>2605</v>
      </c>
      <c r="S681" s="74" t="s">
        <v>2419</v>
      </c>
      <c r="T681" s="73" t="s">
        <v>888</v>
      </c>
      <c r="U681" s="73" t="s">
        <v>545</v>
      </c>
      <c r="V681" s="68" t="s">
        <v>2067</v>
      </c>
      <c r="W681" s="68" t="s">
        <v>2538</v>
      </c>
      <c r="X681" s="68"/>
      <c r="Y681" s="68" t="s">
        <v>584</v>
      </c>
      <c r="Z681" s="68"/>
      <c r="AA681" s="68">
        <v>4.01</v>
      </c>
    </row>
    <row r="682" spans="1:27" ht="63.75">
      <c r="A682" s="71">
        <v>2681</v>
      </c>
      <c r="B682" s="73" t="s">
        <v>2050</v>
      </c>
      <c r="C682" s="73" t="s">
        <v>2158</v>
      </c>
      <c r="D682" s="73">
        <v>170</v>
      </c>
      <c r="E682" s="73">
        <v>14</v>
      </c>
      <c r="F682" s="73" t="s">
        <v>2092</v>
      </c>
      <c r="G682" s="73" t="s">
        <v>449</v>
      </c>
      <c r="H682" s="73" t="s">
        <v>1102</v>
      </c>
      <c r="I682" s="74" t="s">
        <v>1211</v>
      </c>
      <c r="J682" s="74" t="s">
        <v>705</v>
      </c>
      <c r="K682" s="73" t="s">
        <v>2092</v>
      </c>
      <c r="L682" s="74" t="s">
        <v>2158</v>
      </c>
      <c r="M682" s="74" t="s">
        <v>466</v>
      </c>
      <c r="N682" s="74" t="s">
        <v>1108</v>
      </c>
      <c r="O682" s="74"/>
      <c r="P682" s="74" t="s">
        <v>2207</v>
      </c>
      <c r="Q682" s="74" t="s">
        <v>1139</v>
      </c>
      <c r="R682" s="74" t="s">
        <v>2605</v>
      </c>
      <c r="S682" s="74" t="s">
        <v>2419</v>
      </c>
      <c r="T682" s="73" t="s">
        <v>889</v>
      </c>
      <c r="U682" s="73" t="s">
        <v>890</v>
      </c>
      <c r="V682" s="68" t="s">
        <v>2067</v>
      </c>
      <c r="W682" s="68" t="s">
        <v>2539</v>
      </c>
      <c r="X682" s="68"/>
      <c r="Y682" s="68" t="s">
        <v>584</v>
      </c>
      <c r="Z682" s="68"/>
      <c r="AA682" s="68">
        <v>4.01</v>
      </c>
    </row>
    <row r="683" spans="1:27" ht="51">
      <c r="A683" s="71">
        <v>2682</v>
      </c>
      <c r="B683" s="73" t="s">
        <v>2050</v>
      </c>
      <c r="C683" s="73" t="s">
        <v>2158</v>
      </c>
      <c r="D683" s="73">
        <v>171</v>
      </c>
      <c r="E683" s="73">
        <v>4</v>
      </c>
      <c r="F683" s="73" t="s">
        <v>2091</v>
      </c>
      <c r="G683" s="73" t="s">
        <v>449</v>
      </c>
      <c r="H683" s="73" t="s">
        <v>1102</v>
      </c>
      <c r="I683" s="74" t="s">
        <v>2160</v>
      </c>
      <c r="J683" s="74" t="s">
        <v>1496</v>
      </c>
      <c r="K683" s="73" t="s">
        <v>2091</v>
      </c>
      <c r="L683" s="74" t="s">
        <v>2158</v>
      </c>
      <c r="M683" s="74" t="s">
        <v>466</v>
      </c>
      <c r="N683" s="74" t="s">
        <v>1108</v>
      </c>
      <c r="O683" s="74"/>
      <c r="P683" s="74" t="s">
        <v>2207</v>
      </c>
      <c r="Q683" s="74" t="s">
        <v>1139</v>
      </c>
      <c r="R683" s="74" t="s">
        <v>2605</v>
      </c>
      <c r="S683" s="74" t="s">
        <v>2419</v>
      </c>
      <c r="T683" s="73" t="s">
        <v>891</v>
      </c>
      <c r="U683" s="73" t="s">
        <v>892</v>
      </c>
      <c r="V683" s="68" t="s">
        <v>2067</v>
      </c>
      <c r="W683" s="68" t="s">
        <v>2540</v>
      </c>
      <c r="X683" s="68"/>
      <c r="Y683" s="68" t="s">
        <v>584</v>
      </c>
      <c r="Z683" s="68"/>
      <c r="AA683" s="68">
        <v>4.01</v>
      </c>
    </row>
    <row r="684" spans="1:27" ht="242.25">
      <c r="A684" s="71">
        <v>2683</v>
      </c>
      <c r="B684" s="73" t="s">
        <v>2050</v>
      </c>
      <c r="C684" s="73" t="s">
        <v>2158</v>
      </c>
      <c r="D684" s="73">
        <v>171</v>
      </c>
      <c r="E684" s="73">
        <v>24</v>
      </c>
      <c r="F684" s="73" t="s">
        <v>2092</v>
      </c>
      <c r="G684" s="73" t="s">
        <v>449</v>
      </c>
      <c r="H684" s="73" t="s">
        <v>1102</v>
      </c>
      <c r="I684" s="74" t="s">
        <v>2160</v>
      </c>
      <c r="J684" s="74" t="s">
        <v>2377</v>
      </c>
      <c r="K684" s="73" t="s">
        <v>2092</v>
      </c>
      <c r="L684" s="74" t="s">
        <v>2158</v>
      </c>
      <c r="M684" s="74" t="s">
        <v>466</v>
      </c>
      <c r="N684" s="74" t="s">
        <v>1125</v>
      </c>
      <c r="O684" s="74"/>
      <c r="P684" s="74" t="s">
        <v>1137</v>
      </c>
      <c r="Q684" s="74" t="s">
        <v>2609</v>
      </c>
      <c r="R684" s="74"/>
      <c r="S684" s="74"/>
      <c r="T684" s="73" t="s">
        <v>893</v>
      </c>
      <c r="U684" s="73" t="s">
        <v>305</v>
      </c>
      <c r="V684" s="68" t="s">
        <v>2109</v>
      </c>
      <c r="W684" s="68" t="s">
        <v>2541</v>
      </c>
      <c r="X684" s="68"/>
      <c r="Y684" s="68"/>
      <c r="Z684" s="68"/>
      <c r="AA684" s="68"/>
    </row>
    <row r="685" spans="1:27" ht="51">
      <c r="A685" s="71">
        <v>2684</v>
      </c>
      <c r="B685" s="73" t="s">
        <v>2050</v>
      </c>
      <c r="C685" s="73" t="s">
        <v>2158</v>
      </c>
      <c r="D685" s="73">
        <v>171</v>
      </c>
      <c r="E685" s="73">
        <v>31</v>
      </c>
      <c r="F685" s="73" t="s">
        <v>2092</v>
      </c>
      <c r="G685" s="73" t="s">
        <v>449</v>
      </c>
      <c r="H685" s="73" t="s">
        <v>1102</v>
      </c>
      <c r="I685" s="74" t="s">
        <v>2160</v>
      </c>
      <c r="J685" s="74" t="s">
        <v>385</v>
      </c>
      <c r="K685" s="73" t="s">
        <v>2092</v>
      </c>
      <c r="L685" s="74" t="s">
        <v>2158</v>
      </c>
      <c r="M685" s="74" t="s">
        <v>466</v>
      </c>
      <c r="N685" s="74" t="s">
        <v>1125</v>
      </c>
      <c r="O685" s="74"/>
      <c r="P685" s="74" t="s">
        <v>1137</v>
      </c>
      <c r="Q685" s="74" t="s">
        <v>2609</v>
      </c>
      <c r="R685" s="74"/>
      <c r="S685" s="74"/>
      <c r="T685" s="73" t="s">
        <v>306</v>
      </c>
      <c r="U685" s="73" t="s">
        <v>307</v>
      </c>
      <c r="V685" s="68" t="s">
        <v>2109</v>
      </c>
      <c r="W685" s="68" t="s">
        <v>2542</v>
      </c>
      <c r="X685" s="68"/>
      <c r="Y685" s="68"/>
      <c r="Z685" s="68"/>
      <c r="AA685" s="68"/>
    </row>
    <row r="686" spans="1:27" ht="51">
      <c r="A686" s="71">
        <v>2685</v>
      </c>
      <c r="B686" s="73" t="s">
        <v>2050</v>
      </c>
      <c r="C686" s="73" t="s">
        <v>2168</v>
      </c>
      <c r="D686" s="73">
        <v>171</v>
      </c>
      <c r="E686" s="73">
        <v>53</v>
      </c>
      <c r="F686" s="73" t="s">
        <v>2092</v>
      </c>
      <c r="G686" s="73" t="s">
        <v>449</v>
      </c>
      <c r="H686" s="73" t="s">
        <v>458</v>
      </c>
      <c r="I686" s="74" t="s">
        <v>2160</v>
      </c>
      <c r="J686" s="74" t="s">
        <v>1450</v>
      </c>
      <c r="K686" s="73" t="s">
        <v>2092</v>
      </c>
      <c r="L686" s="74" t="s">
        <v>2168</v>
      </c>
      <c r="M686" s="74" t="s">
        <v>466</v>
      </c>
      <c r="N686" s="74" t="s">
        <v>1099</v>
      </c>
      <c r="O686" s="74"/>
      <c r="P686" s="74" t="s">
        <v>2207</v>
      </c>
      <c r="Q686" s="74" t="s">
        <v>67</v>
      </c>
      <c r="R686" s="74" t="s">
        <v>2421</v>
      </c>
      <c r="S686" s="74" t="s">
        <v>2400</v>
      </c>
      <c r="T686" s="73" t="s">
        <v>308</v>
      </c>
      <c r="U686" s="73" t="s">
        <v>309</v>
      </c>
      <c r="V686" s="68" t="s">
        <v>1669</v>
      </c>
      <c r="W686" s="68"/>
      <c r="X686" s="68"/>
      <c r="Y686" s="68" t="s">
        <v>584</v>
      </c>
      <c r="Z686" s="68"/>
      <c r="AA686" s="68">
        <v>4.01</v>
      </c>
    </row>
    <row r="687" spans="1:27" ht="51">
      <c r="A687" s="71">
        <v>2686</v>
      </c>
      <c r="B687" s="73" t="s">
        <v>2050</v>
      </c>
      <c r="C687" s="73" t="s">
        <v>1551</v>
      </c>
      <c r="D687" s="73">
        <v>172</v>
      </c>
      <c r="E687" s="73">
        <v>35</v>
      </c>
      <c r="F687" s="73" t="s">
        <v>2092</v>
      </c>
      <c r="G687" s="73" t="s">
        <v>449</v>
      </c>
      <c r="H687" s="73" t="s">
        <v>458</v>
      </c>
      <c r="I687" s="74" t="s">
        <v>1548</v>
      </c>
      <c r="J687" s="74" t="s">
        <v>734</v>
      </c>
      <c r="K687" s="73" t="s">
        <v>2092</v>
      </c>
      <c r="L687" s="74" t="s">
        <v>1551</v>
      </c>
      <c r="M687" s="74" t="s">
        <v>466</v>
      </c>
      <c r="N687" s="74" t="s">
        <v>1099</v>
      </c>
      <c r="O687" s="74"/>
      <c r="P687" s="74" t="s">
        <v>2207</v>
      </c>
      <c r="Q687" s="74" t="s">
        <v>67</v>
      </c>
      <c r="R687" s="74" t="s">
        <v>2421</v>
      </c>
      <c r="S687" s="74" t="s">
        <v>2400</v>
      </c>
      <c r="T687" s="73" t="s">
        <v>310</v>
      </c>
      <c r="U687" s="73" t="s">
        <v>545</v>
      </c>
      <c r="V687" s="68" t="s">
        <v>1669</v>
      </c>
      <c r="W687" s="68"/>
      <c r="X687" s="68"/>
      <c r="Y687" s="68" t="s">
        <v>2592</v>
      </c>
      <c r="Z687" s="68"/>
      <c r="AA687" s="68">
        <v>4.01</v>
      </c>
    </row>
    <row r="688" spans="1:27" ht="89.25">
      <c r="A688" s="71">
        <v>2687</v>
      </c>
      <c r="B688" s="73" t="s">
        <v>2050</v>
      </c>
      <c r="C688" s="73" t="s">
        <v>1551</v>
      </c>
      <c r="D688" s="73">
        <v>172</v>
      </c>
      <c r="E688" s="73">
        <v>39</v>
      </c>
      <c r="F688" s="73" t="s">
        <v>2092</v>
      </c>
      <c r="G688" s="73" t="s">
        <v>449</v>
      </c>
      <c r="H688" s="73" t="s">
        <v>458</v>
      </c>
      <c r="I688" s="74" t="s">
        <v>1548</v>
      </c>
      <c r="J688" s="74" t="s">
        <v>2001</v>
      </c>
      <c r="K688" s="73" t="s">
        <v>2092</v>
      </c>
      <c r="L688" s="74" t="s">
        <v>1551</v>
      </c>
      <c r="M688" s="74" t="s">
        <v>466</v>
      </c>
      <c r="N688" s="74" t="s">
        <v>1099</v>
      </c>
      <c r="O688" s="74"/>
      <c r="P688" s="74" t="s">
        <v>2207</v>
      </c>
      <c r="Q688" s="74" t="s">
        <v>67</v>
      </c>
      <c r="R688" s="74" t="s">
        <v>2421</v>
      </c>
      <c r="S688" s="74" t="s">
        <v>2400</v>
      </c>
      <c r="T688" s="73" t="s">
        <v>778</v>
      </c>
      <c r="U688" s="73" t="s">
        <v>311</v>
      </c>
      <c r="V688" s="68" t="s">
        <v>1669</v>
      </c>
      <c r="W688" s="68"/>
      <c r="X688" s="68"/>
      <c r="Y688" s="68" t="s">
        <v>584</v>
      </c>
      <c r="Z688" s="68"/>
      <c r="AA688" s="68">
        <v>4.01</v>
      </c>
    </row>
    <row r="689" spans="1:27" ht="127.5">
      <c r="A689" s="71">
        <v>2688</v>
      </c>
      <c r="B689" s="73" t="s">
        <v>2050</v>
      </c>
      <c r="C689" s="73" t="s">
        <v>1551</v>
      </c>
      <c r="D689" s="73">
        <v>172</v>
      </c>
      <c r="E689" s="73">
        <v>52</v>
      </c>
      <c r="F689" s="73" t="s">
        <v>2092</v>
      </c>
      <c r="G689" s="73" t="s">
        <v>449</v>
      </c>
      <c r="H689" s="73" t="s">
        <v>1102</v>
      </c>
      <c r="I689" s="74" t="s">
        <v>1548</v>
      </c>
      <c r="J689" s="74" t="s">
        <v>1479</v>
      </c>
      <c r="K689" s="73" t="s">
        <v>2092</v>
      </c>
      <c r="L689" s="74" t="s">
        <v>1551</v>
      </c>
      <c r="M689" s="74" t="s">
        <v>466</v>
      </c>
      <c r="N689" s="74" t="s">
        <v>1125</v>
      </c>
      <c r="O689" s="74"/>
      <c r="P689" s="74" t="s">
        <v>2207</v>
      </c>
      <c r="Q689" s="74" t="s">
        <v>1139</v>
      </c>
      <c r="R689" s="74" t="s">
        <v>2605</v>
      </c>
      <c r="S689" s="74" t="s">
        <v>2419</v>
      </c>
      <c r="T689" s="73" t="s">
        <v>312</v>
      </c>
      <c r="U689" s="73" t="s">
        <v>313</v>
      </c>
      <c r="V689" s="68" t="s">
        <v>2067</v>
      </c>
      <c r="W689" s="68" t="s">
        <v>2543</v>
      </c>
      <c r="X689" s="68"/>
      <c r="Y689" s="68" t="s">
        <v>584</v>
      </c>
      <c r="Z689" s="68"/>
      <c r="AA689" s="68">
        <v>4.01</v>
      </c>
    </row>
    <row r="690" spans="1:27" ht="89.25">
      <c r="A690" s="71">
        <v>2689</v>
      </c>
      <c r="B690" s="73" t="s">
        <v>2050</v>
      </c>
      <c r="C690" s="73" t="s">
        <v>1551</v>
      </c>
      <c r="D690" s="73">
        <v>173</v>
      </c>
      <c r="E690" s="73">
        <v>23</v>
      </c>
      <c r="F690" s="73" t="s">
        <v>2092</v>
      </c>
      <c r="G690" s="73" t="s">
        <v>449</v>
      </c>
      <c r="H690" s="73" t="s">
        <v>1102</v>
      </c>
      <c r="I690" s="74" t="s">
        <v>1557</v>
      </c>
      <c r="J690" s="74" t="s">
        <v>1017</v>
      </c>
      <c r="K690" s="73" t="s">
        <v>2092</v>
      </c>
      <c r="L690" s="74" t="s">
        <v>1551</v>
      </c>
      <c r="M690" s="74" t="s">
        <v>466</v>
      </c>
      <c r="N690" s="74" t="s">
        <v>1125</v>
      </c>
      <c r="O690" s="74"/>
      <c r="P690" s="74" t="s">
        <v>2207</v>
      </c>
      <c r="Q690" s="74" t="s">
        <v>1139</v>
      </c>
      <c r="R690" s="74" t="s">
        <v>2605</v>
      </c>
      <c r="S690" s="74" t="s">
        <v>2419</v>
      </c>
      <c r="T690" s="73" t="s">
        <v>314</v>
      </c>
      <c r="U690" s="73" t="s">
        <v>315</v>
      </c>
      <c r="V690" s="68" t="s">
        <v>2065</v>
      </c>
      <c r="W690" s="68"/>
      <c r="X690" s="68"/>
      <c r="Y690" s="68" t="s">
        <v>584</v>
      </c>
      <c r="Z690" s="68"/>
      <c r="AA690" s="68">
        <v>4.01</v>
      </c>
    </row>
    <row r="691" spans="1:27" ht="127.5">
      <c r="A691" s="71">
        <v>2690</v>
      </c>
      <c r="B691" s="73" t="s">
        <v>2050</v>
      </c>
      <c r="C691" s="73" t="s">
        <v>1551</v>
      </c>
      <c r="D691" s="73">
        <v>173</v>
      </c>
      <c r="E691" s="73">
        <v>29</v>
      </c>
      <c r="F691" s="73" t="s">
        <v>2091</v>
      </c>
      <c r="G691" s="73" t="s">
        <v>449</v>
      </c>
      <c r="H691" s="73" t="s">
        <v>1102</v>
      </c>
      <c r="I691" s="74" t="s">
        <v>1557</v>
      </c>
      <c r="J691" s="74" t="s">
        <v>965</v>
      </c>
      <c r="K691" s="73" t="s">
        <v>2091</v>
      </c>
      <c r="L691" s="74" t="s">
        <v>1551</v>
      </c>
      <c r="M691" s="74" t="s">
        <v>466</v>
      </c>
      <c r="N691" s="74" t="s">
        <v>1125</v>
      </c>
      <c r="O691" s="74"/>
      <c r="P691" s="74" t="s">
        <v>1137</v>
      </c>
      <c r="Q691" s="74" t="s">
        <v>2606</v>
      </c>
      <c r="R691" s="74"/>
      <c r="S691" s="74"/>
      <c r="T691" s="73" t="s">
        <v>316</v>
      </c>
      <c r="U691" s="73" t="s">
        <v>317</v>
      </c>
      <c r="V691" s="68" t="s">
        <v>2109</v>
      </c>
      <c r="W691" s="68" t="s">
        <v>2544</v>
      </c>
      <c r="X691" s="68"/>
      <c r="Y691" s="68"/>
      <c r="Z691" s="68"/>
      <c r="AA691" s="68"/>
    </row>
    <row r="692" spans="1:27" ht="178.5">
      <c r="A692" s="71">
        <v>2691</v>
      </c>
      <c r="B692" s="73" t="s">
        <v>2050</v>
      </c>
      <c r="C692" s="73" t="s">
        <v>1568</v>
      </c>
      <c r="D692" s="73">
        <v>174</v>
      </c>
      <c r="E692" s="73">
        <v>20</v>
      </c>
      <c r="F692" s="73" t="s">
        <v>2092</v>
      </c>
      <c r="G692" s="73" t="s">
        <v>449</v>
      </c>
      <c r="H692" s="73" t="s">
        <v>1102</v>
      </c>
      <c r="I692" s="74" t="s">
        <v>1569</v>
      </c>
      <c r="J692" s="74" t="s">
        <v>1759</v>
      </c>
      <c r="K692" s="73" t="s">
        <v>2092</v>
      </c>
      <c r="L692" s="74" t="s">
        <v>1568</v>
      </c>
      <c r="M692" s="74" t="s">
        <v>466</v>
      </c>
      <c r="N692" s="74" t="s">
        <v>1125</v>
      </c>
      <c r="O692" s="74"/>
      <c r="P692" s="74" t="s">
        <v>2207</v>
      </c>
      <c r="Q692" s="74" t="s">
        <v>1139</v>
      </c>
      <c r="R692" s="74" t="s">
        <v>2605</v>
      </c>
      <c r="S692" s="74" t="s">
        <v>2419</v>
      </c>
      <c r="T692" s="73" t="s">
        <v>318</v>
      </c>
      <c r="U692" s="73" t="s">
        <v>903</v>
      </c>
      <c r="V692" s="68" t="s">
        <v>2067</v>
      </c>
      <c r="W692" s="68" t="s">
        <v>2545</v>
      </c>
      <c r="X692" s="68"/>
      <c r="Y692" s="68" t="s">
        <v>584</v>
      </c>
      <c r="Z692" s="68"/>
      <c r="AA692" s="68">
        <v>4.01</v>
      </c>
    </row>
    <row r="693" spans="1:27" ht="89.25">
      <c r="A693" s="71">
        <v>2692</v>
      </c>
      <c r="B693" s="73" t="s">
        <v>2050</v>
      </c>
      <c r="C693" s="73" t="s">
        <v>2366</v>
      </c>
      <c r="D693" s="73">
        <v>175</v>
      </c>
      <c r="E693" s="73">
        <v>7</v>
      </c>
      <c r="F693" s="73" t="s">
        <v>2092</v>
      </c>
      <c r="G693" s="73" t="s">
        <v>449</v>
      </c>
      <c r="H693" s="73" t="s">
        <v>1102</v>
      </c>
      <c r="I693" s="74" t="s">
        <v>2165</v>
      </c>
      <c r="J693" s="74" t="s">
        <v>1753</v>
      </c>
      <c r="K693" s="73" t="s">
        <v>2092</v>
      </c>
      <c r="L693" s="74" t="s">
        <v>2366</v>
      </c>
      <c r="M693" s="74" t="s">
        <v>466</v>
      </c>
      <c r="N693" s="74" t="s">
        <v>1108</v>
      </c>
      <c r="O693" s="74"/>
      <c r="P693" s="74" t="s">
        <v>2207</v>
      </c>
      <c r="Q693" s="74" t="s">
        <v>1139</v>
      </c>
      <c r="R693" s="74" t="s">
        <v>2605</v>
      </c>
      <c r="S693" s="74" t="s">
        <v>2419</v>
      </c>
      <c r="T693" s="73" t="s">
        <v>904</v>
      </c>
      <c r="U693" s="73" t="s">
        <v>1370</v>
      </c>
      <c r="V693" s="68" t="s">
        <v>2067</v>
      </c>
      <c r="W693" s="68" t="s">
        <v>2546</v>
      </c>
      <c r="X693" s="68"/>
      <c r="Y693" s="68" t="s">
        <v>584</v>
      </c>
      <c r="Z693" s="68"/>
      <c r="AA693" s="68">
        <v>4.01</v>
      </c>
    </row>
    <row r="694" spans="1:27" ht="38.25">
      <c r="A694" s="71">
        <v>2693</v>
      </c>
      <c r="B694" s="73" t="s">
        <v>2050</v>
      </c>
      <c r="C694" s="73" t="s">
        <v>905</v>
      </c>
      <c r="D694" s="73">
        <v>175</v>
      </c>
      <c r="E694" s="73">
        <v>57</v>
      </c>
      <c r="F694" s="73" t="s">
        <v>2092</v>
      </c>
      <c r="G694" s="73" t="s">
        <v>449</v>
      </c>
      <c r="H694" s="73" t="s">
        <v>458</v>
      </c>
      <c r="I694" s="74" t="s">
        <v>2165</v>
      </c>
      <c r="J694" s="74" t="s">
        <v>1485</v>
      </c>
      <c r="K694" s="73" t="s">
        <v>2092</v>
      </c>
      <c r="L694" s="74" t="s">
        <v>905</v>
      </c>
      <c r="M694" s="74" t="s">
        <v>494</v>
      </c>
      <c r="N694" s="74" t="s">
        <v>1099</v>
      </c>
      <c r="O694" s="74"/>
      <c r="P694" s="74" t="s">
        <v>2207</v>
      </c>
      <c r="Q694" s="74" t="s">
        <v>67</v>
      </c>
      <c r="R694" s="74" t="s">
        <v>2421</v>
      </c>
      <c r="S694" s="74" t="s">
        <v>2400</v>
      </c>
      <c r="T694" s="73" t="s">
        <v>906</v>
      </c>
      <c r="U694" s="73" t="s">
        <v>545</v>
      </c>
      <c r="V694" s="68" t="s">
        <v>1669</v>
      </c>
      <c r="W694" s="68"/>
      <c r="X694" s="68"/>
      <c r="Y694" s="68" t="s">
        <v>2592</v>
      </c>
      <c r="Z694" s="68"/>
      <c r="AA694" s="68">
        <v>4.01</v>
      </c>
    </row>
    <row r="695" spans="1:27" ht="140.25">
      <c r="A695" s="71">
        <v>2694</v>
      </c>
      <c r="B695" s="73" t="s">
        <v>2050</v>
      </c>
      <c r="C695" s="73" t="s">
        <v>907</v>
      </c>
      <c r="D695" s="73">
        <v>176</v>
      </c>
      <c r="E695" s="73">
        <v>8</v>
      </c>
      <c r="F695" s="73" t="s">
        <v>2091</v>
      </c>
      <c r="G695" s="73" t="s">
        <v>449</v>
      </c>
      <c r="H695" s="73" t="s">
        <v>1102</v>
      </c>
      <c r="I695" s="74" t="s">
        <v>31</v>
      </c>
      <c r="J695" s="74" t="s">
        <v>1517</v>
      </c>
      <c r="K695" s="73" t="s">
        <v>2091</v>
      </c>
      <c r="L695" s="74" t="s">
        <v>907</v>
      </c>
      <c r="M695" s="74" t="s">
        <v>494</v>
      </c>
      <c r="N695" s="74" t="s">
        <v>1116</v>
      </c>
      <c r="O695" s="74"/>
      <c r="P695" s="74" t="s">
        <v>1137</v>
      </c>
      <c r="Q695" s="74" t="s">
        <v>1139</v>
      </c>
      <c r="R695" s="74"/>
      <c r="S695" s="74"/>
      <c r="T695" s="73" t="s">
        <v>908</v>
      </c>
      <c r="U695" s="73" t="s">
        <v>5</v>
      </c>
      <c r="V695" s="68"/>
      <c r="W695" s="68"/>
      <c r="X695" s="68"/>
      <c r="Y695" s="68"/>
      <c r="Z695" s="68"/>
      <c r="AA695" s="68"/>
    </row>
    <row r="696" spans="1:27" ht="25.5">
      <c r="A696" s="71">
        <v>2695</v>
      </c>
      <c r="B696" s="73" t="s">
        <v>2050</v>
      </c>
      <c r="C696" s="73" t="s">
        <v>30</v>
      </c>
      <c r="D696" s="73">
        <v>176</v>
      </c>
      <c r="E696" s="73">
        <v>52</v>
      </c>
      <c r="F696" s="73" t="s">
        <v>2092</v>
      </c>
      <c r="G696" s="73" t="s">
        <v>449</v>
      </c>
      <c r="H696" s="73" t="s">
        <v>458</v>
      </c>
      <c r="I696" s="74" t="s">
        <v>31</v>
      </c>
      <c r="J696" s="74" t="s">
        <v>1479</v>
      </c>
      <c r="K696" s="73" t="s">
        <v>2092</v>
      </c>
      <c r="L696" s="74" t="s">
        <v>30</v>
      </c>
      <c r="M696" s="74" t="s">
        <v>494</v>
      </c>
      <c r="N696" s="74" t="s">
        <v>1099</v>
      </c>
      <c r="O696" s="74"/>
      <c r="P696" s="74" t="s">
        <v>2207</v>
      </c>
      <c r="Q696" s="74" t="s">
        <v>67</v>
      </c>
      <c r="R696" s="74" t="s">
        <v>2421</v>
      </c>
      <c r="S696" s="74" t="s">
        <v>2400</v>
      </c>
      <c r="T696" s="73" t="s">
        <v>6</v>
      </c>
      <c r="U696" s="73" t="s">
        <v>7</v>
      </c>
      <c r="V696" s="68" t="s">
        <v>1669</v>
      </c>
      <c r="W696" s="68"/>
      <c r="X696" s="68"/>
      <c r="Y696" s="68" t="s">
        <v>584</v>
      </c>
      <c r="Z696" s="68"/>
      <c r="AA696" s="68">
        <v>4.01</v>
      </c>
    </row>
    <row r="697" spans="1:27" ht="89.25">
      <c r="A697" s="71">
        <v>2696</v>
      </c>
      <c r="B697" s="73" t="s">
        <v>2050</v>
      </c>
      <c r="C697" s="73" t="s">
        <v>30</v>
      </c>
      <c r="D697" s="73">
        <v>176</v>
      </c>
      <c r="E697" s="73">
        <v>63</v>
      </c>
      <c r="F697" s="73" t="s">
        <v>2092</v>
      </c>
      <c r="G697" s="73" t="s">
        <v>449</v>
      </c>
      <c r="H697" s="73" t="s">
        <v>1102</v>
      </c>
      <c r="I697" s="74" t="s">
        <v>31</v>
      </c>
      <c r="J697" s="74" t="s">
        <v>88</v>
      </c>
      <c r="K697" s="73" t="s">
        <v>2092</v>
      </c>
      <c r="L697" s="74" t="s">
        <v>30</v>
      </c>
      <c r="M697" s="74" t="s">
        <v>494</v>
      </c>
      <c r="N697" s="74" t="s">
        <v>1116</v>
      </c>
      <c r="O697" s="74"/>
      <c r="P697" s="74" t="s">
        <v>1137</v>
      </c>
      <c r="Q697" s="74" t="s">
        <v>1139</v>
      </c>
      <c r="R697" s="74"/>
      <c r="S697" s="74"/>
      <c r="T697" s="73" t="s">
        <v>8</v>
      </c>
      <c r="U697" s="73" t="s">
        <v>545</v>
      </c>
      <c r="V697" s="68"/>
      <c r="W697" s="68"/>
      <c r="X697" s="68"/>
      <c r="Y697" s="68"/>
      <c r="Z697" s="68"/>
      <c r="AA697" s="68"/>
    </row>
    <row r="698" spans="1:27" ht="51">
      <c r="A698" s="71">
        <v>2697</v>
      </c>
      <c r="B698" s="73" t="s">
        <v>2050</v>
      </c>
      <c r="C698" s="73" t="s">
        <v>30</v>
      </c>
      <c r="D698" s="73">
        <v>177</v>
      </c>
      <c r="E698" s="73">
        <v>5</v>
      </c>
      <c r="F698" s="73" t="s">
        <v>2092</v>
      </c>
      <c r="G698" s="73" t="s">
        <v>449</v>
      </c>
      <c r="H698" s="73" t="s">
        <v>1102</v>
      </c>
      <c r="I698" s="74" t="s">
        <v>753</v>
      </c>
      <c r="J698" s="74" t="s">
        <v>1433</v>
      </c>
      <c r="K698" s="73" t="s">
        <v>2092</v>
      </c>
      <c r="L698" s="74" t="s">
        <v>30</v>
      </c>
      <c r="M698" s="74" t="s">
        <v>494</v>
      </c>
      <c r="N698" s="74" t="s">
        <v>1116</v>
      </c>
      <c r="O698" s="74"/>
      <c r="P698" s="74" t="s">
        <v>1137</v>
      </c>
      <c r="Q698" s="74" t="s">
        <v>1139</v>
      </c>
      <c r="R698" s="74"/>
      <c r="S698" s="74"/>
      <c r="T698" s="73" t="s">
        <v>9</v>
      </c>
      <c r="U698" s="73" t="s">
        <v>545</v>
      </c>
      <c r="V698" s="68"/>
      <c r="W698" s="68"/>
      <c r="X698" s="68"/>
      <c r="Y698" s="68"/>
      <c r="Z698" s="68"/>
      <c r="AA698" s="68"/>
    </row>
    <row r="699" spans="1:27" ht="153">
      <c r="A699" s="71">
        <v>2698</v>
      </c>
      <c r="B699" s="73" t="s">
        <v>2050</v>
      </c>
      <c r="C699" s="73" t="s">
        <v>10</v>
      </c>
      <c r="D699" s="73">
        <v>177</v>
      </c>
      <c r="E699" s="73">
        <v>49</v>
      </c>
      <c r="F699" s="73" t="s">
        <v>2091</v>
      </c>
      <c r="G699" s="73" t="s">
        <v>449</v>
      </c>
      <c r="H699" s="73" t="s">
        <v>1102</v>
      </c>
      <c r="I699" s="74" t="s">
        <v>753</v>
      </c>
      <c r="J699" s="74" t="s">
        <v>1788</v>
      </c>
      <c r="K699" s="73" t="s">
        <v>2091</v>
      </c>
      <c r="L699" s="74" t="s">
        <v>10</v>
      </c>
      <c r="M699" s="74" t="s">
        <v>494</v>
      </c>
      <c r="N699" s="74" t="s">
        <v>1116</v>
      </c>
      <c r="O699" s="74"/>
      <c r="P699" s="74" t="s">
        <v>1137</v>
      </c>
      <c r="Q699" s="74" t="s">
        <v>1139</v>
      </c>
      <c r="R699" s="74"/>
      <c r="S699" s="74"/>
      <c r="T699" s="73" t="s">
        <v>319</v>
      </c>
      <c r="U699" s="73" t="s">
        <v>320</v>
      </c>
      <c r="V699" s="68"/>
      <c r="W699" s="68"/>
      <c r="X699" s="68"/>
      <c r="Y699" s="68"/>
      <c r="Z699" s="68"/>
      <c r="AA699" s="68"/>
    </row>
    <row r="700" spans="1:27" ht="25.5">
      <c r="A700" s="71">
        <v>2699</v>
      </c>
      <c r="B700" s="73" t="s">
        <v>2050</v>
      </c>
      <c r="C700" s="73" t="s">
        <v>1992</v>
      </c>
      <c r="D700" s="73">
        <v>178</v>
      </c>
      <c r="E700" s="73">
        <v>12</v>
      </c>
      <c r="F700" s="73" t="s">
        <v>2092</v>
      </c>
      <c r="G700" s="73" t="s">
        <v>449</v>
      </c>
      <c r="H700" s="73" t="s">
        <v>1102</v>
      </c>
      <c r="I700" s="74" t="s">
        <v>1993</v>
      </c>
      <c r="J700" s="74" t="s">
        <v>1930</v>
      </c>
      <c r="K700" s="73" t="s">
        <v>2092</v>
      </c>
      <c r="L700" s="74" t="s">
        <v>1992</v>
      </c>
      <c r="M700" s="74" t="s">
        <v>494</v>
      </c>
      <c r="N700" s="74" t="s">
        <v>1126</v>
      </c>
      <c r="O700" s="74"/>
      <c r="P700" s="74" t="s">
        <v>1137</v>
      </c>
      <c r="Q700" s="74" t="s">
        <v>1139</v>
      </c>
      <c r="R700" s="74"/>
      <c r="S700" s="74"/>
      <c r="T700" s="73" t="s">
        <v>321</v>
      </c>
      <c r="U700" s="73" t="s">
        <v>545</v>
      </c>
      <c r="V700" s="68"/>
      <c r="W700" s="68"/>
      <c r="X700" s="68"/>
      <c r="Y700" s="68"/>
      <c r="Z700" s="68"/>
      <c r="AA700" s="68"/>
    </row>
    <row r="701" spans="1:27" ht="38.25">
      <c r="A701" s="71">
        <v>2700</v>
      </c>
      <c r="B701" s="73" t="s">
        <v>2050</v>
      </c>
      <c r="C701" s="73" t="s">
        <v>1586</v>
      </c>
      <c r="D701" s="73">
        <v>178</v>
      </c>
      <c r="E701" s="73">
        <v>39</v>
      </c>
      <c r="F701" s="73" t="s">
        <v>2092</v>
      </c>
      <c r="G701" s="73" t="s">
        <v>449</v>
      </c>
      <c r="H701" s="73" t="s">
        <v>1102</v>
      </c>
      <c r="I701" s="74" t="s">
        <v>1993</v>
      </c>
      <c r="J701" s="74" t="s">
        <v>2001</v>
      </c>
      <c r="K701" s="73" t="s">
        <v>2092</v>
      </c>
      <c r="L701" s="74" t="s">
        <v>1586</v>
      </c>
      <c r="M701" s="74" t="s">
        <v>494</v>
      </c>
      <c r="N701" s="74" t="s">
        <v>1126</v>
      </c>
      <c r="O701" s="74"/>
      <c r="P701" s="74" t="s">
        <v>1137</v>
      </c>
      <c r="Q701" s="74" t="s">
        <v>1139</v>
      </c>
      <c r="R701" s="74"/>
      <c r="S701" s="74"/>
      <c r="T701" s="73" t="s">
        <v>322</v>
      </c>
      <c r="U701" s="73" t="s">
        <v>323</v>
      </c>
      <c r="V701" s="68"/>
      <c r="W701" s="68"/>
      <c r="X701" s="68"/>
      <c r="Y701" s="68"/>
      <c r="Z701" s="68"/>
      <c r="AA701" s="68"/>
    </row>
    <row r="702" spans="1:27" ht="25.5">
      <c r="A702" s="71">
        <v>2701</v>
      </c>
      <c r="B702" s="73" t="s">
        <v>2050</v>
      </c>
      <c r="C702" s="73" t="s">
        <v>324</v>
      </c>
      <c r="D702" s="73">
        <v>179</v>
      </c>
      <c r="E702" s="73">
        <v>1</v>
      </c>
      <c r="F702" s="73" t="s">
        <v>2092</v>
      </c>
      <c r="G702" s="73" t="s">
        <v>449</v>
      </c>
      <c r="H702" s="73" t="s">
        <v>1102</v>
      </c>
      <c r="I702" s="74" t="s">
        <v>755</v>
      </c>
      <c r="J702" s="74" t="s">
        <v>1523</v>
      </c>
      <c r="K702" s="73" t="s">
        <v>2092</v>
      </c>
      <c r="L702" s="74" t="s">
        <v>324</v>
      </c>
      <c r="M702" s="74" t="s">
        <v>495</v>
      </c>
      <c r="N702" s="74" t="s">
        <v>1108</v>
      </c>
      <c r="O702" s="74"/>
      <c r="P702" s="74" t="s">
        <v>2207</v>
      </c>
      <c r="Q702" s="74" t="s">
        <v>1139</v>
      </c>
      <c r="R702" s="74" t="s">
        <v>2605</v>
      </c>
      <c r="S702" s="74" t="s">
        <v>2419</v>
      </c>
      <c r="T702" s="73" t="s">
        <v>325</v>
      </c>
      <c r="U702" s="73" t="s">
        <v>627</v>
      </c>
      <c r="V702" s="68" t="s">
        <v>2067</v>
      </c>
      <c r="W702" s="68" t="s">
        <v>2547</v>
      </c>
      <c r="X702" s="68"/>
      <c r="Y702" s="68" t="s">
        <v>584</v>
      </c>
      <c r="Z702" s="68"/>
      <c r="AA702" s="68">
        <v>4.01</v>
      </c>
    </row>
    <row r="703" spans="1:27" ht="51">
      <c r="A703" s="71">
        <v>2702</v>
      </c>
      <c r="B703" s="73" t="s">
        <v>2050</v>
      </c>
      <c r="C703" s="73" t="s">
        <v>326</v>
      </c>
      <c r="D703" s="73">
        <v>180</v>
      </c>
      <c r="E703" s="73">
        <v>12</v>
      </c>
      <c r="F703" s="73" t="s">
        <v>2092</v>
      </c>
      <c r="G703" s="73" t="s">
        <v>449</v>
      </c>
      <c r="H703" s="73" t="s">
        <v>1102</v>
      </c>
      <c r="I703" s="74" t="s">
        <v>37</v>
      </c>
      <c r="J703" s="74" t="s">
        <v>1930</v>
      </c>
      <c r="K703" s="73" t="s">
        <v>2092</v>
      </c>
      <c r="L703" s="74" t="s">
        <v>326</v>
      </c>
      <c r="M703" s="74" t="s">
        <v>494</v>
      </c>
      <c r="N703" s="74" t="s">
        <v>1127</v>
      </c>
      <c r="O703" s="74"/>
      <c r="P703" s="74" t="s">
        <v>1137</v>
      </c>
      <c r="Q703" s="74" t="s">
        <v>1139</v>
      </c>
      <c r="R703" s="74"/>
      <c r="S703" s="74"/>
      <c r="T703" s="73" t="s">
        <v>327</v>
      </c>
      <c r="U703" s="73" t="s">
        <v>328</v>
      </c>
      <c r="V703" s="68"/>
      <c r="W703" s="68"/>
      <c r="X703" s="68"/>
      <c r="Y703" s="68"/>
      <c r="Z703" s="68"/>
      <c r="AA703" s="68"/>
    </row>
    <row r="704" spans="1:27" ht="89.25">
      <c r="A704" s="71">
        <v>2703</v>
      </c>
      <c r="B704" s="73" t="s">
        <v>2050</v>
      </c>
      <c r="C704" s="73" t="s">
        <v>326</v>
      </c>
      <c r="D704" s="73">
        <v>180</v>
      </c>
      <c r="E704" s="73">
        <v>14</v>
      </c>
      <c r="F704" s="73" t="s">
        <v>2091</v>
      </c>
      <c r="G704" s="73" t="s">
        <v>449</v>
      </c>
      <c r="H704" s="73" t="s">
        <v>1102</v>
      </c>
      <c r="I704" s="74" t="s">
        <v>37</v>
      </c>
      <c r="J704" s="74" t="s">
        <v>705</v>
      </c>
      <c r="K704" s="73" t="s">
        <v>2091</v>
      </c>
      <c r="L704" s="74" t="s">
        <v>326</v>
      </c>
      <c r="M704" s="74" t="s">
        <v>494</v>
      </c>
      <c r="N704" s="74" t="s">
        <v>1127</v>
      </c>
      <c r="O704" s="74"/>
      <c r="P704" s="74" t="s">
        <v>1137</v>
      </c>
      <c r="Q704" s="74" t="s">
        <v>1139</v>
      </c>
      <c r="R704" s="74"/>
      <c r="S704" s="74"/>
      <c r="T704" s="73" t="s">
        <v>329</v>
      </c>
      <c r="U704" s="73" t="s">
        <v>1701</v>
      </c>
      <c r="V704" s="68"/>
      <c r="W704" s="68"/>
      <c r="X704" s="68"/>
      <c r="Y704" s="68"/>
      <c r="Z704" s="68"/>
      <c r="AA704" s="68"/>
    </row>
    <row r="705" spans="1:27" ht="38.25">
      <c r="A705" s="71">
        <v>2704</v>
      </c>
      <c r="B705" s="73" t="s">
        <v>2050</v>
      </c>
      <c r="C705" s="73" t="s">
        <v>1702</v>
      </c>
      <c r="D705" s="73">
        <v>183</v>
      </c>
      <c r="E705" s="73">
        <v>43</v>
      </c>
      <c r="F705" s="73" t="s">
        <v>2092</v>
      </c>
      <c r="G705" s="73" t="s">
        <v>449</v>
      </c>
      <c r="H705" s="73" t="s">
        <v>1102</v>
      </c>
      <c r="I705" s="74" t="s">
        <v>1703</v>
      </c>
      <c r="J705" s="74" t="s">
        <v>421</v>
      </c>
      <c r="K705" s="73" t="s">
        <v>2092</v>
      </c>
      <c r="L705" s="74" t="s">
        <v>1702</v>
      </c>
      <c r="M705" s="74" t="s">
        <v>496</v>
      </c>
      <c r="N705" s="74" t="s">
        <v>1108</v>
      </c>
      <c r="O705" s="74"/>
      <c r="P705" s="74" t="s">
        <v>2207</v>
      </c>
      <c r="Q705" s="74" t="s">
        <v>1139</v>
      </c>
      <c r="R705" s="74" t="s">
        <v>2605</v>
      </c>
      <c r="S705" s="74" t="s">
        <v>2419</v>
      </c>
      <c r="T705" s="73" t="s">
        <v>1704</v>
      </c>
      <c r="U705" s="73" t="s">
        <v>1720</v>
      </c>
      <c r="V705" s="68" t="s">
        <v>2067</v>
      </c>
      <c r="W705" s="68" t="s">
        <v>2548</v>
      </c>
      <c r="X705" s="68"/>
      <c r="Y705" s="68" t="s">
        <v>584</v>
      </c>
      <c r="Z705" s="68"/>
      <c r="AA705" s="68">
        <v>4.01</v>
      </c>
    </row>
    <row r="706" spans="1:27" ht="51">
      <c r="A706" s="71">
        <v>2705</v>
      </c>
      <c r="B706" s="73" t="s">
        <v>2050</v>
      </c>
      <c r="C706" s="73" t="s">
        <v>235</v>
      </c>
      <c r="D706" s="73">
        <v>184</v>
      </c>
      <c r="E706" s="73">
        <v>13</v>
      </c>
      <c r="F706" s="73" t="s">
        <v>2092</v>
      </c>
      <c r="G706" s="73" t="s">
        <v>449</v>
      </c>
      <c r="H706" s="73" t="s">
        <v>1102</v>
      </c>
      <c r="I706" s="74" t="s">
        <v>236</v>
      </c>
      <c r="J706" s="74" t="s">
        <v>1876</v>
      </c>
      <c r="K706" s="73" t="s">
        <v>2092</v>
      </c>
      <c r="L706" s="74" t="s">
        <v>235</v>
      </c>
      <c r="M706" s="74" t="s">
        <v>496</v>
      </c>
      <c r="N706" s="74" t="s">
        <v>1128</v>
      </c>
      <c r="O706" s="74"/>
      <c r="P706" s="74" t="s">
        <v>1137</v>
      </c>
      <c r="Q706" s="74" t="s">
        <v>1139</v>
      </c>
      <c r="R706" s="74"/>
      <c r="S706" s="74"/>
      <c r="T706" s="73" t="s">
        <v>1705</v>
      </c>
      <c r="U706" s="73" t="s">
        <v>1706</v>
      </c>
      <c r="V706" s="68"/>
      <c r="W706" s="68"/>
      <c r="X706" s="68"/>
      <c r="Y706" s="68"/>
      <c r="Z706" s="68"/>
      <c r="AA706" s="68"/>
    </row>
    <row r="707" spans="1:27" ht="51">
      <c r="A707" s="71">
        <v>2706</v>
      </c>
      <c r="B707" s="73" t="s">
        <v>2050</v>
      </c>
      <c r="C707" s="73" t="s">
        <v>235</v>
      </c>
      <c r="D707" s="73">
        <v>184</v>
      </c>
      <c r="E707" s="73">
        <v>20</v>
      </c>
      <c r="F707" s="73" t="s">
        <v>2092</v>
      </c>
      <c r="G707" s="73" t="s">
        <v>449</v>
      </c>
      <c r="H707" s="73" t="s">
        <v>1102</v>
      </c>
      <c r="I707" s="74" t="s">
        <v>236</v>
      </c>
      <c r="J707" s="74" t="s">
        <v>1759</v>
      </c>
      <c r="K707" s="73" t="s">
        <v>2092</v>
      </c>
      <c r="L707" s="74" t="s">
        <v>235</v>
      </c>
      <c r="M707" s="74" t="s">
        <v>496</v>
      </c>
      <c r="N707" s="74" t="s">
        <v>1128</v>
      </c>
      <c r="O707" s="74"/>
      <c r="P707" s="74" t="s">
        <v>1137</v>
      </c>
      <c r="Q707" s="74" t="s">
        <v>1139</v>
      </c>
      <c r="R707" s="74"/>
      <c r="S707" s="74"/>
      <c r="T707" s="73" t="s">
        <v>1707</v>
      </c>
      <c r="U707" s="73" t="s">
        <v>1720</v>
      </c>
      <c r="V707" s="68"/>
      <c r="W707" s="68"/>
      <c r="X707" s="68"/>
      <c r="Y707" s="68"/>
      <c r="Z707" s="68"/>
      <c r="AA707" s="68"/>
    </row>
    <row r="708" spans="1:27" ht="38.25">
      <c r="A708" s="71">
        <v>2707</v>
      </c>
      <c r="B708" s="73" t="s">
        <v>2050</v>
      </c>
      <c r="C708" s="73" t="s">
        <v>1708</v>
      </c>
      <c r="D708" s="73">
        <v>184</v>
      </c>
      <c r="E708" s="73">
        <v>48</v>
      </c>
      <c r="F708" s="73" t="s">
        <v>2092</v>
      </c>
      <c r="G708" s="73" t="s">
        <v>449</v>
      </c>
      <c r="H708" s="73" t="s">
        <v>1102</v>
      </c>
      <c r="I708" s="74" t="s">
        <v>236</v>
      </c>
      <c r="J708" s="74" t="s">
        <v>1476</v>
      </c>
      <c r="K708" s="73" t="s">
        <v>2092</v>
      </c>
      <c r="L708" s="74" t="s">
        <v>1708</v>
      </c>
      <c r="M708" s="74" t="s">
        <v>496</v>
      </c>
      <c r="N708" s="74" t="s">
        <v>1128</v>
      </c>
      <c r="O708" s="74"/>
      <c r="P708" s="74" t="s">
        <v>1137</v>
      </c>
      <c r="Q708" s="74" t="s">
        <v>1139</v>
      </c>
      <c r="R708" s="74"/>
      <c r="S708" s="74"/>
      <c r="T708" s="73" t="s">
        <v>1709</v>
      </c>
      <c r="U708" s="73" t="s">
        <v>545</v>
      </c>
      <c r="V708" s="68"/>
      <c r="W708" s="68"/>
      <c r="X708" s="68"/>
      <c r="Y708" s="68"/>
      <c r="Z708" s="68"/>
      <c r="AA708" s="68"/>
    </row>
    <row r="709" spans="1:27" ht="178.5">
      <c r="A709" s="71">
        <v>2708</v>
      </c>
      <c r="B709" s="73" t="s">
        <v>2050</v>
      </c>
      <c r="C709" s="73" t="s">
        <v>819</v>
      </c>
      <c r="D709" s="73">
        <v>185</v>
      </c>
      <c r="E709" s="73">
        <v>13</v>
      </c>
      <c r="F709" s="73" t="s">
        <v>2092</v>
      </c>
      <c r="G709" s="73" t="s">
        <v>449</v>
      </c>
      <c r="H709" s="73" t="s">
        <v>1102</v>
      </c>
      <c r="I709" s="74" t="s">
        <v>1314</v>
      </c>
      <c r="J709" s="74" t="s">
        <v>1876</v>
      </c>
      <c r="K709" s="73" t="s">
        <v>2092</v>
      </c>
      <c r="L709" s="74" t="s">
        <v>819</v>
      </c>
      <c r="M709" s="74" t="s">
        <v>496</v>
      </c>
      <c r="N709" s="74" t="s">
        <v>1128</v>
      </c>
      <c r="O709" s="74"/>
      <c r="P709" s="74" t="s">
        <v>1137</v>
      </c>
      <c r="Q709" s="74" t="s">
        <v>1139</v>
      </c>
      <c r="R709" s="74"/>
      <c r="S709" s="74"/>
      <c r="T709" s="73" t="s">
        <v>939</v>
      </c>
      <c r="U709" s="73" t="s">
        <v>940</v>
      </c>
      <c r="V709" s="68"/>
      <c r="W709" s="68"/>
      <c r="X709" s="68"/>
      <c r="Y709" s="68"/>
      <c r="Z709" s="68"/>
      <c r="AA709" s="68"/>
    </row>
    <row r="710" spans="1:27" ht="38.25">
      <c r="A710" s="71">
        <v>2709</v>
      </c>
      <c r="B710" s="73" t="s">
        <v>2050</v>
      </c>
      <c r="C710" s="73" t="s">
        <v>941</v>
      </c>
      <c r="D710" s="73">
        <v>185</v>
      </c>
      <c r="E710" s="73">
        <v>61</v>
      </c>
      <c r="F710" s="73" t="s">
        <v>2092</v>
      </c>
      <c r="G710" s="73" t="s">
        <v>449</v>
      </c>
      <c r="H710" s="73" t="s">
        <v>1102</v>
      </c>
      <c r="I710" s="74" t="s">
        <v>1314</v>
      </c>
      <c r="J710" s="74" t="s">
        <v>2398</v>
      </c>
      <c r="K710" s="73" t="s">
        <v>2092</v>
      </c>
      <c r="L710" s="74" t="s">
        <v>941</v>
      </c>
      <c r="M710" s="74" t="s">
        <v>496</v>
      </c>
      <c r="N710" s="74" t="s">
        <v>1128</v>
      </c>
      <c r="O710" s="74"/>
      <c r="P710" s="74" t="s">
        <v>1137</v>
      </c>
      <c r="Q710" s="74" t="s">
        <v>1139</v>
      </c>
      <c r="R710" s="74"/>
      <c r="S710" s="74"/>
      <c r="T710" s="73" t="s">
        <v>942</v>
      </c>
      <c r="U710" s="73" t="s">
        <v>943</v>
      </c>
      <c r="V710" s="68"/>
      <c r="W710" s="68"/>
      <c r="X710" s="68"/>
      <c r="Y710" s="68"/>
      <c r="Z710" s="68"/>
      <c r="AA710" s="68"/>
    </row>
    <row r="711" spans="1:27" ht="89.25">
      <c r="A711" s="71">
        <v>2710</v>
      </c>
      <c r="B711" s="73" t="s">
        <v>2050</v>
      </c>
      <c r="C711" s="73" t="s">
        <v>1026</v>
      </c>
      <c r="D711" s="73">
        <v>201</v>
      </c>
      <c r="E711" s="73">
        <v>20</v>
      </c>
      <c r="F711" s="73" t="s">
        <v>2092</v>
      </c>
      <c r="G711" s="73" t="s">
        <v>449</v>
      </c>
      <c r="H711" s="73" t="s">
        <v>458</v>
      </c>
      <c r="I711" s="74" t="s">
        <v>2185</v>
      </c>
      <c r="J711" s="74" t="s">
        <v>1759</v>
      </c>
      <c r="K711" s="73" t="s">
        <v>2092</v>
      </c>
      <c r="L711" s="74" t="s">
        <v>1026</v>
      </c>
      <c r="M711" s="74" t="s">
        <v>496</v>
      </c>
      <c r="N711" s="74" t="s">
        <v>1099</v>
      </c>
      <c r="O711" s="74"/>
      <c r="P711" s="74" t="s">
        <v>2207</v>
      </c>
      <c r="Q711" s="74" t="s">
        <v>67</v>
      </c>
      <c r="R711" s="74" t="s">
        <v>2421</v>
      </c>
      <c r="S711" s="74" t="s">
        <v>2400</v>
      </c>
      <c r="T711" s="73" t="s">
        <v>778</v>
      </c>
      <c r="U711" s="73" t="s">
        <v>944</v>
      </c>
      <c r="V711" s="68" t="s">
        <v>1669</v>
      </c>
      <c r="W711" s="68"/>
      <c r="X711" s="68"/>
      <c r="Y711" s="68" t="s">
        <v>584</v>
      </c>
      <c r="Z711" s="68"/>
      <c r="AA711" s="68">
        <v>4.01</v>
      </c>
    </row>
    <row r="712" spans="1:27" ht="140.25">
      <c r="A712" s="71">
        <v>2711</v>
      </c>
      <c r="B712" s="73" t="s">
        <v>2050</v>
      </c>
      <c r="C712" s="73" t="s">
        <v>945</v>
      </c>
      <c r="D712" s="73">
        <v>209</v>
      </c>
      <c r="E712" s="73">
        <v>25</v>
      </c>
      <c r="F712" s="73" t="s">
        <v>2091</v>
      </c>
      <c r="G712" s="73" t="s">
        <v>449</v>
      </c>
      <c r="H712" s="73" t="s">
        <v>1102</v>
      </c>
      <c r="I712" s="74" t="s">
        <v>946</v>
      </c>
      <c r="J712" s="74" t="s">
        <v>2292</v>
      </c>
      <c r="K712" s="73" t="s">
        <v>2091</v>
      </c>
      <c r="L712" s="74" t="s">
        <v>945</v>
      </c>
      <c r="M712" s="74" t="s">
        <v>496</v>
      </c>
      <c r="N712" s="74" t="s">
        <v>1128</v>
      </c>
      <c r="O712" s="74"/>
      <c r="P712" s="74" t="s">
        <v>1137</v>
      </c>
      <c r="Q712" s="74" t="s">
        <v>1139</v>
      </c>
      <c r="R712" s="74"/>
      <c r="S712" s="74"/>
      <c r="T712" s="73" t="s">
        <v>947</v>
      </c>
      <c r="U712" s="73" t="s">
        <v>5</v>
      </c>
      <c r="V712" s="68"/>
      <c r="W712" s="68"/>
      <c r="X712" s="68"/>
      <c r="Y712" s="68"/>
      <c r="Z712" s="68"/>
      <c r="AA712" s="68"/>
    </row>
    <row r="713" spans="1:27" ht="76.5">
      <c r="A713" s="71">
        <v>2712</v>
      </c>
      <c r="B713" s="73" t="s">
        <v>2050</v>
      </c>
      <c r="C713" s="73" t="s">
        <v>215</v>
      </c>
      <c r="D713" s="73">
        <v>210</v>
      </c>
      <c r="E713" s="73">
        <v>37</v>
      </c>
      <c r="F713" s="73" t="s">
        <v>2091</v>
      </c>
      <c r="G713" s="73" t="s">
        <v>449</v>
      </c>
      <c r="H713" s="73" t="s">
        <v>1102</v>
      </c>
      <c r="I713" s="74" t="s">
        <v>216</v>
      </c>
      <c r="J713" s="74" t="s">
        <v>1470</v>
      </c>
      <c r="K713" s="73" t="s">
        <v>2091</v>
      </c>
      <c r="L713" s="74" t="s">
        <v>215</v>
      </c>
      <c r="M713" s="74" t="s">
        <v>496</v>
      </c>
      <c r="N713" s="74" t="s">
        <v>1128</v>
      </c>
      <c r="O713" s="74"/>
      <c r="P713" s="74" t="s">
        <v>1137</v>
      </c>
      <c r="Q713" s="74" t="s">
        <v>1139</v>
      </c>
      <c r="R713" s="74"/>
      <c r="S713" s="74"/>
      <c r="T713" s="73" t="s">
        <v>948</v>
      </c>
      <c r="U713" s="73" t="s">
        <v>949</v>
      </c>
      <c r="V713" s="68"/>
      <c r="W713" s="68"/>
      <c r="X713" s="68"/>
      <c r="Y713" s="68"/>
      <c r="Z713" s="68"/>
      <c r="AA713" s="68"/>
    </row>
    <row r="714" spans="1:27" ht="38.25">
      <c r="A714" s="71">
        <v>2713</v>
      </c>
      <c r="B714" s="73" t="s">
        <v>2050</v>
      </c>
      <c r="C714" s="73" t="s">
        <v>950</v>
      </c>
      <c r="D714" s="73">
        <v>212</v>
      </c>
      <c r="E714" s="73">
        <v>1</v>
      </c>
      <c r="F714" s="73" t="s">
        <v>2092</v>
      </c>
      <c r="G714" s="73" t="s">
        <v>449</v>
      </c>
      <c r="H714" s="73" t="s">
        <v>1102</v>
      </c>
      <c r="I714" s="74" t="s">
        <v>951</v>
      </c>
      <c r="J714" s="74" t="s">
        <v>1523</v>
      </c>
      <c r="K714" s="73" t="s">
        <v>2092</v>
      </c>
      <c r="L714" s="74" t="s">
        <v>950</v>
      </c>
      <c r="M714" s="74" t="s">
        <v>496</v>
      </c>
      <c r="N714" s="74" t="s">
        <v>1128</v>
      </c>
      <c r="O714" s="74"/>
      <c r="P714" s="74" t="s">
        <v>1137</v>
      </c>
      <c r="Q714" s="74" t="s">
        <v>1139</v>
      </c>
      <c r="R714" s="74"/>
      <c r="S714" s="74"/>
      <c r="T714" s="73" t="s">
        <v>952</v>
      </c>
      <c r="U714" s="73" t="s">
        <v>943</v>
      </c>
      <c r="V714" s="68"/>
      <c r="W714" s="68"/>
      <c r="X714" s="68"/>
      <c r="Y714" s="68"/>
      <c r="Z714" s="68"/>
      <c r="AA714" s="68"/>
    </row>
    <row r="715" spans="1:27" ht="127.5">
      <c r="A715" s="71">
        <v>2714</v>
      </c>
      <c r="B715" s="73" t="s">
        <v>2050</v>
      </c>
      <c r="C715" s="73" t="s">
        <v>1439</v>
      </c>
      <c r="D715" s="73">
        <v>213</v>
      </c>
      <c r="E715" s="73">
        <v>42</v>
      </c>
      <c r="F715" s="73" t="s">
        <v>2092</v>
      </c>
      <c r="G715" s="73" t="s">
        <v>449</v>
      </c>
      <c r="H715" s="73" t="s">
        <v>1097</v>
      </c>
      <c r="I715" s="74" t="s">
        <v>1440</v>
      </c>
      <c r="J715" s="74" t="s">
        <v>1772</v>
      </c>
      <c r="K715" s="73" t="s">
        <v>2092</v>
      </c>
      <c r="L715" s="74" t="s">
        <v>1439</v>
      </c>
      <c r="M715" s="74" t="s">
        <v>498</v>
      </c>
      <c r="N715" s="74" t="s">
        <v>1098</v>
      </c>
      <c r="O715" s="74"/>
      <c r="P715" s="74" t="s">
        <v>2207</v>
      </c>
      <c r="Q715" s="74" t="s">
        <v>67</v>
      </c>
      <c r="R715" s="74" t="s">
        <v>1939</v>
      </c>
      <c r="S715" s="74" t="s">
        <v>2419</v>
      </c>
      <c r="T715" s="73" t="s">
        <v>953</v>
      </c>
      <c r="U715" s="73" t="s">
        <v>954</v>
      </c>
      <c r="V715" s="68" t="s">
        <v>1674</v>
      </c>
      <c r="W715" s="68" t="s">
        <v>2587</v>
      </c>
      <c r="X715" s="68"/>
      <c r="Y715" s="68" t="s">
        <v>585</v>
      </c>
      <c r="Z715" s="68"/>
      <c r="AA715" s="68">
        <v>4.01</v>
      </c>
    </row>
    <row r="716" spans="1:27" ht="51">
      <c r="A716" s="71">
        <v>2715</v>
      </c>
      <c r="B716" s="73" t="s">
        <v>2050</v>
      </c>
      <c r="C716" s="73" t="s">
        <v>1456</v>
      </c>
      <c r="D716" s="73">
        <v>214</v>
      </c>
      <c r="E716" s="73">
        <v>23</v>
      </c>
      <c r="F716" s="73" t="s">
        <v>2092</v>
      </c>
      <c r="G716" s="73" t="s">
        <v>449</v>
      </c>
      <c r="H716" s="73" t="s">
        <v>1097</v>
      </c>
      <c r="I716" s="74" t="s">
        <v>1457</v>
      </c>
      <c r="J716" s="74" t="s">
        <v>1017</v>
      </c>
      <c r="K716" s="73" t="s">
        <v>2092</v>
      </c>
      <c r="L716" s="74" t="s">
        <v>1456</v>
      </c>
      <c r="M716" s="74" t="s">
        <v>498</v>
      </c>
      <c r="N716" s="74" t="s">
        <v>1098</v>
      </c>
      <c r="O716" s="74"/>
      <c r="P716" s="74" t="s">
        <v>1137</v>
      </c>
      <c r="Q716" s="74" t="s">
        <v>67</v>
      </c>
      <c r="R716" s="74"/>
      <c r="S716" s="74"/>
      <c r="T716" s="73" t="s">
        <v>955</v>
      </c>
      <c r="U716" s="73" t="s">
        <v>1372</v>
      </c>
      <c r="V716" s="68" t="s">
        <v>1674</v>
      </c>
      <c r="W716" s="68" t="s">
        <v>2617</v>
      </c>
      <c r="X716" s="68" t="s">
        <v>300</v>
      </c>
      <c r="Y716" s="68"/>
      <c r="Z716" s="68"/>
      <c r="AA716" s="68"/>
    </row>
    <row r="717" spans="1:27" ht="51">
      <c r="A717" s="71">
        <v>2716</v>
      </c>
      <c r="B717" s="73" t="s">
        <v>2050</v>
      </c>
      <c r="C717" s="73" t="s">
        <v>2240</v>
      </c>
      <c r="D717" s="73">
        <v>214</v>
      </c>
      <c r="E717" s="73">
        <v>45</v>
      </c>
      <c r="F717" s="73" t="s">
        <v>2092</v>
      </c>
      <c r="G717" s="73" t="s">
        <v>449</v>
      </c>
      <c r="H717" s="73" t="s">
        <v>1097</v>
      </c>
      <c r="I717" s="74" t="s">
        <v>1457</v>
      </c>
      <c r="J717" s="74" t="s">
        <v>1918</v>
      </c>
      <c r="K717" s="73" t="s">
        <v>2092</v>
      </c>
      <c r="L717" s="74" t="s">
        <v>2240</v>
      </c>
      <c r="M717" s="74" t="s">
        <v>498</v>
      </c>
      <c r="N717" s="74" t="s">
        <v>1098</v>
      </c>
      <c r="O717" s="74"/>
      <c r="P717" s="74" t="s">
        <v>2207</v>
      </c>
      <c r="Q717" s="74" t="s">
        <v>67</v>
      </c>
      <c r="R717" s="74" t="s">
        <v>1939</v>
      </c>
      <c r="S717" s="74" t="s">
        <v>2419</v>
      </c>
      <c r="T717" s="73" t="s">
        <v>956</v>
      </c>
      <c r="U717" s="73" t="s">
        <v>957</v>
      </c>
      <c r="V717" s="68" t="s">
        <v>1669</v>
      </c>
      <c r="W717" s="68" t="s">
        <v>2617</v>
      </c>
      <c r="X717" s="68"/>
      <c r="Y717" s="68" t="s">
        <v>585</v>
      </c>
      <c r="Z717" s="68"/>
      <c r="AA717" s="68">
        <v>4.01</v>
      </c>
    </row>
    <row r="718" spans="1:27" ht="51">
      <c r="A718" s="71">
        <v>2717</v>
      </c>
      <c r="B718" s="73" t="s">
        <v>2050</v>
      </c>
      <c r="C718" s="73" t="s">
        <v>1511</v>
      </c>
      <c r="D718" s="73">
        <v>215</v>
      </c>
      <c r="E718" s="73">
        <v>6</v>
      </c>
      <c r="F718" s="73" t="s">
        <v>2092</v>
      </c>
      <c r="G718" s="73" t="s">
        <v>449</v>
      </c>
      <c r="H718" s="73" t="s">
        <v>1097</v>
      </c>
      <c r="I718" s="74" t="s">
        <v>1512</v>
      </c>
      <c r="J718" s="74" t="s">
        <v>1982</v>
      </c>
      <c r="K718" s="73" t="s">
        <v>2092</v>
      </c>
      <c r="L718" s="74" t="s">
        <v>1511</v>
      </c>
      <c r="M718" s="74" t="s">
        <v>498</v>
      </c>
      <c r="N718" s="74" t="s">
        <v>1098</v>
      </c>
      <c r="O718" s="74"/>
      <c r="P718" s="74" t="s">
        <v>2207</v>
      </c>
      <c r="Q718" s="74" t="s">
        <v>67</v>
      </c>
      <c r="R718" s="74" t="s">
        <v>1939</v>
      </c>
      <c r="S718" s="74" t="s">
        <v>2419</v>
      </c>
      <c r="T718" s="73" t="s">
        <v>958</v>
      </c>
      <c r="U718" s="73" t="s">
        <v>545</v>
      </c>
      <c r="V718" s="68" t="s">
        <v>1669</v>
      </c>
      <c r="W718" s="68" t="s">
        <v>2617</v>
      </c>
      <c r="X718" s="68"/>
      <c r="Y718" s="68" t="s">
        <v>585</v>
      </c>
      <c r="Z718" s="68"/>
      <c r="AA718" s="68">
        <v>4.01</v>
      </c>
    </row>
    <row r="719" spans="1:27" ht="51">
      <c r="A719" s="71">
        <v>2718</v>
      </c>
      <c r="B719" s="73" t="s">
        <v>2050</v>
      </c>
      <c r="C719" s="73" t="s">
        <v>1511</v>
      </c>
      <c r="D719" s="73">
        <v>215</v>
      </c>
      <c r="E719" s="73">
        <v>8</v>
      </c>
      <c r="F719" s="73" t="s">
        <v>2092</v>
      </c>
      <c r="G719" s="73" t="s">
        <v>449</v>
      </c>
      <c r="H719" s="73" t="s">
        <v>1097</v>
      </c>
      <c r="I719" s="74" t="s">
        <v>1512</v>
      </c>
      <c r="J719" s="74" t="s">
        <v>1517</v>
      </c>
      <c r="K719" s="73" t="s">
        <v>2092</v>
      </c>
      <c r="L719" s="74" t="s">
        <v>1511</v>
      </c>
      <c r="M719" s="74" t="s">
        <v>498</v>
      </c>
      <c r="N719" s="74" t="s">
        <v>1098</v>
      </c>
      <c r="O719" s="74"/>
      <c r="P719" s="74" t="s">
        <v>1137</v>
      </c>
      <c r="Q719" s="74" t="s">
        <v>67</v>
      </c>
      <c r="R719" s="74"/>
      <c r="S719" s="74"/>
      <c r="T719" s="73" t="s">
        <v>959</v>
      </c>
      <c r="U719" s="73" t="s">
        <v>960</v>
      </c>
      <c r="V719" s="68" t="s">
        <v>1674</v>
      </c>
      <c r="W719" s="79" t="s">
        <v>2588</v>
      </c>
      <c r="X719" s="68" t="s">
        <v>300</v>
      </c>
      <c r="Y719" s="68"/>
      <c r="Z719" s="68"/>
      <c r="AA719" s="68"/>
    </row>
    <row r="720" spans="1:27" ht="63.75">
      <c r="A720" s="71">
        <v>2719</v>
      </c>
      <c r="B720" s="73" t="s">
        <v>2050</v>
      </c>
      <c r="C720" s="73" t="s">
        <v>1511</v>
      </c>
      <c r="D720" s="73">
        <v>215</v>
      </c>
      <c r="E720" s="73">
        <v>26</v>
      </c>
      <c r="F720" s="73" t="s">
        <v>2091</v>
      </c>
      <c r="G720" s="73" t="s">
        <v>449</v>
      </c>
      <c r="H720" s="73" t="s">
        <v>1097</v>
      </c>
      <c r="I720" s="74" t="s">
        <v>1512</v>
      </c>
      <c r="J720" s="74" t="s">
        <v>1015</v>
      </c>
      <c r="K720" s="73" t="s">
        <v>2091</v>
      </c>
      <c r="L720" s="74" t="s">
        <v>1511</v>
      </c>
      <c r="M720" s="74" t="s">
        <v>498</v>
      </c>
      <c r="N720" s="74" t="s">
        <v>1098</v>
      </c>
      <c r="O720" s="74"/>
      <c r="P720" s="74" t="s">
        <v>2207</v>
      </c>
      <c r="Q720" s="74" t="s">
        <v>67</v>
      </c>
      <c r="R720" s="74" t="s">
        <v>1939</v>
      </c>
      <c r="S720" s="74" t="s">
        <v>2419</v>
      </c>
      <c r="T720" s="73" t="s">
        <v>961</v>
      </c>
      <c r="U720" s="73" t="s">
        <v>962</v>
      </c>
      <c r="V720" s="68" t="s">
        <v>902</v>
      </c>
      <c r="W720" s="68" t="s">
        <v>2589</v>
      </c>
      <c r="X720" s="68"/>
      <c r="Y720" s="68" t="s">
        <v>585</v>
      </c>
      <c r="Z720" s="68"/>
      <c r="AA720" s="68" t="s">
        <v>586</v>
      </c>
    </row>
    <row r="721" spans="1:27" ht="114.75">
      <c r="A721" s="71">
        <v>2720</v>
      </c>
      <c r="B721" s="73" t="s">
        <v>2050</v>
      </c>
      <c r="C721" s="73" t="s">
        <v>1511</v>
      </c>
      <c r="D721" s="73">
        <v>215</v>
      </c>
      <c r="E721" s="73">
        <v>33</v>
      </c>
      <c r="F721" s="73" t="s">
        <v>2091</v>
      </c>
      <c r="G721" s="73" t="s">
        <v>449</v>
      </c>
      <c r="H721" s="73" t="s">
        <v>1097</v>
      </c>
      <c r="I721" s="74" t="s">
        <v>1512</v>
      </c>
      <c r="J721" s="74" t="s">
        <v>1861</v>
      </c>
      <c r="K721" s="73" t="s">
        <v>2091</v>
      </c>
      <c r="L721" s="74" t="s">
        <v>1511</v>
      </c>
      <c r="M721" s="74" t="s">
        <v>498</v>
      </c>
      <c r="N721" s="74" t="s">
        <v>1098</v>
      </c>
      <c r="O721" s="74"/>
      <c r="P721" s="74" t="s">
        <v>2207</v>
      </c>
      <c r="Q721" s="74" t="s">
        <v>67</v>
      </c>
      <c r="R721" s="74" t="s">
        <v>1939</v>
      </c>
      <c r="S721" s="74" t="s">
        <v>2419</v>
      </c>
      <c r="T721" s="73" t="s">
        <v>598</v>
      </c>
      <c r="U721" s="73" t="s">
        <v>18</v>
      </c>
      <c r="V721" s="68" t="s">
        <v>1674</v>
      </c>
      <c r="W721" s="68" t="s">
        <v>2623</v>
      </c>
      <c r="X721" s="68"/>
      <c r="Y721" s="68" t="s">
        <v>585</v>
      </c>
      <c r="Z721" s="68"/>
      <c r="AA721" s="68">
        <v>4.01</v>
      </c>
    </row>
    <row r="722" spans="1:27" ht="63.75">
      <c r="A722" s="71">
        <v>2721</v>
      </c>
      <c r="B722" s="73" t="s">
        <v>2050</v>
      </c>
      <c r="C722" s="73" t="s">
        <v>1469</v>
      </c>
      <c r="D722" s="73">
        <v>216</v>
      </c>
      <c r="E722" s="73">
        <v>8</v>
      </c>
      <c r="F722" s="73" t="s">
        <v>2092</v>
      </c>
      <c r="G722" s="73" t="s">
        <v>449</v>
      </c>
      <c r="H722" s="73" t="s">
        <v>1097</v>
      </c>
      <c r="I722" s="74" t="s">
        <v>1495</v>
      </c>
      <c r="J722" s="74" t="s">
        <v>1517</v>
      </c>
      <c r="K722" s="73" t="s">
        <v>2092</v>
      </c>
      <c r="L722" s="74" t="s">
        <v>1469</v>
      </c>
      <c r="M722" s="74" t="s">
        <v>498</v>
      </c>
      <c r="N722" s="74" t="s">
        <v>1098</v>
      </c>
      <c r="O722" s="74"/>
      <c r="P722" s="74" t="s">
        <v>1137</v>
      </c>
      <c r="Q722" s="74" t="s">
        <v>67</v>
      </c>
      <c r="R722" s="74"/>
      <c r="S722" s="74"/>
      <c r="T722" s="73" t="s">
        <v>19</v>
      </c>
      <c r="U722" s="73" t="s">
        <v>545</v>
      </c>
      <c r="V722" s="68" t="s">
        <v>1674</v>
      </c>
      <c r="W722" s="68"/>
      <c r="X722" s="68" t="s">
        <v>300</v>
      </c>
      <c r="Y722" s="68"/>
      <c r="Z722" s="68"/>
      <c r="AA722" s="68"/>
    </row>
    <row r="723" spans="1:27" ht="165.75">
      <c r="A723" s="71">
        <v>2722</v>
      </c>
      <c r="B723" s="73" t="s">
        <v>2050</v>
      </c>
      <c r="C723" s="73" t="s">
        <v>1469</v>
      </c>
      <c r="D723" s="73">
        <v>216</v>
      </c>
      <c r="E723" s="73">
        <v>32</v>
      </c>
      <c r="F723" s="73" t="s">
        <v>2091</v>
      </c>
      <c r="G723" s="73" t="s">
        <v>449</v>
      </c>
      <c r="H723" s="73" t="s">
        <v>1097</v>
      </c>
      <c r="I723" s="74" t="s">
        <v>1495</v>
      </c>
      <c r="J723" s="74" t="s">
        <v>969</v>
      </c>
      <c r="K723" s="73" t="s">
        <v>2091</v>
      </c>
      <c r="L723" s="74" t="s">
        <v>1469</v>
      </c>
      <c r="M723" s="74" t="s">
        <v>498</v>
      </c>
      <c r="N723" s="74" t="s">
        <v>1098</v>
      </c>
      <c r="O723" s="74"/>
      <c r="P723" s="74" t="s">
        <v>2207</v>
      </c>
      <c r="Q723" s="74" t="s">
        <v>67</v>
      </c>
      <c r="R723" s="74" t="s">
        <v>1939</v>
      </c>
      <c r="S723" s="74" t="s">
        <v>2419</v>
      </c>
      <c r="T723" s="73" t="s">
        <v>20</v>
      </c>
      <c r="U723" s="73" t="s">
        <v>21</v>
      </c>
      <c r="V723" s="68" t="s">
        <v>1674</v>
      </c>
      <c r="W723" s="68" t="s">
        <v>2622</v>
      </c>
      <c r="X723" s="68"/>
      <c r="Y723" s="68" t="s">
        <v>585</v>
      </c>
      <c r="Z723" s="68"/>
      <c r="AA723" s="68">
        <v>4.01</v>
      </c>
    </row>
    <row r="724" spans="1:27" ht="89.25">
      <c r="A724" s="71">
        <v>2723</v>
      </c>
      <c r="B724" s="73" t="s">
        <v>2050</v>
      </c>
      <c r="C724" s="73" t="s">
        <v>22</v>
      </c>
      <c r="D724" s="73">
        <v>217</v>
      </c>
      <c r="E724" s="73">
        <v>18</v>
      </c>
      <c r="F724" s="73" t="s">
        <v>2092</v>
      </c>
      <c r="G724" s="73" t="s">
        <v>449</v>
      </c>
      <c r="H724" s="73" t="s">
        <v>1097</v>
      </c>
      <c r="I724" s="74" t="s">
        <v>23</v>
      </c>
      <c r="J724" s="74" t="s">
        <v>1782</v>
      </c>
      <c r="K724" s="73" t="s">
        <v>2092</v>
      </c>
      <c r="L724" s="74" t="s">
        <v>22</v>
      </c>
      <c r="M724" s="74" t="s">
        <v>499</v>
      </c>
      <c r="N724" s="74" t="s">
        <v>1129</v>
      </c>
      <c r="O724" s="74"/>
      <c r="P724" s="74" t="s">
        <v>2207</v>
      </c>
      <c r="Q724" s="74" t="s">
        <v>1863</v>
      </c>
      <c r="R724" s="74" t="s">
        <v>2413</v>
      </c>
      <c r="S724" s="74" t="s">
        <v>2400</v>
      </c>
      <c r="T724" s="73" t="s">
        <v>53</v>
      </c>
      <c r="U724" s="73" t="s">
        <v>54</v>
      </c>
      <c r="V724" s="79" t="s">
        <v>902</v>
      </c>
      <c r="W724" s="79" t="s">
        <v>1604</v>
      </c>
      <c r="X724" s="68"/>
      <c r="Y724" s="68" t="s">
        <v>585</v>
      </c>
      <c r="Z724" s="68"/>
      <c r="AA724" s="68" t="s">
        <v>586</v>
      </c>
    </row>
    <row r="725" spans="1:27" ht="63.75">
      <c r="A725" s="71">
        <v>2724</v>
      </c>
      <c r="B725" s="73" t="s">
        <v>2050</v>
      </c>
      <c r="C725" s="73" t="s">
        <v>22</v>
      </c>
      <c r="D725" s="73">
        <v>217</v>
      </c>
      <c r="E725" s="73">
        <v>37</v>
      </c>
      <c r="F725" s="73" t="s">
        <v>2091</v>
      </c>
      <c r="G725" s="73" t="s">
        <v>449</v>
      </c>
      <c r="H725" s="73" t="s">
        <v>1097</v>
      </c>
      <c r="I725" s="74" t="s">
        <v>23</v>
      </c>
      <c r="J725" s="74" t="s">
        <v>1470</v>
      </c>
      <c r="K725" s="73" t="s">
        <v>2091</v>
      </c>
      <c r="L725" s="74" t="s">
        <v>22</v>
      </c>
      <c r="M725" s="74" t="s">
        <v>499</v>
      </c>
      <c r="N725" s="74" t="s">
        <v>1129</v>
      </c>
      <c r="O725" s="74"/>
      <c r="P725" s="74" t="s">
        <v>2207</v>
      </c>
      <c r="Q725" s="74" t="s">
        <v>1863</v>
      </c>
      <c r="R725" s="74" t="s">
        <v>2413</v>
      </c>
      <c r="S725" s="74" t="s">
        <v>2400</v>
      </c>
      <c r="T725" s="73" t="s">
        <v>55</v>
      </c>
      <c r="U725" s="73" t="s">
        <v>590</v>
      </c>
      <c r="V725" s="79" t="s">
        <v>1674</v>
      </c>
      <c r="W725" s="79" t="s">
        <v>1605</v>
      </c>
      <c r="X725" s="68"/>
      <c r="Y725" s="68" t="s">
        <v>585</v>
      </c>
      <c r="Z725" s="68"/>
      <c r="AA725" s="68">
        <v>4.01</v>
      </c>
    </row>
    <row r="726" spans="1:27" ht="102">
      <c r="A726" s="71">
        <v>2725</v>
      </c>
      <c r="B726" s="73" t="s">
        <v>2050</v>
      </c>
      <c r="C726" s="73" t="s">
        <v>56</v>
      </c>
      <c r="D726" s="73">
        <v>219</v>
      </c>
      <c r="E726" s="73">
        <v>55</v>
      </c>
      <c r="F726" s="73" t="s">
        <v>2091</v>
      </c>
      <c r="G726" s="73" t="s">
        <v>449</v>
      </c>
      <c r="H726" s="73" t="s">
        <v>1097</v>
      </c>
      <c r="I726" s="74" t="s">
        <v>57</v>
      </c>
      <c r="J726" s="74" t="s">
        <v>1794</v>
      </c>
      <c r="K726" s="73" t="s">
        <v>2091</v>
      </c>
      <c r="L726" s="74" t="s">
        <v>56</v>
      </c>
      <c r="M726" s="74" t="s">
        <v>499</v>
      </c>
      <c r="N726" s="74" t="s">
        <v>1129</v>
      </c>
      <c r="O726" s="74"/>
      <c r="P726" s="74" t="s">
        <v>1137</v>
      </c>
      <c r="Q726" s="74" t="s">
        <v>1863</v>
      </c>
      <c r="R726" s="74"/>
      <c r="S726" s="74"/>
      <c r="T726" s="73" t="s">
        <v>58</v>
      </c>
      <c r="U726" s="73" t="s">
        <v>59</v>
      </c>
      <c r="V726" s="79" t="s">
        <v>2414</v>
      </c>
      <c r="W726" s="68"/>
      <c r="X726" s="68"/>
      <c r="Y726" s="68"/>
      <c r="Z726" s="68"/>
      <c r="AA726" s="68"/>
    </row>
    <row r="727" spans="1:27" ht="165.75">
      <c r="A727" s="71">
        <v>2726</v>
      </c>
      <c r="B727" s="73" t="s">
        <v>2050</v>
      </c>
      <c r="C727" s="73" t="s">
        <v>60</v>
      </c>
      <c r="D727" s="73">
        <v>220</v>
      </c>
      <c r="E727" s="73">
        <v>37</v>
      </c>
      <c r="F727" s="73" t="s">
        <v>2092</v>
      </c>
      <c r="G727" s="73" t="s">
        <v>449</v>
      </c>
      <c r="H727" s="73" t="s">
        <v>1097</v>
      </c>
      <c r="I727" s="74" t="s">
        <v>61</v>
      </c>
      <c r="J727" s="74" t="s">
        <v>1470</v>
      </c>
      <c r="K727" s="73" t="s">
        <v>2092</v>
      </c>
      <c r="L727" s="74" t="s">
        <v>60</v>
      </c>
      <c r="M727" s="74" t="s">
        <v>499</v>
      </c>
      <c r="N727" s="74" t="s">
        <v>1129</v>
      </c>
      <c r="O727" s="74"/>
      <c r="P727" s="74" t="s">
        <v>2207</v>
      </c>
      <c r="Q727" s="74" t="s">
        <v>1863</v>
      </c>
      <c r="R727" s="74" t="s">
        <v>2413</v>
      </c>
      <c r="S727" s="74" t="s">
        <v>2400</v>
      </c>
      <c r="T727" s="73" t="s">
        <v>62</v>
      </c>
      <c r="U727" s="73" t="s">
        <v>63</v>
      </c>
      <c r="V727" s="79" t="s">
        <v>1674</v>
      </c>
      <c r="W727" s="79" t="s">
        <v>1606</v>
      </c>
      <c r="X727" s="68"/>
      <c r="Y727" s="68" t="s">
        <v>585</v>
      </c>
      <c r="Z727" s="68"/>
      <c r="AA727" s="68">
        <v>4.01</v>
      </c>
    </row>
    <row r="728" spans="1:27" ht="382.5">
      <c r="A728" s="71">
        <v>2727</v>
      </c>
      <c r="B728" s="73" t="s">
        <v>2051</v>
      </c>
      <c r="C728" s="73" t="s">
        <v>2093</v>
      </c>
      <c r="D728" s="73"/>
      <c r="E728" s="73"/>
      <c r="F728" s="73" t="s">
        <v>1910</v>
      </c>
      <c r="G728" s="73" t="s">
        <v>450</v>
      </c>
      <c r="H728" s="73" t="s">
        <v>460</v>
      </c>
      <c r="I728" s="74"/>
      <c r="J728" s="74"/>
      <c r="K728" s="73" t="s">
        <v>451</v>
      </c>
      <c r="L728" s="74" t="s">
        <v>2093</v>
      </c>
      <c r="M728" s="74" t="s">
        <v>458</v>
      </c>
      <c r="N728" s="74" t="s">
        <v>1133</v>
      </c>
      <c r="O728" s="74"/>
      <c r="P728" s="74" t="s">
        <v>1137</v>
      </c>
      <c r="Q728" s="74"/>
      <c r="R728" s="74"/>
      <c r="S728" s="74"/>
      <c r="T728" s="73" t="s">
        <v>712</v>
      </c>
      <c r="U728" s="73" t="s">
        <v>713</v>
      </c>
      <c r="V728" s="68"/>
      <c r="W728" s="68"/>
      <c r="X728" s="68"/>
      <c r="Y728" s="68"/>
      <c r="Z728" s="68"/>
      <c r="AA728" s="68"/>
    </row>
    <row r="729" spans="1:27" ht="140.25">
      <c r="A729" s="71">
        <v>2728</v>
      </c>
      <c r="B729" s="73" t="s">
        <v>2051</v>
      </c>
      <c r="C729" s="73" t="s">
        <v>714</v>
      </c>
      <c r="D729" s="73">
        <v>7</v>
      </c>
      <c r="E729" s="73">
        <v>30</v>
      </c>
      <c r="F729" s="73" t="s">
        <v>1910</v>
      </c>
      <c r="G729" s="73" t="s">
        <v>450</v>
      </c>
      <c r="H729" s="73" t="s">
        <v>458</v>
      </c>
      <c r="I729" s="74" t="s">
        <v>1753</v>
      </c>
      <c r="J729" s="74" t="s">
        <v>967</v>
      </c>
      <c r="K729" s="73" t="s">
        <v>451</v>
      </c>
      <c r="L729" s="74" t="s">
        <v>714</v>
      </c>
      <c r="M729" s="74" t="s">
        <v>463</v>
      </c>
      <c r="N729" s="74" t="s">
        <v>1110</v>
      </c>
      <c r="O729" s="74"/>
      <c r="P729" s="74" t="s">
        <v>2207</v>
      </c>
      <c r="Q729" s="74"/>
      <c r="R729" s="74" t="s">
        <v>2421</v>
      </c>
      <c r="S729" s="74" t="s">
        <v>2400</v>
      </c>
      <c r="T729" s="73" t="s">
        <v>1688</v>
      </c>
      <c r="U729" s="73" t="s">
        <v>715</v>
      </c>
      <c r="V729" s="68" t="s">
        <v>1674</v>
      </c>
      <c r="W729" s="68" t="s">
        <v>2596</v>
      </c>
      <c r="X729" s="68"/>
      <c r="Y729" s="68" t="s">
        <v>584</v>
      </c>
      <c r="Z729" s="68"/>
      <c r="AA729" s="68">
        <v>4.01</v>
      </c>
    </row>
    <row r="730" spans="1:27" ht="51">
      <c r="A730" s="71">
        <v>2729</v>
      </c>
      <c r="B730" s="73" t="s">
        <v>2051</v>
      </c>
      <c r="C730" s="73"/>
      <c r="D730" s="73">
        <v>8</v>
      </c>
      <c r="E730" s="73">
        <v>41</v>
      </c>
      <c r="F730" s="73" t="s">
        <v>2092</v>
      </c>
      <c r="G730" s="73" t="s">
        <v>449</v>
      </c>
      <c r="H730" s="73" t="s">
        <v>458</v>
      </c>
      <c r="I730" s="74" t="s">
        <v>1517</v>
      </c>
      <c r="J730" s="74" t="s">
        <v>1466</v>
      </c>
      <c r="K730" s="73" t="s">
        <v>2092</v>
      </c>
      <c r="L730" s="74"/>
      <c r="M730" s="74" t="s">
        <v>464</v>
      </c>
      <c r="N730" s="74" t="s">
        <v>1099</v>
      </c>
      <c r="O730" s="74"/>
      <c r="P730" s="74" t="s">
        <v>2207</v>
      </c>
      <c r="Q730" s="74" t="s">
        <v>67</v>
      </c>
      <c r="R730" s="74" t="s">
        <v>2421</v>
      </c>
      <c r="S730" s="74" t="s">
        <v>2400</v>
      </c>
      <c r="T730" s="73" t="s">
        <v>716</v>
      </c>
      <c r="U730" s="73" t="s">
        <v>717</v>
      </c>
      <c r="V730" s="68" t="s">
        <v>1669</v>
      </c>
      <c r="W730" s="68"/>
      <c r="X730" s="68"/>
      <c r="Y730" s="68" t="s">
        <v>585</v>
      </c>
      <c r="Z730" s="79" t="s">
        <v>64</v>
      </c>
      <c r="AA730" s="68">
        <v>4.01</v>
      </c>
    </row>
    <row r="731" spans="1:27" ht="51">
      <c r="A731" s="71">
        <v>2730</v>
      </c>
      <c r="B731" s="73" t="s">
        <v>2051</v>
      </c>
      <c r="C731" s="73"/>
      <c r="D731" s="73">
        <v>9</v>
      </c>
      <c r="E731" s="73">
        <v>8</v>
      </c>
      <c r="F731" s="73" t="s">
        <v>2092</v>
      </c>
      <c r="G731" s="73" t="s">
        <v>449</v>
      </c>
      <c r="H731" s="73" t="s">
        <v>458</v>
      </c>
      <c r="I731" s="74" t="s">
        <v>1436</v>
      </c>
      <c r="J731" s="74" t="s">
        <v>1517</v>
      </c>
      <c r="K731" s="73" t="s">
        <v>2092</v>
      </c>
      <c r="L731" s="74"/>
      <c r="M731" s="74" t="s">
        <v>464</v>
      </c>
      <c r="N731" s="74" t="s">
        <v>1099</v>
      </c>
      <c r="O731" s="74"/>
      <c r="P731" s="74" t="s">
        <v>2207</v>
      </c>
      <c r="Q731" s="74" t="s">
        <v>67</v>
      </c>
      <c r="R731" s="74" t="s">
        <v>2421</v>
      </c>
      <c r="S731" s="74" t="s">
        <v>2400</v>
      </c>
      <c r="T731" s="73" t="s">
        <v>718</v>
      </c>
      <c r="U731" s="73" t="s">
        <v>719</v>
      </c>
      <c r="V731" s="68" t="s">
        <v>1669</v>
      </c>
      <c r="W731" s="68"/>
      <c r="X731" s="68"/>
      <c r="Y731" s="68" t="s">
        <v>2592</v>
      </c>
      <c r="Z731" s="68"/>
      <c r="AA731" s="68">
        <v>4.01</v>
      </c>
    </row>
    <row r="732" spans="1:27" ht="178.5">
      <c r="A732" s="71">
        <v>2731</v>
      </c>
      <c r="B732" s="73" t="s">
        <v>2051</v>
      </c>
      <c r="C732" s="73" t="s">
        <v>687</v>
      </c>
      <c r="D732" s="73">
        <v>18</v>
      </c>
      <c r="E732" s="73">
        <v>9</v>
      </c>
      <c r="F732" s="73" t="s">
        <v>1910</v>
      </c>
      <c r="G732" s="73" t="s">
        <v>450</v>
      </c>
      <c r="H732" s="73" t="s">
        <v>458</v>
      </c>
      <c r="I732" s="74" t="s">
        <v>1782</v>
      </c>
      <c r="J732" s="74" t="s">
        <v>1436</v>
      </c>
      <c r="K732" s="73" t="s">
        <v>451</v>
      </c>
      <c r="L732" s="74" t="s">
        <v>687</v>
      </c>
      <c r="M732" s="74" t="s">
        <v>469</v>
      </c>
      <c r="N732" s="74" t="s">
        <v>1110</v>
      </c>
      <c r="O732" s="74"/>
      <c r="P732" s="74" t="s">
        <v>2207</v>
      </c>
      <c r="Q732" s="74" t="s">
        <v>67</v>
      </c>
      <c r="R732" s="74" t="s">
        <v>2421</v>
      </c>
      <c r="S732" s="74" t="s">
        <v>2400</v>
      </c>
      <c r="T732" s="73" t="s">
        <v>720</v>
      </c>
      <c r="U732" s="73" t="s">
        <v>721</v>
      </c>
      <c r="V732" s="68" t="s">
        <v>1670</v>
      </c>
      <c r="W732" s="68" t="s">
        <v>2138</v>
      </c>
      <c r="X732" s="68"/>
      <c r="Y732" s="68" t="s">
        <v>584</v>
      </c>
      <c r="Z732" s="68"/>
      <c r="AA732" s="68">
        <v>4.01</v>
      </c>
    </row>
    <row r="733" spans="1:27" ht="204">
      <c r="A733" s="71">
        <v>2732</v>
      </c>
      <c r="B733" s="73" t="s">
        <v>2051</v>
      </c>
      <c r="C733" s="73" t="s">
        <v>850</v>
      </c>
      <c r="D733" s="73">
        <v>35</v>
      </c>
      <c r="E733" s="73">
        <v>9</v>
      </c>
      <c r="F733" s="73" t="s">
        <v>2091</v>
      </c>
      <c r="G733" s="73" t="s">
        <v>449</v>
      </c>
      <c r="H733" s="73" t="s">
        <v>458</v>
      </c>
      <c r="I733" s="74" t="s">
        <v>734</v>
      </c>
      <c r="J733" s="74" t="s">
        <v>1436</v>
      </c>
      <c r="K733" s="73" t="s">
        <v>2091</v>
      </c>
      <c r="L733" s="74" t="s">
        <v>850</v>
      </c>
      <c r="M733" s="74" t="s">
        <v>472</v>
      </c>
      <c r="N733" s="74" t="s">
        <v>1110</v>
      </c>
      <c r="O733" s="74"/>
      <c r="P733" s="74" t="s">
        <v>2207</v>
      </c>
      <c r="Q733" s="74"/>
      <c r="R733" s="74" t="s">
        <v>2632</v>
      </c>
      <c r="S733" s="74" t="s">
        <v>2419</v>
      </c>
      <c r="T733" s="73" t="s">
        <v>166</v>
      </c>
      <c r="U733" s="73" t="s">
        <v>167</v>
      </c>
      <c r="V733" s="79" t="s">
        <v>2067</v>
      </c>
      <c r="W733" s="79" t="s">
        <v>2671</v>
      </c>
      <c r="X733" s="68"/>
      <c r="Y733" s="68" t="s">
        <v>584</v>
      </c>
      <c r="Z733" s="68"/>
      <c r="AA733" s="68">
        <v>4.01</v>
      </c>
    </row>
    <row r="734" spans="1:27" ht="76.5">
      <c r="A734" s="71">
        <v>2733</v>
      </c>
      <c r="B734" s="73" t="s">
        <v>2051</v>
      </c>
      <c r="C734" s="73" t="s">
        <v>1161</v>
      </c>
      <c r="D734" s="73">
        <v>47</v>
      </c>
      <c r="E734" s="73">
        <v>62</v>
      </c>
      <c r="F734" s="73" t="s">
        <v>1910</v>
      </c>
      <c r="G734" s="73" t="s">
        <v>450</v>
      </c>
      <c r="H734" s="73" t="s">
        <v>1097</v>
      </c>
      <c r="I734" s="74" t="s">
        <v>2291</v>
      </c>
      <c r="J734" s="74" t="s">
        <v>1428</v>
      </c>
      <c r="K734" s="73" t="s">
        <v>451</v>
      </c>
      <c r="L734" s="74" t="s">
        <v>1161</v>
      </c>
      <c r="M734" s="74" t="s">
        <v>472</v>
      </c>
      <c r="N734" s="74" t="s">
        <v>1098</v>
      </c>
      <c r="O734" s="74"/>
      <c r="P734" s="74" t="s">
        <v>2207</v>
      </c>
      <c r="Q734" s="74" t="s">
        <v>67</v>
      </c>
      <c r="R734" s="74" t="s">
        <v>1939</v>
      </c>
      <c r="S734" s="74" t="s">
        <v>2419</v>
      </c>
      <c r="T734" s="73" t="s">
        <v>168</v>
      </c>
      <c r="U734" s="73" t="s">
        <v>169</v>
      </c>
      <c r="V734" s="68" t="s">
        <v>1669</v>
      </c>
      <c r="W734" s="68" t="s">
        <v>2617</v>
      </c>
      <c r="X734" s="68"/>
      <c r="Y734" s="68" t="s">
        <v>585</v>
      </c>
      <c r="Z734" s="68"/>
      <c r="AA734" s="68">
        <v>4.01</v>
      </c>
    </row>
    <row r="735" spans="1:27" ht="102">
      <c r="A735" s="71">
        <v>2734</v>
      </c>
      <c r="B735" s="73" t="s">
        <v>2051</v>
      </c>
      <c r="C735" s="73" t="s">
        <v>170</v>
      </c>
      <c r="D735" s="73">
        <v>62</v>
      </c>
      <c r="E735" s="73">
        <v>64</v>
      </c>
      <c r="F735" s="73" t="s">
        <v>1887</v>
      </c>
      <c r="G735" s="73" t="s">
        <v>450</v>
      </c>
      <c r="H735" s="73" t="s">
        <v>460</v>
      </c>
      <c r="I735" s="74" t="s">
        <v>1428</v>
      </c>
      <c r="J735" s="74" t="s">
        <v>1506</v>
      </c>
      <c r="K735" s="73" t="s">
        <v>452</v>
      </c>
      <c r="L735" s="74" t="s">
        <v>170</v>
      </c>
      <c r="M735" s="74" t="s">
        <v>475</v>
      </c>
      <c r="N735" s="74" t="s">
        <v>1120</v>
      </c>
      <c r="O735" s="74"/>
      <c r="P735" s="74" t="s">
        <v>1137</v>
      </c>
      <c r="Q735" s="74" t="s">
        <v>1149</v>
      </c>
      <c r="R735" s="74"/>
      <c r="S735" s="74"/>
      <c r="T735" s="73" t="s">
        <v>171</v>
      </c>
      <c r="U735" s="73" t="s">
        <v>172</v>
      </c>
      <c r="V735" s="68"/>
      <c r="W735" s="79" t="s">
        <v>2639</v>
      </c>
      <c r="X735" s="68"/>
      <c r="Y735" s="68"/>
      <c r="Z735" s="68"/>
      <c r="AA735" s="68"/>
    </row>
    <row r="736" spans="1:27" ht="114.75">
      <c r="A736" s="71">
        <v>2735</v>
      </c>
      <c r="B736" s="73" t="s">
        <v>2051</v>
      </c>
      <c r="C736" s="73" t="s">
        <v>798</v>
      </c>
      <c r="D736" s="73">
        <v>74</v>
      </c>
      <c r="E736" s="73">
        <v>5</v>
      </c>
      <c r="F736" s="73" t="s">
        <v>1910</v>
      </c>
      <c r="G736" s="73" t="s">
        <v>450</v>
      </c>
      <c r="H736" s="73" t="s">
        <v>1097</v>
      </c>
      <c r="I736" s="74" t="s">
        <v>799</v>
      </c>
      <c r="J736" s="74" t="s">
        <v>1433</v>
      </c>
      <c r="K736" s="73" t="s">
        <v>451</v>
      </c>
      <c r="L736" s="74" t="s">
        <v>798</v>
      </c>
      <c r="M736" s="74" t="s">
        <v>475</v>
      </c>
      <c r="N736" s="74" t="s">
        <v>1107</v>
      </c>
      <c r="O736" s="74"/>
      <c r="P736" s="74" t="s">
        <v>2207</v>
      </c>
      <c r="Q736" s="74" t="s">
        <v>1151</v>
      </c>
      <c r="R736" s="74" t="s">
        <v>2475</v>
      </c>
      <c r="S736" s="74" t="s">
        <v>2419</v>
      </c>
      <c r="T736" s="73" t="s">
        <v>173</v>
      </c>
      <c r="U736" s="73" t="s">
        <v>174</v>
      </c>
      <c r="V736" s="79" t="s">
        <v>2067</v>
      </c>
      <c r="W736" s="79" t="s">
        <v>2474</v>
      </c>
      <c r="X736" s="68"/>
      <c r="Y736" s="68" t="s">
        <v>584</v>
      </c>
      <c r="Z736" s="68"/>
      <c r="AA736" s="68">
        <v>4.01</v>
      </c>
    </row>
    <row r="737" spans="1:27" ht="51">
      <c r="A737" s="71">
        <v>2736</v>
      </c>
      <c r="B737" s="73" t="s">
        <v>2051</v>
      </c>
      <c r="C737" s="73" t="s">
        <v>111</v>
      </c>
      <c r="D737" s="73">
        <v>85</v>
      </c>
      <c r="E737" s="73">
        <v>51</v>
      </c>
      <c r="F737" s="73" t="s">
        <v>1910</v>
      </c>
      <c r="G737" s="73" t="s">
        <v>450</v>
      </c>
      <c r="H737" s="73" t="s">
        <v>460</v>
      </c>
      <c r="I737" s="74" t="s">
        <v>112</v>
      </c>
      <c r="J737" s="74" t="s">
        <v>1822</v>
      </c>
      <c r="K737" s="73" t="s">
        <v>451</v>
      </c>
      <c r="L737" s="74" t="s">
        <v>111</v>
      </c>
      <c r="M737" s="74" t="s">
        <v>477</v>
      </c>
      <c r="N737" s="74" t="s">
        <v>1113</v>
      </c>
      <c r="O737" s="74"/>
      <c r="P737" s="74" t="s">
        <v>1137</v>
      </c>
      <c r="Q737" s="74" t="s">
        <v>66</v>
      </c>
      <c r="R737" s="74"/>
      <c r="S737" s="74"/>
      <c r="T737" s="73" t="s">
        <v>175</v>
      </c>
      <c r="U737" s="73" t="s">
        <v>176</v>
      </c>
      <c r="V737" s="68"/>
      <c r="W737" s="68"/>
      <c r="X737" s="68"/>
      <c r="Y737" s="68"/>
      <c r="Z737" s="68"/>
      <c r="AA737" s="68"/>
    </row>
    <row r="738" spans="1:27" ht="51">
      <c r="A738" s="71">
        <v>2737</v>
      </c>
      <c r="B738" s="73" t="s">
        <v>2051</v>
      </c>
      <c r="C738" s="73" t="s">
        <v>177</v>
      </c>
      <c r="D738" s="73">
        <v>86</v>
      </c>
      <c r="E738" s="73">
        <v>56</v>
      </c>
      <c r="F738" s="73" t="s">
        <v>2092</v>
      </c>
      <c r="G738" s="73" t="s">
        <v>449</v>
      </c>
      <c r="H738" s="73" t="s">
        <v>460</v>
      </c>
      <c r="I738" s="74" t="s">
        <v>1899</v>
      </c>
      <c r="J738" s="74" t="s">
        <v>691</v>
      </c>
      <c r="K738" s="73" t="s">
        <v>2092</v>
      </c>
      <c r="L738" s="74" t="s">
        <v>177</v>
      </c>
      <c r="M738" s="74" t="s">
        <v>477</v>
      </c>
      <c r="N738" s="74" t="s">
        <v>1113</v>
      </c>
      <c r="O738" s="74"/>
      <c r="P738" s="74" t="s">
        <v>1137</v>
      </c>
      <c r="Q738" s="74" t="s">
        <v>66</v>
      </c>
      <c r="R738" s="74"/>
      <c r="S738" s="74"/>
      <c r="T738" s="73" t="s">
        <v>178</v>
      </c>
      <c r="U738" s="73" t="s">
        <v>179</v>
      </c>
      <c r="V738" s="68" t="s">
        <v>1674</v>
      </c>
      <c r="W738" s="68" t="s">
        <v>292</v>
      </c>
      <c r="X738" s="68" t="s">
        <v>291</v>
      </c>
      <c r="Y738" s="68"/>
      <c r="Z738" s="68"/>
      <c r="AA738" s="68"/>
    </row>
    <row r="739" spans="1:27" ht="25.5">
      <c r="A739" s="71">
        <v>2738</v>
      </c>
      <c r="B739" s="73" t="s">
        <v>2051</v>
      </c>
      <c r="C739" s="73" t="s">
        <v>2353</v>
      </c>
      <c r="D739" s="73">
        <v>111</v>
      </c>
      <c r="E739" s="73">
        <v>18</v>
      </c>
      <c r="F739" s="73" t="s">
        <v>2092</v>
      </c>
      <c r="G739" s="73" t="s">
        <v>449</v>
      </c>
      <c r="H739" s="73" t="s">
        <v>1097</v>
      </c>
      <c r="I739" s="74" t="s">
        <v>2354</v>
      </c>
      <c r="J739" s="74" t="s">
        <v>1782</v>
      </c>
      <c r="K739" s="73" t="s">
        <v>2092</v>
      </c>
      <c r="L739" s="74" t="s">
        <v>2353</v>
      </c>
      <c r="M739" s="74" t="s">
        <v>482</v>
      </c>
      <c r="N739" s="74" t="s">
        <v>1107</v>
      </c>
      <c r="O739" s="74"/>
      <c r="P739" s="74" t="s">
        <v>2207</v>
      </c>
      <c r="Q739" s="74" t="s">
        <v>1151</v>
      </c>
      <c r="R739" s="74" t="s">
        <v>2475</v>
      </c>
      <c r="S739" s="74" t="s">
        <v>2419</v>
      </c>
      <c r="T739" s="73" t="s">
        <v>180</v>
      </c>
      <c r="U739" s="73" t="s">
        <v>181</v>
      </c>
      <c r="V739" s="79" t="s">
        <v>2065</v>
      </c>
      <c r="W739" s="79" t="s">
        <v>2655</v>
      </c>
      <c r="X739" s="68"/>
      <c r="Y739" s="68" t="s">
        <v>584</v>
      </c>
      <c r="Z739" s="68"/>
      <c r="AA739" s="68">
        <v>4.01</v>
      </c>
    </row>
    <row r="740" spans="1:27" ht="395.25">
      <c r="A740" s="71">
        <v>2739</v>
      </c>
      <c r="B740" s="73" t="s">
        <v>2051</v>
      </c>
      <c r="C740" s="73" t="s">
        <v>2093</v>
      </c>
      <c r="D740" s="73"/>
      <c r="E740" s="73"/>
      <c r="F740" s="73" t="s">
        <v>1910</v>
      </c>
      <c r="G740" s="73" t="s">
        <v>450</v>
      </c>
      <c r="H740" s="73" t="s">
        <v>1097</v>
      </c>
      <c r="I740" s="74"/>
      <c r="J740" s="74"/>
      <c r="K740" s="73" t="s">
        <v>451</v>
      </c>
      <c r="L740" s="74" t="s">
        <v>2093</v>
      </c>
      <c r="M740" s="74" t="s">
        <v>458</v>
      </c>
      <c r="N740" s="74" t="s">
        <v>1112</v>
      </c>
      <c r="O740" s="74"/>
      <c r="P740" s="74" t="s">
        <v>2207</v>
      </c>
      <c r="Q740" s="74"/>
      <c r="R740" s="74" t="s">
        <v>2632</v>
      </c>
      <c r="S740" s="74" t="s">
        <v>2419</v>
      </c>
      <c r="T740" s="73" t="s">
        <v>1384</v>
      </c>
      <c r="U740" s="73" t="s">
        <v>1385</v>
      </c>
      <c r="V740" s="79" t="s">
        <v>2067</v>
      </c>
      <c r="W740" s="79" t="s">
        <v>2630</v>
      </c>
      <c r="X740" s="68"/>
      <c r="Y740" s="68" t="s">
        <v>584</v>
      </c>
      <c r="Z740" s="68" t="s">
        <v>2602</v>
      </c>
      <c r="AA740" s="68">
        <v>4.01</v>
      </c>
    </row>
    <row r="741" spans="1:27" ht="76.5">
      <c r="A741" s="71">
        <v>2740</v>
      </c>
      <c r="B741" s="73" t="s">
        <v>2051</v>
      </c>
      <c r="C741" s="73" t="s">
        <v>326</v>
      </c>
      <c r="D741" s="73">
        <v>180</v>
      </c>
      <c r="E741" s="73">
        <v>12</v>
      </c>
      <c r="F741" s="73" t="s">
        <v>1887</v>
      </c>
      <c r="G741" s="73" t="s">
        <v>450</v>
      </c>
      <c r="H741" s="73" t="s">
        <v>1102</v>
      </c>
      <c r="I741" s="74" t="s">
        <v>37</v>
      </c>
      <c r="J741" s="74" t="s">
        <v>1930</v>
      </c>
      <c r="K741" s="73" t="s">
        <v>452</v>
      </c>
      <c r="L741" s="74" t="s">
        <v>326</v>
      </c>
      <c r="M741" s="74" t="s">
        <v>494</v>
      </c>
      <c r="N741" s="74" t="s">
        <v>1127</v>
      </c>
      <c r="O741" s="74"/>
      <c r="P741" s="74" t="s">
        <v>1137</v>
      </c>
      <c r="Q741" s="74" t="s">
        <v>1139</v>
      </c>
      <c r="R741" s="74"/>
      <c r="S741" s="74"/>
      <c r="T741" s="73" t="s">
        <v>1386</v>
      </c>
      <c r="U741" s="73" t="s">
        <v>1387</v>
      </c>
      <c r="V741" s="68"/>
      <c r="W741" s="68"/>
      <c r="X741" s="68"/>
      <c r="Y741" s="68"/>
      <c r="Z741" s="68"/>
      <c r="AA741" s="68"/>
    </row>
    <row r="742" spans="1:27" ht="114.75">
      <c r="A742" s="71">
        <v>2741</v>
      </c>
      <c r="B742" s="73" t="s">
        <v>2051</v>
      </c>
      <c r="C742" s="73" t="s">
        <v>1456</v>
      </c>
      <c r="D742" s="73">
        <v>214</v>
      </c>
      <c r="E742" s="73">
        <v>23</v>
      </c>
      <c r="F742" s="73" t="s">
        <v>2091</v>
      </c>
      <c r="G742" s="73" t="s">
        <v>449</v>
      </c>
      <c r="H742" s="73" t="s">
        <v>1097</v>
      </c>
      <c r="I742" s="74" t="s">
        <v>1457</v>
      </c>
      <c r="J742" s="74" t="s">
        <v>1017</v>
      </c>
      <c r="K742" s="73" t="s">
        <v>2091</v>
      </c>
      <c r="L742" s="74" t="s">
        <v>1456</v>
      </c>
      <c r="M742" s="74" t="s">
        <v>498</v>
      </c>
      <c r="N742" s="74" t="s">
        <v>1098</v>
      </c>
      <c r="O742" s="74"/>
      <c r="P742" s="74" t="s">
        <v>1137</v>
      </c>
      <c r="Q742" s="74" t="s">
        <v>67</v>
      </c>
      <c r="R742" s="74"/>
      <c r="S742" s="74"/>
      <c r="T742" s="73" t="s">
        <v>652</v>
      </c>
      <c r="U742" s="73" t="s">
        <v>332</v>
      </c>
      <c r="V742" s="68" t="s">
        <v>1674</v>
      </c>
      <c r="W742" s="68" t="s">
        <v>2617</v>
      </c>
      <c r="X742" s="68" t="s">
        <v>300</v>
      </c>
      <c r="Y742" s="68"/>
      <c r="Z742" s="68"/>
      <c r="AA742" s="68"/>
    </row>
    <row r="743" spans="1:27" ht="89.25">
      <c r="A743" s="71">
        <v>2742</v>
      </c>
      <c r="B743" s="73" t="s">
        <v>2051</v>
      </c>
      <c r="C743" s="73" t="s">
        <v>1511</v>
      </c>
      <c r="D743" s="73">
        <v>215</v>
      </c>
      <c r="E743" s="73">
        <v>21</v>
      </c>
      <c r="F743" s="73" t="s">
        <v>1887</v>
      </c>
      <c r="G743" s="73" t="s">
        <v>450</v>
      </c>
      <c r="H743" s="73" t="s">
        <v>1097</v>
      </c>
      <c r="I743" s="74" t="s">
        <v>1512</v>
      </c>
      <c r="J743" s="74" t="s">
        <v>696</v>
      </c>
      <c r="K743" s="73" t="s">
        <v>452</v>
      </c>
      <c r="L743" s="74" t="s">
        <v>1511</v>
      </c>
      <c r="M743" s="74" t="s">
        <v>498</v>
      </c>
      <c r="N743" s="74" t="s">
        <v>1098</v>
      </c>
      <c r="O743" s="74"/>
      <c r="P743" s="74" t="s">
        <v>2207</v>
      </c>
      <c r="Q743" s="74" t="s">
        <v>67</v>
      </c>
      <c r="R743" s="74" t="s">
        <v>1939</v>
      </c>
      <c r="S743" s="74" t="s">
        <v>2419</v>
      </c>
      <c r="T743" s="73" t="s">
        <v>333</v>
      </c>
      <c r="U743" s="73" t="s">
        <v>1302</v>
      </c>
      <c r="V743" s="68" t="s">
        <v>1669</v>
      </c>
      <c r="W743" s="68" t="s">
        <v>2617</v>
      </c>
      <c r="X743" s="68"/>
      <c r="Y743" s="68" t="s">
        <v>585</v>
      </c>
      <c r="Z743" s="68"/>
      <c r="AA743" s="68">
        <v>4.01</v>
      </c>
    </row>
    <row r="744" spans="1:27" ht="89.25">
      <c r="A744" s="71">
        <v>2743</v>
      </c>
      <c r="B744" s="73" t="s">
        <v>2052</v>
      </c>
      <c r="C744" s="73" t="s">
        <v>1303</v>
      </c>
      <c r="D744" s="73">
        <v>169</v>
      </c>
      <c r="E744" s="73">
        <v>34</v>
      </c>
      <c r="F744" s="73" t="s">
        <v>2091</v>
      </c>
      <c r="G744" s="73" t="s">
        <v>449</v>
      </c>
      <c r="H744" s="73" t="s">
        <v>1102</v>
      </c>
      <c r="I744" s="74" t="s">
        <v>1926</v>
      </c>
      <c r="J744" s="74" t="s">
        <v>1252</v>
      </c>
      <c r="K744" s="73" t="s">
        <v>2091</v>
      </c>
      <c r="L744" s="74" t="s">
        <v>1303</v>
      </c>
      <c r="M744" s="74" t="s">
        <v>466</v>
      </c>
      <c r="N744" s="74" t="s">
        <v>1108</v>
      </c>
      <c r="O744" s="74"/>
      <c r="P744" s="74" t="s">
        <v>1137</v>
      </c>
      <c r="Q744" s="74" t="s">
        <v>2610</v>
      </c>
      <c r="R744" s="74"/>
      <c r="S744" s="74"/>
      <c r="T744" s="73" t="s">
        <v>599</v>
      </c>
      <c r="U744" s="73" t="s">
        <v>600</v>
      </c>
      <c r="V744" s="68" t="s">
        <v>2109</v>
      </c>
      <c r="W744" s="68" t="s">
        <v>2549</v>
      </c>
      <c r="X744" s="68"/>
      <c r="Y744" s="68"/>
      <c r="Z744" s="68"/>
      <c r="AA744" s="68"/>
    </row>
    <row r="745" spans="1:27" ht="38.25">
      <c r="A745" s="71">
        <v>2744</v>
      </c>
      <c r="B745" s="73" t="s">
        <v>2052</v>
      </c>
      <c r="C745" s="73" t="s">
        <v>601</v>
      </c>
      <c r="D745" s="73">
        <v>208</v>
      </c>
      <c r="E745" s="73">
        <v>16</v>
      </c>
      <c r="F745" s="73" t="s">
        <v>2092</v>
      </c>
      <c r="G745" s="73" t="s">
        <v>449</v>
      </c>
      <c r="H745" s="73" t="s">
        <v>1102</v>
      </c>
      <c r="I745" s="74" t="s">
        <v>602</v>
      </c>
      <c r="J745" s="74" t="s">
        <v>708</v>
      </c>
      <c r="K745" s="73" t="s">
        <v>2092</v>
      </c>
      <c r="L745" s="74" t="s">
        <v>601</v>
      </c>
      <c r="M745" s="74" t="s">
        <v>496</v>
      </c>
      <c r="N745" s="74" t="s">
        <v>1128</v>
      </c>
      <c r="O745" s="74"/>
      <c r="P745" s="74" t="s">
        <v>1137</v>
      </c>
      <c r="Q745" s="74" t="s">
        <v>1139</v>
      </c>
      <c r="R745" s="74"/>
      <c r="S745" s="74"/>
      <c r="T745" s="73" t="s">
        <v>603</v>
      </c>
      <c r="U745" s="73" t="s">
        <v>604</v>
      </c>
      <c r="V745" s="68" t="s">
        <v>2198</v>
      </c>
      <c r="W745" s="68"/>
      <c r="X745" s="68" t="s">
        <v>16</v>
      </c>
      <c r="Y745" s="68"/>
      <c r="Z745" s="68"/>
      <c r="AA745" s="68"/>
    </row>
    <row r="746" spans="1:27" ht="153">
      <c r="A746" s="71">
        <v>2745</v>
      </c>
      <c r="B746" s="73" t="s">
        <v>2052</v>
      </c>
      <c r="C746" s="73" t="s">
        <v>1793</v>
      </c>
      <c r="D746" s="73">
        <v>53</v>
      </c>
      <c r="E746" s="73">
        <v>54</v>
      </c>
      <c r="F746" s="73" t="s">
        <v>2091</v>
      </c>
      <c r="G746" s="73" t="s">
        <v>449</v>
      </c>
      <c r="H746" s="73" t="s">
        <v>1102</v>
      </c>
      <c r="I746" s="74" t="s">
        <v>1450</v>
      </c>
      <c r="J746" s="74" t="s">
        <v>1482</v>
      </c>
      <c r="K746" s="73" t="s">
        <v>2091</v>
      </c>
      <c r="L746" s="74" t="s">
        <v>1793</v>
      </c>
      <c r="M746" s="74" t="s">
        <v>472</v>
      </c>
      <c r="N746" s="74" t="s">
        <v>1117</v>
      </c>
      <c r="O746" s="74"/>
      <c r="P746" s="74" t="s">
        <v>1137</v>
      </c>
      <c r="Q746" s="74" t="s">
        <v>2610</v>
      </c>
      <c r="R746" s="74"/>
      <c r="S746" s="74"/>
      <c r="T746" s="73" t="s">
        <v>605</v>
      </c>
      <c r="U746" s="73" t="s">
        <v>606</v>
      </c>
      <c r="V746" s="68" t="s">
        <v>2109</v>
      </c>
      <c r="W746" s="68"/>
      <c r="X746" s="68"/>
      <c r="Y746" s="68"/>
      <c r="Z746" s="68"/>
      <c r="AA746" s="68"/>
    </row>
    <row r="747" spans="1:27" ht="153">
      <c r="A747" s="71">
        <v>2746</v>
      </c>
      <c r="B747" s="73" t="s">
        <v>2052</v>
      </c>
      <c r="C747" s="73" t="s">
        <v>1800</v>
      </c>
      <c r="D747" s="73">
        <v>57</v>
      </c>
      <c r="E747" s="73">
        <v>34</v>
      </c>
      <c r="F747" s="73" t="s">
        <v>2091</v>
      </c>
      <c r="G747" s="73" t="s">
        <v>449</v>
      </c>
      <c r="H747" s="73" t="s">
        <v>1102</v>
      </c>
      <c r="I747" s="74" t="s">
        <v>1485</v>
      </c>
      <c r="J747" s="74" t="s">
        <v>1252</v>
      </c>
      <c r="K747" s="73" t="s">
        <v>2091</v>
      </c>
      <c r="L747" s="74" t="s">
        <v>1800</v>
      </c>
      <c r="M747" s="74" t="s">
        <v>472</v>
      </c>
      <c r="N747" s="74" t="s">
        <v>1117</v>
      </c>
      <c r="O747" s="74"/>
      <c r="P747" s="74" t="s">
        <v>1137</v>
      </c>
      <c r="Q747" s="74" t="s">
        <v>2610</v>
      </c>
      <c r="R747" s="74"/>
      <c r="S747" s="74"/>
      <c r="T747" s="73" t="s">
        <v>607</v>
      </c>
      <c r="U747" s="73" t="s">
        <v>606</v>
      </c>
      <c r="V747" s="68" t="s">
        <v>2109</v>
      </c>
      <c r="W747" s="68"/>
      <c r="X747" s="68"/>
      <c r="Y747" s="68"/>
      <c r="Z747" s="68"/>
      <c r="AA747" s="68"/>
    </row>
    <row r="748" spans="1:27" ht="165.75">
      <c r="A748" s="71">
        <v>2747</v>
      </c>
      <c r="B748" s="73" t="s">
        <v>2052</v>
      </c>
      <c r="C748" s="73" t="s">
        <v>2158</v>
      </c>
      <c r="D748" s="73">
        <v>170</v>
      </c>
      <c r="E748" s="73">
        <v>59</v>
      </c>
      <c r="F748" s="73" t="s">
        <v>2092</v>
      </c>
      <c r="G748" s="73" t="s">
        <v>449</v>
      </c>
      <c r="H748" s="73" t="s">
        <v>1102</v>
      </c>
      <c r="I748" s="74" t="s">
        <v>1211</v>
      </c>
      <c r="J748" s="74" t="s">
        <v>1441</v>
      </c>
      <c r="K748" s="73" t="s">
        <v>2092</v>
      </c>
      <c r="L748" s="74" t="s">
        <v>2158</v>
      </c>
      <c r="M748" s="74" t="s">
        <v>466</v>
      </c>
      <c r="N748" s="74" t="s">
        <v>1126</v>
      </c>
      <c r="O748" s="74"/>
      <c r="P748" s="74" t="s">
        <v>1137</v>
      </c>
      <c r="Q748" s="74" t="s">
        <v>1139</v>
      </c>
      <c r="R748" s="74"/>
      <c r="S748" s="74"/>
      <c r="T748" s="73" t="s">
        <v>608</v>
      </c>
      <c r="U748" s="73" t="s">
        <v>609</v>
      </c>
      <c r="V748" s="68"/>
      <c r="W748" s="68"/>
      <c r="X748" s="68"/>
      <c r="Y748" s="68"/>
      <c r="Z748" s="68"/>
      <c r="AA748" s="68"/>
    </row>
    <row r="749" spans="1:27" ht="51">
      <c r="A749" s="71">
        <v>2748</v>
      </c>
      <c r="B749" s="73" t="s">
        <v>2052</v>
      </c>
      <c r="C749" s="73" t="s">
        <v>2168</v>
      </c>
      <c r="D749" s="73">
        <v>171</v>
      </c>
      <c r="E749" s="73">
        <v>60</v>
      </c>
      <c r="F749" s="73" t="s">
        <v>2092</v>
      </c>
      <c r="G749" s="73" t="s">
        <v>449</v>
      </c>
      <c r="H749" s="73" t="s">
        <v>1102</v>
      </c>
      <c r="I749" s="74" t="s">
        <v>2160</v>
      </c>
      <c r="J749" s="74" t="s">
        <v>1490</v>
      </c>
      <c r="K749" s="73" t="s">
        <v>2092</v>
      </c>
      <c r="L749" s="74" t="s">
        <v>2168</v>
      </c>
      <c r="M749" s="74" t="s">
        <v>466</v>
      </c>
      <c r="N749" s="74" t="s">
        <v>1117</v>
      </c>
      <c r="O749" s="74"/>
      <c r="P749" s="74" t="s">
        <v>2207</v>
      </c>
      <c r="Q749" s="74" t="s">
        <v>1139</v>
      </c>
      <c r="R749" s="74" t="s">
        <v>2605</v>
      </c>
      <c r="S749" s="74" t="s">
        <v>2419</v>
      </c>
      <c r="T749" s="73" t="s">
        <v>610</v>
      </c>
      <c r="U749" s="73" t="s">
        <v>611</v>
      </c>
      <c r="V749" s="68" t="s">
        <v>2065</v>
      </c>
      <c r="W749" s="68"/>
      <c r="X749" s="68"/>
      <c r="Y749" s="68" t="s">
        <v>584</v>
      </c>
      <c r="Z749" s="68"/>
      <c r="AA749" s="68">
        <v>4.01</v>
      </c>
    </row>
    <row r="750" spans="1:27" ht="25.5">
      <c r="A750" s="71">
        <v>2749</v>
      </c>
      <c r="B750" s="73" t="s">
        <v>2052</v>
      </c>
      <c r="C750" s="73" t="s">
        <v>1538</v>
      </c>
      <c r="D750" s="73">
        <v>166</v>
      </c>
      <c r="E750" s="73">
        <v>64</v>
      </c>
      <c r="F750" s="73" t="s">
        <v>2092</v>
      </c>
      <c r="G750" s="73" t="s">
        <v>449</v>
      </c>
      <c r="H750" s="73" t="s">
        <v>458</v>
      </c>
      <c r="I750" s="74" t="s">
        <v>1539</v>
      </c>
      <c r="J750" s="74" t="s">
        <v>1506</v>
      </c>
      <c r="K750" s="73" t="s">
        <v>2092</v>
      </c>
      <c r="L750" s="74" t="s">
        <v>1538</v>
      </c>
      <c r="M750" s="74" t="s">
        <v>474</v>
      </c>
      <c r="N750" s="74" t="s">
        <v>1099</v>
      </c>
      <c r="O750" s="74"/>
      <c r="P750" s="74" t="s">
        <v>2207</v>
      </c>
      <c r="Q750" s="74" t="s">
        <v>67</v>
      </c>
      <c r="R750" s="74" t="s">
        <v>2421</v>
      </c>
      <c r="S750" s="74" t="s">
        <v>2400</v>
      </c>
      <c r="T750" s="73" t="s">
        <v>612</v>
      </c>
      <c r="U750" s="73" t="s">
        <v>612</v>
      </c>
      <c r="V750" s="68" t="s">
        <v>1669</v>
      </c>
      <c r="W750" s="68" t="s">
        <v>895</v>
      </c>
      <c r="X750" s="68"/>
      <c r="Y750" s="68" t="s">
        <v>2592</v>
      </c>
      <c r="Z750" s="68"/>
      <c r="AA750" s="68">
        <v>4.01</v>
      </c>
    </row>
    <row r="751" spans="1:27" ht="51">
      <c r="A751" s="71">
        <v>2750</v>
      </c>
      <c r="B751" s="73" t="s">
        <v>2052</v>
      </c>
      <c r="C751" s="73" t="s">
        <v>2152</v>
      </c>
      <c r="D751" s="73">
        <v>167</v>
      </c>
      <c r="E751" s="73">
        <v>21</v>
      </c>
      <c r="F751" s="73" t="s">
        <v>2091</v>
      </c>
      <c r="G751" s="73" t="s">
        <v>449</v>
      </c>
      <c r="H751" s="73" t="s">
        <v>1097</v>
      </c>
      <c r="I751" s="74" t="s">
        <v>2154</v>
      </c>
      <c r="J751" s="74" t="s">
        <v>696</v>
      </c>
      <c r="K751" s="73" t="s">
        <v>2091</v>
      </c>
      <c r="L751" s="74" t="s">
        <v>2152</v>
      </c>
      <c r="M751" s="74" t="s">
        <v>474</v>
      </c>
      <c r="N751" s="74" t="s">
        <v>1104</v>
      </c>
      <c r="O751" s="74"/>
      <c r="P751" s="74" t="s">
        <v>1137</v>
      </c>
      <c r="Q751" s="74" t="s">
        <v>2190</v>
      </c>
      <c r="R751" s="74"/>
      <c r="S751" s="74"/>
      <c r="T751" s="73" t="s">
        <v>613</v>
      </c>
      <c r="U751" s="73" t="s">
        <v>614</v>
      </c>
      <c r="V751" s="68" t="s">
        <v>2198</v>
      </c>
      <c r="W751" s="68"/>
      <c r="X751" s="68" t="s">
        <v>2666</v>
      </c>
      <c r="Y751" s="68"/>
      <c r="Z751" s="68"/>
      <c r="AA751" s="68"/>
    </row>
    <row r="752" spans="1:27" ht="63.75">
      <c r="A752" s="71">
        <v>2751</v>
      </c>
      <c r="B752" s="73" t="s">
        <v>2052</v>
      </c>
      <c r="C752" s="73" t="s">
        <v>2152</v>
      </c>
      <c r="D752" s="73">
        <v>167</v>
      </c>
      <c r="E752" s="73">
        <v>1</v>
      </c>
      <c r="F752" s="73" t="s">
        <v>2092</v>
      </c>
      <c r="G752" s="73" t="s">
        <v>449</v>
      </c>
      <c r="H752" s="73" t="s">
        <v>1097</v>
      </c>
      <c r="I752" s="74" t="s">
        <v>2154</v>
      </c>
      <c r="J752" s="74" t="s">
        <v>1523</v>
      </c>
      <c r="K752" s="73" t="s">
        <v>2092</v>
      </c>
      <c r="L752" s="74" t="s">
        <v>2152</v>
      </c>
      <c r="M752" s="74" t="s">
        <v>474</v>
      </c>
      <c r="N752" s="74" t="s">
        <v>1104</v>
      </c>
      <c r="O752" s="74"/>
      <c r="P752" s="74" t="s">
        <v>1137</v>
      </c>
      <c r="Q752" s="74" t="s">
        <v>2190</v>
      </c>
      <c r="R752" s="74"/>
      <c r="S752" s="74"/>
      <c r="T752" s="73" t="s">
        <v>615</v>
      </c>
      <c r="U752" s="73" t="s">
        <v>616</v>
      </c>
      <c r="V752" s="68" t="s">
        <v>2198</v>
      </c>
      <c r="W752" s="68"/>
      <c r="X752" s="68" t="s">
        <v>2666</v>
      </c>
      <c r="Y752" s="68"/>
      <c r="Z752" s="68"/>
      <c r="AA752" s="68"/>
    </row>
    <row r="753" spans="1:27" ht="89.25">
      <c r="A753" s="71">
        <v>2752</v>
      </c>
      <c r="B753" s="73" t="s">
        <v>2052</v>
      </c>
      <c r="C753" s="73" t="s">
        <v>2152</v>
      </c>
      <c r="D753" s="73">
        <v>167</v>
      </c>
      <c r="E753" s="73">
        <v>61</v>
      </c>
      <c r="F753" s="73" t="s">
        <v>2092</v>
      </c>
      <c r="G753" s="73" t="s">
        <v>449</v>
      </c>
      <c r="H753" s="73" t="s">
        <v>1097</v>
      </c>
      <c r="I753" s="74" t="s">
        <v>2154</v>
      </c>
      <c r="J753" s="74" t="s">
        <v>2398</v>
      </c>
      <c r="K753" s="73" t="s">
        <v>2092</v>
      </c>
      <c r="L753" s="74" t="s">
        <v>2152</v>
      </c>
      <c r="M753" s="74" t="s">
        <v>474</v>
      </c>
      <c r="N753" s="74" t="s">
        <v>1104</v>
      </c>
      <c r="O753" s="74"/>
      <c r="P753" s="74" t="s">
        <v>1137</v>
      </c>
      <c r="Q753" s="74" t="s">
        <v>2190</v>
      </c>
      <c r="R753" s="74"/>
      <c r="S753" s="74"/>
      <c r="T753" s="73" t="s">
        <v>40</v>
      </c>
      <c r="U753" s="73" t="s">
        <v>41</v>
      </c>
      <c r="V753" s="68" t="s">
        <v>2198</v>
      </c>
      <c r="W753" s="68"/>
      <c r="X753" s="68" t="s">
        <v>2666</v>
      </c>
      <c r="Y753" s="68"/>
      <c r="Z753" s="68"/>
      <c r="AA753" s="68"/>
    </row>
    <row r="754" spans="1:27" ht="63.75">
      <c r="A754" s="71">
        <v>2753</v>
      </c>
      <c r="B754" s="73" t="s">
        <v>2052</v>
      </c>
      <c r="C754" s="73" t="s">
        <v>2152</v>
      </c>
      <c r="D754" s="73">
        <v>167</v>
      </c>
      <c r="E754" s="73">
        <v>17</v>
      </c>
      <c r="F754" s="73" t="s">
        <v>2092</v>
      </c>
      <c r="G754" s="73" t="s">
        <v>449</v>
      </c>
      <c r="H754" s="73" t="s">
        <v>1097</v>
      </c>
      <c r="I754" s="74" t="s">
        <v>2154</v>
      </c>
      <c r="J754" s="74" t="s">
        <v>2679</v>
      </c>
      <c r="K754" s="73" t="s">
        <v>2092</v>
      </c>
      <c r="L754" s="74" t="s">
        <v>2152</v>
      </c>
      <c r="M754" s="74" t="s">
        <v>474</v>
      </c>
      <c r="N754" s="74" t="s">
        <v>1104</v>
      </c>
      <c r="O754" s="74"/>
      <c r="P754" s="74" t="s">
        <v>1137</v>
      </c>
      <c r="Q754" s="74" t="s">
        <v>2190</v>
      </c>
      <c r="R754" s="74"/>
      <c r="S754" s="74"/>
      <c r="T754" s="73" t="s">
        <v>42</v>
      </c>
      <c r="U754" s="73" t="s">
        <v>43</v>
      </c>
      <c r="V754" s="68" t="s">
        <v>2198</v>
      </c>
      <c r="W754" s="68"/>
      <c r="X754" s="68" t="s">
        <v>2666</v>
      </c>
      <c r="Y754" s="68"/>
      <c r="Z754" s="68"/>
      <c r="AA754" s="68"/>
    </row>
    <row r="755" spans="1:27" ht="51">
      <c r="A755" s="71">
        <v>2754</v>
      </c>
      <c r="B755" s="73" t="s">
        <v>2052</v>
      </c>
      <c r="C755" s="73" t="s">
        <v>2152</v>
      </c>
      <c r="D755" s="73">
        <v>167</v>
      </c>
      <c r="E755" s="73">
        <v>58</v>
      </c>
      <c r="F755" s="73" t="s">
        <v>2092</v>
      </c>
      <c r="G755" s="73" t="s">
        <v>449</v>
      </c>
      <c r="H755" s="73" t="s">
        <v>1097</v>
      </c>
      <c r="I755" s="74" t="s">
        <v>2154</v>
      </c>
      <c r="J755" s="74" t="s">
        <v>1487</v>
      </c>
      <c r="K755" s="73" t="s">
        <v>2092</v>
      </c>
      <c r="L755" s="74" t="s">
        <v>2152</v>
      </c>
      <c r="M755" s="74" t="s">
        <v>474</v>
      </c>
      <c r="N755" s="74" t="s">
        <v>1104</v>
      </c>
      <c r="O755" s="74"/>
      <c r="P755" s="74" t="s">
        <v>1137</v>
      </c>
      <c r="Q755" s="74" t="s">
        <v>2190</v>
      </c>
      <c r="R755" s="74"/>
      <c r="S755" s="74"/>
      <c r="T755" s="73" t="s">
        <v>44</v>
      </c>
      <c r="U755" s="73" t="s">
        <v>45</v>
      </c>
      <c r="V755" s="68" t="s">
        <v>2198</v>
      </c>
      <c r="W755" s="68"/>
      <c r="X755" s="68" t="s">
        <v>2666</v>
      </c>
      <c r="Y755" s="68"/>
      <c r="Z755" s="68"/>
      <c r="AA755" s="68"/>
    </row>
    <row r="756" spans="1:27" ht="76.5">
      <c r="A756" s="71">
        <v>2755</v>
      </c>
      <c r="B756" s="73" t="s">
        <v>2052</v>
      </c>
      <c r="C756" s="73" t="s">
        <v>2152</v>
      </c>
      <c r="D756" s="73">
        <v>167</v>
      </c>
      <c r="E756" s="73">
        <v>48</v>
      </c>
      <c r="F756" s="73" t="s">
        <v>2091</v>
      </c>
      <c r="G756" s="73" t="s">
        <v>449</v>
      </c>
      <c r="H756" s="73" t="s">
        <v>1097</v>
      </c>
      <c r="I756" s="74" t="s">
        <v>2154</v>
      </c>
      <c r="J756" s="74" t="s">
        <v>1476</v>
      </c>
      <c r="K756" s="73" t="s">
        <v>2091</v>
      </c>
      <c r="L756" s="74" t="s">
        <v>2152</v>
      </c>
      <c r="M756" s="74" t="s">
        <v>474</v>
      </c>
      <c r="N756" s="74" t="s">
        <v>1104</v>
      </c>
      <c r="O756" s="74"/>
      <c r="P756" s="74" t="s">
        <v>1137</v>
      </c>
      <c r="Q756" s="74" t="s">
        <v>2190</v>
      </c>
      <c r="R756" s="74"/>
      <c r="S756" s="74"/>
      <c r="T756" s="73" t="s">
        <v>44</v>
      </c>
      <c r="U756" s="73" t="s">
        <v>768</v>
      </c>
      <c r="V756" s="68" t="s">
        <v>2198</v>
      </c>
      <c r="W756" s="68"/>
      <c r="X756" s="68" t="s">
        <v>2666</v>
      </c>
      <c r="Y756" s="68"/>
      <c r="Z756" s="68"/>
      <c r="AA756" s="68"/>
    </row>
    <row r="757" spans="1:27" ht="127.5">
      <c r="A757" s="71">
        <v>2756</v>
      </c>
      <c r="B757" s="73" t="s">
        <v>2052</v>
      </c>
      <c r="C757" s="73" t="s">
        <v>2152</v>
      </c>
      <c r="D757" s="73">
        <v>46</v>
      </c>
      <c r="E757" s="73">
        <v>28</v>
      </c>
      <c r="F757" s="73" t="s">
        <v>2092</v>
      </c>
      <c r="G757" s="73" t="s">
        <v>449</v>
      </c>
      <c r="H757" s="73" t="s">
        <v>1097</v>
      </c>
      <c r="I757" s="74" t="s">
        <v>473</v>
      </c>
      <c r="J757" s="74" t="s">
        <v>550</v>
      </c>
      <c r="K757" s="73" t="s">
        <v>2092</v>
      </c>
      <c r="L757" s="74" t="s">
        <v>2152</v>
      </c>
      <c r="M757" s="74" t="s">
        <v>474</v>
      </c>
      <c r="N757" s="74" t="s">
        <v>1104</v>
      </c>
      <c r="O757" s="74"/>
      <c r="P757" s="74" t="s">
        <v>1137</v>
      </c>
      <c r="Q757" s="74" t="s">
        <v>2190</v>
      </c>
      <c r="R757" s="74"/>
      <c r="S757" s="74"/>
      <c r="T757" s="73" t="s">
        <v>1570</v>
      </c>
      <c r="U757" s="73" t="s">
        <v>1571</v>
      </c>
      <c r="V757" s="68" t="s">
        <v>2198</v>
      </c>
      <c r="W757" s="68"/>
      <c r="X757" s="68" t="s">
        <v>2666</v>
      </c>
      <c r="Y757" s="68"/>
      <c r="Z757" s="68"/>
      <c r="AA757" s="68"/>
    </row>
    <row r="758" spans="1:27" ht="63.75">
      <c r="A758" s="71">
        <v>2757</v>
      </c>
      <c r="B758" s="73" t="s">
        <v>2052</v>
      </c>
      <c r="C758" s="73" t="s">
        <v>2152</v>
      </c>
      <c r="D758" s="73">
        <v>167</v>
      </c>
      <c r="E758" s="73">
        <v>58</v>
      </c>
      <c r="F758" s="73" t="s">
        <v>2091</v>
      </c>
      <c r="G758" s="73" t="s">
        <v>449</v>
      </c>
      <c r="H758" s="73" t="s">
        <v>1097</v>
      </c>
      <c r="I758" s="74" t="s">
        <v>2154</v>
      </c>
      <c r="J758" s="74" t="s">
        <v>1487</v>
      </c>
      <c r="K758" s="73" t="s">
        <v>2091</v>
      </c>
      <c r="L758" s="74" t="s">
        <v>2152</v>
      </c>
      <c r="M758" s="74" t="s">
        <v>474</v>
      </c>
      <c r="N758" s="74" t="s">
        <v>1104</v>
      </c>
      <c r="O758" s="74"/>
      <c r="P758" s="74" t="s">
        <v>1137</v>
      </c>
      <c r="Q758" s="74" t="s">
        <v>2190</v>
      </c>
      <c r="R758" s="74"/>
      <c r="S758" s="74"/>
      <c r="T758" s="73" t="s">
        <v>1572</v>
      </c>
      <c r="U758" s="73" t="s">
        <v>1573</v>
      </c>
      <c r="V758" s="68" t="s">
        <v>2198</v>
      </c>
      <c r="W758" s="68"/>
      <c r="X758" s="68" t="s">
        <v>2666</v>
      </c>
      <c r="Y758" s="68"/>
      <c r="Z758" s="68"/>
      <c r="AA758" s="68"/>
    </row>
    <row r="759" spans="1:27" ht="114.75">
      <c r="A759" s="71">
        <v>2758</v>
      </c>
      <c r="B759" s="73" t="s">
        <v>2052</v>
      </c>
      <c r="C759" s="73" t="s">
        <v>2152</v>
      </c>
      <c r="D759" s="73">
        <v>167</v>
      </c>
      <c r="E759" s="73">
        <v>61</v>
      </c>
      <c r="F759" s="73" t="s">
        <v>2092</v>
      </c>
      <c r="G759" s="73" t="s">
        <v>449</v>
      </c>
      <c r="H759" s="73" t="s">
        <v>1097</v>
      </c>
      <c r="I759" s="74" t="s">
        <v>2154</v>
      </c>
      <c r="J759" s="74" t="s">
        <v>2398</v>
      </c>
      <c r="K759" s="73" t="s">
        <v>2092</v>
      </c>
      <c r="L759" s="74" t="s">
        <v>2152</v>
      </c>
      <c r="M759" s="74" t="s">
        <v>474</v>
      </c>
      <c r="N759" s="74" t="s">
        <v>1104</v>
      </c>
      <c r="O759" s="74"/>
      <c r="P759" s="74" t="s">
        <v>1137</v>
      </c>
      <c r="Q759" s="74" t="s">
        <v>2190</v>
      </c>
      <c r="R759" s="74"/>
      <c r="S759" s="74"/>
      <c r="T759" s="73" t="s">
        <v>1574</v>
      </c>
      <c r="U759" s="73" t="s">
        <v>1575</v>
      </c>
      <c r="V759" s="68" t="s">
        <v>2198</v>
      </c>
      <c r="W759" s="68"/>
      <c r="X759" s="68" t="s">
        <v>2666</v>
      </c>
      <c r="Y759" s="68"/>
      <c r="Z759" s="68"/>
      <c r="AA759" s="68"/>
    </row>
    <row r="760" spans="1:27" ht="63.75">
      <c r="A760" s="71">
        <v>2759</v>
      </c>
      <c r="B760" s="73" t="s">
        <v>2052</v>
      </c>
      <c r="C760" s="73" t="s">
        <v>2152</v>
      </c>
      <c r="D760" s="73">
        <v>167</v>
      </c>
      <c r="E760" s="73">
        <v>65</v>
      </c>
      <c r="F760" s="73" t="s">
        <v>2092</v>
      </c>
      <c r="G760" s="73" t="s">
        <v>449</v>
      </c>
      <c r="H760" s="73" t="s">
        <v>1097</v>
      </c>
      <c r="I760" s="74" t="s">
        <v>2154</v>
      </c>
      <c r="J760" s="74" t="s">
        <v>2300</v>
      </c>
      <c r="K760" s="73" t="s">
        <v>2092</v>
      </c>
      <c r="L760" s="74" t="s">
        <v>2152</v>
      </c>
      <c r="M760" s="74" t="s">
        <v>474</v>
      </c>
      <c r="N760" s="74" t="s">
        <v>1104</v>
      </c>
      <c r="O760" s="74"/>
      <c r="P760" s="74" t="s">
        <v>1137</v>
      </c>
      <c r="Q760" s="74" t="s">
        <v>2190</v>
      </c>
      <c r="R760" s="74"/>
      <c r="S760" s="74"/>
      <c r="T760" s="73" t="s">
        <v>1576</v>
      </c>
      <c r="U760" s="73" t="s">
        <v>1577</v>
      </c>
      <c r="V760" s="68" t="s">
        <v>2198</v>
      </c>
      <c r="W760" s="68"/>
      <c r="X760" s="68" t="s">
        <v>2666</v>
      </c>
      <c r="Y760" s="68"/>
      <c r="Z760" s="68"/>
      <c r="AA760" s="68"/>
    </row>
    <row r="761" spans="1:27" ht="51">
      <c r="A761" s="71">
        <v>2760</v>
      </c>
      <c r="B761" s="73" t="s">
        <v>2052</v>
      </c>
      <c r="C761" s="73" t="s">
        <v>2152</v>
      </c>
      <c r="D761" s="73">
        <v>168</v>
      </c>
      <c r="E761" s="73">
        <v>3</v>
      </c>
      <c r="F761" s="73" t="s">
        <v>2092</v>
      </c>
      <c r="G761" s="73" t="s">
        <v>449</v>
      </c>
      <c r="H761" s="73" t="s">
        <v>1097</v>
      </c>
      <c r="I761" s="74" t="s">
        <v>1251</v>
      </c>
      <c r="J761" s="74" t="s">
        <v>2443</v>
      </c>
      <c r="K761" s="73" t="s">
        <v>2092</v>
      </c>
      <c r="L761" s="74" t="s">
        <v>2152</v>
      </c>
      <c r="M761" s="74" t="s">
        <v>474</v>
      </c>
      <c r="N761" s="74" t="s">
        <v>1104</v>
      </c>
      <c r="O761" s="74"/>
      <c r="P761" s="74" t="s">
        <v>1137</v>
      </c>
      <c r="Q761" s="74" t="s">
        <v>2190</v>
      </c>
      <c r="R761" s="74"/>
      <c r="S761" s="74"/>
      <c r="T761" s="73" t="s">
        <v>1578</v>
      </c>
      <c r="U761" s="73" t="s">
        <v>1579</v>
      </c>
      <c r="V761" s="68" t="s">
        <v>2198</v>
      </c>
      <c r="W761" s="68"/>
      <c r="X761" s="68" t="s">
        <v>2666</v>
      </c>
      <c r="Y761" s="68"/>
      <c r="Z761" s="68"/>
      <c r="AA761" s="68"/>
    </row>
    <row r="762" spans="1:27" ht="102">
      <c r="A762" s="71">
        <v>2761</v>
      </c>
      <c r="B762" s="73" t="s">
        <v>2052</v>
      </c>
      <c r="C762" s="73" t="s">
        <v>2152</v>
      </c>
      <c r="D762" s="73">
        <v>168</v>
      </c>
      <c r="E762" s="73">
        <v>14</v>
      </c>
      <c r="F762" s="73" t="s">
        <v>2092</v>
      </c>
      <c r="G762" s="73" t="s">
        <v>449</v>
      </c>
      <c r="H762" s="73" t="s">
        <v>1097</v>
      </c>
      <c r="I762" s="74" t="s">
        <v>1251</v>
      </c>
      <c r="J762" s="74" t="s">
        <v>705</v>
      </c>
      <c r="K762" s="73" t="s">
        <v>2092</v>
      </c>
      <c r="L762" s="74" t="s">
        <v>2152</v>
      </c>
      <c r="M762" s="74" t="s">
        <v>474</v>
      </c>
      <c r="N762" s="74" t="s">
        <v>1104</v>
      </c>
      <c r="O762" s="74"/>
      <c r="P762" s="74" t="s">
        <v>1137</v>
      </c>
      <c r="Q762" s="74" t="s">
        <v>2190</v>
      </c>
      <c r="R762" s="74"/>
      <c r="S762" s="74"/>
      <c r="T762" s="73" t="s">
        <v>1580</v>
      </c>
      <c r="U762" s="73" t="s">
        <v>1581</v>
      </c>
      <c r="V762" s="68" t="s">
        <v>2198</v>
      </c>
      <c r="W762" s="68"/>
      <c r="X762" s="68" t="s">
        <v>2666</v>
      </c>
      <c r="Y762" s="68"/>
      <c r="Z762" s="68"/>
      <c r="AA762" s="68"/>
    </row>
    <row r="763" spans="1:27" ht="51">
      <c r="A763" s="71">
        <v>2762</v>
      </c>
      <c r="B763" s="73" t="s">
        <v>2052</v>
      </c>
      <c r="C763" s="73" t="s">
        <v>2152</v>
      </c>
      <c r="D763" s="73">
        <v>167</v>
      </c>
      <c r="E763" s="73">
        <v>1</v>
      </c>
      <c r="F763" s="73" t="s">
        <v>2091</v>
      </c>
      <c r="G763" s="73" t="s">
        <v>449</v>
      </c>
      <c r="H763" s="73" t="s">
        <v>1097</v>
      </c>
      <c r="I763" s="74" t="s">
        <v>2154</v>
      </c>
      <c r="J763" s="74" t="s">
        <v>1523</v>
      </c>
      <c r="K763" s="73" t="s">
        <v>2091</v>
      </c>
      <c r="L763" s="74" t="s">
        <v>2152</v>
      </c>
      <c r="M763" s="74" t="s">
        <v>474</v>
      </c>
      <c r="N763" s="74" t="s">
        <v>1104</v>
      </c>
      <c r="O763" s="74"/>
      <c r="P763" s="74" t="s">
        <v>1137</v>
      </c>
      <c r="Q763" s="74" t="s">
        <v>2190</v>
      </c>
      <c r="R763" s="74"/>
      <c r="S763" s="74"/>
      <c r="T763" s="73" t="s">
        <v>505</v>
      </c>
      <c r="U763" s="73"/>
      <c r="V763" s="68" t="s">
        <v>2198</v>
      </c>
      <c r="W763" s="68"/>
      <c r="X763" s="68" t="s">
        <v>2666</v>
      </c>
      <c r="Y763" s="68"/>
      <c r="Z763" s="68"/>
      <c r="AA763" s="68"/>
    </row>
    <row r="764" spans="1:27" ht="114.75">
      <c r="A764" s="71">
        <v>2763</v>
      </c>
      <c r="B764" s="73" t="s">
        <v>2052</v>
      </c>
      <c r="C764" s="73" t="s">
        <v>2152</v>
      </c>
      <c r="D764" s="73">
        <v>167</v>
      </c>
      <c r="E764" s="73">
        <v>48</v>
      </c>
      <c r="F764" s="73" t="s">
        <v>2091</v>
      </c>
      <c r="G764" s="73" t="s">
        <v>449</v>
      </c>
      <c r="H764" s="73" t="s">
        <v>1097</v>
      </c>
      <c r="I764" s="74" t="s">
        <v>2154</v>
      </c>
      <c r="J764" s="74" t="s">
        <v>1476</v>
      </c>
      <c r="K764" s="73" t="s">
        <v>2091</v>
      </c>
      <c r="L764" s="74" t="s">
        <v>2152</v>
      </c>
      <c r="M764" s="74" t="s">
        <v>474</v>
      </c>
      <c r="N764" s="74" t="s">
        <v>1104</v>
      </c>
      <c r="O764" s="74"/>
      <c r="P764" s="74" t="s">
        <v>1137</v>
      </c>
      <c r="Q764" s="74" t="s">
        <v>2190</v>
      </c>
      <c r="R764" s="74"/>
      <c r="S764" s="74"/>
      <c r="T764" s="73" t="s">
        <v>44</v>
      </c>
      <c r="U764" s="73" t="s">
        <v>506</v>
      </c>
      <c r="V764" s="68" t="s">
        <v>2198</v>
      </c>
      <c r="W764" s="68"/>
      <c r="X764" s="68" t="s">
        <v>2666</v>
      </c>
      <c r="Y764" s="68"/>
      <c r="Z764" s="68"/>
      <c r="AA764" s="68"/>
    </row>
    <row r="765" spans="1:27" ht="51">
      <c r="A765" s="71">
        <v>2764</v>
      </c>
      <c r="B765" s="73" t="s">
        <v>2052</v>
      </c>
      <c r="C765" s="73" t="s">
        <v>2152</v>
      </c>
      <c r="D765" s="73">
        <v>167</v>
      </c>
      <c r="E765" s="73">
        <v>41</v>
      </c>
      <c r="F765" s="73" t="s">
        <v>2092</v>
      </c>
      <c r="G765" s="73" t="s">
        <v>449</v>
      </c>
      <c r="H765" s="73" t="s">
        <v>1097</v>
      </c>
      <c r="I765" s="74" t="s">
        <v>2154</v>
      </c>
      <c r="J765" s="74" t="s">
        <v>1466</v>
      </c>
      <c r="K765" s="73" t="s">
        <v>2092</v>
      </c>
      <c r="L765" s="74" t="s">
        <v>2152</v>
      </c>
      <c r="M765" s="74" t="s">
        <v>474</v>
      </c>
      <c r="N765" s="74" t="s">
        <v>1104</v>
      </c>
      <c r="O765" s="74"/>
      <c r="P765" s="74" t="s">
        <v>1137</v>
      </c>
      <c r="Q765" s="74" t="s">
        <v>2190</v>
      </c>
      <c r="R765" s="74"/>
      <c r="S765" s="74"/>
      <c r="T765" s="73" t="s">
        <v>507</v>
      </c>
      <c r="U765" s="73" t="s">
        <v>1581</v>
      </c>
      <c r="V765" s="68" t="s">
        <v>2198</v>
      </c>
      <c r="W765" s="68"/>
      <c r="X765" s="68" t="s">
        <v>2666</v>
      </c>
      <c r="Y765" s="68"/>
      <c r="Z765" s="68"/>
      <c r="AA765" s="68"/>
    </row>
    <row r="766" spans="1:27" ht="102">
      <c r="A766" s="71">
        <v>2765</v>
      </c>
      <c r="B766" s="73" t="s">
        <v>2052</v>
      </c>
      <c r="C766" s="73" t="s">
        <v>2152</v>
      </c>
      <c r="D766" s="73">
        <v>167</v>
      </c>
      <c r="E766" s="73">
        <v>42</v>
      </c>
      <c r="F766" s="73" t="s">
        <v>2092</v>
      </c>
      <c r="G766" s="73" t="s">
        <v>449</v>
      </c>
      <c r="H766" s="73" t="s">
        <v>1097</v>
      </c>
      <c r="I766" s="74" t="s">
        <v>2154</v>
      </c>
      <c r="J766" s="74" t="s">
        <v>1772</v>
      </c>
      <c r="K766" s="73" t="s">
        <v>2092</v>
      </c>
      <c r="L766" s="74" t="s">
        <v>2152</v>
      </c>
      <c r="M766" s="74" t="s">
        <v>474</v>
      </c>
      <c r="N766" s="74" t="s">
        <v>1104</v>
      </c>
      <c r="O766" s="74"/>
      <c r="P766" s="74" t="s">
        <v>1137</v>
      </c>
      <c r="Q766" s="74" t="s">
        <v>2190</v>
      </c>
      <c r="R766" s="74"/>
      <c r="S766" s="74"/>
      <c r="T766" s="73" t="s">
        <v>508</v>
      </c>
      <c r="U766" s="73" t="s">
        <v>509</v>
      </c>
      <c r="V766" s="68" t="s">
        <v>2198</v>
      </c>
      <c r="W766" s="68"/>
      <c r="X766" s="68" t="s">
        <v>2666</v>
      </c>
      <c r="Y766" s="68"/>
      <c r="Z766" s="68"/>
      <c r="AA766" s="68"/>
    </row>
    <row r="767" spans="1:27" ht="25.5">
      <c r="A767" s="71">
        <v>2766</v>
      </c>
      <c r="B767" s="73" t="s">
        <v>2052</v>
      </c>
      <c r="C767" s="73" t="s">
        <v>2152</v>
      </c>
      <c r="D767" s="73">
        <v>168</v>
      </c>
      <c r="E767" s="73">
        <v>19</v>
      </c>
      <c r="F767" s="73" t="s">
        <v>2092</v>
      </c>
      <c r="G767" s="73" t="s">
        <v>449</v>
      </c>
      <c r="H767" s="73" t="s">
        <v>1097</v>
      </c>
      <c r="I767" s="74" t="s">
        <v>1251</v>
      </c>
      <c r="J767" s="74" t="s">
        <v>2256</v>
      </c>
      <c r="K767" s="73" t="s">
        <v>2092</v>
      </c>
      <c r="L767" s="74" t="s">
        <v>2152</v>
      </c>
      <c r="M767" s="74" t="s">
        <v>474</v>
      </c>
      <c r="N767" s="74" t="s">
        <v>1104</v>
      </c>
      <c r="O767" s="74"/>
      <c r="P767" s="74" t="s">
        <v>1137</v>
      </c>
      <c r="Q767" s="74" t="s">
        <v>2190</v>
      </c>
      <c r="R767" s="74"/>
      <c r="S767" s="74"/>
      <c r="T767" s="73" t="s">
        <v>510</v>
      </c>
      <c r="U767" s="73" t="s">
        <v>511</v>
      </c>
      <c r="V767" s="68" t="s">
        <v>2198</v>
      </c>
      <c r="W767" s="68"/>
      <c r="X767" s="68" t="s">
        <v>2666</v>
      </c>
      <c r="Y767" s="68"/>
      <c r="Z767" s="68"/>
      <c r="AA767" s="68"/>
    </row>
    <row r="768" spans="1:27" ht="25.5">
      <c r="A768" s="71">
        <v>2767</v>
      </c>
      <c r="B768" s="73" t="s">
        <v>2052</v>
      </c>
      <c r="C768" s="73" t="s">
        <v>512</v>
      </c>
      <c r="D768" s="73">
        <v>168</v>
      </c>
      <c r="E768" s="73">
        <v>31</v>
      </c>
      <c r="F768" s="73" t="s">
        <v>2092</v>
      </c>
      <c r="G768" s="73" t="s">
        <v>449</v>
      </c>
      <c r="H768" s="73" t="s">
        <v>458</v>
      </c>
      <c r="I768" s="74" t="s">
        <v>1251</v>
      </c>
      <c r="J768" s="74" t="s">
        <v>385</v>
      </c>
      <c r="K768" s="73" t="s">
        <v>2092</v>
      </c>
      <c r="L768" s="74" t="s">
        <v>512</v>
      </c>
      <c r="M768" s="74" t="s">
        <v>474</v>
      </c>
      <c r="N768" s="74" t="s">
        <v>1099</v>
      </c>
      <c r="O768" s="74"/>
      <c r="P768" s="74" t="s">
        <v>2207</v>
      </c>
      <c r="Q768" s="74" t="s">
        <v>67</v>
      </c>
      <c r="R768" s="74" t="s">
        <v>2421</v>
      </c>
      <c r="S768" s="74" t="s">
        <v>2400</v>
      </c>
      <c r="T768" s="73" t="s">
        <v>513</v>
      </c>
      <c r="U768" s="73" t="s">
        <v>514</v>
      </c>
      <c r="V768" s="68" t="s">
        <v>1669</v>
      </c>
      <c r="W768" s="68"/>
      <c r="X768" s="68"/>
      <c r="Y768" s="68" t="s">
        <v>2592</v>
      </c>
      <c r="Z768" s="68"/>
      <c r="AA768" s="68">
        <v>4.01</v>
      </c>
    </row>
    <row r="769" spans="1:27" ht="140.25">
      <c r="A769" s="71">
        <v>2768</v>
      </c>
      <c r="B769" s="73" t="s">
        <v>2052</v>
      </c>
      <c r="C769" s="73" t="s">
        <v>512</v>
      </c>
      <c r="D769" s="73">
        <v>168</v>
      </c>
      <c r="E769" s="73">
        <v>32</v>
      </c>
      <c r="F769" s="73" t="s">
        <v>2091</v>
      </c>
      <c r="G769" s="73" t="s">
        <v>449</v>
      </c>
      <c r="H769" s="73" t="s">
        <v>1097</v>
      </c>
      <c r="I769" s="74" t="s">
        <v>1251</v>
      </c>
      <c r="J769" s="74" t="s">
        <v>969</v>
      </c>
      <c r="K769" s="73" t="s">
        <v>2091</v>
      </c>
      <c r="L769" s="74" t="s">
        <v>512</v>
      </c>
      <c r="M769" s="74" t="s">
        <v>474</v>
      </c>
      <c r="N769" s="74" t="s">
        <v>1104</v>
      </c>
      <c r="O769" s="74"/>
      <c r="P769" s="74" t="s">
        <v>1137</v>
      </c>
      <c r="Q769" s="74" t="s">
        <v>2190</v>
      </c>
      <c r="R769" s="74"/>
      <c r="S769" s="74"/>
      <c r="T769" s="73" t="s">
        <v>515</v>
      </c>
      <c r="U769" s="73" t="s">
        <v>197</v>
      </c>
      <c r="V769" s="68" t="s">
        <v>2198</v>
      </c>
      <c r="W769" s="68"/>
      <c r="X769" s="68" t="s">
        <v>2666</v>
      </c>
      <c r="Y769" s="68"/>
      <c r="Z769" s="68"/>
      <c r="AA769" s="68"/>
    </row>
    <row r="770" spans="1:27" ht="76.5">
      <c r="A770" s="71">
        <v>2769</v>
      </c>
      <c r="B770" s="73" t="s">
        <v>2052</v>
      </c>
      <c r="C770" s="73" t="s">
        <v>512</v>
      </c>
      <c r="D770" s="73">
        <v>168</v>
      </c>
      <c r="E770" s="73">
        <v>53</v>
      </c>
      <c r="F770" s="73" t="s">
        <v>2092</v>
      </c>
      <c r="G770" s="73" t="s">
        <v>449</v>
      </c>
      <c r="H770" s="73" t="s">
        <v>1102</v>
      </c>
      <c r="I770" s="74" t="s">
        <v>1251</v>
      </c>
      <c r="J770" s="74" t="s">
        <v>1450</v>
      </c>
      <c r="K770" s="73" t="s">
        <v>2092</v>
      </c>
      <c r="L770" s="74" t="s">
        <v>492</v>
      </c>
      <c r="M770" s="74" t="s">
        <v>466</v>
      </c>
      <c r="N770" s="74" t="s">
        <v>1117</v>
      </c>
      <c r="O770" s="74"/>
      <c r="P770" s="74" t="s">
        <v>1137</v>
      </c>
      <c r="Q770" s="74" t="s">
        <v>2610</v>
      </c>
      <c r="R770" s="74"/>
      <c r="S770" s="74"/>
      <c r="T770" s="73" t="s">
        <v>198</v>
      </c>
      <c r="U770" s="73" t="s">
        <v>199</v>
      </c>
      <c r="V770" s="68" t="s">
        <v>2109</v>
      </c>
      <c r="W770" s="68" t="s">
        <v>2550</v>
      </c>
      <c r="X770" s="68"/>
      <c r="Y770" s="68"/>
      <c r="Z770" s="68"/>
      <c r="AA770" s="68"/>
    </row>
    <row r="771" spans="1:27" ht="51">
      <c r="A771" s="71">
        <v>2770</v>
      </c>
      <c r="B771" s="73" t="s">
        <v>2052</v>
      </c>
      <c r="C771" s="73" t="s">
        <v>512</v>
      </c>
      <c r="D771" s="73">
        <v>168</v>
      </c>
      <c r="E771" s="73">
        <v>62</v>
      </c>
      <c r="F771" s="73" t="s">
        <v>2092</v>
      </c>
      <c r="G771" s="73" t="s">
        <v>449</v>
      </c>
      <c r="H771" s="73" t="s">
        <v>1102</v>
      </c>
      <c r="I771" s="74" t="s">
        <v>1251</v>
      </c>
      <c r="J771" s="74" t="s">
        <v>1428</v>
      </c>
      <c r="K771" s="73" t="s">
        <v>2092</v>
      </c>
      <c r="L771" s="74" t="s">
        <v>493</v>
      </c>
      <c r="M771" s="74" t="s">
        <v>466</v>
      </c>
      <c r="N771" s="74" t="s">
        <v>1125</v>
      </c>
      <c r="O771" s="74"/>
      <c r="P771" s="74" t="s">
        <v>1137</v>
      </c>
      <c r="Q771" s="74" t="s">
        <v>2609</v>
      </c>
      <c r="R771" s="74"/>
      <c r="S771" s="74"/>
      <c r="T771" s="73" t="s">
        <v>200</v>
      </c>
      <c r="U771" s="73" t="s">
        <v>201</v>
      </c>
      <c r="V771" s="68" t="s">
        <v>2109</v>
      </c>
      <c r="W771" s="68" t="s">
        <v>2551</v>
      </c>
      <c r="X771" s="68"/>
      <c r="Y771" s="68"/>
      <c r="Z771" s="68"/>
      <c r="AA771" s="68"/>
    </row>
    <row r="772" spans="1:27" ht="63.75">
      <c r="A772" s="71">
        <v>2771</v>
      </c>
      <c r="B772" s="73" t="s">
        <v>2052</v>
      </c>
      <c r="C772" s="73" t="s">
        <v>1208</v>
      </c>
      <c r="D772" s="73">
        <v>169</v>
      </c>
      <c r="E772" s="73">
        <v>50</v>
      </c>
      <c r="F772" s="73" t="s">
        <v>2091</v>
      </c>
      <c r="G772" s="73" t="s">
        <v>449</v>
      </c>
      <c r="H772" s="73" t="s">
        <v>1102</v>
      </c>
      <c r="I772" s="74" t="s">
        <v>1926</v>
      </c>
      <c r="J772" s="74" t="s">
        <v>2295</v>
      </c>
      <c r="K772" s="73" t="s">
        <v>2091</v>
      </c>
      <c r="L772" s="74" t="s">
        <v>1208</v>
      </c>
      <c r="M772" s="74" t="s">
        <v>466</v>
      </c>
      <c r="N772" s="74" t="s">
        <v>1114</v>
      </c>
      <c r="O772" s="74"/>
      <c r="P772" s="74" t="s">
        <v>1137</v>
      </c>
      <c r="Q772" s="74" t="s">
        <v>2610</v>
      </c>
      <c r="R772" s="74"/>
      <c r="S772" s="74"/>
      <c r="T772" s="73" t="s">
        <v>202</v>
      </c>
      <c r="U772" s="73" t="s">
        <v>238</v>
      </c>
      <c r="V772" s="68" t="s">
        <v>2109</v>
      </c>
      <c r="W772" s="68" t="s">
        <v>2604</v>
      </c>
      <c r="X772" s="68"/>
      <c r="Y772" s="68"/>
      <c r="Z772" s="68"/>
      <c r="AA772" s="68"/>
    </row>
    <row r="773" spans="1:27" ht="89.25">
      <c r="A773" s="71">
        <v>2772</v>
      </c>
      <c r="B773" s="73" t="s">
        <v>2052</v>
      </c>
      <c r="C773" s="73" t="s">
        <v>2093</v>
      </c>
      <c r="D773" s="73" t="s">
        <v>2093</v>
      </c>
      <c r="E773" s="73" t="s">
        <v>2093</v>
      </c>
      <c r="F773" s="73" t="s">
        <v>2091</v>
      </c>
      <c r="G773" s="73" t="s">
        <v>449</v>
      </c>
      <c r="H773" s="73" t="s">
        <v>1102</v>
      </c>
      <c r="I773" s="74" t="s">
        <v>2093</v>
      </c>
      <c r="J773" s="74" t="s">
        <v>2093</v>
      </c>
      <c r="K773" s="73" t="s">
        <v>2091</v>
      </c>
      <c r="L773" s="74" t="s">
        <v>2093</v>
      </c>
      <c r="M773" s="74" t="s">
        <v>458</v>
      </c>
      <c r="N773" s="74" t="s">
        <v>1108</v>
      </c>
      <c r="O773" s="74"/>
      <c r="P773" s="74" t="s">
        <v>1137</v>
      </c>
      <c r="Q773" s="74" t="s">
        <v>2610</v>
      </c>
      <c r="R773" s="74"/>
      <c r="S773" s="74"/>
      <c r="T773" s="73" t="s">
        <v>239</v>
      </c>
      <c r="U773" s="73" t="s">
        <v>240</v>
      </c>
      <c r="V773" s="68" t="s">
        <v>2109</v>
      </c>
      <c r="W773" s="68"/>
      <c r="X773" s="68"/>
      <c r="Y773" s="68"/>
      <c r="Z773" s="68"/>
      <c r="AA773" s="68"/>
    </row>
    <row r="774" spans="1:27" ht="25.5">
      <c r="A774" s="71">
        <v>2773</v>
      </c>
      <c r="B774" s="73" t="s">
        <v>2052</v>
      </c>
      <c r="C774" s="73" t="s">
        <v>1055</v>
      </c>
      <c r="D774" s="73">
        <v>135</v>
      </c>
      <c r="E774" s="73">
        <v>59</v>
      </c>
      <c r="F774" s="73" t="s">
        <v>2092</v>
      </c>
      <c r="G774" s="73" t="s">
        <v>449</v>
      </c>
      <c r="H774" s="73" t="s">
        <v>458</v>
      </c>
      <c r="I774" s="74" t="s">
        <v>1053</v>
      </c>
      <c r="J774" s="74" t="s">
        <v>1441</v>
      </c>
      <c r="K774" s="73" t="s">
        <v>2092</v>
      </c>
      <c r="L774" s="74" t="s">
        <v>1055</v>
      </c>
      <c r="M774" s="74" t="s">
        <v>488</v>
      </c>
      <c r="N774" s="74" t="s">
        <v>1099</v>
      </c>
      <c r="O774" s="74"/>
      <c r="P774" s="74" t="s">
        <v>2207</v>
      </c>
      <c r="Q774" s="74" t="s">
        <v>67</v>
      </c>
      <c r="R774" s="74" t="s">
        <v>2421</v>
      </c>
      <c r="S774" s="74" t="s">
        <v>2400</v>
      </c>
      <c r="T774" s="73" t="s">
        <v>241</v>
      </c>
      <c r="U774" s="73" t="s">
        <v>242</v>
      </c>
      <c r="V774" s="68" t="s">
        <v>1669</v>
      </c>
      <c r="W774" s="68"/>
      <c r="X774" s="68"/>
      <c r="Y774" s="68" t="s">
        <v>2592</v>
      </c>
      <c r="Z774" s="68"/>
      <c r="AA774" s="68">
        <v>4.01</v>
      </c>
    </row>
    <row r="775" spans="1:27" ht="25.5">
      <c r="A775" s="71">
        <v>2774</v>
      </c>
      <c r="B775" s="73" t="s">
        <v>2052</v>
      </c>
      <c r="C775" s="73" t="s">
        <v>1055</v>
      </c>
      <c r="D775" s="73">
        <v>135</v>
      </c>
      <c r="E775" s="73">
        <v>60</v>
      </c>
      <c r="F775" s="73" t="s">
        <v>2092</v>
      </c>
      <c r="G775" s="73" t="s">
        <v>449</v>
      </c>
      <c r="H775" s="73" t="s">
        <v>458</v>
      </c>
      <c r="I775" s="74" t="s">
        <v>1053</v>
      </c>
      <c r="J775" s="74" t="s">
        <v>1490</v>
      </c>
      <c r="K775" s="73" t="s">
        <v>2092</v>
      </c>
      <c r="L775" s="74" t="s">
        <v>1055</v>
      </c>
      <c r="M775" s="74" t="s">
        <v>488</v>
      </c>
      <c r="N775" s="74" t="s">
        <v>1099</v>
      </c>
      <c r="O775" s="74"/>
      <c r="P775" s="74" t="s">
        <v>2207</v>
      </c>
      <c r="Q775" s="74" t="s">
        <v>67</v>
      </c>
      <c r="R775" s="74" t="s">
        <v>2421</v>
      </c>
      <c r="S775" s="74" t="s">
        <v>2400</v>
      </c>
      <c r="T775" s="73" t="s">
        <v>243</v>
      </c>
      <c r="U775" s="73" t="s">
        <v>244</v>
      </c>
      <c r="V775" s="68" t="s">
        <v>1669</v>
      </c>
      <c r="W775" s="68"/>
      <c r="X775" s="68"/>
      <c r="Y775" s="68" t="s">
        <v>584</v>
      </c>
      <c r="Z775" s="68"/>
      <c r="AA775" s="68">
        <v>4.01</v>
      </c>
    </row>
    <row r="776" spans="1:27" ht="25.5">
      <c r="A776" s="71">
        <v>2775</v>
      </c>
      <c r="B776" s="73" t="s">
        <v>2052</v>
      </c>
      <c r="C776" s="73" t="s">
        <v>1055</v>
      </c>
      <c r="D776" s="73">
        <v>136</v>
      </c>
      <c r="E776" s="73">
        <v>39</v>
      </c>
      <c r="F776" s="73" t="s">
        <v>2092</v>
      </c>
      <c r="G776" s="73" t="s">
        <v>449</v>
      </c>
      <c r="H776" s="73" t="s">
        <v>458</v>
      </c>
      <c r="I776" s="74" t="s">
        <v>675</v>
      </c>
      <c r="J776" s="74" t="s">
        <v>2001</v>
      </c>
      <c r="K776" s="73" t="s">
        <v>2092</v>
      </c>
      <c r="L776" s="74" t="s">
        <v>1055</v>
      </c>
      <c r="M776" s="74" t="s">
        <v>488</v>
      </c>
      <c r="N776" s="74" t="s">
        <v>1099</v>
      </c>
      <c r="O776" s="74"/>
      <c r="P776" s="74" t="s">
        <v>2207</v>
      </c>
      <c r="Q776" s="74" t="s">
        <v>67</v>
      </c>
      <c r="R776" s="74" t="s">
        <v>2421</v>
      </c>
      <c r="S776" s="74" t="s">
        <v>2400</v>
      </c>
      <c r="T776" s="73" t="s">
        <v>245</v>
      </c>
      <c r="U776" s="73" t="s">
        <v>246</v>
      </c>
      <c r="V776" s="68" t="s">
        <v>1669</v>
      </c>
      <c r="W776" s="68"/>
      <c r="X776" s="68"/>
      <c r="Y776" s="68" t="s">
        <v>2592</v>
      </c>
      <c r="Z776" s="68"/>
      <c r="AA776" s="68">
        <v>4.01</v>
      </c>
    </row>
    <row r="777" spans="1:27" ht="127.5">
      <c r="A777" s="71">
        <v>2776</v>
      </c>
      <c r="B777" s="73" t="s">
        <v>2052</v>
      </c>
      <c r="C777" s="73" t="s">
        <v>1055</v>
      </c>
      <c r="D777" s="73">
        <v>136</v>
      </c>
      <c r="E777" s="73">
        <v>39</v>
      </c>
      <c r="F777" s="73" t="s">
        <v>2092</v>
      </c>
      <c r="G777" s="73" t="s">
        <v>449</v>
      </c>
      <c r="H777" s="73" t="s">
        <v>458</v>
      </c>
      <c r="I777" s="74" t="s">
        <v>675</v>
      </c>
      <c r="J777" s="74" t="s">
        <v>2001</v>
      </c>
      <c r="K777" s="73" t="s">
        <v>2092</v>
      </c>
      <c r="L777" s="74" t="s">
        <v>1055</v>
      </c>
      <c r="M777" s="74" t="s">
        <v>488</v>
      </c>
      <c r="N777" s="74" t="s">
        <v>1103</v>
      </c>
      <c r="O777" s="74"/>
      <c r="P777" s="74" t="s">
        <v>1137</v>
      </c>
      <c r="Q777" s="74"/>
      <c r="R777" s="74"/>
      <c r="S777" s="74"/>
      <c r="T777" s="73" t="s">
        <v>247</v>
      </c>
      <c r="U777" s="73" t="s">
        <v>248</v>
      </c>
      <c r="V777" s="68" t="s">
        <v>2198</v>
      </c>
      <c r="W777" s="68"/>
      <c r="X777" s="68" t="s">
        <v>2665</v>
      </c>
      <c r="Y777" s="68"/>
      <c r="Z777" s="68"/>
      <c r="AA777" s="68"/>
    </row>
    <row r="778" spans="1:27" ht="51">
      <c r="A778" s="71">
        <v>2777</v>
      </c>
      <c r="B778" s="73" t="s">
        <v>2052</v>
      </c>
      <c r="C778" s="73" t="s">
        <v>1377</v>
      </c>
      <c r="D778" s="73">
        <v>42</v>
      </c>
      <c r="E778" s="73">
        <v>6</v>
      </c>
      <c r="F778" s="73" t="s">
        <v>2091</v>
      </c>
      <c r="G778" s="73" t="s">
        <v>449</v>
      </c>
      <c r="H778" s="73" t="s">
        <v>458</v>
      </c>
      <c r="I778" s="74" t="s">
        <v>1772</v>
      </c>
      <c r="J778" s="74" t="s">
        <v>1982</v>
      </c>
      <c r="K778" s="73" t="s">
        <v>2091</v>
      </c>
      <c r="L778" s="74" t="s">
        <v>1377</v>
      </c>
      <c r="M778" s="74" t="s">
        <v>472</v>
      </c>
      <c r="N778" s="74" t="s">
        <v>1103</v>
      </c>
      <c r="O778" s="74"/>
      <c r="P778" s="74" t="s">
        <v>1137</v>
      </c>
      <c r="Q778" s="74"/>
      <c r="R778" s="74"/>
      <c r="S778" s="74"/>
      <c r="T778" s="73" t="s">
        <v>249</v>
      </c>
      <c r="U778" s="73" t="s">
        <v>250</v>
      </c>
      <c r="V778" s="68" t="s">
        <v>2198</v>
      </c>
      <c r="W778" s="68"/>
      <c r="X778" s="68" t="s">
        <v>2665</v>
      </c>
      <c r="Y778" s="68"/>
      <c r="Z778" s="68"/>
      <c r="AA778" s="68"/>
    </row>
    <row r="779" spans="1:27" ht="25.5">
      <c r="A779" s="71">
        <v>2778</v>
      </c>
      <c r="B779" s="73" t="s">
        <v>2052</v>
      </c>
      <c r="C779" s="73" t="s">
        <v>1055</v>
      </c>
      <c r="D779" s="73">
        <v>136</v>
      </c>
      <c r="E779" s="73">
        <v>48</v>
      </c>
      <c r="F779" s="73" t="s">
        <v>2092</v>
      </c>
      <c r="G779" s="73" t="s">
        <v>449</v>
      </c>
      <c r="H779" s="73" t="s">
        <v>458</v>
      </c>
      <c r="I779" s="74" t="s">
        <v>675</v>
      </c>
      <c r="J779" s="74" t="s">
        <v>1476</v>
      </c>
      <c r="K779" s="73" t="s">
        <v>2092</v>
      </c>
      <c r="L779" s="74" t="s">
        <v>1055</v>
      </c>
      <c r="M779" s="74" t="s">
        <v>488</v>
      </c>
      <c r="N779" s="74" t="s">
        <v>1099</v>
      </c>
      <c r="O779" s="74"/>
      <c r="P779" s="74" t="s">
        <v>2207</v>
      </c>
      <c r="Q779" s="74" t="s">
        <v>67</v>
      </c>
      <c r="R779" s="74" t="s">
        <v>2421</v>
      </c>
      <c r="S779" s="74" t="s">
        <v>2400</v>
      </c>
      <c r="T779" s="73" t="s">
        <v>251</v>
      </c>
      <c r="U779" s="73" t="s">
        <v>252</v>
      </c>
      <c r="V779" s="68" t="s">
        <v>1669</v>
      </c>
      <c r="W779" s="68"/>
      <c r="X779" s="68"/>
      <c r="Y779" s="68" t="s">
        <v>2592</v>
      </c>
      <c r="Z779" s="68"/>
      <c r="AA779" s="68">
        <v>4.01</v>
      </c>
    </row>
    <row r="780" spans="1:27" ht="51">
      <c r="A780" s="71">
        <v>2779</v>
      </c>
      <c r="B780" s="73" t="s">
        <v>2052</v>
      </c>
      <c r="C780" s="73" t="s">
        <v>1055</v>
      </c>
      <c r="D780" s="73">
        <v>136</v>
      </c>
      <c r="E780" s="73">
        <v>53</v>
      </c>
      <c r="F780" s="73" t="s">
        <v>2091</v>
      </c>
      <c r="G780" s="73" t="s">
        <v>449</v>
      </c>
      <c r="H780" s="73" t="s">
        <v>458</v>
      </c>
      <c r="I780" s="74" t="s">
        <v>675</v>
      </c>
      <c r="J780" s="74" t="s">
        <v>1450</v>
      </c>
      <c r="K780" s="73" t="s">
        <v>2091</v>
      </c>
      <c r="L780" s="74" t="s">
        <v>1055</v>
      </c>
      <c r="M780" s="74" t="s">
        <v>488</v>
      </c>
      <c r="N780" s="74" t="s">
        <v>1103</v>
      </c>
      <c r="O780" s="74"/>
      <c r="P780" s="74" t="s">
        <v>1137</v>
      </c>
      <c r="Q780" s="74"/>
      <c r="R780" s="74"/>
      <c r="S780" s="74"/>
      <c r="T780" s="73" t="s">
        <v>253</v>
      </c>
      <c r="U780" s="73" t="s">
        <v>254</v>
      </c>
      <c r="V780" s="68" t="s">
        <v>2198</v>
      </c>
      <c r="W780" s="68"/>
      <c r="X780" s="68" t="s">
        <v>2665</v>
      </c>
      <c r="Y780" s="68"/>
      <c r="Z780" s="68"/>
      <c r="AA780" s="68"/>
    </row>
    <row r="781" spans="1:27" ht="63.75">
      <c r="A781" s="71">
        <v>2780</v>
      </c>
      <c r="B781" s="73" t="s">
        <v>2052</v>
      </c>
      <c r="C781" s="73" t="s">
        <v>1082</v>
      </c>
      <c r="D781" s="73">
        <v>142</v>
      </c>
      <c r="E781" s="73">
        <v>3</v>
      </c>
      <c r="F781" s="73" t="s">
        <v>2091</v>
      </c>
      <c r="G781" s="73" t="s">
        <v>449</v>
      </c>
      <c r="H781" s="73" t="s">
        <v>460</v>
      </c>
      <c r="I781" s="74" t="s">
        <v>1532</v>
      </c>
      <c r="J781" s="74" t="s">
        <v>2443</v>
      </c>
      <c r="K781" s="73" t="s">
        <v>2091</v>
      </c>
      <c r="L781" s="74" t="s">
        <v>1082</v>
      </c>
      <c r="M781" s="74" t="s">
        <v>490</v>
      </c>
      <c r="N781" s="74" t="s">
        <v>1115</v>
      </c>
      <c r="O781" s="74"/>
      <c r="P781" s="74" t="s">
        <v>1137</v>
      </c>
      <c r="Q781" s="74"/>
      <c r="R781" s="74"/>
      <c r="S781" s="74"/>
      <c r="T781" s="73" t="s">
        <v>255</v>
      </c>
      <c r="U781" s="73" t="s">
        <v>256</v>
      </c>
      <c r="V781" s="68"/>
      <c r="W781" s="68" t="s">
        <v>2634</v>
      </c>
      <c r="X781" s="68"/>
      <c r="Y781" s="68"/>
      <c r="Z781" s="68"/>
      <c r="AA781" s="68"/>
    </row>
    <row r="782" spans="1:27" ht="102">
      <c r="A782" s="71">
        <v>2781</v>
      </c>
      <c r="B782" s="73" t="s">
        <v>2052</v>
      </c>
      <c r="C782" s="73" t="s">
        <v>1530</v>
      </c>
      <c r="D782" s="73">
        <v>142</v>
      </c>
      <c r="E782" s="73">
        <v>1</v>
      </c>
      <c r="F782" s="73" t="s">
        <v>2092</v>
      </c>
      <c r="G782" s="73" t="s">
        <v>449</v>
      </c>
      <c r="H782" s="73" t="s">
        <v>460</v>
      </c>
      <c r="I782" s="74" t="s">
        <v>1532</v>
      </c>
      <c r="J782" s="74" t="s">
        <v>1523</v>
      </c>
      <c r="K782" s="73" t="s">
        <v>2092</v>
      </c>
      <c r="L782" s="74" t="s">
        <v>1530</v>
      </c>
      <c r="M782" s="74" t="s">
        <v>490</v>
      </c>
      <c r="N782" s="74" t="s">
        <v>1115</v>
      </c>
      <c r="O782" s="74"/>
      <c r="P782" s="74" t="s">
        <v>1137</v>
      </c>
      <c r="Q782" s="74"/>
      <c r="R782" s="74"/>
      <c r="S782" s="74"/>
      <c r="T782" s="73" t="s">
        <v>573</v>
      </c>
      <c r="U782" s="73" t="s">
        <v>574</v>
      </c>
      <c r="V782" s="68"/>
      <c r="W782" s="68" t="s">
        <v>2634</v>
      </c>
      <c r="X782" s="68"/>
      <c r="Y782" s="68"/>
      <c r="Z782" s="68"/>
      <c r="AA782" s="68"/>
    </row>
    <row r="783" spans="1:27" ht="191.25">
      <c r="A783" s="71">
        <v>2782</v>
      </c>
      <c r="B783" s="73" t="s">
        <v>2052</v>
      </c>
      <c r="C783" s="73" t="s">
        <v>1530</v>
      </c>
      <c r="D783" s="73">
        <v>142</v>
      </c>
      <c r="E783" s="73">
        <v>1</v>
      </c>
      <c r="F783" s="73" t="s">
        <v>2091</v>
      </c>
      <c r="G783" s="73" t="s">
        <v>449</v>
      </c>
      <c r="H783" s="73" t="s">
        <v>460</v>
      </c>
      <c r="I783" s="74" t="s">
        <v>1532</v>
      </c>
      <c r="J783" s="74" t="s">
        <v>1523</v>
      </c>
      <c r="K783" s="73" t="s">
        <v>2091</v>
      </c>
      <c r="L783" s="74" t="s">
        <v>1530</v>
      </c>
      <c r="M783" s="74" t="s">
        <v>490</v>
      </c>
      <c r="N783" s="74" t="s">
        <v>1115</v>
      </c>
      <c r="O783" s="74"/>
      <c r="P783" s="74" t="s">
        <v>1137</v>
      </c>
      <c r="Q783" s="74"/>
      <c r="R783" s="74"/>
      <c r="S783" s="74"/>
      <c r="T783" s="73" t="s">
        <v>575</v>
      </c>
      <c r="U783" s="73" t="s">
        <v>576</v>
      </c>
      <c r="V783" s="68"/>
      <c r="W783" s="68" t="s">
        <v>2634</v>
      </c>
      <c r="X783" s="68"/>
      <c r="Y783" s="68"/>
      <c r="Z783" s="68"/>
      <c r="AA783" s="68"/>
    </row>
    <row r="784" spans="1:27" ht="38.25">
      <c r="A784" s="71">
        <v>2783</v>
      </c>
      <c r="B784" s="73" t="s">
        <v>2053</v>
      </c>
      <c r="C784" s="73" t="s">
        <v>577</v>
      </c>
      <c r="D784" s="73">
        <v>3</v>
      </c>
      <c r="E784" s="73">
        <v>57</v>
      </c>
      <c r="F784" s="73" t="s">
        <v>2092</v>
      </c>
      <c r="G784" s="73" t="s">
        <v>449</v>
      </c>
      <c r="H784" s="73" t="s">
        <v>458</v>
      </c>
      <c r="I784" s="74" t="s">
        <v>2443</v>
      </c>
      <c r="J784" s="74" t="s">
        <v>1485</v>
      </c>
      <c r="K784" s="73" t="s">
        <v>2092</v>
      </c>
      <c r="L784" s="74" t="s">
        <v>577</v>
      </c>
      <c r="M784" s="74" t="s">
        <v>504</v>
      </c>
      <c r="N784" s="74" t="s">
        <v>1099</v>
      </c>
      <c r="O784" s="74"/>
      <c r="P784" s="74" t="s">
        <v>2207</v>
      </c>
      <c r="Q784" s="74" t="s">
        <v>67</v>
      </c>
      <c r="R784" s="74" t="s">
        <v>2421</v>
      </c>
      <c r="S784" s="74" t="s">
        <v>2400</v>
      </c>
      <c r="T784" s="73" t="s">
        <v>578</v>
      </c>
      <c r="U784" s="73" t="s">
        <v>579</v>
      </c>
      <c r="V784" s="68" t="s">
        <v>1666</v>
      </c>
      <c r="W784" s="68" t="s">
        <v>1668</v>
      </c>
      <c r="X784" s="68"/>
      <c r="Y784" s="68" t="s">
        <v>2592</v>
      </c>
      <c r="Z784" s="68"/>
      <c r="AA784" s="68">
        <v>4.01</v>
      </c>
    </row>
    <row r="785" spans="1:27" ht="76.5">
      <c r="A785" s="71">
        <v>2784</v>
      </c>
      <c r="B785" s="73" t="s">
        <v>2053</v>
      </c>
      <c r="C785" s="73" t="s">
        <v>1030</v>
      </c>
      <c r="D785" s="73">
        <v>6</v>
      </c>
      <c r="E785" s="73">
        <v>36</v>
      </c>
      <c r="F785" s="73" t="s">
        <v>1910</v>
      </c>
      <c r="G785" s="73" t="s">
        <v>450</v>
      </c>
      <c r="H785" s="73" t="s">
        <v>1097</v>
      </c>
      <c r="I785" s="74" t="s">
        <v>1982</v>
      </c>
      <c r="J785" s="74" t="s">
        <v>974</v>
      </c>
      <c r="K785" s="73" t="s">
        <v>451</v>
      </c>
      <c r="L785" s="74" t="s">
        <v>1030</v>
      </c>
      <c r="M785" s="74" t="s">
        <v>463</v>
      </c>
      <c r="N785" s="74" t="s">
        <v>1100</v>
      </c>
      <c r="O785" s="74"/>
      <c r="P785" s="74" t="s">
        <v>1137</v>
      </c>
      <c r="Q785" s="74" t="s">
        <v>102</v>
      </c>
      <c r="R785" s="74"/>
      <c r="S785" s="74"/>
      <c r="T785" s="73" t="s">
        <v>580</v>
      </c>
      <c r="U785" s="73" t="s">
        <v>579</v>
      </c>
      <c r="V785" s="79" t="s">
        <v>2066</v>
      </c>
      <c r="W785" s="79" t="s">
        <v>296</v>
      </c>
      <c r="X785" s="68" t="s">
        <v>297</v>
      </c>
      <c r="Y785" s="68"/>
      <c r="Z785" s="68"/>
      <c r="AA785" s="68"/>
    </row>
    <row r="786" spans="1:27" ht="63.75">
      <c r="A786" s="71">
        <v>2785</v>
      </c>
      <c r="B786" s="73" t="s">
        <v>2053</v>
      </c>
      <c r="C786" s="73" t="s">
        <v>1214</v>
      </c>
      <c r="D786" s="73">
        <v>6</v>
      </c>
      <c r="E786" s="73">
        <v>61</v>
      </c>
      <c r="F786" s="73" t="s">
        <v>1910</v>
      </c>
      <c r="G786" s="73" t="s">
        <v>450</v>
      </c>
      <c r="H786" s="73" t="s">
        <v>458</v>
      </c>
      <c r="I786" s="74" t="s">
        <v>1982</v>
      </c>
      <c r="J786" s="74" t="s">
        <v>2398</v>
      </c>
      <c r="K786" s="73" t="s">
        <v>451</v>
      </c>
      <c r="L786" s="74" t="s">
        <v>1214</v>
      </c>
      <c r="M786" s="74" t="s">
        <v>463</v>
      </c>
      <c r="N786" s="74" t="s">
        <v>1110</v>
      </c>
      <c r="O786" s="74"/>
      <c r="P786" s="74" t="s">
        <v>2207</v>
      </c>
      <c r="Q786" s="74" t="s">
        <v>67</v>
      </c>
      <c r="R786" s="74" t="s">
        <v>2421</v>
      </c>
      <c r="S786" s="74" t="s">
        <v>2400</v>
      </c>
      <c r="T786" s="73" t="s">
        <v>1685</v>
      </c>
      <c r="U786" s="73" t="s">
        <v>579</v>
      </c>
      <c r="V786" s="68" t="s">
        <v>902</v>
      </c>
      <c r="W786" s="79" t="s">
        <v>1686</v>
      </c>
      <c r="X786" s="68"/>
      <c r="Y786" s="68" t="s">
        <v>2592</v>
      </c>
      <c r="Z786" s="68"/>
      <c r="AA786" s="68" t="s">
        <v>2595</v>
      </c>
    </row>
    <row r="787" spans="1:27" ht="63.75">
      <c r="A787" s="71">
        <v>2786</v>
      </c>
      <c r="B787" s="73" t="s">
        <v>2053</v>
      </c>
      <c r="C787" s="73" t="s">
        <v>714</v>
      </c>
      <c r="D787" s="73">
        <v>7</v>
      </c>
      <c r="E787" s="73">
        <v>31</v>
      </c>
      <c r="F787" s="73" t="s">
        <v>1910</v>
      </c>
      <c r="G787" s="73" t="s">
        <v>450</v>
      </c>
      <c r="H787" s="73" t="s">
        <v>458</v>
      </c>
      <c r="I787" s="74" t="s">
        <v>1753</v>
      </c>
      <c r="J787" s="74" t="s">
        <v>385</v>
      </c>
      <c r="K787" s="73" t="s">
        <v>451</v>
      </c>
      <c r="L787" s="74" t="s">
        <v>714</v>
      </c>
      <c r="M787" s="74" t="s">
        <v>463</v>
      </c>
      <c r="N787" s="74" t="s">
        <v>1110</v>
      </c>
      <c r="O787" s="74"/>
      <c r="P787" s="74" t="s">
        <v>2207</v>
      </c>
      <c r="Q787" s="74" t="s">
        <v>67</v>
      </c>
      <c r="R787" s="74" t="s">
        <v>2421</v>
      </c>
      <c r="S787" s="74" t="s">
        <v>2400</v>
      </c>
      <c r="T787" s="73" t="s">
        <v>581</v>
      </c>
      <c r="U787" s="73" t="s">
        <v>579</v>
      </c>
      <c r="V787" s="68" t="s">
        <v>1674</v>
      </c>
      <c r="W787" s="68" t="s">
        <v>1687</v>
      </c>
      <c r="X787" s="68"/>
      <c r="Y787" s="68" t="s">
        <v>584</v>
      </c>
      <c r="Z787" s="68"/>
      <c r="AA787" s="68">
        <v>4.01</v>
      </c>
    </row>
    <row r="788" spans="1:27" ht="191.25">
      <c r="A788" s="71">
        <v>2787</v>
      </c>
      <c r="B788" s="73" t="s">
        <v>2053</v>
      </c>
      <c r="C788" s="73" t="s">
        <v>537</v>
      </c>
      <c r="D788" s="73">
        <v>8</v>
      </c>
      <c r="E788" s="73" t="s">
        <v>582</v>
      </c>
      <c r="F788" s="73" t="s">
        <v>1910</v>
      </c>
      <c r="G788" s="73" t="s">
        <v>450</v>
      </c>
      <c r="H788" s="73" t="s">
        <v>458</v>
      </c>
      <c r="I788" s="74" t="s">
        <v>1517</v>
      </c>
      <c r="J788" s="74" t="s">
        <v>582</v>
      </c>
      <c r="K788" s="73" t="s">
        <v>451</v>
      </c>
      <c r="L788" s="74" t="s">
        <v>537</v>
      </c>
      <c r="M788" s="74" t="s">
        <v>464</v>
      </c>
      <c r="N788" s="74" t="s">
        <v>1109</v>
      </c>
      <c r="O788" s="74"/>
      <c r="P788" s="74" t="s">
        <v>1137</v>
      </c>
      <c r="Q788" s="74" t="s">
        <v>2405</v>
      </c>
      <c r="R788" s="74"/>
      <c r="S788" s="74"/>
      <c r="T788" s="73" t="s">
        <v>1587</v>
      </c>
      <c r="U788" s="73" t="s">
        <v>579</v>
      </c>
      <c r="V788" s="79" t="s">
        <v>2109</v>
      </c>
      <c r="W788" s="79" t="s">
        <v>2404</v>
      </c>
      <c r="X788" s="68"/>
      <c r="Y788" s="68"/>
      <c r="Z788" s="68"/>
      <c r="AA788" s="68"/>
    </row>
    <row r="789" spans="1:27" ht="76.5">
      <c r="A789" s="71">
        <v>2788</v>
      </c>
      <c r="B789" s="73" t="s">
        <v>2053</v>
      </c>
      <c r="C789" s="73" t="s">
        <v>1588</v>
      </c>
      <c r="D789" s="73">
        <v>17</v>
      </c>
      <c r="E789" s="73" t="s">
        <v>1589</v>
      </c>
      <c r="F789" s="73" t="s">
        <v>1910</v>
      </c>
      <c r="G789" s="73" t="s">
        <v>450</v>
      </c>
      <c r="H789" s="73" t="s">
        <v>458</v>
      </c>
      <c r="I789" s="74" t="s">
        <v>2679</v>
      </c>
      <c r="J789" s="74" t="s">
        <v>1589</v>
      </c>
      <c r="K789" s="73" t="s">
        <v>451</v>
      </c>
      <c r="L789" s="74" t="s">
        <v>1588</v>
      </c>
      <c r="M789" s="74" t="s">
        <v>469</v>
      </c>
      <c r="N789" s="74" t="s">
        <v>1101</v>
      </c>
      <c r="O789" s="74"/>
      <c r="P789" s="74" t="s">
        <v>2207</v>
      </c>
      <c r="Q789" s="74"/>
      <c r="R789" s="74" t="s">
        <v>2632</v>
      </c>
      <c r="S789" s="74" t="s">
        <v>2419</v>
      </c>
      <c r="T789" s="73" t="s">
        <v>1590</v>
      </c>
      <c r="U789" s="73" t="s">
        <v>579</v>
      </c>
      <c r="V789" s="79" t="s">
        <v>2066</v>
      </c>
      <c r="W789" s="79" t="s">
        <v>2406</v>
      </c>
      <c r="X789" s="68"/>
      <c r="Y789" s="68" t="s">
        <v>584</v>
      </c>
      <c r="Z789" s="68"/>
      <c r="AA789" s="68" t="s">
        <v>586</v>
      </c>
    </row>
    <row r="790" spans="1:27" ht="293.25">
      <c r="A790" s="71">
        <v>2789</v>
      </c>
      <c r="B790" s="73" t="s">
        <v>2053</v>
      </c>
      <c r="C790" s="73" t="s">
        <v>1161</v>
      </c>
      <c r="D790" s="73">
        <v>47</v>
      </c>
      <c r="E790" s="73">
        <v>59</v>
      </c>
      <c r="F790" s="73" t="s">
        <v>1910</v>
      </c>
      <c r="G790" s="73" t="s">
        <v>450</v>
      </c>
      <c r="H790" s="73" t="s">
        <v>1097</v>
      </c>
      <c r="I790" s="74" t="s">
        <v>2291</v>
      </c>
      <c r="J790" s="74" t="s">
        <v>1441</v>
      </c>
      <c r="K790" s="73" t="s">
        <v>451</v>
      </c>
      <c r="L790" s="74" t="s">
        <v>1161</v>
      </c>
      <c r="M790" s="74" t="s">
        <v>472</v>
      </c>
      <c r="N790" s="74" t="s">
        <v>1098</v>
      </c>
      <c r="O790" s="74"/>
      <c r="P790" s="74" t="s">
        <v>2207</v>
      </c>
      <c r="Q790" s="74" t="s">
        <v>67</v>
      </c>
      <c r="R790" s="74" t="s">
        <v>1939</v>
      </c>
      <c r="S790" s="74" t="s">
        <v>2419</v>
      </c>
      <c r="T790" s="73" t="s">
        <v>1591</v>
      </c>
      <c r="U790" s="73" t="s">
        <v>579</v>
      </c>
      <c r="V790" s="68" t="s">
        <v>1680</v>
      </c>
      <c r="W790" s="79" t="s">
        <v>2590</v>
      </c>
      <c r="X790" s="68"/>
      <c r="Y790" s="68" t="s">
        <v>585</v>
      </c>
      <c r="Z790" s="68"/>
      <c r="AA790" s="68" t="s">
        <v>586</v>
      </c>
    </row>
    <row r="791" spans="1:27" ht="102">
      <c r="A791" s="71">
        <v>2790</v>
      </c>
      <c r="B791" s="73" t="s">
        <v>2053</v>
      </c>
      <c r="C791" s="73" t="s">
        <v>990</v>
      </c>
      <c r="D791" s="73">
        <v>52</v>
      </c>
      <c r="E791" s="73">
        <v>30</v>
      </c>
      <c r="F791" s="73" t="s">
        <v>1910</v>
      </c>
      <c r="G791" s="73" t="s">
        <v>450</v>
      </c>
      <c r="H791" s="73" t="s">
        <v>1102</v>
      </c>
      <c r="I791" s="74" t="s">
        <v>1479</v>
      </c>
      <c r="J791" s="74" t="s">
        <v>1592</v>
      </c>
      <c r="K791" s="73" t="s">
        <v>451</v>
      </c>
      <c r="L791" s="74" t="s">
        <v>990</v>
      </c>
      <c r="M791" s="74" t="s">
        <v>472</v>
      </c>
      <c r="N791" s="74" t="s">
        <v>1116</v>
      </c>
      <c r="O791" s="74"/>
      <c r="P791" s="74" t="s">
        <v>1137</v>
      </c>
      <c r="Q791" s="74" t="s">
        <v>1139</v>
      </c>
      <c r="R791" s="74"/>
      <c r="S791" s="74"/>
      <c r="T791" s="73" t="s">
        <v>68</v>
      </c>
      <c r="U791" s="73" t="s">
        <v>579</v>
      </c>
      <c r="V791" s="68"/>
      <c r="W791" s="68"/>
      <c r="X791" s="68"/>
      <c r="Y791" s="68"/>
      <c r="Z791" s="68"/>
      <c r="AA791" s="68"/>
    </row>
    <row r="792" spans="1:27" ht="127.5">
      <c r="A792" s="71">
        <v>2791</v>
      </c>
      <c r="B792" s="73" t="s">
        <v>2053</v>
      </c>
      <c r="C792" s="73" t="s">
        <v>2397</v>
      </c>
      <c r="D792" s="73">
        <v>111</v>
      </c>
      <c r="E792" s="73">
        <v>61</v>
      </c>
      <c r="F792" s="73" t="s">
        <v>1910</v>
      </c>
      <c r="G792" s="73" t="s">
        <v>450</v>
      </c>
      <c r="H792" s="73" t="s">
        <v>1097</v>
      </c>
      <c r="I792" s="74" t="s">
        <v>2354</v>
      </c>
      <c r="J792" s="74" t="s">
        <v>2398</v>
      </c>
      <c r="K792" s="73" t="s">
        <v>451</v>
      </c>
      <c r="L792" s="74" t="s">
        <v>2397</v>
      </c>
      <c r="M792" s="74" t="s">
        <v>482</v>
      </c>
      <c r="N792" s="74" t="s">
        <v>1107</v>
      </c>
      <c r="O792" s="74"/>
      <c r="P792" s="74" t="s">
        <v>1137</v>
      </c>
      <c r="Q792" s="74" t="s">
        <v>1151</v>
      </c>
      <c r="R792" s="74"/>
      <c r="S792" s="74"/>
      <c r="T792" s="73" t="s">
        <v>69</v>
      </c>
      <c r="U792" s="73" t="s">
        <v>579</v>
      </c>
      <c r="V792" s="68" t="s">
        <v>2198</v>
      </c>
      <c r="W792" s="79" t="s">
        <v>2452</v>
      </c>
      <c r="X792" s="68" t="s">
        <v>302</v>
      </c>
      <c r="Y792" s="68"/>
      <c r="Z792" s="68"/>
      <c r="AA792" s="68"/>
    </row>
    <row r="793" spans="1:27" ht="102">
      <c r="A793" s="71">
        <v>2792</v>
      </c>
      <c r="B793" s="73" t="s">
        <v>2053</v>
      </c>
      <c r="C793" s="73" t="s">
        <v>70</v>
      </c>
      <c r="D793" s="73">
        <v>130</v>
      </c>
      <c r="E793" s="73">
        <v>1</v>
      </c>
      <c r="F793" s="73" t="s">
        <v>1910</v>
      </c>
      <c r="G793" s="73" t="s">
        <v>450</v>
      </c>
      <c r="H793" s="73" t="s">
        <v>1102</v>
      </c>
      <c r="I793" s="74" t="s">
        <v>81</v>
      </c>
      <c r="J793" s="74" t="s">
        <v>1523</v>
      </c>
      <c r="K793" s="73" t="s">
        <v>451</v>
      </c>
      <c r="L793" s="74" t="s">
        <v>70</v>
      </c>
      <c r="M793" s="74" t="s">
        <v>484</v>
      </c>
      <c r="N793" s="74" t="s">
        <v>1108</v>
      </c>
      <c r="O793" s="74"/>
      <c r="P793" s="74" t="s">
        <v>1137</v>
      </c>
      <c r="Q793" s="74" t="s">
        <v>2606</v>
      </c>
      <c r="R793" s="74"/>
      <c r="S793" s="74"/>
      <c r="T793" s="73" t="s">
        <v>71</v>
      </c>
      <c r="U793" s="73" t="s">
        <v>579</v>
      </c>
      <c r="V793" s="68" t="s">
        <v>2109</v>
      </c>
      <c r="W793" s="68"/>
      <c r="X793" s="68"/>
      <c r="Y793" s="68"/>
      <c r="Z793" s="68"/>
      <c r="AA793" s="68"/>
    </row>
    <row r="794" spans="1:27" ht="76.5">
      <c r="A794" s="71">
        <v>2793</v>
      </c>
      <c r="B794" s="73" t="s">
        <v>2053</v>
      </c>
      <c r="C794" s="73">
        <v>11.9</v>
      </c>
      <c r="D794" s="73">
        <v>131</v>
      </c>
      <c r="E794" s="73">
        <v>5</v>
      </c>
      <c r="F794" s="73" t="s">
        <v>1910</v>
      </c>
      <c r="G794" s="73" t="s">
        <v>450</v>
      </c>
      <c r="H794" s="73" t="s">
        <v>1097</v>
      </c>
      <c r="I794" s="74" t="s">
        <v>72</v>
      </c>
      <c r="J794" s="74" t="s">
        <v>1433</v>
      </c>
      <c r="K794" s="73" t="s">
        <v>451</v>
      </c>
      <c r="L794" s="74" t="s">
        <v>73</v>
      </c>
      <c r="M794" s="74" t="s">
        <v>486</v>
      </c>
      <c r="N794" s="74" t="s">
        <v>1104</v>
      </c>
      <c r="O794" s="74"/>
      <c r="P794" s="74" t="s">
        <v>1137</v>
      </c>
      <c r="Q794" s="74" t="s">
        <v>2190</v>
      </c>
      <c r="R794" s="74"/>
      <c r="S794" s="74"/>
      <c r="T794" s="73" t="s">
        <v>74</v>
      </c>
      <c r="U794" s="73" t="s">
        <v>579</v>
      </c>
      <c r="V794" s="68" t="s">
        <v>2198</v>
      </c>
      <c r="W794" s="68"/>
      <c r="X794" s="68" t="s">
        <v>2666</v>
      </c>
      <c r="Y794" s="68"/>
      <c r="Z794" s="68"/>
      <c r="AA794" s="68"/>
    </row>
    <row r="795" spans="1:27" ht="51">
      <c r="A795" s="71">
        <v>2794</v>
      </c>
      <c r="B795" s="73" t="s">
        <v>2053</v>
      </c>
      <c r="C795" s="73" t="s">
        <v>1065</v>
      </c>
      <c r="D795" s="73">
        <v>135</v>
      </c>
      <c r="E795" s="73">
        <v>41</v>
      </c>
      <c r="F795" s="73" t="s">
        <v>1910</v>
      </c>
      <c r="G795" s="73" t="s">
        <v>450</v>
      </c>
      <c r="H795" s="73" t="s">
        <v>458</v>
      </c>
      <c r="I795" s="74" t="s">
        <v>1053</v>
      </c>
      <c r="J795" s="74" t="s">
        <v>1466</v>
      </c>
      <c r="K795" s="73" t="s">
        <v>451</v>
      </c>
      <c r="L795" s="74" t="s">
        <v>1065</v>
      </c>
      <c r="M795" s="74" t="s">
        <v>488</v>
      </c>
      <c r="N795" s="74" t="s">
        <v>1103</v>
      </c>
      <c r="O795" s="74"/>
      <c r="P795" s="74" t="s">
        <v>1137</v>
      </c>
      <c r="Q795" s="74"/>
      <c r="R795" s="74"/>
      <c r="S795" s="74"/>
      <c r="T795" s="73" t="s">
        <v>75</v>
      </c>
      <c r="U795" s="73" t="s">
        <v>579</v>
      </c>
      <c r="V795" s="68" t="s">
        <v>2198</v>
      </c>
      <c r="W795" s="68"/>
      <c r="X795" s="68" t="s">
        <v>2665</v>
      </c>
      <c r="Y795" s="68"/>
      <c r="Z795" s="68"/>
      <c r="AA795" s="68"/>
    </row>
    <row r="796" spans="1:27" ht="140.25">
      <c r="A796" s="71">
        <v>2795</v>
      </c>
      <c r="B796" s="73" t="s">
        <v>2053</v>
      </c>
      <c r="C796" s="73" t="s">
        <v>76</v>
      </c>
      <c r="D796" s="73">
        <v>139</v>
      </c>
      <c r="E796" s="73">
        <v>59</v>
      </c>
      <c r="F796" s="73" t="s">
        <v>1910</v>
      </c>
      <c r="G796" s="73" t="s">
        <v>450</v>
      </c>
      <c r="H796" s="73" t="s">
        <v>460</v>
      </c>
      <c r="I796" s="74" t="s">
        <v>94</v>
      </c>
      <c r="J796" s="74" t="s">
        <v>1441</v>
      </c>
      <c r="K796" s="73" t="s">
        <v>451</v>
      </c>
      <c r="L796" s="74" t="s">
        <v>76</v>
      </c>
      <c r="M796" s="74" t="s">
        <v>489</v>
      </c>
      <c r="N796" s="74" t="s">
        <v>1115</v>
      </c>
      <c r="O796" s="74"/>
      <c r="P796" s="74" t="s">
        <v>2207</v>
      </c>
      <c r="Q796" s="74"/>
      <c r="R796" s="74" t="s">
        <v>2206</v>
      </c>
      <c r="S796" s="74" t="s">
        <v>2193</v>
      </c>
      <c r="T796" s="73" t="s">
        <v>77</v>
      </c>
      <c r="U796" s="73" t="s">
        <v>579</v>
      </c>
      <c r="V796" s="68" t="s">
        <v>1423</v>
      </c>
      <c r="W796" s="68" t="s">
        <v>2205</v>
      </c>
      <c r="X796" s="68"/>
      <c r="Y796" s="68" t="s">
        <v>584</v>
      </c>
      <c r="Z796" s="68"/>
      <c r="AA796" s="68" t="s">
        <v>586</v>
      </c>
    </row>
    <row r="797" spans="1:27" ht="102">
      <c r="A797" s="71">
        <v>2796</v>
      </c>
      <c r="B797" s="73" t="s">
        <v>2053</v>
      </c>
      <c r="C797" s="73" t="s">
        <v>78</v>
      </c>
      <c r="D797" s="73">
        <v>186</v>
      </c>
      <c r="E797" s="73">
        <v>18</v>
      </c>
      <c r="F797" s="73" t="s">
        <v>1910</v>
      </c>
      <c r="G797" s="73" t="s">
        <v>450</v>
      </c>
      <c r="H797" s="73" t="s">
        <v>1102</v>
      </c>
      <c r="I797" s="74" t="s">
        <v>79</v>
      </c>
      <c r="J797" s="74" t="s">
        <v>1782</v>
      </c>
      <c r="K797" s="73" t="s">
        <v>451</v>
      </c>
      <c r="L797" s="74" t="s">
        <v>78</v>
      </c>
      <c r="M797" s="74" t="s">
        <v>496</v>
      </c>
      <c r="N797" s="74" t="s">
        <v>1128</v>
      </c>
      <c r="O797" s="74"/>
      <c r="P797" s="74" t="s">
        <v>1137</v>
      </c>
      <c r="Q797" s="74" t="s">
        <v>1139</v>
      </c>
      <c r="R797" s="74"/>
      <c r="S797" s="74"/>
      <c r="T797" s="73" t="s">
        <v>154</v>
      </c>
      <c r="U797" s="73" t="s">
        <v>579</v>
      </c>
      <c r="V797" s="68"/>
      <c r="W797" s="68"/>
      <c r="X797" s="68"/>
      <c r="Y797" s="68"/>
      <c r="Z797" s="68"/>
      <c r="AA797" s="68"/>
    </row>
    <row r="798" spans="1:27" ht="89.25">
      <c r="A798" s="71">
        <v>2797</v>
      </c>
      <c r="B798" s="73" t="s">
        <v>2053</v>
      </c>
      <c r="C798" s="73" t="s">
        <v>155</v>
      </c>
      <c r="D798" s="73">
        <v>212</v>
      </c>
      <c r="E798" s="73">
        <v>11</v>
      </c>
      <c r="F798" s="73" t="s">
        <v>1910</v>
      </c>
      <c r="G798" s="73" t="s">
        <v>450</v>
      </c>
      <c r="H798" s="73" t="s">
        <v>1097</v>
      </c>
      <c r="I798" s="74" t="s">
        <v>951</v>
      </c>
      <c r="J798" s="74" t="s">
        <v>1789</v>
      </c>
      <c r="K798" s="73" t="s">
        <v>451</v>
      </c>
      <c r="L798" s="74" t="s">
        <v>155</v>
      </c>
      <c r="M798" s="74" t="s">
        <v>497</v>
      </c>
      <c r="N798" s="74" t="s">
        <v>1111</v>
      </c>
      <c r="O798" s="74"/>
      <c r="P798" s="74" t="s">
        <v>2207</v>
      </c>
      <c r="Q798" s="74"/>
      <c r="R798" s="74" t="s">
        <v>2632</v>
      </c>
      <c r="S798" s="74" t="s">
        <v>2419</v>
      </c>
      <c r="T798" s="73" t="s">
        <v>156</v>
      </c>
      <c r="U798" s="73" t="s">
        <v>579</v>
      </c>
      <c r="V798" s="79" t="s">
        <v>2066</v>
      </c>
      <c r="W798" s="79" t="s">
        <v>2631</v>
      </c>
      <c r="X798" s="68"/>
      <c r="Y798" s="68" t="s">
        <v>203</v>
      </c>
      <c r="Z798" s="68"/>
      <c r="AA798" s="68" t="s">
        <v>586</v>
      </c>
    </row>
    <row r="799" spans="1:27" ht="63.75">
      <c r="A799" s="71">
        <v>2798</v>
      </c>
      <c r="B799" s="73" t="s">
        <v>2053</v>
      </c>
      <c r="C799" s="73" t="s">
        <v>157</v>
      </c>
      <c r="D799" s="73">
        <v>214</v>
      </c>
      <c r="E799" s="73">
        <v>4</v>
      </c>
      <c r="F799" s="73" t="s">
        <v>1910</v>
      </c>
      <c r="G799" s="73" t="s">
        <v>450</v>
      </c>
      <c r="H799" s="73" t="s">
        <v>1097</v>
      </c>
      <c r="I799" s="74" t="s">
        <v>1457</v>
      </c>
      <c r="J799" s="74" t="s">
        <v>1496</v>
      </c>
      <c r="K799" s="73" t="s">
        <v>451</v>
      </c>
      <c r="L799" s="74" t="s">
        <v>157</v>
      </c>
      <c r="M799" s="74" t="s">
        <v>498</v>
      </c>
      <c r="N799" s="74" t="s">
        <v>1098</v>
      </c>
      <c r="O799" s="74"/>
      <c r="P799" s="74" t="s">
        <v>2207</v>
      </c>
      <c r="Q799" s="74" t="s">
        <v>67</v>
      </c>
      <c r="R799" s="74" t="s">
        <v>1939</v>
      </c>
      <c r="S799" s="74" t="s">
        <v>2419</v>
      </c>
      <c r="T799" s="73" t="s">
        <v>158</v>
      </c>
      <c r="U799" s="73" t="s">
        <v>579</v>
      </c>
      <c r="V799" s="68" t="s">
        <v>1674</v>
      </c>
      <c r="W799" s="68" t="s">
        <v>1937</v>
      </c>
      <c r="X799" s="68"/>
      <c r="Y799" s="68" t="s">
        <v>585</v>
      </c>
      <c r="Z799" s="68"/>
      <c r="AA799" s="68">
        <v>4.01</v>
      </c>
    </row>
    <row r="800" spans="1:27" ht="76.5">
      <c r="A800" s="71">
        <v>2799</v>
      </c>
      <c r="B800" s="73" t="s">
        <v>2053</v>
      </c>
      <c r="C800" s="73" t="s">
        <v>159</v>
      </c>
      <c r="D800" s="73">
        <v>215</v>
      </c>
      <c r="E800" s="73">
        <v>37</v>
      </c>
      <c r="F800" s="73" t="s">
        <v>1910</v>
      </c>
      <c r="G800" s="73" t="s">
        <v>450</v>
      </c>
      <c r="H800" s="73" t="s">
        <v>1097</v>
      </c>
      <c r="I800" s="74" t="s">
        <v>1512</v>
      </c>
      <c r="J800" s="74" t="s">
        <v>1470</v>
      </c>
      <c r="K800" s="73" t="s">
        <v>451</v>
      </c>
      <c r="L800" s="74" t="s">
        <v>159</v>
      </c>
      <c r="M800" s="74" t="s">
        <v>498</v>
      </c>
      <c r="N800" s="74" t="s">
        <v>1098</v>
      </c>
      <c r="O800" s="74"/>
      <c r="P800" s="74" t="s">
        <v>2207</v>
      </c>
      <c r="Q800" s="74" t="s">
        <v>67</v>
      </c>
      <c r="R800" s="74" t="s">
        <v>1939</v>
      </c>
      <c r="S800" s="74" t="s">
        <v>2419</v>
      </c>
      <c r="T800" s="73" t="s">
        <v>160</v>
      </c>
      <c r="U800" s="73" t="s">
        <v>579</v>
      </c>
      <c r="V800" s="68" t="s">
        <v>1674</v>
      </c>
      <c r="W800" s="68" t="s">
        <v>1938</v>
      </c>
      <c r="X800" s="68"/>
      <c r="Y800" s="68" t="s">
        <v>585</v>
      </c>
      <c r="Z800" s="68"/>
      <c r="AA800" s="68">
        <v>4.01</v>
      </c>
    </row>
    <row r="801" spans="1:27" ht="102">
      <c r="A801" s="71">
        <v>2800</v>
      </c>
      <c r="B801" s="73" t="s">
        <v>2053</v>
      </c>
      <c r="C801" s="73" t="s">
        <v>161</v>
      </c>
      <c r="D801" s="73">
        <v>216</v>
      </c>
      <c r="E801" s="73">
        <v>36</v>
      </c>
      <c r="F801" s="73" t="s">
        <v>1910</v>
      </c>
      <c r="G801" s="73" t="s">
        <v>450</v>
      </c>
      <c r="H801" s="73" t="s">
        <v>1097</v>
      </c>
      <c r="I801" s="74" t="s">
        <v>1495</v>
      </c>
      <c r="J801" s="74" t="s">
        <v>974</v>
      </c>
      <c r="K801" s="73" t="s">
        <v>451</v>
      </c>
      <c r="L801" s="74" t="s">
        <v>161</v>
      </c>
      <c r="M801" s="74" t="s">
        <v>499</v>
      </c>
      <c r="N801" s="74" t="s">
        <v>1129</v>
      </c>
      <c r="O801" s="74"/>
      <c r="P801" s="74" t="s">
        <v>2207</v>
      </c>
      <c r="Q801" s="74" t="s">
        <v>1863</v>
      </c>
      <c r="R801" s="74" t="s">
        <v>2413</v>
      </c>
      <c r="S801" s="74" t="s">
        <v>2400</v>
      </c>
      <c r="T801" s="73" t="s">
        <v>162</v>
      </c>
      <c r="U801" s="73" t="s">
        <v>579</v>
      </c>
      <c r="V801" s="79" t="s">
        <v>1674</v>
      </c>
      <c r="W801" s="79" t="s">
        <v>2409</v>
      </c>
      <c r="X801" s="68"/>
      <c r="Y801" s="68" t="s">
        <v>585</v>
      </c>
      <c r="Z801" s="68"/>
      <c r="AA801" s="68">
        <v>4.01</v>
      </c>
    </row>
    <row r="802" spans="1:27" ht="89.25">
      <c r="A802" s="71">
        <v>2801</v>
      </c>
      <c r="B802" s="73" t="s">
        <v>2053</v>
      </c>
      <c r="C802" s="73" t="s">
        <v>163</v>
      </c>
      <c r="D802" s="73">
        <v>216</v>
      </c>
      <c r="E802" s="73">
        <v>51</v>
      </c>
      <c r="F802" s="73" t="s">
        <v>1910</v>
      </c>
      <c r="G802" s="73" t="s">
        <v>450</v>
      </c>
      <c r="H802" s="73" t="s">
        <v>1097</v>
      </c>
      <c r="I802" s="74" t="s">
        <v>1495</v>
      </c>
      <c r="J802" s="74" t="s">
        <v>1822</v>
      </c>
      <c r="K802" s="73" t="s">
        <v>451</v>
      </c>
      <c r="L802" s="74" t="s">
        <v>163</v>
      </c>
      <c r="M802" s="74" t="s">
        <v>499</v>
      </c>
      <c r="N802" s="74" t="s">
        <v>1129</v>
      </c>
      <c r="O802" s="74"/>
      <c r="P802" s="74" t="s">
        <v>2207</v>
      </c>
      <c r="Q802" s="74" t="s">
        <v>1863</v>
      </c>
      <c r="R802" s="74" t="s">
        <v>2413</v>
      </c>
      <c r="S802" s="74" t="s">
        <v>2400</v>
      </c>
      <c r="T802" s="73" t="s">
        <v>164</v>
      </c>
      <c r="U802" s="73" t="s">
        <v>579</v>
      </c>
      <c r="V802" s="79" t="s">
        <v>1674</v>
      </c>
      <c r="W802" s="79" t="s">
        <v>2410</v>
      </c>
      <c r="X802" s="68"/>
      <c r="Y802" s="68" t="s">
        <v>585</v>
      </c>
      <c r="Z802" s="68"/>
      <c r="AA802" s="68">
        <v>4.01</v>
      </c>
    </row>
    <row r="803" spans="1:27" ht="63.75">
      <c r="A803" s="71">
        <v>2802</v>
      </c>
      <c r="B803" s="73" t="s">
        <v>2053</v>
      </c>
      <c r="C803" s="73" t="s">
        <v>165</v>
      </c>
      <c r="D803" s="73">
        <v>216</v>
      </c>
      <c r="E803" s="73">
        <v>63</v>
      </c>
      <c r="F803" s="73" t="s">
        <v>1910</v>
      </c>
      <c r="G803" s="73" t="s">
        <v>450</v>
      </c>
      <c r="H803" s="73" t="s">
        <v>1097</v>
      </c>
      <c r="I803" s="74" t="s">
        <v>1495</v>
      </c>
      <c r="J803" s="74" t="s">
        <v>88</v>
      </c>
      <c r="K803" s="73" t="s">
        <v>451</v>
      </c>
      <c r="L803" s="74" t="s">
        <v>165</v>
      </c>
      <c r="M803" s="74" t="s">
        <v>499</v>
      </c>
      <c r="N803" s="74" t="s">
        <v>1129</v>
      </c>
      <c r="O803" s="74"/>
      <c r="P803" s="74" t="s">
        <v>2207</v>
      </c>
      <c r="Q803" s="74" t="s">
        <v>1863</v>
      </c>
      <c r="R803" s="74" t="s">
        <v>2413</v>
      </c>
      <c r="S803" s="74" t="s">
        <v>2400</v>
      </c>
      <c r="T803" s="73" t="s">
        <v>445</v>
      </c>
      <c r="U803" s="73" t="s">
        <v>579</v>
      </c>
      <c r="V803" s="79" t="s">
        <v>1674</v>
      </c>
      <c r="W803" s="79" t="s">
        <v>2411</v>
      </c>
      <c r="X803" s="68"/>
      <c r="Y803" s="68" t="s">
        <v>585</v>
      </c>
      <c r="Z803" s="68"/>
      <c r="AA803" s="68">
        <v>4.01</v>
      </c>
    </row>
    <row r="804" spans="1:27" ht="76.5">
      <c r="A804" s="71">
        <v>2803</v>
      </c>
      <c r="B804" s="73" t="s">
        <v>2053</v>
      </c>
      <c r="C804" s="73" t="s">
        <v>22</v>
      </c>
      <c r="D804" s="73">
        <v>218</v>
      </c>
      <c r="E804" s="73" t="s">
        <v>446</v>
      </c>
      <c r="F804" s="73" t="s">
        <v>1910</v>
      </c>
      <c r="G804" s="73" t="s">
        <v>450</v>
      </c>
      <c r="H804" s="73" t="s">
        <v>1097</v>
      </c>
      <c r="I804" s="74" t="s">
        <v>447</v>
      </c>
      <c r="J804" s="74" t="s">
        <v>446</v>
      </c>
      <c r="K804" s="73" t="s">
        <v>451</v>
      </c>
      <c r="L804" s="74" t="s">
        <v>22</v>
      </c>
      <c r="M804" s="74" t="s">
        <v>499</v>
      </c>
      <c r="N804" s="74" t="s">
        <v>1129</v>
      </c>
      <c r="O804" s="74"/>
      <c r="P804" s="74" t="s">
        <v>2207</v>
      </c>
      <c r="Q804" s="74" t="s">
        <v>1863</v>
      </c>
      <c r="R804" s="74" t="s">
        <v>2413</v>
      </c>
      <c r="S804" s="74" t="s">
        <v>2400</v>
      </c>
      <c r="T804" s="73" t="s">
        <v>448</v>
      </c>
      <c r="U804" s="73" t="s">
        <v>579</v>
      </c>
      <c r="V804" s="79" t="s">
        <v>902</v>
      </c>
      <c r="W804" s="79" t="s">
        <v>2412</v>
      </c>
      <c r="X804" s="68"/>
      <c r="Y804" s="68" t="s">
        <v>585</v>
      </c>
      <c r="Z804" s="68"/>
      <c r="AA804" s="68" t="s">
        <v>586</v>
      </c>
    </row>
    <row r="805" spans="1:27" ht="63.75">
      <c r="A805" s="71">
        <v>2804</v>
      </c>
      <c r="B805" s="73" t="s">
        <v>457</v>
      </c>
      <c r="C805" s="73"/>
      <c r="D805" s="73" t="s">
        <v>458</v>
      </c>
      <c r="E805" s="73"/>
      <c r="F805" s="73" t="s">
        <v>459</v>
      </c>
      <c r="G805" s="73" t="s">
        <v>450</v>
      </c>
      <c r="H805" s="73" t="s">
        <v>460</v>
      </c>
      <c r="I805" s="74" t="s">
        <v>458</v>
      </c>
      <c r="J805" s="74"/>
      <c r="K805" s="73" t="s">
        <v>451</v>
      </c>
      <c r="L805" s="74" t="s">
        <v>458</v>
      </c>
      <c r="M805" s="74" t="s">
        <v>458</v>
      </c>
      <c r="N805" s="74" t="s">
        <v>1113</v>
      </c>
      <c r="O805" s="74"/>
      <c r="P805" s="74" t="s">
        <v>1137</v>
      </c>
      <c r="Q805" s="74" t="s">
        <v>66</v>
      </c>
      <c r="R805" s="74"/>
      <c r="S805" s="74"/>
      <c r="T805" s="73" t="s">
        <v>461</v>
      </c>
      <c r="U805" s="73" t="s">
        <v>462</v>
      </c>
      <c r="V805" s="68" t="s">
        <v>1674</v>
      </c>
      <c r="W805" s="68" t="s">
        <v>2640</v>
      </c>
      <c r="X805" s="68" t="s">
        <v>299</v>
      </c>
      <c r="Y805" s="68"/>
      <c r="Z805" s="68"/>
      <c r="AA805" s="68"/>
    </row>
    <row r="806" spans="1:27" ht="255">
      <c r="A806" s="71">
        <v>2805</v>
      </c>
      <c r="B806" s="73" t="s">
        <v>2046</v>
      </c>
      <c r="C806" s="73" t="s">
        <v>1890</v>
      </c>
      <c r="D806" s="73">
        <v>79</v>
      </c>
      <c r="E806" s="73" t="s">
        <v>1946</v>
      </c>
      <c r="F806" s="73" t="s">
        <v>2091</v>
      </c>
      <c r="G806" s="73" t="s">
        <v>449</v>
      </c>
      <c r="H806" s="73" t="s">
        <v>460</v>
      </c>
      <c r="I806" s="74" t="s">
        <v>1891</v>
      </c>
      <c r="J806" s="74" t="s">
        <v>1946</v>
      </c>
      <c r="K806" s="73" t="s">
        <v>2091</v>
      </c>
      <c r="L806" s="74" t="s">
        <v>1890</v>
      </c>
      <c r="M806" s="74" t="s">
        <v>477</v>
      </c>
      <c r="N806" s="74" t="s">
        <v>1113</v>
      </c>
      <c r="O806" s="74"/>
      <c r="P806" s="74" t="s">
        <v>2207</v>
      </c>
      <c r="Q806" s="74" t="s">
        <v>66</v>
      </c>
      <c r="R806" s="74" t="s">
        <v>2192</v>
      </c>
      <c r="S806" s="74" t="s">
        <v>2193</v>
      </c>
      <c r="T806" s="73" t="s">
        <v>1947</v>
      </c>
      <c r="U806" s="73" t="s">
        <v>1948</v>
      </c>
      <c r="V806" s="68" t="s">
        <v>1670</v>
      </c>
      <c r="W806" s="68" t="s">
        <v>2191</v>
      </c>
      <c r="X806" s="68"/>
      <c r="Y806" s="68" t="s">
        <v>2592</v>
      </c>
      <c r="Z806" s="68"/>
      <c r="AA806" s="68">
        <v>4.01</v>
      </c>
    </row>
    <row r="807" spans="1:27" ht="51">
      <c r="A807" s="71">
        <v>2806</v>
      </c>
      <c r="B807" s="73" t="s">
        <v>2046</v>
      </c>
      <c r="C807" s="73" t="s">
        <v>1949</v>
      </c>
      <c r="D807" s="73">
        <v>83</v>
      </c>
      <c r="E807" s="73">
        <v>58</v>
      </c>
      <c r="F807" s="73" t="s">
        <v>2092</v>
      </c>
      <c r="G807" s="73" t="s">
        <v>449</v>
      </c>
      <c r="H807" s="73" t="s">
        <v>460</v>
      </c>
      <c r="I807" s="74" t="s">
        <v>1950</v>
      </c>
      <c r="J807" s="74" t="s">
        <v>1487</v>
      </c>
      <c r="K807" s="73" t="s">
        <v>2092</v>
      </c>
      <c r="L807" s="74" t="s">
        <v>1949</v>
      </c>
      <c r="M807" s="74" t="s">
        <v>477</v>
      </c>
      <c r="N807" s="74" t="s">
        <v>1113</v>
      </c>
      <c r="O807" s="74"/>
      <c r="P807" s="74" t="s">
        <v>2207</v>
      </c>
      <c r="Q807" s="74" t="s">
        <v>66</v>
      </c>
      <c r="R807" s="74" t="s">
        <v>2192</v>
      </c>
      <c r="S807" s="74" t="s">
        <v>2193</v>
      </c>
      <c r="T807" s="73" t="s">
        <v>1951</v>
      </c>
      <c r="U807" s="73" t="s">
        <v>1952</v>
      </c>
      <c r="V807" s="68" t="s">
        <v>1670</v>
      </c>
      <c r="W807" s="68" t="s">
        <v>2191</v>
      </c>
      <c r="X807" s="68"/>
      <c r="Y807" s="68" t="s">
        <v>2592</v>
      </c>
      <c r="Z807" s="68"/>
      <c r="AA807" s="68">
        <v>4.01</v>
      </c>
    </row>
    <row r="808" spans="1:27" ht="51">
      <c r="A808" s="71">
        <v>2807</v>
      </c>
      <c r="B808" s="73" t="s">
        <v>2046</v>
      </c>
      <c r="C808" s="73" t="s">
        <v>1949</v>
      </c>
      <c r="D808" s="73">
        <v>83</v>
      </c>
      <c r="E808" s="73">
        <v>52</v>
      </c>
      <c r="F808" s="73" t="s">
        <v>2092</v>
      </c>
      <c r="G808" s="73" t="s">
        <v>449</v>
      </c>
      <c r="H808" s="73" t="s">
        <v>460</v>
      </c>
      <c r="I808" s="74" t="s">
        <v>1950</v>
      </c>
      <c r="J808" s="74" t="s">
        <v>1479</v>
      </c>
      <c r="K808" s="73" t="s">
        <v>2092</v>
      </c>
      <c r="L808" s="74" t="s">
        <v>1949</v>
      </c>
      <c r="M808" s="74" t="s">
        <v>477</v>
      </c>
      <c r="N808" s="74" t="s">
        <v>1121</v>
      </c>
      <c r="O808" s="74"/>
      <c r="P808" s="74" t="s">
        <v>2207</v>
      </c>
      <c r="Q808" s="74" t="s">
        <v>1149</v>
      </c>
      <c r="R808" s="74" t="s">
        <v>2206</v>
      </c>
      <c r="S808" s="74" t="s">
        <v>2193</v>
      </c>
      <c r="T808" s="73" t="s">
        <v>1953</v>
      </c>
      <c r="U808" s="73" t="s">
        <v>1259</v>
      </c>
      <c r="V808" s="68" t="s">
        <v>1424</v>
      </c>
      <c r="W808" s="68"/>
      <c r="X808" s="68"/>
      <c r="Y808" s="68" t="s">
        <v>584</v>
      </c>
      <c r="Z808" s="68"/>
      <c r="AA808" s="68">
        <v>4.01</v>
      </c>
    </row>
    <row r="809" spans="1:27" ht="51">
      <c r="A809" s="71">
        <v>2808</v>
      </c>
      <c r="B809" s="73" t="s">
        <v>2046</v>
      </c>
      <c r="C809" s="73" t="s">
        <v>1260</v>
      </c>
      <c r="D809" s="73" t="s">
        <v>1261</v>
      </c>
      <c r="E809" s="73"/>
      <c r="F809" s="73" t="s">
        <v>2091</v>
      </c>
      <c r="G809" s="73" t="s">
        <v>449</v>
      </c>
      <c r="H809" s="73" t="s">
        <v>460</v>
      </c>
      <c r="I809" s="74" t="s">
        <v>1261</v>
      </c>
      <c r="J809" s="74"/>
      <c r="K809" s="73" t="s">
        <v>2091</v>
      </c>
      <c r="L809" s="74" t="s">
        <v>1260</v>
      </c>
      <c r="M809" s="74" t="s">
        <v>477</v>
      </c>
      <c r="N809" s="74" t="s">
        <v>1113</v>
      </c>
      <c r="O809" s="74"/>
      <c r="P809" s="74" t="s">
        <v>2207</v>
      </c>
      <c r="Q809" s="74" t="s">
        <v>66</v>
      </c>
      <c r="R809" s="74" t="s">
        <v>2192</v>
      </c>
      <c r="S809" s="74" t="s">
        <v>2193</v>
      </c>
      <c r="T809" s="73" t="s">
        <v>1262</v>
      </c>
      <c r="U809" s="73" t="s">
        <v>1263</v>
      </c>
      <c r="V809" s="68" t="s">
        <v>1670</v>
      </c>
      <c r="W809" s="68" t="s">
        <v>2191</v>
      </c>
      <c r="X809" s="68"/>
      <c r="Y809" s="68" t="s">
        <v>2592</v>
      </c>
      <c r="Z809" s="68"/>
      <c r="AA809" s="68">
        <v>4.01</v>
      </c>
    </row>
    <row r="810" spans="1:27" ht="51">
      <c r="A810" s="71">
        <v>2809</v>
      </c>
      <c r="B810" s="73" t="s">
        <v>2046</v>
      </c>
      <c r="C810" s="73" t="s">
        <v>1264</v>
      </c>
      <c r="D810" s="73" t="s">
        <v>1265</v>
      </c>
      <c r="E810" s="73"/>
      <c r="F810" s="73" t="s">
        <v>2092</v>
      </c>
      <c r="G810" s="73" t="s">
        <v>449</v>
      </c>
      <c r="H810" s="73" t="s">
        <v>460</v>
      </c>
      <c r="I810" s="74" t="s">
        <v>1265</v>
      </c>
      <c r="J810" s="74"/>
      <c r="K810" s="73" t="s">
        <v>2092</v>
      </c>
      <c r="L810" s="74" t="s">
        <v>1264</v>
      </c>
      <c r="M810" s="74" t="s">
        <v>477</v>
      </c>
      <c r="N810" s="74" t="s">
        <v>1113</v>
      </c>
      <c r="O810" s="74"/>
      <c r="P810" s="74" t="s">
        <v>2207</v>
      </c>
      <c r="Q810" s="74" t="s">
        <v>66</v>
      </c>
      <c r="R810" s="74" t="s">
        <v>2192</v>
      </c>
      <c r="S810" s="74" t="s">
        <v>2193</v>
      </c>
      <c r="T810" s="73" t="s">
        <v>1266</v>
      </c>
      <c r="U810" s="73" t="s">
        <v>1958</v>
      </c>
      <c r="V810" s="68" t="s">
        <v>1670</v>
      </c>
      <c r="W810" s="68" t="s">
        <v>2191</v>
      </c>
      <c r="X810" s="68"/>
      <c r="Y810" s="68" t="s">
        <v>2592</v>
      </c>
      <c r="Z810" s="68"/>
      <c r="AA810" s="68">
        <v>4.01</v>
      </c>
    </row>
  </sheetData>
  <sheetProtection/>
  <autoFilter ref="A1:AB810"/>
  <conditionalFormatting sqref="A1:AB1">
    <cfRule type="expression" priority="1" dxfId="1" stopIfTrue="1">
      <formula>AND($P1="Closed",$Y1="Done")</formula>
    </cfRule>
    <cfRule type="expression" priority="2" dxfId="0" stopIfTrue="1">
      <formula>$P1="Closed"</formula>
    </cfRule>
  </conditionalFormatting>
  <conditionalFormatting sqref="A2:AA810">
    <cfRule type="expression" priority="3" dxfId="15" stopIfTrue="1">
      <formula>AND($P2="Closed",$Y2="Done")</formula>
    </cfRule>
    <cfRule type="expression" priority="4" dxfId="16" stopIfTrue="1">
      <formula>$P2="Closed"</formula>
    </cfRule>
    <cfRule type="expression" priority="5" dxfId="17" stopIfTrue="1">
      <formula>NOT(ISBLANK($X2))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40"/>
  <sheetViews>
    <sheetView zoomScalePageLayoutView="0" workbookViewId="0" topLeftCell="A15">
      <selection activeCell="I14" sqref="I14"/>
    </sheetView>
  </sheetViews>
  <sheetFormatPr defaultColWidth="9.140625" defaultRowHeight="12.75"/>
  <cols>
    <col min="1" max="1" width="2.7109375" style="0" customWidth="1"/>
    <col min="2" max="2" width="11.7109375" style="0" customWidth="1"/>
    <col min="3" max="3" width="27.7109375" style="0" bestFit="1" customWidth="1"/>
    <col min="4" max="6" width="11.421875" style="0" customWidth="1"/>
    <col min="7" max="7" width="14.57421875" style="0" customWidth="1"/>
    <col min="8" max="16384" width="11.421875" style="0" customWidth="1"/>
  </cols>
  <sheetData>
    <row r="1" s="43" customFormat="1" ht="23.25">
      <c r="A1" s="43" t="s">
        <v>2279</v>
      </c>
    </row>
    <row r="3" spans="1:9" s="44" customFormat="1" ht="18">
      <c r="A3" s="44" t="s">
        <v>2093</v>
      </c>
      <c r="D3" s="62" t="s">
        <v>2076</v>
      </c>
      <c r="E3" s="62" t="s">
        <v>2077</v>
      </c>
      <c r="F3" s="62" t="s">
        <v>2103</v>
      </c>
      <c r="G3" s="44" t="s">
        <v>1140</v>
      </c>
      <c r="H3" s="44" t="s">
        <v>1212</v>
      </c>
      <c r="I3" s="44" t="s">
        <v>334</v>
      </c>
    </row>
    <row r="4" spans="2:9" ht="12.75">
      <c r="B4" t="s">
        <v>2075</v>
      </c>
      <c r="C4" t="s">
        <v>1166</v>
      </c>
      <c r="D4">
        <f>COUNTIF(Comments!$N$2:$N$810,B4)</f>
        <v>3</v>
      </c>
      <c r="E4" s="60">
        <f>SUMPRODUCT((Comments!$N$2:$N$810=B4)*(Comments!$P$2:$P$810="Closed"))</f>
        <v>2</v>
      </c>
      <c r="F4">
        <f aca="true" t="shared" si="0" ref="F4:F12">D4-E4</f>
        <v>1</v>
      </c>
      <c r="H4" s="60">
        <f>SUMPRODUCT((Comments!$N$2:$N$810=B4)*(Comments!$V$2:$V$810="Accept"))+SUMPRODUCT((Comments!$N$2:$N$810=B4)*(Comments!$V$2:$V$810="Counter"))+SUMPRODUCT((Comments!$N$2:$N$810=B4)*(Comments!$V$2:$V$810="Reject"))</f>
        <v>2</v>
      </c>
      <c r="I4" s="78">
        <f aca="true" t="shared" si="1" ref="I4:I12">D4-H4</f>
        <v>1</v>
      </c>
    </row>
    <row r="5" spans="2:9" ht="12.75">
      <c r="B5" t="s">
        <v>2110</v>
      </c>
      <c r="C5" t="s">
        <v>1135</v>
      </c>
      <c r="D5">
        <f>COUNTIF(Comments!$N$2:$N$810,B5)</f>
        <v>4</v>
      </c>
      <c r="E5" s="60">
        <f>SUMPRODUCT((Comments!$N$2:$N$810=B5)*(Comments!$P$2:$P$810="Closed"))</f>
        <v>2</v>
      </c>
      <c r="F5">
        <f t="shared" si="0"/>
        <v>2</v>
      </c>
      <c r="H5" s="60">
        <f>SUMPRODUCT((Comments!$N$2:$N$810=B5)*(Comments!$V$2:$V$810="Accept"))+SUMPRODUCT((Comments!$N$2:$N$810=B5)*(Comments!$V$2:$V$810="Counter"))+SUMPRODUCT((Comments!$N$2:$N$810=B5)*(Comments!$V$2:$V$810="Reject"))</f>
        <v>2</v>
      </c>
      <c r="I5" s="78">
        <f t="shared" si="1"/>
        <v>2</v>
      </c>
    </row>
    <row r="6" spans="2:9" ht="12.75">
      <c r="B6" t="s">
        <v>1163</v>
      </c>
      <c r="D6">
        <f>COUNTIF(Comments!$N$2:$N$810,B6)</f>
        <v>22</v>
      </c>
      <c r="E6" s="60">
        <f>SUMPRODUCT((Comments!$N$2:$N$810=B6)*(Comments!$P$2:$P$810="Closed"))</f>
        <v>1</v>
      </c>
      <c r="F6">
        <f t="shared" si="0"/>
        <v>21</v>
      </c>
      <c r="H6" s="60">
        <f>SUMPRODUCT((Comments!$N$2:$N$810=B6)*(Comments!$V$2:$V$810="Accept"))+SUMPRODUCT((Comments!$N$2:$N$810=B6)*(Comments!$V$2:$V$810="Counter"))+SUMPRODUCT((Comments!$N$2:$N$810=B6)*(Comments!$V$2:$V$810="Reject"))</f>
        <v>21</v>
      </c>
      <c r="I6" s="78">
        <f t="shared" si="1"/>
        <v>1</v>
      </c>
    </row>
    <row r="7" spans="2:9" ht="12.75">
      <c r="B7" t="s">
        <v>2111</v>
      </c>
      <c r="C7" t="s">
        <v>1130</v>
      </c>
      <c r="D7">
        <f>COUNTIF(Comments!$N$2:$N$810,B7)</f>
        <v>87</v>
      </c>
      <c r="E7" s="60">
        <f>SUMPRODUCT((Comments!$N$2:$N$810=B7)*(Comments!$P$2:$P$810="Closed"))</f>
        <v>87</v>
      </c>
      <c r="F7">
        <f t="shared" si="0"/>
        <v>0</v>
      </c>
      <c r="G7" t="s">
        <v>1141</v>
      </c>
      <c r="H7" s="60">
        <f>SUMPRODUCT((Comments!$N$2:$N$810=B7)*(Comments!$V$2:$V$810="Accept"))+SUMPRODUCT((Comments!$N$2:$N$810=B7)*(Comments!$V$2:$V$810="Counter"))+SUMPRODUCT((Comments!$N$2:$N$810=B7)*(Comments!$V$2:$V$810="Reject"))</f>
        <v>87</v>
      </c>
      <c r="I7" s="78">
        <f t="shared" si="1"/>
        <v>0</v>
      </c>
    </row>
    <row r="8" spans="2:9" ht="12.75">
      <c r="B8" t="s">
        <v>1164</v>
      </c>
      <c r="C8" t="s">
        <v>1165</v>
      </c>
      <c r="D8">
        <f>COUNTIF(Comments!$N$2:$N$810,B8)</f>
        <v>10</v>
      </c>
      <c r="E8" s="60">
        <f>SUMPRODUCT((Comments!$N$2:$N$810=B8)*(Comments!$P$2:$P$810="Closed"))</f>
        <v>8</v>
      </c>
      <c r="F8">
        <f t="shared" si="0"/>
        <v>2</v>
      </c>
      <c r="H8" s="60">
        <f>SUMPRODUCT((Comments!$N$2:$N$810=B8)*(Comments!$V$2:$V$810="Accept"))+SUMPRODUCT((Comments!$N$2:$N$810=B8)*(Comments!$V$2:$V$810="Counter"))+SUMPRODUCT((Comments!$N$2:$N$810=B8)*(Comments!$V$2:$V$810="Reject"))</f>
        <v>8</v>
      </c>
      <c r="I8" s="78">
        <f t="shared" si="1"/>
        <v>2</v>
      </c>
    </row>
    <row r="9" spans="2:9" ht="12.75">
      <c r="B9" t="s">
        <v>2104</v>
      </c>
      <c r="D9">
        <f>COUNTIF(Comments!$N$2:$N$810,B9)</f>
        <v>10</v>
      </c>
      <c r="E9" s="60">
        <f>SUMPRODUCT((Comments!$N$2:$N$810=B9)*(Comments!$P$2:$P$810="Closed"))</f>
        <v>9</v>
      </c>
      <c r="F9">
        <f t="shared" si="0"/>
        <v>1</v>
      </c>
      <c r="H9" s="60">
        <f>SUMPRODUCT((Comments!$N$2:$N$810=B9)*(Comments!$V$2:$V$810="Accept"))+SUMPRODUCT((Comments!$N$2:$N$810=B9)*(Comments!$V$2:$V$810="Counter"))+SUMPRODUCT((Comments!$N$2:$N$810=B9)*(Comments!$V$2:$V$810="Reject"))</f>
        <v>9</v>
      </c>
      <c r="I9" s="78">
        <f t="shared" si="1"/>
        <v>1</v>
      </c>
    </row>
    <row r="10" spans="2:9" ht="12.75">
      <c r="B10" t="s">
        <v>1123</v>
      </c>
      <c r="C10" t="s">
        <v>1124</v>
      </c>
      <c r="D10">
        <f>COUNTIF(Comments!$N$2:$N$810,B10)</f>
        <v>4</v>
      </c>
      <c r="E10" s="60">
        <f>SUMPRODUCT((Comments!$N$2:$N$810=B10)*(Comments!$P$2:$P$810="Closed"))</f>
        <v>0</v>
      </c>
      <c r="F10">
        <f t="shared" si="0"/>
        <v>4</v>
      </c>
      <c r="G10" t="s">
        <v>1147</v>
      </c>
      <c r="H10" s="60">
        <f>SUMPRODUCT((Comments!$N$2:$N$810=B10)*(Comments!$V$2:$V$810="Accept"))+SUMPRODUCT((Comments!$N$2:$N$810=B10)*(Comments!$V$2:$V$810="Counter"))+SUMPRODUCT((Comments!$N$2:$N$810=B10)*(Comments!$V$2:$V$810="Reject"))</f>
        <v>4</v>
      </c>
      <c r="I10" s="78">
        <f t="shared" si="1"/>
        <v>0</v>
      </c>
    </row>
    <row r="11" spans="2:9" ht="12.75">
      <c r="B11" t="s">
        <v>2136</v>
      </c>
      <c r="D11">
        <f>COUNTIF(Comments!$N$2:$N$810,B11)</f>
        <v>3</v>
      </c>
      <c r="E11" s="60">
        <f>SUMPRODUCT((Comments!$N$2:$N$810=B11)*(Comments!$P$2:$P$810="Closed"))</f>
        <v>0</v>
      </c>
      <c r="F11">
        <f t="shared" si="0"/>
        <v>3</v>
      </c>
      <c r="H11" s="60">
        <f>SUMPRODUCT((Comments!$N$2:$N$810=B11)*(Comments!$V$2:$V$810="Accept"))+SUMPRODUCT((Comments!$N$2:$N$810=B11)*(Comments!$V$2:$V$810="Counter"))+SUMPRODUCT((Comments!$N$2:$N$810=B11)*(Comments!$V$2:$V$810="Reject"))</f>
        <v>0</v>
      </c>
      <c r="I11" s="78">
        <f t="shared" si="1"/>
        <v>3</v>
      </c>
    </row>
    <row r="12" spans="2:9" ht="12.75">
      <c r="B12" t="s">
        <v>2071</v>
      </c>
      <c r="D12">
        <f>COUNTIF(Comments!$N$2:$N$810,B12)</f>
        <v>1</v>
      </c>
      <c r="E12" s="60">
        <f>SUMPRODUCT((Comments!$N$2:$N$810=B12)*(Comments!$P$2:$P$810="Closed"))</f>
        <v>0</v>
      </c>
      <c r="F12">
        <f t="shared" si="0"/>
        <v>1</v>
      </c>
      <c r="H12" s="60">
        <f>SUMPRODUCT((Comments!$N$2:$N$810=B12)*(Comments!$V$2:$V$810="Accept"))+SUMPRODUCT((Comments!$N$2:$N$810=B12)*(Comments!$V$2:$V$810="Counter"))+SUMPRODUCT((Comments!$N$2:$N$810=B12)*(Comments!$V$2:$V$810="Reject"))</f>
        <v>0</v>
      </c>
      <c r="I12" s="78">
        <f t="shared" si="1"/>
        <v>1</v>
      </c>
    </row>
    <row r="13" spans="4:9" ht="12.75">
      <c r="D13">
        <f>SUM(D4:D12)</f>
        <v>144</v>
      </c>
      <c r="E13">
        <f>SUM(E4:E12)</f>
        <v>109</v>
      </c>
      <c r="F13">
        <f>SUM(F4:F12)</f>
        <v>35</v>
      </c>
      <c r="H13">
        <f>SUM(H4:H12)</f>
        <v>133</v>
      </c>
      <c r="I13">
        <f>SUM(I4:I12)</f>
        <v>11</v>
      </c>
    </row>
    <row r="14" s="44" customFormat="1" ht="18">
      <c r="A14" s="44" t="s">
        <v>2108</v>
      </c>
    </row>
    <row r="15" spans="2:9" ht="12.75">
      <c r="B15" t="s">
        <v>2113</v>
      </c>
      <c r="C15" t="s">
        <v>2114</v>
      </c>
      <c r="D15">
        <f>COUNTIF(Comments!$N$2:$N$810,B15)</f>
        <v>72</v>
      </c>
      <c r="E15" s="60">
        <f>SUMPRODUCT((Comments!$N$2:$N$810=B15)*(Comments!$P$2:$P$810="Closed"))</f>
        <v>57</v>
      </c>
      <c r="F15">
        <f aca="true" t="shared" si="2" ref="F15:F21">D15-E15</f>
        <v>15</v>
      </c>
      <c r="G15" t="s">
        <v>1141</v>
      </c>
      <c r="H15" s="60">
        <f>SUMPRODUCT((Comments!$N$2:$N$810=B15)*(Comments!$V$2:$V$810="Accept"))+SUMPRODUCT((Comments!$N$2:$N$810=B15)*(Comments!$V$2:$V$810="Counter"))+SUMPRODUCT((Comments!$N$2:$N$810=B15)*(Comments!$V$2:$V$810="Reject"))</f>
        <v>72</v>
      </c>
      <c r="I15" s="78">
        <f aca="true" t="shared" si="3" ref="I15:I21">D15-H15</f>
        <v>0</v>
      </c>
    </row>
    <row r="16" spans="2:9" ht="12.75">
      <c r="B16" t="s">
        <v>1167</v>
      </c>
      <c r="C16" t="s">
        <v>1168</v>
      </c>
      <c r="D16">
        <f>COUNTIF(Comments!$N$2:$N$810,B16)</f>
        <v>2</v>
      </c>
      <c r="E16" s="60">
        <f>SUMPRODUCT((Comments!$N$2:$N$810=B16)*(Comments!$P$2:$P$810="Closed"))</f>
        <v>1</v>
      </c>
      <c r="F16">
        <f t="shared" si="2"/>
        <v>1</v>
      </c>
      <c r="H16" s="60">
        <f>SUMPRODUCT((Comments!$N$2:$N$810=B16)*(Comments!$V$2:$V$810="Accept"))+SUMPRODUCT((Comments!$N$2:$N$810=B16)*(Comments!$V$2:$V$810="Counter"))+SUMPRODUCT((Comments!$N$2:$N$810=B16)*(Comments!$V$2:$V$810="Reject"))</f>
        <v>1</v>
      </c>
      <c r="I16" s="78">
        <f t="shared" si="3"/>
        <v>1</v>
      </c>
    </row>
    <row r="17" spans="2:9" ht="12.75">
      <c r="B17" t="s">
        <v>1169</v>
      </c>
      <c r="C17" t="s">
        <v>2112</v>
      </c>
      <c r="D17">
        <f>COUNTIF(Comments!$N$2:$N$810,B17)</f>
        <v>42</v>
      </c>
      <c r="E17" s="60">
        <f>SUMPRODUCT((Comments!$N$2:$N$810=B17)*(Comments!$P$2:$P$810="Closed"))</f>
        <v>0</v>
      </c>
      <c r="F17">
        <f t="shared" si="2"/>
        <v>42</v>
      </c>
      <c r="G17" t="s">
        <v>2208</v>
      </c>
      <c r="H17" s="60">
        <f>SUMPRODUCT((Comments!$N$2:$N$810=B17)*(Comments!$V$2:$V$810="Accept"))+SUMPRODUCT((Comments!$N$2:$N$810=B17)*(Comments!$V$2:$V$810="Counter"))+SUMPRODUCT((Comments!$N$2:$N$810=B17)*(Comments!$V$2:$V$810="Reject"))</f>
        <v>42</v>
      </c>
      <c r="I17" s="78">
        <f t="shared" si="3"/>
        <v>0</v>
      </c>
    </row>
    <row r="18" spans="2:9" ht="12.75">
      <c r="B18" t="s">
        <v>2115</v>
      </c>
      <c r="D18">
        <f>COUNTIF(Comments!$N$2:$N$810,B18)</f>
        <v>6</v>
      </c>
      <c r="E18" s="60">
        <f>SUMPRODUCT((Comments!$N$2:$N$810=B18)*(Comments!$P$2:$P$810="Closed"))</f>
        <v>5</v>
      </c>
      <c r="F18">
        <f t="shared" si="2"/>
        <v>1</v>
      </c>
      <c r="H18" s="60">
        <f>SUMPRODUCT((Comments!$N$2:$N$810=B18)*(Comments!$V$2:$V$810="Accept"))+SUMPRODUCT((Comments!$N$2:$N$810=B18)*(Comments!$V$2:$V$810="Counter"))+SUMPRODUCT((Comments!$N$2:$N$810=B18)*(Comments!$V$2:$V$810="Reject"))</f>
        <v>5</v>
      </c>
      <c r="I18" s="78">
        <f t="shared" si="3"/>
        <v>1</v>
      </c>
    </row>
    <row r="19" spans="2:9" ht="12.75">
      <c r="B19" t="s">
        <v>2054</v>
      </c>
      <c r="C19" t="s">
        <v>2055</v>
      </c>
      <c r="D19">
        <f>COUNTIF(Comments!$N$2:$N$810,B19)</f>
        <v>209</v>
      </c>
      <c r="E19" s="60">
        <f>SUMPRODUCT((Comments!$N$2:$N$810=B19)*(Comments!$P$2:$P$810="Closed"))</f>
        <v>133</v>
      </c>
      <c r="F19">
        <f t="shared" si="2"/>
        <v>76</v>
      </c>
      <c r="G19" t="s">
        <v>1146</v>
      </c>
      <c r="H19" s="60">
        <f>SUMPRODUCT((Comments!$N$2:$N$810=B19)*(Comments!$V$2:$V$810="Accept"))+SUMPRODUCT((Comments!$N$2:$N$810=B19)*(Comments!$V$2:$V$810="Counter"))+SUMPRODUCT((Comments!$N$2:$N$810=B19)*(Comments!$V$2:$V$810="Reject"))</f>
        <v>198</v>
      </c>
      <c r="I19" s="78">
        <f t="shared" si="3"/>
        <v>11</v>
      </c>
    </row>
    <row r="20" spans="2:9" ht="12.75">
      <c r="B20" t="s">
        <v>2116</v>
      </c>
      <c r="C20" t="s">
        <v>2117</v>
      </c>
      <c r="D20">
        <f>COUNTIF(Comments!$N$2:$N$810,B20)</f>
        <v>18</v>
      </c>
      <c r="E20" s="60">
        <f>SUMPRODUCT((Comments!$N$2:$N$810=B20)*(Comments!$P$2:$P$810="Closed"))</f>
        <v>16</v>
      </c>
      <c r="F20">
        <f t="shared" si="2"/>
        <v>2</v>
      </c>
      <c r="G20" t="s">
        <v>1142</v>
      </c>
      <c r="H20" s="60">
        <f>SUMPRODUCT((Comments!$N$2:$N$810=B20)*(Comments!$V$2:$V$810="Accept"))+SUMPRODUCT((Comments!$N$2:$N$810=B20)*(Comments!$V$2:$V$810="Counter"))+SUMPRODUCT((Comments!$N$2:$N$810=B20)*(Comments!$V$2:$V$810="Reject"))</f>
        <v>16</v>
      </c>
      <c r="I20" s="78">
        <f t="shared" si="3"/>
        <v>2</v>
      </c>
    </row>
    <row r="21" spans="2:9" ht="12.75">
      <c r="B21" t="s">
        <v>2056</v>
      </c>
      <c r="C21" t="s">
        <v>2057</v>
      </c>
      <c r="D21">
        <f>COUNTIF(Comments!$N$2:$N$810,B21)</f>
        <v>4</v>
      </c>
      <c r="E21" s="60">
        <f>SUMPRODUCT((Comments!$N$2:$N$810=B21)*(Comments!$P$2:$P$810="Closed"))</f>
        <v>0</v>
      </c>
      <c r="F21">
        <f t="shared" si="2"/>
        <v>4</v>
      </c>
      <c r="G21" t="s">
        <v>2667</v>
      </c>
      <c r="H21" s="60">
        <f>SUMPRODUCT((Comments!$N$2:$N$810=B21)*(Comments!$V$2:$V$810="Accept"))+SUMPRODUCT((Comments!$N$2:$N$810=B21)*(Comments!$V$2:$V$810="Counter"))+SUMPRODUCT((Comments!$N$2:$N$810=B21)*(Comments!$V$2:$V$810="Reject"))</f>
        <v>4</v>
      </c>
      <c r="I21" s="78">
        <f t="shared" si="3"/>
        <v>0</v>
      </c>
    </row>
    <row r="22" spans="4:9" ht="12.75">
      <c r="D22">
        <f>SUM(D15:D21)</f>
        <v>353</v>
      </c>
      <c r="E22">
        <f>SUM(E15:E21)</f>
        <v>212</v>
      </c>
      <c r="F22">
        <f>SUM(F15:F21)</f>
        <v>141</v>
      </c>
      <c r="H22">
        <f>SUM(H15:H21)</f>
        <v>338</v>
      </c>
      <c r="I22">
        <f>SUM(I15:I21)</f>
        <v>15</v>
      </c>
    </row>
    <row r="23" s="44" customFormat="1" ht="18">
      <c r="A23" s="44" t="s">
        <v>2118</v>
      </c>
    </row>
    <row r="24" spans="2:9" ht="12.75">
      <c r="B24" t="s">
        <v>2283</v>
      </c>
      <c r="C24" t="s">
        <v>2282</v>
      </c>
      <c r="D24">
        <f>COUNTIF(Comments!$N$2:$N$810,B24)</f>
        <v>3</v>
      </c>
      <c r="E24" s="60">
        <f>SUMPRODUCT((Comments!$N$2:$N$810=B24)*(Comments!$P$2:$P$810="Closed"))</f>
        <v>1</v>
      </c>
      <c r="F24">
        <f aca="true" t="shared" si="4" ref="F24:F31">D24-E24</f>
        <v>2</v>
      </c>
      <c r="G24" t="s">
        <v>1143</v>
      </c>
      <c r="H24" s="60">
        <f>SUMPRODUCT((Comments!$N$2:$N$810=B24)*(Comments!$V$2:$V$810="Accept"))+SUMPRODUCT((Comments!$N$2:$N$810=B24)*(Comments!$V$2:$V$810="Counter"))+SUMPRODUCT((Comments!$N$2:$N$810=B24)*(Comments!$V$2:$V$810="Reject"))</f>
        <v>1</v>
      </c>
      <c r="I24" s="78">
        <f aca="true" t="shared" si="5" ref="I24:I31">D24-H24</f>
        <v>2</v>
      </c>
    </row>
    <row r="25" spans="2:9" ht="12.75">
      <c r="B25" t="s">
        <v>1172</v>
      </c>
      <c r="C25" t="s">
        <v>1173</v>
      </c>
      <c r="D25">
        <f>COUNTIF(Comments!$N$2:$N$810,B25)</f>
        <v>25</v>
      </c>
      <c r="E25" s="60">
        <f>SUMPRODUCT((Comments!$N$2:$N$810=B25)*(Comments!$P$2:$P$810="Closed"))</f>
        <v>8</v>
      </c>
      <c r="F25">
        <f t="shared" si="4"/>
        <v>17</v>
      </c>
      <c r="G25" t="s">
        <v>1143</v>
      </c>
      <c r="H25" s="60">
        <f>SUMPRODUCT((Comments!$N$2:$N$810=B25)*(Comments!$V$2:$V$810="Accept"))+SUMPRODUCT((Comments!$N$2:$N$810=B25)*(Comments!$V$2:$V$810="Counter"))+SUMPRODUCT((Comments!$N$2:$N$810=B25)*(Comments!$V$2:$V$810="Reject"))</f>
        <v>10</v>
      </c>
      <c r="I25" s="78">
        <f t="shared" si="5"/>
        <v>15</v>
      </c>
    </row>
    <row r="26" spans="2:9" ht="12.75">
      <c r="B26" t="s">
        <v>1170</v>
      </c>
      <c r="C26" t="s">
        <v>1171</v>
      </c>
      <c r="D26">
        <f>COUNTIF(Comments!$N$2:$N$810,B26)</f>
        <v>26</v>
      </c>
      <c r="E26" s="60">
        <f>SUMPRODUCT((Comments!$N$2:$N$810=B26)*(Comments!$P$2:$P$810="Closed"))</f>
        <v>10</v>
      </c>
      <c r="F26">
        <f t="shared" si="4"/>
        <v>16</v>
      </c>
      <c r="G26" t="s">
        <v>1143</v>
      </c>
      <c r="H26" s="60">
        <f>SUMPRODUCT((Comments!$N$2:$N$810=B26)*(Comments!$V$2:$V$810="Accept"))+SUMPRODUCT((Comments!$N$2:$N$810=B26)*(Comments!$V$2:$V$810="Counter"))+SUMPRODUCT((Comments!$N$2:$N$810=B26)*(Comments!$V$2:$V$810="Reject"))</f>
        <v>10</v>
      </c>
      <c r="I26" s="78">
        <f t="shared" si="5"/>
        <v>16</v>
      </c>
    </row>
    <row r="27" spans="2:9" ht="12.75">
      <c r="B27" t="s">
        <v>2120</v>
      </c>
      <c r="D27">
        <f>COUNTIF(Comments!$N$2:$N$810,B27)</f>
        <v>16</v>
      </c>
      <c r="E27" s="60">
        <f>SUMPRODUCT((Comments!$N$2:$N$810=B27)*(Comments!$P$2:$P$810="Closed"))</f>
        <v>10</v>
      </c>
      <c r="F27">
        <f t="shared" si="4"/>
        <v>6</v>
      </c>
      <c r="G27" t="s">
        <v>1143</v>
      </c>
      <c r="H27" s="60">
        <f>SUMPRODUCT((Comments!$N$2:$N$810=B27)*(Comments!$V$2:$V$810="Accept"))+SUMPRODUCT((Comments!$N$2:$N$810=B27)*(Comments!$V$2:$V$810="Counter"))+SUMPRODUCT((Comments!$N$2:$N$810=B27)*(Comments!$V$2:$V$810="Reject"))</f>
        <v>10</v>
      </c>
      <c r="I27" s="78">
        <f t="shared" si="5"/>
        <v>6</v>
      </c>
    </row>
    <row r="28" spans="2:9" ht="12.75">
      <c r="B28" t="s">
        <v>2119</v>
      </c>
      <c r="D28">
        <f>COUNTIF(Comments!$N$2:$N$810,B28)</f>
        <v>59</v>
      </c>
      <c r="E28" s="60">
        <f>SUMPRODUCT((Comments!$N$2:$N$810=B28)*(Comments!$P$2:$P$810="Closed"))</f>
        <v>14</v>
      </c>
      <c r="F28">
        <f t="shared" si="4"/>
        <v>45</v>
      </c>
      <c r="G28" t="s">
        <v>1143</v>
      </c>
      <c r="H28" s="60">
        <f>SUMPRODUCT((Comments!$N$2:$N$810=B28)*(Comments!$V$2:$V$810="Accept"))+SUMPRODUCT((Comments!$N$2:$N$810=B28)*(Comments!$V$2:$V$810="Counter"))+SUMPRODUCT((Comments!$N$2:$N$810=B28)*(Comments!$V$2:$V$810="Reject"))</f>
        <v>18</v>
      </c>
      <c r="I28" s="78">
        <f t="shared" si="5"/>
        <v>41</v>
      </c>
    </row>
    <row r="29" spans="2:9" ht="12.75">
      <c r="B29" t="s">
        <v>2131</v>
      </c>
      <c r="D29">
        <f>COUNTIF(Comments!$N$2:$N$810,B29)</f>
        <v>11</v>
      </c>
      <c r="E29" s="60">
        <f>SUMPRODUCT((Comments!$N$2:$N$810=B29)*(Comments!$P$2:$P$810="Closed"))</f>
        <v>0</v>
      </c>
      <c r="F29">
        <f t="shared" si="4"/>
        <v>11</v>
      </c>
      <c r="G29" t="s">
        <v>1143</v>
      </c>
      <c r="H29" s="60">
        <f>SUMPRODUCT((Comments!$N$2:$N$810=B29)*(Comments!$V$2:$V$810="Accept"))+SUMPRODUCT((Comments!$N$2:$N$810=B29)*(Comments!$V$2:$V$810="Counter"))+SUMPRODUCT((Comments!$N$2:$N$810=B29)*(Comments!$V$2:$V$810="Reject"))</f>
        <v>0</v>
      </c>
      <c r="I29" s="78">
        <f t="shared" si="5"/>
        <v>11</v>
      </c>
    </row>
    <row r="30" spans="2:9" ht="12.75">
      <c r="B30" t="s">
        <v>2284</v>
      </c>
      <c r="D30">
        <f>COUNTIF(Comments!$N$2:$N$810,B30)</f>
        <v>11</v>
      </c>
      <c r="E30" s="60">
        <f>SUMPRODUCT((Comments!$N$2:$N$810=B30)*(Comments!$P$2:$P$810="Closed"))</f>
        <v>0</v>
      </c>
      <c r="F30">
        <f t="shared" si="4"/>
        <v>11</v>
      </c>
      <c r="G30" t="s">
        <v>1143</v>
      </c>
      <c r="H30" s="60">
        <f>SUMPRODUCT((Comments!$N$2:$N$810=B30)*(Comments!$V$2:$V$810="Accept"))+SUMPRODUCT((Comments!$N$2:$N$810=B30)*(Comments!$V$2:$V$810="Counter"))+SUMPRODUCT((Comments!$N$2:$N$810=B30)*(Comments!$V$2:$V$810="Reject"))</f>
        <v>0</v>
      </c>
      <c r="I30" s="78">
        <f t="shared" si="5"/>
        <v>11</v>
      </c>
    </row>
    <row r="31" spans="2:9" ht="12.75">
      <c r="B31" t="s">
        <v>1180</v>
      </c>
      <c r="C31" t="s">
        <v>1179</v>
      </c>
      <c r="D31">
        <f>COUNTIF(Comments!$N$2:$N$810,B31)</f>
        <v>10</v>
      </c>
      <c r="E31" s="60">
        <f>SUMPRODUCT((Comments!$N$2:$N$810=B31)*(Comments!$P$2:$P$810="Closed"))</f>
        <v>0</v>
      </c>
      <c r="F31">
        <f t="shared" si="4"/>
        <v>10</v>
      </c>
      <c r="G31" t="s">
        <v>1143</v>
      </c>
      <c r="H31" s="60">
        <f>SUMPRODUCT((Comments!$N$2:$N$810=B31)*(Comments!$V$2:$V$810="Accept"))+SUMPRODUCT((Comments!$N$2:$N$810=B31)*(Comments!$V$2:$V$810="Counter"))+SUMPRODUCT((Comments!$N$2:$N$810=B31)*(Comments!$V$2:$V$810="Reject"))</f>
        <v>0</v>
      </c>
      <c r="I31" s="78">
        <f t="shared" si="5"/>
        <v>10</v>
      </c>
    </row>
    <row r="32" spans="4:9" ht="12.75">
      <c r="D32">
        <f>SUM(D24:D31)</f>
        <v>161</v>
      </c>
      <c r="E32">
        <f>SUM(E24:E31)</f>
        <v>43</v>
      </c>
      <c r="F32">
        <f>SUM(F24:F31)</f>
        <v>118</v>
      </c>
      <c r="H32">
        <f>SUM(H24:H31)</f>
        <v>49</v>
      </c>
      <c r="I32">
        <f>SUM(I24:I31)</f>
        <v>112</v>
      </c>
    </row>
    <row r="33" s="44" customFormat="1" ht="18">
      <c r="A33" s="44" t="s">
        <v>1181</v>
      </c>
    </row>
    <row r="34" spans="2:9" ht="12.75">
      <c r="B34" t="s">
        <v>2132</v>
      </c>
      <c r="D34">
        <f>COUNTIF(Comments!$N$2:$N$810,B34)</f>
        <v>26</v>
      </c>
      <c r="E34" s="60">
        <f>SUMPRODUCT((Comments!$N$2:$N$810=B34)*(Comments!$P$2:$P$810="Closed"))</f>
        <v>5</v>
      </c>
      <c r="F34">
        <f aca="true" t="shared" si="6" ref="F34:F39">D34-E34</f>
        <v>21</v>
      </c>
      <c r="G34" t="s">
        <v>1144</v>
      </c>
      <c r="H34" s="60">
        <f>SUMPRODUCT((Comments!$N$2:$N$810=B34)*(Comments!$V$2:$V$810="Accept"))+SUMPRODUCT((Comments!$N$2:$N$810=B34)*(Comments!$V$2:$V$810="Counter"))+SUMPRODUCT((Comments!$N$2:$N$810=B34)*(Comments!$V$2:$V$810="Reject"))</f>
        <v>5</v>
      </c>
      <c r="I34" s="78">
        <f aca="true" t="shared" si="7" ref="I34:I39">D34-H34</f>
        <v>21</v>
      </c>
    </row>
    <row r="35" spans="2:9" ht="12.75">
      <c r="B35" t="s">
        <v>2287</v>
      </c>
      <c r="D35">
        <f>COUNTIF(Comments!$N$2:$N$810,B35)</f>
        <v>13</v>
      </c>
      <c r="E35" s="60">
        <f>SUMPRODUCT((Comments!$N$2:$N$810=B35)*(Comments!$P$2:$P$810="Closed"))</f>
        <v>13</v>
      </c>
      <c r="F35">
        <f t="shared" si="6"/>
        <v>0</v>
      </c>
      <c r="G35" t="s">
        <v>1148</v>
      </c>
      <c r="H35" s="60">
        <f>SUMPRODUCT((Comments!$N$2:$N$810=B35)*(Comments!$V$2:$V$810="Accept"))+SUMPRODUCT((Comments!$N$2:$N$810=B35)*(Comments!$V$2:$V$810="Counter"))+SUMPRODUCT((Comments!$N$2:$N$810=B35)*(Comments!$V$2:$V$810="Reject"))</f>
        <v>13</v>
      </c>
      <c r="I35" s="78">
        <f t="shared" si="7"/>
        <v>0</v>
      </c>
    </row>
    <row r="36" spans="2:9" ht="12.75">
      <c r="B36" t="s">
        <v>1118</v>
      </c>
      <c r="C36" t="s">
        <v>1119</v>
      </c>
      <c r="D36">
        <f>COUNTIF(Comments!$N$2:$N$810,B36)</f>
        <v>10</v>
      </c>
      <c r="E36" s="60">
        <f>SUMPRODUCT((Comments!$N$2:$N$810=B36)*(Comments!$P$2:$P$810="Closed"))</f>
        <v>8</v>
      </c>
      <c r="F36">
        <f t="shared" si="6"/>
        <v>2</v>
      </c>
      <c r="G36" t="s">
        <v>1148</v>
      </c>
      <c r="H36" s="60">
        <f>SUMPRODUCT((Comments!$N$2:$N$810=B36)*(Comments!$V$2:$V$810="Accept"))+SUMPRODUCT((Comments!$N$2:$N$810=B36)*(Comments!$V$2:$V$810="Counter"))+SUMPRODUCT((Comments!$N$2:$N$810=B36)*(Comments!$V$2:$V$810="Reject"))</f>
        <v>8</v>
      </c>
      <c r="I36" s="78">
        <f t="shared" si="7"/>
        <v>2</v>
      </c>
    </row>
    <row r="37" spans="2:9" ht="12.75">
      <c r="B37" t="s">
        <v>1159</v>
      </c>
      <c r="C37" t="s">
        <v>1160</v>
      </c>
      <c r="D37">
        <f>COUNTIF(Comments!$N$2:$N$810,B37)</f>
        <v>1</v>
      </c>
      <c r="E37" s="60">
        <f>SUMPRODUCT((Comments!$N$2:$N$810=B37)*(Comments!$P$2:$P$810="Closed"))</f>
        <v>0</v>
      </c>
      <c r="F37">
        <f t="shared" si="6"/>
        <v>1</v>
      </c>
      <c r="H37" s="60">
        <f>SUMPRODUCT((Comments!$N$2:$N$810=B37)*(Comments!$V$2:$V$810="Accept"))+SUMPRODUCT((Comments!$N$2:$N$810=B37)*(Comments!$V$2:$V$810="Counter"))+SUMPRODUCT((Comments!$N$2:$N$810=B37)*(Comments!$V$2:$V$810="Reject"))</f>
        <v>0</v>
      </c>
      <c r="I37" s="78">
        <f t="shared" si="7"/>
        <v>1</v>
      </c>
    </row>
    <row r="38" spans="2:9" ht="12.75">
      <c r="B38" t="s">
        <v>1182</v>
      </c>
      <c r="C38" t="s">
        <v>1145</v>
      </c>
      <c r="D38">
        <f>COUNTIF(Comments!$N$2:$N$810,B38)</f>
        <v>34</v>
      </c>
      <c r="E38" s="60">
        <f>SUMPRODUCT((Comments!$N$2:$N$810=B38)*(Comments!$P$2:$P$810="Closed"))</f>
        <v>19</v>
      </c>
      <c r="F38">
        <f t="shared" si="6"/>
        <v>15</v>
      </c>
      <c r="H38" s="60">
        <f>SUMPRODUCT((Comments!$N$2:$N$810=B38)*(Comments!$V$2:$V$810="Accept"))+SUMPRODUCT((Comments!$N$2:$N$810=B38)*(Comments!$V$2:$V$810="Counter"))+SUMPRODUCT((Comments!$N$2:$N$810=B38)*(Comments!$V$2:$V$810="Reject"))</f>
        <v>25</v>
      </c>
      <c r="I38" s="78">
        <f t="shared" si="7"/>
        <v>9</v>
      </c>
    </row>
    <row r="39" spans="2:9" ht="12.75">
      <c r="B39" t="s">
        <v>1183</v>
      </c>
      <c r="C39" t="s">
        <v>1134</v>
      </c>
      <c r="D39">
        <f>COUNTIF(Comments!$N$2:$N$810,B39)</f>
        <v>67</v>
      </c>
      <c r="E39" s="60">
        <f>SUMPRODUCT((Comments!$N$2:$N$810=B39)*(Comments!$P$2:$P$810="Closed"))</f>
        <v>56</v>
      </c>
      <c r="F39">
        <f t="shared" si="6"/>
        <v>11</v>
      </c>
      <c r="G39" t="s">
        <v>1144</v>
      </c>
      <c r="H39" s="60">
        <f>SUMPRODUCT((Comments!$N$2:$N$810=B39)*(Comments!$V$2:$V$810="Accept"))+SUMPRODUCT((Comments!$N$2:$N$810=B39)*(Comments!$V$2:$V$810="Counter"))+SUMPRODUCT((Comments!$N$2:$N$810=B39)*(Comments!$V$2:$V$810="Reject"))</f>
        <v>65</v>
      </c>
      <c r="I39" s="78">
        <f t="shared" si="7"/>
        <v>2</v>
      </c>
    </row>
    <row r="40" spans="4:9" ht="12.75">
      <c r="D40">
        <f>SUM(D34:D39)</f>
        <v>151</v>
      </c>
      <c r="E40">
        <f>SUM(E34:E39)</f>
        <v>101</v>
      </c>
      <c r="F40">
        <f>SUM(F34:F39)</f>
        <v>50</v>
      </c>
      <c r="H40">
        <f>SUM(H34:H39)</f>
        <v>116</v>
      </c>
      <c r="I40">
        <f>SUM(I34:I39)</f>
        <v>35</v>
      </c>
    </row>
  </sheetData>
  <sheetProtection/>
  <printOptions/>
  <pageMargins left="0.787401575" right="0.787401575" top="0.984251969" bottom="0.9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I12"/>
  <sheetViews>
    <sheetView zoomScale="145" zoomScaleNormal="145" zoomScalePageLayoutView="0" workbookViewId="0" topLeftCell="A1">
      <selection activeCell="C20" sqref="C20"/>
    </sheetView>
  </sheetViews>
  <sheetFormatPr defaultColWidth="9.140625" defaultRowHeight="12.75"/>
  <cols>
    <col min="1" max="1" width="11.421875" style="0" customWidth="1"/>
    <col min="2" max="2" width="20.421875" style="0" bestFit="1" customWidth="1"/>
    <col min="3" max="3" width="11.421875" style="0" customWidth="1"/>
    <col min="4" max="4" width="11.00390625" style="0" customWidth="1"/>
    <col min="5" max="5" width="9.421875" style="0" customWidth="1"/>
    <col min="6" max="7" width="11.421875" style="0" customWidth="1"/>
    <col min="8" max="8" width="21.00390625" style="0" bestFit="1" customWidth="1"/>
    <col min="9" max="9" width="9.8515625" style="0" bestFit="1" customWidth="1"/>
    <col min="10" max="16384" width="11.421875" style="0" customWidth="1"/>
  </cols>
  <sheetData>
    <row r="1" ht="23.25">
      <c r="A1" s="43" t="s">
        <v>1332</v>
      </c>
    </row>
    <row r="2" ht="12.75">
      <c r="I2" s="50"/>
    </row>
    <row r="3" ht="13.5" thickBot="1"/>
    <row r="4" spans="2:6" ht="14.25" thickBot="1" thickTop="1">
      <c r="B4" s="32" t="s">
        <v>1158</v>
      </c>
      <c r="C4" s="33" t="s">
        <v>1174</v>
      </c>
      <c r="D4" s="33" t="s">
        <v>525</v>
      </c>
      <c r="E4" s="33" t="s">
        <v>526</v>
      </c>
      <c r="F4" s="34" t="s">
        <v>1175</v>
      </c>
    </row>
    <row r="5" spans="2:6" ht="13.5" thickTop="1">
      <c r="B5" s="35" t="s">
        <v>2068</v>
      </c>
      <c r="C5" s="36">
        <f>C6+C7</f>
        <v>809</v>
      </c>
      <c r="D5" s="36">
        <f>D6+D7</f>
        <v>344</v>
      </c>
      <c r="E5" s="36">
        <f>E6+E7</f>
        <v>465</v>
      </c>
      <c r="F5" s="37">
        <f aca="true" t="shared" si="0" ref="F5:F12">E5/C5</f>
        <v>0.5747836835599506</v>
      </c>
    </row>
    <row r="6" spans="2:6" ht="12.75">
      <c r="B6" s="35" t="s">
        <v>2105</v>
      </c>
      <c r="C6" s="36">
        <f>COUNTIF(Comments!$K$2:$K$810,"E")</f>
        <v>360</v>
      </c>
      <c r="D6" s="41">
        <f>SUMPRODUCT((Comments!$K$2:$K$810="E")*(Comments!$P$2:$P$810="Open"))</f>
        <v>95</v>
      </c>
      <c r="E6" s="41">
        <f>SUMPRODUCT((Comments!$K$2:$K$810="E")*(Comments!$P$2:$P$810="Closed"))</f>
        <v>265</v>
      </c>
      <c r="F6" s="37">
        <f t="shared" si="0"/>
        <v>0.7361111111111112</v>
      </c>
    </row>
    <row r="7" spans="2:8" ht="13.5" thickBot="1">
      <c r="B7" s="38" t="s">
        <v>2106</v>
      </c>
      <c r="C7" s="36">
        <f>COUNTIF(Comments!$K$2:$K$810,"T")</f>
        <v>449</v>
      </c>
      <c r="D7" s="42">
        <f>SUMPRODUCT((Comments!$K$2:$K$810="T")*(Comments!$P$2:$P$810="Open"))</f>
        <v>249</v>
      </c>
      <c r="E7" s="42">
        <f>SUMPRODUCT((Comments!$K$2:$K$810="T")*(Comments!$P$2:$P$810="Closed"))</f>
        <v>200</v>
      </c>
      <c r="F7" s="40">
        <f t="shared" si="0"/>
        <v>0.44543429844098</v>
      </c>
      <c r="H7" t="s">
        <v>767</v>
      </c>
    </row>
    <row r="8" spans="2:8" ht="13.5" thickTop="1">
      <c r="B8" s="35" t="s">
        <v>2068</v>
      </c>
      <c r="C8" s="46">
        <f>SUM(C9:C12)</f>
        <v>809</v>
      </c>
      <c r="D8" s="46">
        <f>SUM(D9:D12)</f>
        <v>344</v>
      </c>
      <c r="E8" s="46">
        <f>SUM(E9:E12)</f>
        <v>465</v>
      </c>
      <c r="F8" s="49">
        <f t="shared" si="0"/>
        <v>0.5747836835599506</v>
      </c>
      <c r="H8" s="46">
        <f>SUM(H9:H12)</f>
        <v>457</v>
      </c>
    </row>
    <row r="9" spans="2:8" ht="12.75">
      <c r="B9" s="47" t="s">
        <v>2072</v>
      </c>
      <c r="C9" s="36">
        <f>COUNTIF(Comments!$H$2:$H$810,"General")</f>
        <v>144</v>
      </c>
      <c r="D9" s="60">
        <f>SUMPRODUCT((Comments!$H$2:$H$810="General")*(Comments!$P$2:$P$810="Open"))</f>
        <v>35</v>
      </c>
      <c r="E9" s="60">
        <f>SUMPRODUCT((Comments!$H$2:$H$810="General")*(Comments!$P$2:$P$810="Closed"))</f>
        <v>109</v>
      </c>
      <c r="F9" s="37">
        <f t="shared" si="0"/>
        <v>0.7569444444444444</v>
      </c>
      <c r="H9">
        <f>SUMPRODUCT((Comments!$H$2:$H$910="General")*(Comments!$Y$2:$Y$910="Done"))</f>
        <v>109</v>
      </c>
    </row>
    <row r="10" spans="2:8" ht="12.75">
      <c r="B10" s="47" t="s">
        <v>2073</v>
      </c>
      <c r="C10" s="36">
        <f>COUNTIF(Comments!$H$2:$H$810,"MAC")</f>
        <v>353</v>
      </c>
      <c r="D10" s="41">
        <f>SUMPRODUCT((Comments!$H$2:$H$810="MAC")*(Comments!$P$2:$P$810="Open"))</f>
        <v>141</v>
      </c>
      <c r="E10" s="41">
        <f>SUMPRODUCT((Comments!$H$2:$H$810="MAC")*(Comments!$P$2:$P$810="Closed"))</f>
        <v>212</v>
      </c>
      <c r="F10" s="37">
        <f t="shared" si="0"/>
        <v>0.6005665722379604</v>
      </c>
      <c r="H10">
        <f>SUMPRODUCT((Comments!$H$2:$H$910="MAC")*(Comments!$Y$2:$Y$910="Done"))</f>
        <v>212</v>
      </c>
    </row>
    <row r="11" spans="2:8" ht="12.75">
      <c r="B11" s="47" t="s">
        <v>2285</v>
      </c>
      <c r="C11" s="36">
        <f>COUNTIF(Comments!$H$2:$H$810,"RFI")</f>
        <v>161</v>
      </c>
      <c r="D11" s="41">
        <f>SUMPRODUCT((Comments!$H$2:$H$810="RFI")*(Comments!$P$2:$P$810="Open"))</f>
        <v>118</v>
      </c>
      <c r="E11" s="41">
        <f>SUMPRODUCT((Comments!$H$2:$H$810="RFI")*(Comments!$P$2:$P$810="Closed"))</f>
        <v>43</v>
      </c>
      <c r="F11" s="37">
        <f t="shared" si="0"/>
        <v>0.2670807453416149</v>
      </c>
      <c r="H11">
        <f>SUMPRODUCT((Comments!$H$2:$H$910="RFI")*(Comments!$Y$2:$Y$910="Done"))</f>
        <v>43</v>
      </c>
    </row>
    <row r="12" spans="2:8" ht="13.5" thickBot="1">
      <c r="B12" s="48" t="s">
        <v>2286</v>
      </c>
      <c r="C12" s="39">
        <f>COUNTIF(Comments!$H$2:$H$810,"Security")</f>
        <v>151</v>
      </c>
      <c r="D12" s="42">
        <f>SUMPRODUCT((Comments!$H$2:$H$810="Security")*(Comments!$P$2:$P$810="Open"))</f>
        <v>50</v>
      </c>
      <c r="E12" s="42">
        <f>SUMPRODUCT((Comments!$H$2:$H$810="Security")*(Comments!$P$2:$P$810="Closed"))</f>
        <v>101</v>
      </c>
      <c r="F12" s="40">
        <f t="shared" si="0"/>
        <v>0.6688741721854304</v>
      </c>
      <c r="H12">
        <f>SUMPRODUCT((Comments!$H$2:$H$910="Security")*(Comments!$Y$2:$Y$910="Done"))</f>
        <v>93</v>
      </c>
    </row>
    <row r="13" ht="13.5" thickTop="1"/>
  </sheetData>
  <sheetProtection/>
  <printOptions/>
  <pageMargins left="0.787401575" right="0.787401575" top="0.984251969" bottom="0.984251969"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sheetPr codeName="Sheet6"/>
  <dimension ref="A1:F12"/>
  <sheetViews>
    <sheetView zoomScale="140" zoomScaleNormal="140" zoomScalePageLayoutView="0" workbookViewId="0" topLeftCell="A1">
      <selection activeCell="F14" sqref="F14"/>
    </sheetView>
  </sheetViews>
  <sheetFormatPr defaultColWidth="9.140625" defaultRowHeight="12.75"/>
  <cols>
    <col min="1" max="1" width="11.421875" style="0" customWidth="1"/>
    <col min="2" max="2" width="20.421875" style="0" bestFit="1" customWidth="1"/>
    <col min="3" max="5" width="11.421875" style="0" customWidth="1"/>
    <col min="6" max="6" width="9.8515625" style="0" bestFit="1" customWidth="1"/>
    <col min="7" max="16384" width="11.421875" style="0" customWidth="1"/>
  </cols>
  <sheetData>
    <row r="1" ht="23.25">
      <c r="A1" s="43" t="s">
        <v>1185</v>
      </c>
    </row>
    <row r="3" spans="1:6" ht="13.5" thickBot="1">
      <c r="A3" t="s">
        <v>2641</v>
      </c>
      <c r="B3" s="85"/>
      <c r="C3" s="85"/>
      <c r="D3" s="85"/>
      <c r="E3" s="85"/>
      <c r="F3" s="85"/>
    </row>
    <row r="4" spans="1:6" ht="13.5" thickBot="1">
      <c r="A4" s="84"/>
      <c r="B4" s="95" t="s">
        <v>1158</v>
      </c>
      <c r="C4" s="96" t="s">
        <v>1174</v>
      </c>
      <c r="D4" s="97" t="s">
        <v>525</v>
      </c>
      <c r="E4" s="97" t="s">
        <v>526</v>
      </c>
      <c r="F4" s="98" t="s">
        <v>1175</v>
      </c>
    </row>
    <row r="5" spans="1:6" ht="12.75">
      <c r="A5" s="84"/>
      <c r="B5" s="93" t="s">
        <v>2068</v>
      </c>
      <c r="C5" s="88">
        <v>809</v>
      </c>
      <c r="D5" s="82">
        <v>349</v>
      </c>
      <c r="E5" s="82">
        <v>460</v>
      </c>
      <c r="F5" s="94">
        <v>0.5686</v>
      </c>
    </row>
    <row r="6" spans="1:6" ht="12.75">
      <c r="A6" s="84"/>
      <c r="B6" s="91" t="s">
        <v>2105</v>
      </c>
      <c r="C6" s="89">
        <v>360</v>
      </c>
      <c r="D6" s="80">
        <v>97</v>
      </c>
      <c r="E6" s="80">
        <v>263</v>
      </c>
      <c r="F6" s="86">
        <v>0.7306</v>
      </c>
    </row>
    <row r="7" spans="1:6" ht="13.5" thickBot="1">
      <c r="A7" s="84"/>
      <c r="B7" s="92" t="s">
        <v>2106</v>
      </c>
      <c r="C7" s="90">
        <v>449</v>
      </c>
      <c r="D7" s="83">
        <v>252</v>
      </c>
      <c r="E7" s="83">
        <v>197</v>
      </c>
      <c r="F7" s="87">
        <v>0.4388</v>
      </c>
    </row>
    <row r="8" spans="1:6" ht="12.75">
      <c r="A8" s="84"/>
      <c r="B8" s="93" t="s">
        <v>2068</v>
      </c>
      <c r="C8" s="88">
        <v>809</v>
      </c>
      <c r="D8" s="82">
        <v>349</v>
      </c>
      <c r="E8" s="82">
        <v>460</v>
      </c>
      <c r="F8" s="94">
        <v>0.5686</v>
      </c>
    </row>
    <row r="9" spans="1:6" ht="12.75">
      <c r="A9" s="84"/>
      <c r="B9" s="91" t="s">
        <v>2072</v>
      </c>
      <c r="C9" s="89">
        <v>144</v>
      </c>
      <c r="D9" s="80">
        <v>33</v>
      </c>
      <c r="E9" s="80">
        <v>111</v>
      </c>
      <c r="F9" s="86">
        <v>0.7708</v>
      </c>
    </row>
    <row r="10" spans="1:6" ht="12.75">
      <c r="A10" s="84"/>
      <c r="B10" s="91" t="s">
        <v>2073</v>
      </c>
      <c r="C10" s="89">
        <v>353</v>
      </c>
      <c r="D10" s="80">
        <v>140</v>
      </c>
      <c r="E10" s="80">
        <v>213</v>
      </c>
      <c r="F10" s="86">
        <v>0.6034</v>
      </c>
    </row>
    <row r="11" spans="1:6" ht="12.75">
      <c r="A11" s="84"/>
      <c r="B11" s="91" t="s">
        <v>2423</v>
      </c>
      <c r="C11" s="89">
        <v>161</v>
      </c>
      <c r="D11" s="80">
        <v>118</v>
      </c>
      <c r="E11" s="80">
        <v>43</v>
      </c>
      <c r="F11" s="86">
        <v>0.2671</v>
      </c>
    </row>
    <row r="12" spans="1:6" ht="13.5" thickBot="1">
      <c r="A12" s="84"/>
      <c r="B12" s="92" t="s">
        <v>2424</v>
      </c>
      <c r="C12" s="90">
        <v>151</v>
      </c>
      <c r="D12" s="83">
        <v>58</v>
      </c>
      <c r="E12" s="83">
        <v>93</v>
      </c>
      <c r="F12" s="87">
        <v>0.6159</v>
      </c>
    </row>
  </sheetData>
  <sheetProtection/>
  <printOptions/>
  <pageMargins left="0.787401575" right="0.787401575" top="0.984251969" bottom="0.984251969"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sheetPr codeName="Sheet7"/>
  <dimension ref="A2:H21"/>
  <sheetViews>
    <sheetView zoomScale="120" zoomScaleNormal="120" zoomScalePageLayoutView="0" workbookViewId="0" topLeftCell="A1">
      <selection activeCell="A26" sqref="A26"/>
    </sheetView>
  </sheetViews>
  <sheetFormatPr defaultColWidth="9.140625" defaultRowHeight="12.75"/>
  <cols>
    <col min="1" max="16384" width="11.421875" style="0" customWidth="1"/>
  </cols>
  <sheetData>
    <row r="2" ht="15.75">
      <c r="A2" s="30" t="s">
        <v>2064</v>
      </c>
    </row>
    <row r="5" spans="1:8" ht="12.75">
      <c r="A5" s="31">
        <v>1</v>
      </c>
      <c r="B5" s="31" t="s">
        <v>2070</v>
      </c>
      <c r="C5" s="31"/>
      <c r="D5" s="31"/>
      <c r="E5" s="31"/>
      <c r="F5" s="31"/>
      <c r="G5" s="31"/>
      <c r="H5" s="31"/>
    </row>
    <row r="6" ht="12.75">
      <c r="A6" s="31"/>
    </row>
    <row r="7" spans="1:2" ht="12.75">
      <c r="A7" s="31">
        <v>2</v>
      </c>
      <c r="B7" s="31" t="s">
        <v>2128</v>
      </c>
    </row>
    <row r="8" ht="12.75">
      <c r="A8" s="31"/>
    </row>
    <row r="9" spans="1:3" ht="12.75">
      <c r="A9" s="31">
        <v>3</v>
      </c>
      <c r="B9" s="31" t="s">
        <v>2074</v>
      </c>
      <c r="C9" s="31"/>
    </row>
    <row r="10" spans="1:3" ht="12.75">
      <c r="A10" s="31"/>
      <c r="B10" s="31"/>
      <c r="C10" s="31" t="s">
        <v>2065</v>
      </c>
    </row>
    <row r="11" spans="1:3" ht="12.75">
      <c r="A11" s="31"/>
      <c r="B11" s="31"/>
      <c r="C11" s="31" t="s">
        <v>2066</v>
      </c>
    </row>
    <row r="12" spans="1:3" ht="12.75">
      <c r="A12" s="31"/>
      <c r="B12" s="31"/>
      <c r="C12" s="31" t="s">
        <v>2067</v>
      </c>
    </row>
    <row r="13" spans="1:3" ht="12.75">
      <c r="A13" s="31"/>
      <c r="B13" s="31"/>
      <c r="C13" s="31" t="s">
        <v>2109</v>
      </c>
    </row>
    <row r="14" spans="1:3" ht="12.75">
      <c r="A14" s="31"/>
      <c r="B14" s="31"/>
      <c r="C14" s="31" t="s">
        <v>2129</v>
      </c>
    </row>
    <row r="15" ht="12.75">
      <c r="A15" s="31"/>
    </row>
    <row r="16" spans="1:2" ht="12.75">
      <c r="A16" s="31">
        <v>4</v>
      </c>
      <c r="B16" s="31" t="s">
        <v>1931</v>
      </c>
    </row>
    <row r="17" spans="1:2" ht="12.75">
      <c r="A17" s="31"/>
      <c r="B17" s="31" t="s">
        <v>1162</v>
      </c>
    </row>
    <row r="18" ht="12.75">
      <c r="A18" s="31"/>
    </row>
    <row r="19" spans="1:3" ht="12.75">
      <c r="A19" s="31">
        <v>5</v>
      </c>
      <c r="B19" s="31" t="s">
        <v>1157</v>
      </c>
      <c r="C19" s="31"/>
    </row>
    <row r="20" spans="1:3" ht="12.75">
      <c r="A20" s="31"/>
      <c r="B20" s="31"/>
      <c r="C20" s="31"/>
    </row>
    <row r="21" spans="1:3" ht="12.75">
      <c r="A21" s="31">
        <v>6</v>
      </c>
      <c r="B21" s="31" t="s">
        <v>2135</v>
      </c>
      <c r="C21" s="31"/>
    </row>
  </sheetData>
  <sheetProtection/>
  <printOptions/>
  <pageMargins left="0.787401575" right="0.787401575" top="0.984251969" bottom="0.984251969"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8"/>
  <dimension ref="A1:B22"/>
  <sheetViews>
    <sheetView zoomScalePageLayoutView="0" workbookViewId="0" topLeftCell="A1">
      <pane ySplit="2" topLeftCell="BM3" activePane="bottomLeft" state="frozen"/>
      <selection pane="topLeft" activeCell="A1" sqref="A1"/>
      <selection pane="bottomLeft" activeCell="B14" sqref="B14"/>
    </sheetView>
  </sheetViews>
  <sheetFormatPr defaultColWidth="9.140625" defaultRowHeight="12.75"/>
  <cols>
    <col min="1" max="1" width="18.8515625" style="0" customWidth="1"/>
    <col min="2" max="2" width="91.140625" style="0" customWidth="1"/>
    <col min="3" max="16384" width="11.421875" style="0" customWidth="1"/>
  </cols>
  <sheetData>
    <row r="1" spans="1:2" ht="23.25">
      <c r="A1" s="18" t="s">
        <v>1153</v>
      </c>
      <c r="B1" s="19"/>
    </row>
    <row r="2" spans="1:2" ht="13.5" thickBot="1">
      <c r="A2" s="20" t="s">
        <v>1154</v>
      </c>
      <c r="B2" s="21" t="s">
        <v>1155</v>
      </c>
    </row>
    <row r="3" spans="1:2" ht="25.5">
      <c r="A3" s="22" t="s">
        <v>1195</v>
      </c>
      <c r="B3" s="23" t="s">
        <v>1932</v>
      </c>
    </row>
    <row r="4" spans="1:2" ht="12.75">
      <c r="A4" s="24" t="s">
        <v>2078</v>
      </c>
      <c r="B4" s="25" t="s">
        <v>1933</v>
      </c>
    </row>
    <row r="5" spans="1:2" ht="12.75">
      <c r="A5" s="26" t="s">
        <v>2087</v>
      </c>
      <c r="B5" s="25" t="s">
        <v>1934</v>
      </c>
    </row>
    <row r="6" spans="1:2" ht="12.75">
      <c r="A6" s="26" t="s">
        <v>527</v>
      </c>
      <c r="B6" s="25" t="s">
        <v>1935</v>
      </c>
    </row>
    <row r="7" spans="1:2" ht="12.75">
      <c r="A7" s="26" t="s">
        <v>528</v>
      </c>
      <c r="B7" s="25" t="s">
        <v>2099</v>
      </c>
    </row>
    <row r="8" spans="1:2" ht="12.75">
      <c r="A8" s="24" t="s">
        <v>2086</v>
      </c>
      <c r="B8" s="25" t="s">
        <v>2100</v>
      </c>
    </row>
    <row r="9" spans="1:2" ht="12.75">
      <c r="A9" s="24" t="s">
        <v>2101</v>
      </c>
      <c r="B9" s="25" t="s">
        <v>1156</v>
      </c>
    </row>
    <row r="10" spans="1:2" ht="76.5">
      <c r="A10" s="24" t="s">
        <v>2126</v>
      </c>
      <c r="B10" s="25" t="s">
        <v>1136</v>
      </c>
    </row>
    <row r="11" spans="1:2" ht="25.5">
      <c r="A11" s="24" t="s">
        <v>2127</v>
      </c>
      <c r="B11" s="25" t="s">
        <v>524</v>
      </c>
    </row>
    <row r="12" spans="1:2" ht="25.5">
      <c r="A12" s="24" t="s">
        <v>519</v>
      </c>
      <c r="B12" s="25" t="s">
        <v>2125</v>
      </c>
    </row>
    <row r="13" spans="1:2" ht="25.5">
      <c r="A13" s="24" t="s">
        <v>520</v>
      </c>
      <c r="B13" s="25" t="s">
        <v>2102</v>
      </c>
    </row>
    <row r="14" spans="1:2" ht="25.5">
      <c r="A14" s="24" t="s">
        <v>521</v>
      </c>
      <c r="B14" s="25" t="s">
        <v>1936</v>
      </c>
    </row>
    <row r="15" spans="1:2" ht="12.75">
      <c r="A15" s="24" t="s">
        <v>1188</v>
      </c>
      <c r="B15" s="25" t="s">
        <v>1177</v>
      </c>
    </row>
    <row r="16" spans="1:2" ht="12.75">
      <c r="A16" s="27" t="s">
        <v>522</v>
      </c>
      <c r="B16" s="25" t="s">
        <v>2133</v>
      </c>
    </row>
    <row r="17" spans="1:2" ht="12.75">
      <c r="A17" s="24" t="s">
        <v>2134</v>
      </c>
      <c r="B17" s="25" t="s">
        <v>2081</v>
      </c>
    </row>
    <row r="18" spans="1:2" ht="25.5">
      <c r="A18" s="24" t="s">
        <v>2082</v>
      </c>
      <c r="B18" s="25" t="s">
        <v>2083</v>
      </c>
    </row>
    <row r="19" spans="1:2" ht="76.5">
      <c r="A19" s="24" t="s">
        <v>1197</v>
      </c>
      <c r="B19" s="25" t="s">
        <v>1361</v>
      </c>
    </row>
    <row r="20" spans="1:2" ht="12.75">
      <c r="A20" s="24" t="s">
        <v>1198</v>
      </c>
      <c r="B20" s="25" t="s">
        <v>1362</v>
      </c>
    </row>
    <row r="21" spans="1:2" ht="38.25">
      <c r="A21" s="28" t="s">
        <v>516</v>
      </c>
      <c r="B21" s="29" t="s">
        <v>2124</v>
      </c>
    </row>
    <row r="22" spans="1:2" ht="38.25">
      <c r="A22" s="31" t="s">
        <v>1176</v>
      </c>
      <c r="B22" s="29" t="s">
        <v>2137</v>
      </c>
    </row>
  </sheetData>
  <sheetProtection/>
  <printOptions/>
  <pageMargins left="0.787401575" right="0.787401575" top="0.984251969" bottom="0.984251969"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codeName="Sheet5"/>
  <dimension ref="A1:C9"/>
  <sheetViews>
    <sheetView zoomScalePageLayoutView="0" workbookViewId="0" topLeftCell="A1">
      <pane ySplit="1" topLeftCell="BM2" activePane="bottomLeft" state="frozen"/>
      <selection pane="topLeft" activeCell="A1" sqref="A1"/>
      <selection pane="bottomLeft" activeCell="A10" sqref="A10"/>
    </sheetView>
  </sheetViews>
  <sheetFormatPr defaultColWidth="9.140625" defaultRowHeight="12.75"/>
  <cols>
    <col min="1" max="1" width="12.7109375" style="17" bestFit="1" customWidth="1"/>
    <col min="2" max="2" width="11.00390625" style="13" bestFit="1" customWidth="1"/>
    <col min="3" max="3" width="64.140625" style="12" customWidth="1"/>
    <col min="4" max="16384" width="11.421875" style="0" customWidth="1"/>
  </cols>
  <sheetData>
    <row r="1" spans="1:3" s="14" customFormat="1" ht="15.75">
      <c r="A1" s="14" t="s">
        <v>1186</v>
      </c>
      <c r="B1" s="15" t="s">
        <v>1187</v>
      </c>
      <c r="C1" s="16" t="s">
        <v>2280</v>
      </c>
    </row>
    <row r="3" spans="1:3" ht="38.25">
      <c r="A3" s="17" t="s">
        <v>2281</v>
      </c>
      <c r="B3" s="13">
        <v>40191</v>
      </c>
      <c r="C3" s="12" t="s">
        <v>1138</v>
      </c>
    </row>
    <row r="4" spans="1:3" ht="38.25">
      <c r="A4" s="17" t="s">
        <v>1667</v>
      </c>
      <c r="B4" s="13">
        <v>40191</v>
      </c>
      <c r="C4" s="12" t="s">
        <v>894</v>
      </c>
    </row>
    <row r="5" spans="1:3" ht="38.25">
      <c r="A5" s="17" t="s">
        <v>1152</v>
      </c>
      <c r="B5" s="13">
        <v>40198</v>
      </c>
      <c r="C5" s="12" t="s">
        <v>2209</v>
      </c>
    </row>
    <row r="6" spans="1:3" ht="12.75">
      <c r="A6" s="17" t="s">
        <v>780</v>
      </c>
      <c r="B6" s="13">
        <v>40199</v>
      </c>
      <c r="C6" s="12" t="s">
        <v>781</v>
      </c>
    </row>
    <row r="7" spans="1:3" ht="25.5">
      <c r="A7" s="17" t="s">
        <v>152</v>
      </c>
      <c r="B7" s="13">
        <v>40207</v>
      </c>
      <c r="C7" s="12" t="s">
        <v>153</v>
      </c>
    </row>
    <row r="8" spans="1:3" ht="12.75">
      <c r="A8" s="17" t="s">
        <v>288</v>
      </c>
      <c r="B8" s="13">
        <v>40240</v>
      </c>
      <c r="C8" s="12" t="s">
        <v>221</v>
      </c>
    </row>
    <row r="9" spans="1:3" ht="12.75">
      <c r="A9" s="17" t="s">
        <v>14</v>
      </c>
      <c r="B9" s="13">
        <v>40252</v>
      </c>
      <c r="C9" s="12" t="s">
        <v>15</v>
      </c>
    </row>
  </sheetData>
  <sheetProtection/>
  <printOptions/>
  <pageMargins left="0.787401575" right="0.787401575" top="0.984251969" bottom="0.984251969"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Kazuyuki Sakoda</dc:creator>
  <cp:keywords/>
  <dc:description/>
  <cp:lastModifiedBy>employee</cp:lastModifiedBy>
  <cp:lastPrinted>2004-11-19T06:33:11Z</cp:lastPrinted>
  <dcterms:created xsi:type="dcterms:W3CDTF">2004-07-14T16:37:20Z</dcterms:created>
  <dcterms:modified xsi:type="dcterms:W3CDTF">2010-03-16T00:06:19Z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